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120" yWindow="30" windowWidth="19440" windowHeight="1224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D15" i="8" l="1"/>
  <c r="E15" i="8"/>
  <c r="F15" i="8"/>
  <c r="G15" i="8"/>
  <c r="H15" i="8"/>
  <c r="I15" i="8"/>
  <c r="J15" i="8"/>
  <c r="K15" i="8"/>
  <c r="L15" i="8"/>
  <c r="M15" i="8"/>
  <c r="O15" i="8"/>
  <c r="P15" i="8"/>
  <c r="Q15" i="8"/>
  <c r="R15" i="8"/>
  <c r="S15" i="8"/>
  <c r="T15" i="8"/>
  <c r="D16" i="8"/>
  <c r="E16" i="8"/>
  <c r="F16" i="8"/>
  <c r="G16" i="8"/>
  <c r="H16" i="8"/>
  <c r="I16" i="8"/>
  <c r="J16" i="8"/>
  <c r="K16" i="8"/>
  <c r="L16" i="8"/>
  <c r="M16" i="8"/>
  <c r="O16" i="8"/>
  <c r="P16" i="8"/>
  <c r="Q16" i="8"/>
  <c r="R16" i="8"/>
  <c r="S16" i="8"/>
  <c r="T16" i="8"/>
  <c r="D17" i="8"/>
  <c r="E17" i="8"/>
  <c r="F17" i="8"/>
  <c r="G17" i="8"/>
  <c r="H17" i="8"/>
  <c r="I17" i="8"/>
  <c r="J17" i="8"/>
  <c r="K17" i="8"/>
  <c r="L17" i="8"/>
  <c r="M17" i="8"/>
  <c r="O17" i="8"/>
  <c r="P17" i="8"/>
  <c r="T17" i="8" s="1"/>
  <c r="Q17" i="8"/>
  <c r="R17" i="8"/>
  <c r="S17" i="8"/>
  <c r="D18" i="8"/>
  <c r="E18" i="8"/>
  <c r="F18" i="8"/>
  <c r="G18" i="8"/>
  <c r="H18" i="8"/>
  <c r="I18" i="8"/>
  <c r="J18" i="8"/>
  <c r="K18" i="8"/>
  <c r="L18" i="8"/>
  <c r="M18" i="8"/>
  <c r="O18" i="8"/>
  <c r="P18" i="8"/>
  <c r="T18" i="8" s="1"/>
  <c r="Q18" i="8"/>
  <c r="S18" i="8" s="1"/>
  <c r="R18" i="8"/>
  <c r="D19" i="8"/>
  <c r="E19" i="8"/>
  <c r="F19" i="8"/>
  <c r="G19" i="8"/>
  <c r="H19" i="8"/>
  <c r="I19" i="8"/>
  <c r="J19" i="8"/>
  <c r="K19" i="8"/>
  <c r="L19" i="8"/>
  <c r="M19" i="8"/>
  <c r="O19" i="8"/>
  <c r="P19" i="8"/>
  <c r="Q19" i="8"/>
  <c r="S19" i="8" s="1"/>
  <c r="R19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R20" i="8"/>
  <c r="S20" i="8"/>
  <c r="D21" i="8"/>
  <c r="E21" i="8"/>
  <c r="F21" i="8"/>
  <c r="G21" i="8"/>
  <c r="H21" i="8"/>
  <c r="I21" i="8"/>
  <c r="J21" i="8"/>
  <c r="K21" i="8"/>
  <c r="L21" i="8"/>
  <c r="M21" i="8"/>
  <c r="O21" i="8"/>
  <c r="P21" i="8"/>
  <c r="Q21" i="8"/>
  <c r="R21" i="8"/>
  <c r="S21" i="8"/>
  <c r="T21" i="8"/>
  <c r="D22" i="8"/>
  <c r="E22" i="8"/>
  <c r="F22" i="8"/>
  <c r="G22" i="8"/>
  <c r="H22" i="8"/>
  <c r="I22" i="8"/>
  <c r="J22" i="8"/>
  <c r="K22" i="8"/>
  <c r="L22" i="8"/>
  <c r="M22" i="8"/>
  <c r="O22" i="8"/>
  <c r="P22" i="8"/>
  <c r="T22" i="8" s="1"/>
  <c r="Q22" i="8"/>
  <c r="R22" i="8"/>
  <c r="S22" i="8"/>
  <c r="D23" i="8"/>
  <c r="E23" i="8"/>
  <c r="F23" i="8"/>
  <c r="G23" i="8"/>
  <c r="H23" i="8"/>
  <c r="I23" i="8"/>
  <c r="J23" i="8"/>
  <c r="K23" i="8"/>
  <c r="L23" i="8"/>
  <c r="M23" i="8"/>
  <c r="O23" i="8"/>
  <c r="P23" i="8"/>
  <c r="T23" i="8" s="1"/>
  <c r="Q23" i="8"/>
  <c r="S23" i="8" s="1"/>
  <c r="R23" i="8"/>
  <c r="D24" i="8"/>
  <c r="E24" i="8"/>
  <c r="F24" i="8"/>
  <c r="G24" i="8"/>
  <c r="H24" i="8"/>
  <c r="I24" i="8"/>
  <c r="J24" i="8"/>
  <c r="K24" i="8"/>
  <c r="L24" i="8"/>
  <c r="M24" i="8"/>
  <c r="O24" i="8"/>
  <c r="P24" i="8"/>
  <c r="Q24" i="8"/>
  <c r="S24" i="8" s="1"/>
  <c r="R24" i="8"/>
  <c r="T24" i="8" s="1"/>
  <c r="D25" i="8"/>
  <c r="E25" i="8"/>
  <c r="F25" i="8"/>
  <c r="G25" i="8"/>
  <c r="H25" i="8"/>
  <c r="I25" i="8"/>
  <c r="J25" i="8"/>
  <c r="K25" i="8"/>
  <c r="L25" i="8"/>
  <c r="M25" i="8"/>
  <c r="O25" i="8"/>
  <c r="P25" i="8"/>
  <c r="Q25" i="8"/>
  <c r="S25" i="8" s="1"/>
  <c r="R25" i="8"/>
  <c r="D26" i="8"/>
  <c r="E26" i="8"/>
  <c r="F26" i="8"/>
  <c r="G26" i="8"/>
  <c r="H26" i="8"/>
  <c r="I26" i="8"/>
  <c r="J26" i="8"/>
  <c r="K26" i="8"/>
  <c r="L26" i="8"/>
  <c r="M26" i="8"/>
  <c r="O26" i="8"/>
  <c r="P26" i="8"/>
  <c r="Q26" i="8"/>
  <c r="R26" i="8"/>
  <c r="S26" i="8"/>
  <c r="D27" i="8"/>
  <c r="E27" i="8"/>
  <c r="F27" i="8"/>
  <c r="G27" i="8"/>
  <c r="H27" i="8"/>
  <c r="I27" i="8"/>
  <c r="J27" i="8"/>
  <c r="K27" i="8"/>
  <c r="L27" i="8"/>
  <c r="M27" i="8"/>
  <c r="O27" i="8"/>
  <c r="P27" i="8"/>
  <c r="T27" i="8" s="1"/>
  <c r="Q27" i="8"/>
  <c r="R27" i="8"/>
  <c r="S27" i="8"/>
  <c r="D28" i="8"/>
  <c r="E28" i="8"/>
  <c r="F28" i="8"/>
  <c r="G28" i="8"/>
  <c r="H28" i="8"/>
  <c r="I28" i="8"/>
  <c r="J28" i="8"/>
  <c r="K28" i="8"/>
  <c r="L28" i="8"/>
  <c r="M28" i="8"/>
  <c r="O28" i="8"/>
  <c r="P28" i="8"/>
  <c r="T28" i="8" s="1"/>
  <c r="Q28" i="8"/>
  <c r="S28" i="8" s="1"/>
  <c r="R28" i="8"/>
  <c r="D29" i="8"/>
  <c r="E29" i="8"/>
  <c r="F29" i="8"/>
  <c r="G29" i="8"/>
  <c r="H29" i="8"/>
  <c r="I29" i="8"/>
  <c r="J29" i="8"/>
  <c r="K29" i="8"/>
  <c r="L29" i="8"/>
  <c r="M29" i="8"/>
  <c r="O29" i="8"/>
  <c r="P29" i="8"/>
  <c r="Q29" i="8"/>
  <c r="S29" i="8" s="1"/>
  <c r="R29" i="8"/>
  <c r="T29" i="8" s="1"/>
  <c r="D30" i="8"/>
  <c r="E30" i="8"/>
  <c r="F30" i="8"/>
  <c r="G30" i="8"/>
  <c r="H30" i="8"/>
  <c r="I30" i="8"/>
  <c r="J30" i="8"/>
  <c r="K30" i="8"/>
  <c r="L30" i="8"/>
  <c r="M30" i="8"/>
  <c r="O30" i="8"/>
  <c r="P30" i="8"/>
  <c r="Q30" i="8"/>
  <c r="S30" i="8" s="1"/>
  <c r="R30" i="8"/>
  <c r="D31" i="8"/>
  <c r="E31" i="8"/>
  <c r="F31" i="8"/>
  <c r="G31" i="8"/>
  <c r="H31" i="8"/>
  <c r="I31" i="8"/>
  <c r="J31" i="8"/>
  <c r="K31" i="8"/>
  <c r="L31" i="8"/>
  <c r="M31" i="8"/>
  <c r="O31" i="8"/>
  <c r="P31" i="8"/>
  <c r="Q31" i="8"/>
  <c r="R31" i="8"/>
  <c r="T31" i="8" s="1"/>
  <c r="S31" i="8"/>
  <c r="D32" i="8"/>
  <c r="E32" i="8"/>
  <c r="F32" i="8"/>
  <c r="G32" i="8"/>
  <c r="H32" i="8"/>
  <c r="I32" i="8"/>
  <c r="J32" i="8"/>
  <c r="K32" i="8"/>
  <c r="L32" i="8"/>
  <c r="M32" i="8"/>
  <c r="O32" i="8"/>
  <c r="P32" i="8"/>
  <c r="Q32" i="8"/>
  <c r="R32" i="8"/>
  <c r="T32" i="8" s="1"/>
  <c r="S32" i="8"/>
  <c r="O33" i="8"/>
  <c r="P33" i="8"/>
  <c r="Q33" i="8"/>
  <c r="R33" i="8"/>
  <c r="D34" i="8"/>
  <c r="E34" i="8"/>
  <c r="F34" i="8"/>
  <c r="G34" i="8"/>
  <c r="H34" i="8"/>
  <c r="I34" i="8"/>
  <c r="J34" i="8"/>
  <c r="K34" i="8"/>
  <c r="L34" i="8"/>
  <c r="M34" i="8"/>
  <c r="O34" i="8"/>
  <c r="P34" i="8"/>
  <c r="T34" i="8" s="1"/>
  <c r="Q34" i="8"/>
  <c r="S34" i="8" s="1"/>
  <c r="R34" i="8"/>
  <c r="O35" i="8"/>
  <c r="P35" i="8"/>
  <c r="Q35" i="8"/>
  <c r="R35" i="8"/>
  <c r="D36" i="8"/>
  <c r="E36" i="8"/>
  <c r="F36" i="8"/>
  <c r="G36" i="8"/>
  <c r="H36" i="8"/>
  <c r="I36" i="8"/>
  <c r="J36" i="8"/>
  <c r="K36" i="8"/>
  <c r="L36" i="8"/>
  <c r="M36" i="8"/>
  <c r="O36" i="8"/>
  <c r="P36" i="8"/>
  <c r="T36" i="8" s="1"/>
  <c r="Q36" i="8"/>
  <c r="S36" i="8" s="1"/>
  <c r="R36" i="8"/>
  <c r="D37" i="8"/>
  <c r="E37" i="8"/>
  <c r="F37" i="8"/>
  <c r="G37" i="8"/>
  <c r="H37" i="8"/>
  <c r="I37" i="8"/>
  <c r="J37" i="8"/>
  <c r="K37" i="8"/>
  <c r="L37" i="8"/>
  <c r="M37" i="8"/>
  <c r="O37" i="8"/>
  <c r="P37" i="8"/>
  <c r="Q37" i="8"/>
  <c r="R37" i="8"/>
  <c r="D38" i="8"/>
  <c r="E38" i="8"/>
  <c r="F38" i="8"/>
  <c r="G38" i="8"/>
  <c r="H38" i="8"/>
  <c r="I38" i="8"/>
  <c r="J38" i="8"/>
  <c r="K38" i="8"/>
  <c r="L38" i="8"/>
  <c r="M38" i="8"/>
  <c r="O38" i="8"/>
  <c r="P38" i="8"/>
  <c r="T38" i="8" s="1"/>
  <c r="Q38" i="8"/>
  <c r="S38" i="8" s="1"/>
  <c r="R38" i="8"/>
  <c r="D39" i="8"/>
  <c r="E39" i="8"/>
  <c r="F39" i="8"/>
  <c r="G39" i="8"/>
  <c r="H39" i="8"/>
  <c r="I39" i="8"/>
  <c r="J39" i="8"/>
  <c r="K39" i="8"/>
  <c r="L39" i="8"/>
  <c r="M39" i="8"/>
  <c r="O39" i="8"/>
  <c r="P39" i="8"/>
  <c r="Q39" i="8"/>
  <c r="S39" i="8" s="1"/>
  <c r="R39" i="8"/>
  <c r="D40" i="8"/>
  <c r="E40" i="8"/>
  <c r="F40" i="8"/>
  <c r="G40" i="8"/>
  <c r="H40" i="8"/>
  <c r="I40" i="8"/>
  <c r="J40" i="8"/>
  <c r="K40" i="8"/>
  <c r="L40" i="8"/>
  <c r="M40" i="8"/>
  <c r="O40" i="8"/>
  <c r="P40" i="8"/>
  <c r="Q40" i="8"/>
  <c r="R40" i="8"/>
  <c r="T40" i="8"/>
  <c r="D41" i="8"/>
  <c r="E41" i="8"/>
  <c r="F41" i="8"/>
  <c r="G41" i="8"/>
  <c r="H41" i="8"/>
  <c r="I41" i="8"/>
  <c r="J41" i="8"/>
  <c r="K41" i="8"/>
  <c r="L41" i="8"/>
  <c r="M41" i="8"/>
  <c r="O41" i="8"/>
  <c r="P41" i="8"/>
  <c r="T41" i="8" s="1"/>
  <c r="Q41" i="8"/>
  <c r="R41" i="8"/>
  <c r="D42" i="8"/>
  <c r="E42" i="8"/>
  <c r="F42" i="8"/>
  <c r="G42" i="8"/>
  <c r="H42" i="8"/>
  <c r="I42" i="8"/>
  <c r="J42" i="8"/>
  <c r="K42" i="8"/>
  <c r="L42" i="8"/>
  <c r="M42" i="8"/>
  <c r="O42" i="8"/>
  <c r="P42" i="8"/>
  <c r="T42" i="8" s="1"/>
  <c r="Q42" i="8"/>
  <c r="S42" i="8" s="1"/>
  <c r="R42" i="8"/>
  <c r="D43" i="8"/>
  <c r="E43" i="8"/>
  <c r="F43" i="8"/>
  <c r="G43" i="8"/>
  <c r="H43" i="8"/>
  <c r="I43" i="8"/>
  <c r="J43" i="8"/>
  <c r="K43" i="8"/>
  <c r="L43" i="8"/>
  <c r="M43" i="8"/>
  <c r="O43" i="8"/>
  <c r="P43" i="8"/>
  <c r="Q43" i="8"/>
  <c r="R43" i="8"/>
  <c r="T43" i="8"/>
  <c r="D44" i="8"/>
  <c r="E44" i="8"/>
  <c r="F44" i="8"/>
  <c r="G44" i="8"/>
  <c r="H44" i="8"/>
  <c r="I44" i="8"/>
  <c r="J44" i="8"/>
  <c r="K44" i="8"/>
  <c r="L44" i="8"/>
  <c r="M44" i="8"/>
  <c r="O44" i="8"/>
  <c r="P44" i="8"/>
  <c r="T44" i="8" s="1"/>
  <c r="Q44" i="8"/>
  <c r="R44" i="8"/>
  <c r="D45" i="8"/>
  <c r="E45" i="8"/>
  <c r="F45" i="8"/>
  <c r="G45" i="8"/>
  <c r="H45" i="8"/>
  <c r="I45" i="8"/>
  <c r="J45" i="8"/>
  <c r="K45" i="8"/>
  <c r="L45" i="8"/>
  <c r="M45" i="8"/>
  <c r="O45" i="8"/>
  <c r="P45" i="8"/>
  <c r="Q45" i="8"/>
  <c r="S45" i="8" s="1"/>
  <c r="R45" i="8"/>
  <c r="T45" i="8" s="1"/>
  <c r="D46" i="8"/>
  <c r="E46" i="8"/>
  <c r="F46" i="8"/>
  <c r="G46" i="8"/>
  <c r="H46" i="8"/>
  <c r="I46" i="8"/>
  <c r="J46" i="8"/>
  <c r="K46" i="8"/>
  <c r="L46" i="8"/>
  <c r="M46" i="8"/>
  <c r="O46" i="8"/>
  <c r="P46" i="8"/>
  <c r="Q46" i="8"/>
  <c r="R46" i="8"/>
  <c r="D47" i="8"/>
  <c r="E47" i="8"/>
  <c r="F47" i="8"/>
  <c r="G47" i="8"/>
  <c r="H47" i="8"/>
  <c r="I47" i="8"/>
  <c r="J47" i="8"/>
  <c r="K47" i="8"/>
  <c r="L47" i="8"/>
  <c r="M47" i="8"/>
  <c r="O47" i="8"/>
  <c r="P47" i="8"/>
  <c r="T47" i="8" s="1"/>
  <c r="Q47" i="8"/>
  <c r="S47" i="8" s="1"/>
  <c r="R47" i="8"/>
  <c r="D48" i="8"/>
  <c r="E48" i="8"/>
  <c r="F48" i="8"/>
  <c r="G48" i="8"/>
  <c r="H48" i="8"/>
  <c r="I48" i="8"/>
  <c r="J48" i="8"/>
  <c r="K48" i="8"/>
  <c r="L48" i="8"/>
  <c r="M48" i="8"/>
  <c r="O48" i="8"/>
  <c r="P48" i="8"/>
  <c r="Q48" i="8"/>
  <c r="S48" i="8" s="1"/>
  <c r="R48" i="8"/>
  <c r="D49" i="8"/>
  <c r="E49" i="8"/>
  <c r="F49" i="8"/>
  <c r="G49" i="8"/>
  <c r="H49" i="8"/>
  <c r="I49" i="8"/>
  <c r="J49" i="8"/>
  <c r="K49" i="8"/>
  <c r="L49" i="8"/>
  <c r="M49" i="8"/>
  <c r="O49" i="8"/>
  <c r="P49" i="8"/>
  <c r="Q49" i="8"/>
  <c r="R49" i="8"/>
  <c r="D50" i="8"/>
  <c r="E50" i="8"/>
  <c r="F50" i="8"/>
  <c r="G50" i="8"/>
  <c r="H50" i="8"/>
  <c r="I50" i="8"/>
  <c r="J50" i="8"/>
  <c r="K50" i="8"/>
  <c r="L50" i="8"/>
  <c r="M50" i="8"/>
  <c r="O50" i="8"/>
  <c r="P50" i="8"/>
  <c r="T50" i="8" s="1"/>
  <c r="Q50" i="8"/>
  <c r="S50" i="8" s="1"/>
  <c r="R50" i="8"/>
  <c r="D51" i="8"/>
  <c r="E51" i="8"/>
  <c r="F51" i="8"/>
  <c r="G51" i="8"/>
  <c r="H51" i="8"/>
  <c r="I51" i="8"/>
  <c r="J51" i="8"/>
  <c r="K51" i="8"/>
  <c r="L51" i="8"/>
  <c r="M51" i="8"/>
  <c r="O51" i="8"/>
  <c r="P51" i="8"/>
  <c r="Q51" i="8"/>
  <c r="S51" i="8" s="1"/>
  <c r="R51" i="8"/>
  <c r="T51" i="8"/>
  <c r="D52" i="8"/>
  <c r="E52" i="8"/>
  <c r="F52" i="8"/>
  <c r="G52" i="8"/>
  <c r="H52" i="8"/>
  <c r="I52" i="8"/>
  <c r="J52" i="8"/>
  <c r="K52" i="8"/>
  <c r="L52" i="8"/>
  <c r="M52" i="8"/>
  <c r="O52" i="8"/>
  <c r="P52" i="8"/>
  <c r="T52" i="8" s="1"/>
  <c r="Q52" i="8"/>
  <c r="S52" i="8" s="1"/>
  <c r="R52" i="8"/>
  <c r="D53" i="8"/>
  <c r="E53" i="8"/>
  <c r="F53" i="8"/>
  <c r="G53" i="8"/>
  <c r="H53" i="8"/>
  <c r="I53" i="8"/>
  <c r="J53" i="8"/>
  <c r="K53" i="8"/>
  <c r="L53" i="8"/>
  <c r="M53" i="8"/>
  <c r="O53" i="8"/>
  <c r="P53" i="8"/>
  <c r="Q53" i="8"/>
  <c r="S53" i="8" s="1"/>
  <c r="R53" i="8"/>
  <c r="T53" i="8" s="1"/>
  <c r="D54" i="8"/>
  <c r="E54" i="8"/>
  <c r="F54" i="8"/>
  <c r="G54" i="8"/>
  <c r="H54" i="8"/>
  <c r="I54" i="8"/>
  <c r="J54" i="8"/>
  <c r="K54" i="8"/>
  <c r="L54" i="8"/>
  <c r="M54" i="8"/>
  <c r="O54" i="8"/>
  <c r="P54" i="8"/>
  <c r="Q54" i="8"/>
  <c r="S54" i="8" s="1"/>
  <c r="R54" i="8"/>
  <c r="D55" i="8"/>
  <c r="E55" i="8"/>
  <c r="F55" i="8"/>
  <c r="G55" i="8"/>
  <c r="H55" i="8"/>
  <c r="I55" i="8"/>
  <c r="J55" i="8"/>
  <c r="K55" i="8"/>
  <c r="L55" i="8"/>
  <c r="M55" i="8"/>
  <c r="O55" i="8"/>
  <c r="P55" i="8"/>
  <c r="Q55" i="8"/>
  <c r="R55" i="8"/>
  <c r="T55" i="8" s="1"/>
  <c r="S55" i="8"/>
  <c r="D56" i="8"/>
  <c r="E56" i="8"/>
  <c r="F56" i="8"/>
  <c r="G56" i="8"/>
  <c r="H56" i="8"/>
  <c r="I56" i="8"/>
  <c r="J56" i="8"/>
  <c r="K56" i="8"/>
  <c r="L56" i="8"/>
  <c r="M56" i="8"/>
  <c r="O56" i="8"/>
  <c r="P56" i="8"/>
  <c r="Q56" i="8"/>
  <c r="R56" i="8"/>
  <c r="T56" i="8" s="1"/>
  <c r="S56" i="8"/>
  <c r="D57" i="8"/>
  <c r="E57" i="8"/>
  <c r="F57" i="8"/>
  <c r="G57" i="8"/>
  <c r="H57" i="8"/>
  <c r="I57" i="8"/>
  <c r="J57" i="8"/>
  <c r="K57" i="8"/>
  <c r="L57" i="8"/>
  <c r="M57" i="8"/>
  <c r="O57" i="8"/>
  <c r="P57" i="8"/>
  <c r="Q57" i="8"/>
  <c r="R57" i="8"/>
  <c r="T57" i="8" s="1"/>
  <c r="S57" i="8"/>
  <c r="D58" i="8"/>
  <c r="E58" i="8"/>
  <c r="F58" i="8"/>
  <c r="G58" i="8"/>
  <c r="H58" i="8"/>
  <c r="I58" i="8"/>
  <c r="J58" i="8"/>
  <c r="K58" i="8"/>
  <c r="L58" i="8"/>
  <c r="M58" i="8"/>
  <c r="O58" i="8"/>
  <c r="P58" i="8"/>
  <c r="Q58" i="8"/>
  <c r="R58" i="8"/>
  <c r="S58" i="8"/>
  <c r="D59" i="8"/>
  <c r="E59" i="8"/>
  <c r="F59" i="8"/>
  <c r="G59" i="8"/>
  <c r="H59" i="8"/>
  <c r="I59" i="8"/>
  <c r="J59" i="8"/>
  <c r="K59" i="8"/>
  <c r="L59" i="8"/>
  <c r="M59" i="8"/>
  <c r="O59" i="8"/>
  <c r="P59" i="8"/>
  <c r="Q59" i="8"/>
  <c r="R59" i="8"/>
  <c r="S59" i="8"/>
  <c r="T59" i="8"/>
  <c r="D60" i="8"/>
  <c r="E60" i="8"/>
  <c r="F60" i="8"/>
  <c r="G60" i="8"/>
  <c r="H60" i="8"/>
  <c r="I60" i="8"/>
  <c r="J60" i="8"/>
  <c r="K60" i="8"/>
  <c r="L60" i="8"/>
  <c r="M60" i="8"/>
  <c r="O60" i="8"/>
  <c r="P60" i="8"/>
  <c r="T60" i="8" s="1"/>
  <c r="Q60" i="8"/>
  <c r="R60" i="8"/>
  <c r="S60" i="8"/>
  <c r="D61" i="8"/>
  <c r="E61" i="8"/>
  <c r="F61" i="8"/>
  <c r="G61" i="8"/>
  <c r="H61" i="8"/>
  <c r="I61" i="8"/>
  <c r="J61" i="8"/>
  <c r="K61" i="8"/>
  <c r="L61" i="8"/>
  <c r="M61" i="8"/>
  <c r="O61" i="8"/>
  <c r="P61" i="8"/>
  <c r="Q61" i="8"/>
  <c r="S61" i="8" s="1"/>
  <c r="R61" i="8"/>
  <c r="T61" i="8"/>
  <c r="D62" i="8"/>
  <c r="E62" i="8"/>
  <c r="F62" i="8"/>
  <c r="G62" i="8"/>
  <c r="H62" i="8"/>
  <c r="I62" i="8"/>
  <c r="J62" i="8"/>
  <c r="K62" i="8"/>
  <c r="L62" i="8"/>
  <c r="M62" i="8"/>
  <c r="O62" i="8"/>
  <c r="P62" i="8"/>
  <c r="T62" i="8" s="1"/>
  <c r="Q62" i="8"/>
  <c r="S62" i="8" s="1"/>
  <c r="R62" i="8"/>
  <c r="D63" i="8"/>
  <c r="E63" i="8"/>
  <c r="F63" i="8"/>
  <c r="G63" i="8"/>
  <c r="H63" i="8"/>
  <c r="I63" i="8"/>
  <c r="J63" i="8"/>
  <c r="K63" i="8"/>
  <c r="L63" i="8"/>
  <c r="M63" i="8"/>
  <c r="O63" i="8"/>
  <c r="P63" i="8"/>
  <c r="Q63" i="8"/>
  <c r="S63" i="8" s="1"/>
  <c r="R63" i="8"/>
  <c r="T63" i="8" s="1"/>
  <c r="D64" i="8"/>
  <c r="E64" i="8"/>
  <c r="F64" i="8"/>
  <c r="G64" i="8"/>
  <c r="H64" i="8"/>
  <c r="I64" i="8"/>
  <c r="J64" i="8"/>
  <c r="K64" i="8"/>
  <c r="L64" i="8"/>
  <c r="M64" i="8"/>
  <c r="O64" i="8"/>
  <c r="P64" i="8"/>
  <c r="Q64" i="8"/>
  <c r="S64" i="8" s="1"/>
  <c r="R64" i="8"/>
  <c r="T64" i="8" s="1"/>
  <c r="D65" i="8"/>
  <c r="E65" i="8"/>
  <c r="F65" i="8"/>
  <c r="G65" i="8"/>
  <c r="H65" i="8"/>
  <c r="I65" i="8"/>
  <c r="J65" i="8"/>
  <c r="K65" i="8"/>
  <c r="L65" i="8"/>
  <c r="M65" i="8"/>
  <c r="O65" i="8"/>
  <c r="P65" i="8"/>
  <c r="Q65" i="8"/>
  <c r="S65" i="8" s="1"/>
  <c r="R65" i="8"/>
  <c r="D66" i="8"/>
  <c r="E66" i="8"/>
  <c r="F66" i="8"/>
  <c r="G66" i="8"/>
  <c r="H66" i="8"/>
  <c r="I66" i="8"/>
  <c r="J66" i="8"/>
  <c r="K66" i="8"/>
  <c r="L66" i="8"/>
  <c r="M66" i="8"/>
  <c r="O66" i="8"/>
  <c r="P66" i="8"/>
  <c r="Q66" i="8"/>
  <c r="R66" i="8"/>
  <c r="T66" i="8" s="1"/>
  <c r="S66" i="8"/>
  <c r="D67" i="8"/>
  <c r="E67" i="8"/>
  <c r="F67" i="8"/>
  <c r="G67" i="8"/>
  <c r="H67" i="8"/>
  <c r="I67" i="8"/>
  <c r="J67" i="8"/>
  <c r="K67" i="8"/>
  <c r="L67" i="8"/>
  <c r="M67" i="8"/>
  <c r="O67" i="8"/>
  <c r="P67" i="8"/>
  <c r="Q67" i="8"/>
  <c r="R67" i="8"/>
  <c r="S67" i="8"/>
  <c r="D68" i="8"/>
  <c r="E68" i="8"/>
  <c r="F68" i="8"/>
  <c r="G68" i="8"/>
  <c r="H68" i="8"/>
  <c r="I68" i="8"/>
  <c r="J68" i="8"/>
  <c r="K68" i="8"/>
  <c r="L68" i="8"/>
  <c r="M68" i="8"/>
  <c r="O68" i="8"/>
  <c r="P68" i="8"/>
  <c r="Q68" i="8"/>
  <c r="R68" i="8"/>
  <c r="S68" i="8"/>
  <c r="T68" i="8"/>
  <c r="D69" i="8"/>
  <c r="E69" i="8"/>
  <c r="F69" i="8"/>
  <c r="G69" i="8"/>
  <c r="H69" i="8"/>
  <c r="I69" i="8"/>
  <c r="J69" i="8"/>
  <c r="K69" i="8"/>
  <c r="L69" i="8"/>
  <c r="M69" i="8"/>
  <c r="O69" i="8"/>
  <c r="P69" i="8"/>
  <c r="Q69" i="8"/>
  <c r="R69" i="8"/>
  <c r="S69" i="8"/>
  <c r="T69" i="8"/>
  <c r="D70" i="8"/>
  <c r="E70" i="8"/>
  <c r="F70" i="8"/>
  <c r="G70" i="8"/>
  <c r="H70" i="8"/>
  <c r="I70" i="8"/>
  <c r="J70" i="8"/>
  <c r="K70" i="8"/>
  <c r="L70" i="8"/>
  <c r="M70" i="8"/>
  <c r="O70" i="8"/>
  <c r="P70" i="8"/>
  <c r="Q70" i="8"/>
  <c r="R70" i="8"/>
  <c r="S70" i="8"/>
  <c r="T70" i="8"/>
  <c r="D71" i="8"/>
  <c r="E71" i="8"/>
  <c r="F71" i="8"/>
  <c r="G71" i="8"/>
  <c r="H71" i="8"/>
  <c r="I71" i="8"/>
  <c r="J71" i="8"/>
  <c r="K71" i="8"/>
  <c r="L71" i="8"/>
  <c r="M71" i="8"/>
  <c r="O71" i="8"/>
  <c r="P71" i="8"/>
  <c r="T71" i="8" s="1"/>
  <c r="Q71" i="8"/>
  <c r="S71" i="8" s="1"/>
  <c r="R71" i="8"/>
  <c r="D72" i="8"/>
  <c r="E72" i="8"/>
  <c r="F72" i="8"/>
  <c r="G72" i="8"/>
  <c r="H72" i="8"/>
  <c r="I72" i="8"/>
  <c r="J72" i="8"/>
  <c r="K72" i="8"/>
  <c r="L72" i="8"/>
  <c r="M72" i="8"/>
  <c r="O72" i="8"/>
  <c r="P72" i="8"/>
  <c r="Q72" i="8"/>
  <c r="S72" i="8" s="1"/>
  <c r="R72" i="8"/>
  <c r="T72" i="8"/>
  <c r="D73" i="8"/>
  <c r="E73" i="8"/>
  <c r="F73" i="8"/>
  <c r="G73" i="8"/>
  <c r="H73" i="8"/>
  <c r="I73" i="8"/>
  <c r="J73" i="8"/>
  <c r="K73" i="8"/>
  <c r="L73" i="8"/>
  <c r="M73" i="8"/>
  <c r="O73" i="8"/>
  <c r="P73" i="8"/>
  <c r="T73" i="8" s="1"/>
  <c r="Q73" i="8"/>
  <c r="S73" i="8" s="1"/>
  <c r="R73" i="8"/>
  <c r="D74" i="8"/>
  <c r="E74" i="8"/>
  <c r="F74" i="8"/>
  <c r="G74" i="8"/>
  <c r="H74" i="8"/>
  <c r="I74" i="8"/>
  <c r="J74" i="8"/>
  <c r="K74" i="8"/>
  <c r="L74" i="8"/>
  <c r="M74" i="8"/>
  <c r="O74" i="8"/>
  <c r="P74" i="8"/>
  <c r="Q74" i="8"/>
  <c r="S74" i="8" s="1"/>
  <c r="R74" i="8"/>
  <c r="T74" i="8" s="1"/>
  <c r="D75" i="8"/>
  <c r="E75" i="8"/>
  <c r="F75" i="8"/>
  <c r="G75" i="8"/>
  <c r="H75" i="8"/>
  <c r="I75" i="8"/>
  <c r="J75" i="8"/>
  <c r="K75" i="8"/>
  <c r="L75" i="8"/>
  <c r="M75" i="8"/>
  <c r="O75" i="8"/>
  <c r="P75" i="8"/>
  <c r="Q75" i="8"/>
  <c r="R75" i="8"/>
  <c r="T75" i="8" s="1"/>
  <c r="S75" i="8"/>
  <c r="D76" i="8"/>
  <c r="E76" i="8"/>
  <c r="F76" i="8"/>
  <c r="G76" i="8"/>
  <c r="H76" i="8"/>
  <c r="I76" i="8"/>
  <c r="J76" i="8"/>
  <c r="K76" i="8"/>
  <c r="L76" i="8"/>
  <c r="M76" i="8"/>
  <c r="O76" i="8"/>
  <c r="P76" i="8"/>
  <c r="Q76" i="8"/>
  <c r="R76" i="8"/>
  <c r="S76" i="8"/>
  <c r="D77" i="8"/>
  <c r="E77" i="8"/>
  <c r="F77" i="8"/>
  <c r="G77" i="8"/>
  <c r="H77" i="8"/>
  <c r="I77" i="8"/>
  <c r="J77" i="8"/>
  <c r="K77" i="8"/>
  <c r="L77" i="8"/>
  <c r="M77" i="8"/>
  <c r="O77" i="8"/>
  <c r="P77" i="8"/>
  <c r="Q77" i="8"/>
  <c r="R77" i="8"/>
  <c r="S77" i="8"/>
  <c r="T77" i="8"/>
  <c r="D78" i="8"/>
  <c r="E78" i="8"/>
  <c r="F78" i="8"/>
  <c r="G78" i="8"/>
  <c r="H78" i="8"/>
  <c r="I78" i="8"/>
  <c r="J78" i="8"/>
  <c r="K78" i="8"/>
  <c r="L78" i="8"/>
  <c r="M78" i="8"/>
  <c r="O78" i="8"/>
  <c r="P78" i="8"/>
  <c r="Q78" i="8"/>
  <c r="R78" i="8"/>
  <c r="S78" i="8"/>
  <c r="T78" i="8"/>
  <c r="D79" i="8"/>
  <c r="E79" i="8"/>
  <c r="F79" i="8"/>
  <c r="G79" i="8"/>
  <c r="H79" i="8"/>
  <c r="I79" i="8"/>
  <c r="J79" i="8"/>
  <c r="K79" i="8"/>
  <c r="L79" i="8"/>
  <c r="M79" i="8"/>
  <c r="O79" i="8"/>
  <c r="P79" i="8"/>
  <c r="Q79" i="8"/>
  <c r="R79" i="8"/>
  <c r="S79" i="8"/>
  <c r="T79" i="8"/>
  <c r="D80" i="8"/>
  <c r="E80" i="8"/>
  <c r="F80" i="8"/>
  <c r="G80" i="8"/>
  <c r="H80" i="8"/>
  <c r="I80" i="8"/>
  <c r="J80" i="8"/>
  <c r="K80" i="8"/>
  <c r="L80" i="8"/>
  <c r="M80" i="8"/>
  <c r="O80" i="8"/>
  <c r="P80" i="8"/>
  <c r="T80" i="8" s="1"/>
  <c r="Q80" i="8"/>
  <c r="R80" i="8"/>
  <c r="S80" i="8"/>
  <c r="D81" i="8"/>
  <c r="E81" i="8"/>
  <c r="F81" i="8"/>
  <c r="G81" i="8"/>
  <c r="H81" i="8"/>
  <c r="I81" i="8"/>
  <c r="J81" i="8"/>
  <c r="K81" i="8"/>
  <c r="L81" i="8"/>
  <c r="M81" i="8"/>
  <c r="O81" i="8"/>
  <c r="P81" i="8"/>
  <c r="Q81" i="8"/>
  <c r="S81" i="8" s="1"/>
  <c r="R81" i="8"/>
  <c r="T81" i="8"/>
  <c r="D82" i="8"/>
  <c r="E82" i="8"/>
  <c r="F82" i="8"/>
  <c r="G82" i="8"/>
  <c r="H82" i="8"/>
  <c r="I82" i="8"/>
  <c r="J82" i="8"/>
  <c r="K82" i="8"/>
  <c r="L82" i="8"/>
  <c r="M82" i="8"/>
  <c r="O82" i="8"/>
  <c r="P82" i="8"/>
  <c r="Q82" i="8"/>
  <c r="S82" i="8" s="1"/>
  <c r="R82" i="8"/>
  <c r="T82" i="8"/>
  <c r="D83" i="8"/>
  <c r="E83" i="8"/>
  <c r="F83" i="8"/>
  <c r="G83" i="8"/>
  <c r="H83" i="8"/>
  <c r="I83" i="8"/>
  <c r="J83" i="8"/>
  <c r="K83" i="8"/>
  <c r="L83" i="8"/>
  <c r="M83" i="8"/>
  <c r="O83" i="8"/>
  <c r="P83" i="8"/>
  <c r="Q83" i="8"/>
  <c r="S83" i="8" s="1"/>
  <c r="R83" i="8"/>
  <c r="T83" i="8"/>
  <c r="D84" i="8"/>
  <c r="E84" i="8"/>
  <c r="F84" i="8"/>
  <c r="G84" i="8"/>
  <c r="H84" i="8"/>
  <c r="I84" i="8"/>
  <c r="J84" i="8"/>
  <c r="K84" i="8"/>
  <c r="L84" i="8"/>
  <c r="M84" i="8"/>
  <c r="O84" i="8"/>
  <c r="P84" i="8"/>
  <c r="T84" i="8" s="1"/>
  <c r="Q84" i="8"/>
  <c r="S84" i="8" s="1"/>
  <c r="R84" i="8"/>
  <c r="D85" i="8"/>
  <c r="E85" i="8"/>
  <c r="F85" i="8"/>
  <c r="G85" i="8"/>
  <c r="H85" i="8"/>
  <c r="I85" i="8"/>
  <c r="J85" i="8"/>
  <c r="K85" i="8"/>
  <c r="L85" i="8"/>
  <c r="M85" i="8"/>
  <c r="O85" i="8"/>
  <c r="P85" i="8"/>
  <c r="Q85" i="8"/>
  <c r="S85" i="8" s="1"/>
  <c r="R85" i="8"/>
  <c r="T85" i="8"/>
  <c r="D86" i="8"/>
  <c r="E86" i="8"/>
  <c r="F86" i="8"/>
  <c r="G86" i="8"/>
  <c r="H86" i="8"/>
  <c r="I86" i="8"/>
  <c r="J86" i="8"/>
  <c r="K86" i="8"/>
  <c r="L86" i="8"/>
  <c r="M86" i="8"/>
  <c r="O86" i="8"/>
  <c r="P86" i="8"/>
  <c r="T86" i="8" s="1"/>
  <c r="Q86" i="8"/>
  <c r="S86" i="8" s="1"/>
  <c r="R86" i="8"/>
  <c r="D87" i="8"/>
  <c r="E87" i="8"/>
  <c r="F87" i="8"/>
  <c r="G87" i="8"/>
  <c r="H87" i="8"/>
  <c r="I87" i="8"/>
  <c r="J87" i="8"/>
  <c r="K87" i="8"/>
  <c r="L87" i="8"/>
  <c r="M87" i="8"/>
  <c r="O87" i="8"/>
  <c r="P87" i="8"/>
  <c r="T87" i="8" s="1"/>
  <c r="Q87" i="8"/>
  <c r="S87" i="8" s="1"/>
  <c r="R87" i="8"/>
  <c r="D88" i="8"/>
  <c r="E88" i="8"/>
  <c r="F88" i="8"/>
  <c r="G88" i="8"/>
  <c r="H88" i="8"/>
  <c r="I88" i="8"/>
  <c r="J88" i="8"/>
  <c r="K88" i="8"/>
  <c r="L88" i="8"/>
  <c r="M88" i="8"/>
  <c r="O88" i="8"/>
  <c r="P88" i="8"/>
  <c r="T88" i="8" s="1"/>
  <c r="Q88" i="8"/>
  <c r="S88" i="8" s="1"/>
  <c r="R88" i="8"/>
  <c r="D89" i="8"/>
  <c r="E89" i="8"/>
  <c r="F89" i="8"/>
  <c r="G89" i="8"/>
  <c r="H89" i="8"/>
  <c r="I89" i="8"/>
  <c r="J89" i="8"/>
  <c r="K89" i="8"/>
  <c r="L89" i="8"/>
  <c r="M89" i="8"/>
  <c r="O89" i="8"/>
  <c r="P89" i="8"/>
  <c r="Q89" i="8"/>
  <c r="S89" i="8" s="1"/>
  <c r="R89" i="8"/>
  <c r="T89" i="8"/>
  <c r="D90" i="8"/>
  <c r="E90" i="8"/>
  <c r="F90" i="8"/>
  <c r="G90" i="8"/>
  <c r="H90" i="8"/>
  <c r="I90" i="8"/>
  <c r="J90" i="8"/>
  <c r="K90" i="8"/>
  <c r="L90" i="8"/>
  <c r="M90" i="8"/>
  <c r="O90" i="8"/>
  <c r="P90" i="8"/>
  <c r="T90" i="8" s="1"/>
  <c r="Q90" i="8"/>
  <c r="S90" i="8" s="1"/>
  <c r="R90" i="8"/>
  <c r="D91" i="8"/>
  <c r="E91" i="8"/>
  <c r="F91" i="8"/>
  <c r="G91" i="8"/>
  <c r="H91" i="8"/>
  <c r="I91" i="8"/>
  <c r="J91" i="8"/>
  <c r="K91" i="8"/>
  <c r="L91" i="8"/>
  <c r="M91" i="8"/>
  <c r="O91" i="8"/>
  <c r="P91" i="8"/>
  <c r="T91" i="8" s="1"/>
  <c r="Q91" i="8"/>
  <c r="S91" i="8" s="1"/>
  <c r="R91" i="8"/>
  <c r="D92" i="8"/>
  <c r="E92" i="8"/>
  <c r="F92" i="8"/>
  <c r="G92" i="8"/>
  <c r="H92" i="8"/>
  <c r="I92" i="8"/>
  <c r="J92" i="8"/>
  <c r="K92" i="8"/>
  <c r="L92" i="8"/>
  <c r="M92" i="8"/>
  <c r="O92" i="8"/>
  <c r="P92" i="8"/>
  <c r="Q92" i="8"/>
  <c r="S92" i="8" s="1"/>
  <c r="R92" i="8"/>
  <c r="D93" i="8"/>
  <c r="E93" i="8"/>
  <c r="F93" i="8"/>
  <c r="G93" i="8"/>
  <c r="H93" i="8"/>
  <c r="I93" i="8"/>
  <c r="J93" i="8"/>
  <c r="K93" i="8"/>
  <c r="L93" i="8"/>
  <c r="M93" i="8"/>
  <c r="O93" i="8"/>
  <c r="P93" i="8"/>
  <c r="Q93" i="8"/>
  <c r="R93" i="8"/>
  <c r="T93" i="8" s="1"/>
  <c r="S93" i="8"/>
  <c r="D94" i="8"/>
  <c r="E94" i="8"/>
  <c r="F94" i="8"/>
  <c r="G94" i="8"/>
  <c r="H94" i="8"/>
  <c r="I94" i="8"/>
  <c r="J94" i="8"/>
  <c r="K94" i="8"/>
  <c r="L94" i="8"/>
  <c r="M94" i="8"/>
  <c r="O94" i="8"/>
  <c r="P94" i="8"/>
  <c r="Q94" i="8"/>
  <c r="S94" i="8" s="1"/>
  <c r="R94" i="8"/>
  <c r="T94" i="8" s="1"/>
  <c r="D95" i="8"/>
  <c r="E95" i="8"/>
  <c r="F95" i="8"/>
  <c r="G95" i="8"/>
  <c r="H95" i="8"/>
  <c r="I95" i="8"/>
  <c r="J95" i="8"/>
  <c r="K95" i="8"/>
  <c r="L95" i="8"/>
  <c r="M95" i="8"/>
  <c r="O95" i="8"/>
  <c r="P95" i="8"/>
  <c r="Q95" i="8"/>
  <c r="S95" i="8" s="1"/>
  <c r="R95" i="8"/>
  <c r="T95" i="8" s="1"/>
  <c r="D96" i="8"/>
  <c r="E96" i="8"/>
  <c r="F96" i="8"/>
  <c r="G96" i="8"/>
  <c r="H96" i="8"/>
  <c r="I96" i="8"/>
  <c r="J96" i="8"/>
  <c r="K96" i="8"/>
  <c r="L96" i="8"/>
  <c r="M96" i="8"/>
  <c r="O96" i="8"/>
  <c r="P96" i="8"/>
  <c r="Q96" i="8"/>
  <c r="R96" i="8"/>
  <c r="T96" i="8" s="1"/>
  <c r="S96" i="8"/>
  <c r="D97" i="8"/>
  <c r="E97" i="8"/>
  <c r="F97" i="8"/>
  <c r="G97" i="8"/>
  <c r="H97" i="8"/>
  <c r="I97" i="8"/>
  <c r="J97" i="8"/>
  <c r="K97" i="8"/>
  <c r="L97" i="8"/>
  <c r="M97" i="8"/>
  <c r="O97" i="8"/>
  <c r="P97" i="8"/>
  <c r="Q97" i="8"/>
  <c r="R97" i="8"/>
  <c r="T97" i="8" s="1"/>
  <c r="S97" i="8"/>
  <c r="D98" i="8"/>
  <c r="E98" i="8"/>
  <c r="F98" i="8"/>
  <c r="G98" i="8"/>
  <c r="H98" i="8"/>
  <c r="I98" i="8"/>
  <c r="J98" i="8"/>
  <c r="K98" i="8"/>
  <c r="L98" i="8"/>
  <c r="M98" i="8"/>
  <c r="O98" i="8"/>
  <c r="P98" i="8"/>
  <c r="Q98" i="8"/>
  <c r="S98" i="8" s="1"/>
  <c r="R98" i="8"/>
  <c r="D99" i="8"/>
  <c r="E99" i="8"/>
  <c r="F99" i="8"/>
  <c r="G99" i="8"/>
  <c r="H99" i="8"/>
  <c r="I99" i="8"/>
  <c r="J99" i="8"/>
  <c r="K99" i="8"/>
  <c r="L99" i="8"/>
  <c r="M99" i="8"/>
  <c r="O99" i="8"/>
  <c r="P99" i="8"/>
  <c r="Q99" i="8"/>
  <c r="R99" i="8"/>
  <c r="T99" i="8" s="1"/>
  <c r="S99" i="8"/>
  <c r="D100" i="8"/>
  <c r="E100" i="8"/>
  <c r="F100" i="8"/>
  <c r="G100" i="8"/>
  <c r="H100" i="8"/>
  <c r="I100" i="8"/>
  <c r="J100" i="8"/>
  <c r="K100" i="8"/>
  <c r="L100" i="8"/>
  <c r="M100" i="8"/>
  <c r="O100" i="8"/>
  <c r="P100" i="8"/>
  <c r="Q100" i="8"/>
  <c r="R100" i="8"/>
  <c r="T100" i="8" s="1"/>
  <c r="S100" i="8"/>
  <c r="D101" i="8"/>
  <c r="E101" i="8"/>
  <c r="F101" i="8"/>
  <c r="G101" i="8"/>
  <c r="H101" i="8"/>
  <c r="I101" i="8"/>
  <c r="J101" i="8"/>
  <c r="K101" i="8"/>
  <c r="L101" i="8"/>
  <c r="M101" i="8"/>
  <c r="O101" i="8"/>
  <c r="P101" i="8"/>
  <c r="Q101" i="8"/>
  <c r="R101" i="8"/>
  <c r="S101" i="8"/>
  <c r="D102" i="8"/>
  <c r="E102" i="8"/>
  <c r="F102" i="8"/>
  <c r="G102" i="8"/>
  <c r="H102" i="8"/>
  <c r="I102" i="8"/>
  <c r="J102" i="8"/>
  <c r="K102" i="8"/>
  <c r="L102" i="8"/>
  <c r="M102" i="8"/>
  <c r="O102" i="8"/>
  <c r="S102" i="8" s="1"/>
  <c r="P102" i="8"/>
  <c r="Q102" i="8"/>
  <c r="R102" i="8"/>
  <c r="T102" i="8"/>
  <c r="D103" i="8"/>
  <c r="E103" i="8"/>
  <c r="F103" i="8"/>
  <c r="G103" i="8"/>
  <c r="H103" i="8"/>
  <c r="I103" i="8"/>
  <c r="J103" i="8"/>
  <c r="K103" i="8"/>
  <c r="L103" i="8"/>
  <c r="M103" i="8"/>
  <c r="O103" i="8"/>
  <c r="S103" i="8" s="1"/>
  <c r="P103" i="8"/>
  <c r="Q103" i="8"/>
  <c r="R103" i="8"/>
  <c r="T103" i="8"/>
  <c r="D104" i="8"/>
  <c r="E104" i="8"/>
  <c r="F104" i="8"/>
  <c r="G104" i="8"/>
  <c r="H104" i="8"/>
  <c r="I104" i="8"/>
  <c r="J104" i="8"/>
  <c r="K104" i="8"/>
  <c r="L104" i="8"/>
  <c r="M104" i="8"/>
  <c r="O104" i="8"/>
  <c r="S104" i="8" s="1"/>
  <c r="P104" i="8"/>
  <c r="T104" i="8" s="1"/>
  <c r="Q104" i="8"/>
  <c r="R104" i="8"/>
  <c r="D105" i="8"/>
  <c r="E105" i="8"/>
  <c r="F105" i="8"/>
  <c r="G105" i="8"/>
  <c r="H105" i="8"/>
  <c r="I105" i="8"/>
  <c r="J105" i="8"/>
  <c r="K105" i="8"/>
  <c r="L105" i="8"/>
  <c r="M105" i="8"/>
  <c r="O105" i="8"/>
  <c r="P105" i="8"/>
  <c r="T105" i="8" s="1"/>
  <c r="Q105" i="8"/>
  <c r="S105" i="8" s="1"/>
  <c r="R105" i="8"/>
  <c r="D106" i="8"/>
  <c r="E106" i="8"/>
  <c r="F106" i="8"/>
  <c r="G106" i="8"/>
  <c r="H106" i="8"/>
  <c r="I106" i="8"/>
  <c r="J106" i="8"/>
  <c r="K106" i="8"/>
  <c r="L106" i="8"/>
  <c r="M106" i="8"/>
  <c r="O106" i="8"/>
  <c r="P106" i="8"/>
  <c r="T106" i="8" s="1"/>
  <c r="Q106" i="8"/>
  <c r="S106" i="8" s="1"/>
  <c r="R106" i="8"/>
  <c r="D107" i="8"/>
  <c r="E107" i="8"/>
  <c r="F107" i="8"/>
  <c r="G107" i="8"/>
  <c r="H107" i="8"/>
  <c r="I107" i="8"/>
  <c r="J107" i="8"/>
  <c r="K107" i="8"/>
  <c r="L107" i="8"/>
  <c r="M107" i="8"/>
  <c r="O107" i="8"/>
  <c r="P107" i="8"/>
  <c r="T107" i="8" s="1"/>
  <c r="Q107" i="8"/>
  <c r="S107" i="8" s="1"/>
  <c r="R107" i="8"/>
  <c r="D108" i="8"/>
  <c r="E108" i="8"/>
  <c r="F108" i="8"/>
  <c r="G108" i="8"/>
  <c r="H108" i="8"/>
  <c r="I108" i="8"/>
  <c r="J108" i="8"/>
  <c r="K108" i="8"/>
  <c r="L108" i="8"/>
  <c r="M108" i="8"/>
  <c r="O108" i="8"/>
  <c r="P108" i="8"/>
  <c r="Q108" i="8"/>
  <c r="S108" i="8" s="1"/>
  <c r="R108" i="8"/>
  <c r="T108" i="8"/>
  <c r="D109" i="8"/>
  <c r="E109" i="8"/>
  <c r="F109" i="8"/>
  <c r="G109" i="8"/>
  <c r="H109" i="8"/>
  <c r="I109" i="8"/>
  <c r="J109" i="8"/>
  <c r="K109" i="8"/>
  <c r="L109" i="8"/>
  <c r="M109" i="8"/>
  <c r="O109" i="8"/>
  <c r="P109" i="8"/>
  <c r="T109" i="8" s="1"/>
  <c r="Q109" i="8"/>
  <c r="S109" i="8" s="1"/>
  <c r="R109" i="8"/>
  <c r="D110" i="8"/>
  <c r="E110" i="8"/>
  <c r="F110" i="8"/>
  <c r="G110" i="8"/>
  <c r="H110" i="8"/>
  <c r="I110" i="8"/>
  <c r="J110" i="8"/>
  <c r="K110" i="8"/>
  <c r="L110" i="8"/>
  <c r="M110" i="8"/>
  <c r="O110" i="8"/>
  <c r="P110" i="8"/>
  <c r="Q110" i="8"/>
  <c r="S110" i="8" s="1"/>
  <c r="R110" i="8"/>
  <c r="T110" i="8" s="1"/>
  <c r="D111" i="8"/>
  <c r="E111" i="8"/>
  <c r="F111" i="8"/>
  <c r="G111" i="8"/>
  <c r="H111" i="8"/>
  <c r="I111" i="8"/>
  <c r="J111" i="8"/>
  <c r="K111" i="8"/>
  <c r="L111" i="8"/>
  <c r="M111" i="8"/>
  <c r="O111" i="8"/>
  <c r="S111" i="8" s="1"/>
  <c r="P111" i="8"/>
  <c r="Q111" i="8"/>
  <c r="R111" i="8"/>
  <c r="T111" i="8" s="1"/>
  <c r="D112" i="8"/>
  <c r="E112" i="8"/>
  <c r="F112" i="8"/>
  <c r="G112" i="8"/>
  <c r="H112" i="8"/>
  <c r="I112" i="8"/>
  <c r="J112" i="8"/>
  <c r="K112" i="8"/>
  <c r="L112" i="8"/>
  <c r="M112" i="8"/>
  <c r="O112" i="8"/>
  <c r="P112" i="8"/>
  <c r="Q112" i="8"/>
  <c r="R112" i="8"/>
  <c r="T112" i="8" s="1"/>
  <c r="S112" i="8"/>
  <c r="D113" i="8"/>
  <c r="E113" i="8"/>
  <c r="F113" i="8"/>
  <c r="G113" i="8"/>
  <c r="H113" i="8"/>
  <c r="I113" i="8"/>
  <c r="J113" i="8"/>
  <c r="K113" i="8"/>
  <c r="L113" i="8"/>
  <c r="M113" i="8"/>
  <c r="O113" i="8"/>
  <c r="P113" i="8"/>
  <c r="Q113" i="8"/>
  <c r="S113" i="8" s="1"/>
  <c r="R113" i="8"/>
  <c r="D114" i="8"/>
  <c r="E114" i="8"/>
  <c r="F114" i="8"/>
  <c r="G114" i="8"/>
  <c r="H114" i="8"/>
  <c r="I114" i="8"/>
  <c r="J114" i="8"/>
  <c r="K114" i="8"/>
  <c r="L114" i="8"/>
  <c r="M114" i="8"/>
  <c r="O114" i="8"/>
  <c r="P114" i="8"/>
  <c r="Q114" i="8"/>
  <c r="R114" i="8"/>
  <c r="T114" i="8" s="1"/>
  <c r="S114" i="8"/>
  <c r="D115" i="8"/>
  <c r="E115" i="8"/>
  <c r="F115" i="8"/>
  <c r="G115" i="8"/>
  <c r="H115" i="8"/>
  <c r="I115" i="8"/>
  <c r="J115" i="8"/>
  <c r="K115" i="8"/>
  <c r="L115" i="8"/>
  <c r="M115" i="8"/>
  <c r="O115" i="8"/>
  <c r="P115" i="8"/>
  <c r="Q115" i="8"/>
  <c r="R115" i="8"/>
  <c r="S115" i="8"/>
  <c r="D116" i="8"/>
  <c r="E116" i="8"/>
  <c r="F116" i="8"/>
  <c r="G116" i="8"/>
  <c r="H116" i="8"/>
  <c r="I116" i="8"/>
  <c r="J116" i="8"/>
  <c r="K116" i="8"/>
  <c r="L116" i="8"/>
  <c r="M116" i="8"/>
  <c r="O116" i="8"/>
  <c r="S116" i="8" s="1"/>
  <c r="P116" i="8"/>
  <c r="T116" i="8" s="1"/>
  <c r="Q116" i="8"/>
  <c r="R116" i="8"/>
  <c r="D117" i="8"/>
  <c r="E117" i="8"/>
  <c r="F117" i="8"/>
  <c r="G117" i="8"/>
  <c r="H117" i="8"/>
  <c r="I117" i="8"/>
  <c r="J117" i="8"/>
  <c r="K117" i="8"/>
  <c r="L117" i="8"/>
  <c r="M117" i="8"/>
  <c r="O117" i="8"/>
  <c r="P117" i="8"/>
  <c r="T117" i="8" s="1"/>
  <c r="Q117" i="8"/>
  <c r="S117" i="8" s="1"/>
  <c r="R117" i="8"/>
  <c r="D118" i="8"/>
  <c r="E118" i="8"/>
  <c r="F118" i="8"/>
  <c r="G118" i="8"/>
  <c r="H118" i="8"/>
  <c r="I118" i="8"/>
  <c r="J118" i="8"/>
  <c r="K118" i="8"/>
  <c r="L118" i="8"/>
  <c r="M118" i="8"/>
  <c r="O118" i="8"/>
  <c r="P118" i="8"/>
  <c r="T118" i="8" s="1"/>
  <c r="Q118" i="8"/>
  <c r="S118" i="8" s="1"/>
  <c r="R118" i="8"/>
  <c r="D119" i="8"/>
  <c r="E119" i="8"/>
  <c r="F119" i="8"/>
  <c r="G119" i="8"/>
  <c r="H119" i="8"/>
  <c r="I119" i="8"/>
  <c r="J119" i="8"/>
  <c r="K119" i="8"/>
  <c r="L119" i="8"/>
  <c r="M119" i="8"/>
  <c r="O119" i="8"/>
  <c r="S119" i="8" s="1"/>
  <c r="P119" i="8"/>
  <c r="Q119" i="8"/>
  <c r="R119" i="8"/>
  <c r="T119" i="8" s="1"/>
  <c r="D120" i="8"/>
  <c r="E120" i="8"/>
  <c r="F120" i="8"/>
  <c r="G120" i="8"/>
  <c r="H120" i="8"/>
  <c r="I120" i="8"/>
  <c r="J120" i="8"/>
  <c r="K120" i="8"/>
  <c r="L120" i="8"/>
  <c r="M120" i="8"/>
  <c r="O120" i="8"/>
  <c r="P120" i="8"/>
  <c r="Q120" i="8"/>
  <c r="R120" i="8"/>
  <c r="T120" i="8" s="1"/>
  <c r="S120" i="8"/>
  <c r="D121" i="8"/>
  <c r="E121" i="8"/>
  <c r="F121" i="8"/>
  <c r="G121" i="8"/>
  <c r="H121" i="8"/>
  <c r="I121" i="8"/>
  <c r="J121" i="8"/>
  <c r="K121" i="8"/>
  <c r="L121" i="8"/>
  <c r="M121" i="8"/>
  <c r="O121" i="8"/>
  <c r="P121" i="8"/>
  <c r="Q121" i="8"/>
  <c r="S121" i="8" s="1"/>
  <c r="R121" i="8"/>
  <c r="D122" i="8"/>
  <c r="E122" i="8"/>
  <c r="F122" i="8"/>
  <c r="G122" i="8"/>
  <c r="H122" i="8"/>
  <c r="I122" i="8"/>
  <c r="J122" i="8"/>
  <c r="K122" i="8"/>
  <c r="L122" i="8"/>
  <c r="M122" i="8"/>
  <c r="O122" i="8"/>
  <c r="P122" i="8"/>
  <c r="Q122" i="8"/>
  <c r="R122" i="8"/>
  <c r="T122" i="8" s="1"/>
  <c r="S122" i="8"/>
  <c r="D123" i="8"/>
  <c r="E123" i="8"/>
  <c r="F123" i="8"/>
  <c r="G123" i="8"/>
  <c r="H123" i="8"/>
  <c r="I123" i="8"/>
  <c r="J123" i="8"/>
  <c r="K123" i="8"/>
  <c r="L123" i="8"/>
  <c r="M123" i="8"/>
  <c r="O123" i="8"/>
  <c r="P123" i="8"/>
  <c r="Q123" i="8"/>
  <c r="R123" i="8"/>
  <c r="T123" i="8" s="1"/>
  <c r="S123" i="8"/>
  <c r="D124" i="8"/>
  <c r="E124" i="8"/>
  <c r="F124" i="8"/>
  <c r="G124" i="8"/>
  <c r="H124" i="8"/>
  <c r="I124" i="8"/>
  <c r="J124" i="8"/>
  <c r="K124" i="8"/>
  <c r="L124" i="8"/>
  <c r="M124" i="8"/>
  <c r="O124" i="8"/>
  <c r="P124" i="8"/>
  <c r="Q124" i="8"/>
  <c r="R124" i="8"/>
  <c r="S124" i="8"/>
  <c r="D125" i="8"/>
  <c r="E125" i="8"/>
  <c r="F125" i="8"/>
  <c r="G125" i="8"/>
  <c r="H125" i="8"/>
  <c r="I125" i="8"/>
  <c r="J125" i="8"/>
  <c r="K125" i="8"/>
  <c r="L125" i="8"/>
  <c r="M125" i="8"/>
  <c r="O125" i="8"/>
  <c r="S125" i="8" s="1"/>
  <c r="P125" i="8"/>
  <c r="Q125" i="8"/>
  <c r="R125" i="8"/>
  <c r="T125" i="8"/>
  <c r="D126" i="8"/>
  <c r="E126" i="8"/>
  <c r="F126" i="8"/>
  <c r="G126" i="8"/>
  <c r="H126" i="8"/>
  <c r="I126" i="8"/>
  <c r="J126" i="8"/>
  <c r="K126" i="8"/>
  <c r="L126" i="8"/>
  <c r="M126" i="8"/>
  <c r="O126" i="8"/>
  <c r="S126" i="8" s="1"/>
  <c r="P126" i="8"/>
  <c r="T126" i="8" s="1"/>
  <c r="Q126" i="8"/>
  <c r="R126" i="8"/>
  <c r="D127" i="8"/>
  <c r="E127" i="8"/>
  <c r="F127" i="8"/>
  <c r="G127" i="8"/>
  <c r="H127" i="8"/>
  <c r="I127" i="8"/>
  <c r="J127" i="8"/>
  <c r="K127" i="8"/>
  <c r="L127" i="8"/>
  <c r="M127" i="8"/>
  <c r="O127" i="8"/>
  <c r="P127" i="8"/>
  <c r="T127" i="8" s="1"/>
  <c r="Q127" i="8"/>
  <c r="S127" i="8" s="1"/>
  <c r="R127" i="8"/>
  <c r="D128" i="8"/>
  <c r="E128" i="8"/>
  <c r="F128" i="8"/>
  <c r="G128" i="8"/>
  <c r="H128" i="8"/>
  <c r="I128" i="8"/>
  <c r="J128" i="8"/>
  <c r="K128" i="8"/>
  <c r="L128" i="8"/>
  <c r="M128" i="8"/>
  <c r="O128" i="8"/>
  <c r="P128" i="8"/>
  <c r="T128" i="8" s="1"/>
  <c r="Q128" i="8"/>
  <c r="S128" i="8" s="1"/>
  <c r="R128" i="8"/>
  <c r="D129" i="8"/>
  <c r="E129" i="8"/>
  <c r="F129" i="8"/>
  <c r="G129" i="8"/>
  <c r="H129" i="8"/>
  <c r="I129" i="8"/>
  <c r="J129" i="8"/>
  <c r="K129" i="8"/>
  <c r="L129" i="8"/>
  <c r="M129" i="8"/>
  <c r="O129" i="8"/>
  <c r="P129" i="8"/>
  <c r="T129" i="8" s="1"/>
  <c r="Q129" i="8"/>
  <c r="S129" i="8" s="1"/>
  <c r="R129" i="8"/>
  <c r="D130" i="8"/>
  <c r="E130" i="8"/>
  <c r="F130" i="8"/>
  <c r="G130" i="8"/>
  <c r="H130" i="8"/>
  <c r="I130" i="8"/>
  <c r="J130" i="8"/>
  <c r="K130" i="8"/>
  <c r="L130" i="8"/>
  <c r="M130" i="8"/>
  <c r="O130" i="8"/>
  <c r="P130" i="8"/>
  <c r="Q130" i="8"/>
  <c r="S130" i="8" s="1"/>
  <c r="R130" i="8"/>
  <c r="D131" i="8"/>
  <c r="E131" i="8"/>
  <c r="F131" i="8"/>
  <c r="G131" i="8"/>
  <c r="H131" i="8"/>
  <c r="I131" i="8"/>
  <c r="J131" i="8"/>
  <c r="K131" i="8"/>
  <c r="L131" i="8"/>
  <c r="M131" i="8"/>
  <c r="O131" i="8"/>
  <c r="P131" i="8"/>
  <c r="Q131" i="8"/>
  <c r="S131" i="8" s="1"/>
  <c r="R131" i="8"/>
  <c r="T131" i="8" s="1"/>
  <c r="D132" i="8"/>
  <c r="E132" i="8"/>
  <c r="F132" i="8"/>
  <c r="G132" i="8"/>
  <c r="H132" i="8"/>
  <c r="I132" i="8"/>
  <c r="J132" i="8"/>
  <c r="K132" i="8"/>
  <c r="L132" i="8"/>
  <c r="M132" i="8"/>
  <c r="O132" i="8"/>
  <c r="P132" i="8"/>
  <c r="Q132" i="8"/>
  <c r="S132" i="8" s="1"/>
  <c r="R132" i="8"/>
  <c r="T132" i="8" s="1"/>
  <c r="D133" i="8"/>
  <c r="E133" i="8"/>
  <c r="F133" i="8"/>
  <c r="G133" i="8"/>
  <c r="H133" i="8"/>
  <c r="I133" i="8"/>
  <c r="J133" i="8"/>
  <c r="K133" i="8"/>
  <c r="L133" i="8"/>
  <c r="M133" i="8"/>
  <c r="O133" i="8"/>
  <c r="P133" i="8"/>
  <c r="Q133" i="8"/>
  <c r="R133" i="8"/>
  <c r="T133" i="8" s="1"/>
  <c r="S133" i="8"/>
  <c r="D134" i="8"/>
  <c r="E134" i="8"/>
  <c r="F134" i="8"/>
  <c r="G134" i="8"/>
  <c r="H134" i="8"/>
  <c r="I134" i="8"/>
  <c r="J134" i="8"/>
  <c r="K134" i="8"/>
  <c r="L134" i="8"/>
  <c r="M134" i="8"/>
  <c r="O134" i="8"/>
  <c r="P134" i="8"/>
  <c r="Q134" i="8"/>
  <c r="R134" i="8"/>
  <c r="S134" i="8"/>
  <c r="D135" i="8"/>
  <c r="E135" i="8"/>
  <c r="F135" i="8"/>
  <c r="G135" i="8"/>
  <c r="H135" i="8"/>
  <c r="I135" i="8"/>
  <c r="J135" i="8"/>
  <c r="K135" i="8"/>
  <c r="L135" i="8"/>
  <c r="M135" i="8"/>
  <c r="O135" i="8"/>
  <c r="P135" i="8"/>
  <c r="Q135" i="8"/>
  <c r="R135" i="8"/>
  <c r="S135" i="8"/>
  <c r="T135" i="8"/>
  <c r="D136" i="8"/>
  <c r="E136" i="8"/>
  <c r="F136" i="8"/>
  <c r="G136" i="8"/>
  <c r="H136" i="8"/>
  <c r="I136" i="8"/>
  <c r="J136" i="8"/>
  <c r="K136" i="8"/>
  <c r="L136" i="8"/>
  <c r="M136" i="8"/>
  <c r="O136" i="8"/>
  <c r="P136" i="8"/>
  <c r="Q136" i="8"/>
  <c r="R136" i="8"/>
  <c r="S136" i="8"/>
  <c r="T136" i="8"/>
  <c r="D137" i="8"/>
  <c r="E137" i="8"/>
  <c r="F137" i="8"/>
  <c r="G137" i="8"/>
  <c r="H137" i="8"/>
  <c r="I137" i="8"/>
  <c r="J137" i="8"/>
  <c r="K137" i="8"/>
  <c r="L137" i="8"/>
  <c r="M137" i="8"/>
  <c r="O137" i="8"/>
  <c r="P137" i="8"/>
  <c r="T137" i="8" s="1"/>
  <c r="Q137" i="8"/>
  <c r="R137" i="8"/>
  <c r="S137" i="8"/>
  <c r="D138" i="8"/>
  <c r="E138" i="8"/>
  <c r="F138" i="8"/>
  <c r="G138" i="8"/>
  <c r="H138" i="8"/>
  <c r="I138" i="8"/>
  <c r="J138" i="8"/>
  <c r="K138" i="8"/>
  <c r="L138" i="8"/>
  <c r="M138" i="8"/>
  <c r="O138" i="8"/>
  <c r="P138" i="8"/>
  <c r="T138" i="8" s="1"/>
  <c r="Q138" i="8"/>
  <c r="S138" i="8" s="1"/>
  <c r="R138" i="8"/>
  <c r="D139" i="8"/>
  <c r="E139" i="8"/>
  <c r="F139" i="8"/>
  <c r="G139" i="8"/>
  <c r="H139" i="8"/>
  <c r="I139" i="8"/>
  <c r="J139" i="8"/>
  <c r="K139" i="8"/>
  <c r="L139" i="8"/>
  <c r="M139" i="8"/>
  <c r="O139" i="8"/>
  <c r="P139" i="8"/>
  <c r="T139" i="8" s="1"/>
  <c r="Q139" i="8"/>
  <c r="S139" i="8" s="1"/>
  <c r="R139" i="8"/>
  <c r="D140" i="8"/>
  <c r="E140" i="8"/>
  <c r="F140" i="8"/>
  <c r="G140" i="8"/>
  <c r="H140" i="8"/>
  <c r="I140" i="8"/>
  <c r="J140" i="8"/>
  <c r="K140" i="8"/>
  <c r="L140" i="8"/>
  <c r="M140" i="8"/>
  <c r="O140" i="8"/>
  <c r="P140" i="8"/>
  <c r="Q140" i="8"/>
  <c r="S140" i="8" s="1"/>
  <c r="R140" i="8"/>
  <c r="D141" i="8"/>
  <c r="E141" i="8"/>
  <c r="F141" i="8"/>
  <c r="G141" i="8"/>
  <c r="H141" i="8"/>
  <c r="I141" i="8"/>
  <c r="J141" i="8"/>
  <c r="K141" i="8"/>
  <c r="L141" i="8"/>
  <c r="M141" i="8"/>
  <c r="O141" i="8"/>
  <c r="P141" i="8"/>
  <c r="Q141" i="8"/>
  <c r="S141" i="8" s="1"/>
  <c r="R141" i="8"/>
  <c r="T141" i="8" s="1"/>
  <c r="D142" i="8"/>
  <c r="E142" i="8"/>
  <c r="F142" i="8"/>
  <c r="G142" i="8"/>
  <c r="H142" i="8"/>
  <c r="I142" i="8"/>
  <c r="J142" i="8"/>
  <c r="K142" i="8"/>
  <c r="L142" i="8"/>
  <c r="M142" i="8"/>
  <c r="O142" i="8"/>
  <c r="P142" i="8"/>
  <c r="Q142" i="8"/>
  <c r="S142" i="8" s="1"/>
  <c r="R142" i="8"/>
  <c r="T142" i="8" s="1"/>
  <c r="D143" i="8"/>
  <c r="E143" i="8"/>
  <c r="F143" i="8"/>
  <c r="G143" i="8"/>
  <c r="H143" i="8"/>
  <c r="I143" i="8"/>
  <c r="J143" i="8"/>
  <c r="K143" i="8"/>
  <c r="L143" i="8"/>
  <c r="M143" i="8"/>
  <c r="O143" i="8"/>
  <c r="S143" i="8" s="1"/>
  <c r="P143" i="8"/>
  <c r="Q143" i="8"/>
  <c r="R143" i="8"/>
  <c r="D144" i="8"/>
  <c r="E144" i="8"/>
  <c r="F144" i="8"/>
  <c r="G144" i="8"/>
  <c r="H144" i="8"/>
  <c r="I144" i="8"/>
  <c r="J144" i="8"/>
  <c r="K144" i="8"/>
  <c r="L144" i="8"/>
  <c r="M144" i="8"/>
  <c r="O144" i="8"/>
  <c r="P144" i="8"/>
  <c r="T144" i="8" s="1"/>
  <c r="Q144" i="8"/>
  <c r="R144" i="8"/>
  <c r="S144" i="8"/>
  <c r="D145" i="8"/>
  <c r="E145" i="8"/>
  <c r="F145" i="8"/>
  <c r="G145" i="8"/>
  <c r="H145" i="8"/>
  <c r="I145" i="8"/>
  <c r="J145" i="8"/>
  <c r="K145" i="8"/>
  <c r="L145" i="8"/>
  <c r="M145" i="8"/>
  <c r="O145" i="8"/>
  <c r="P145" i="8"/>
  <c r="T145" i="8" s="1"/>
  <c r="Q145" i="8"/>
  <c r="R145" i="8"/>
  <c r="S145" i="8"/>
  <c r="D146" i="8"/>
  <c r="E146" i="8"/>
  <c r="F146" i="8"/>
  <c r="G146" i="8"/>
  <c r="H146" i="8"/>
  <c r="I146" i="8"/>
  <c r="J146" i="8"/>
  <c r="K146" i="8"/>
  <c r="L146" i="8"/>
  <c r="M146" i="8"/>
  <c r="O146" i="8"/>
  <c r="P146" i="8"/>
  <c r="Q146" i="8"/>
  <c r="S146" i="8" s="1"/>
  <c r="R146" i="8"/>
  <c r="T146" i="8"/>
  <c r="D147" i="8"/>
  <c r="E147" i="8"/>
  <c r="F147" i="8"/>
  <c r="G147" i="8"/>
  <c r="H147" i="8"/>
  <c r="I147" i="8"/>
  <c r="J147" i="8"/>
  <c r="K147" i="8"/>
  <c r="L147" i="8"/>
  <c r="M147" i="8"/>
  <c r="O147" i="8"/>
  <c r="P147" i="8"/>
  <c r="Q147" i="8"/>
  <c r="S147" i="8" s="1"/>
  <c r="R147" i="8"/>
  <c r="T147" i="8"/>
  <c r="D148" i="8"/>
  <c r="E148" i="8"/>
  <c r="F148" i="8"/>
  <c r="G148" i="8"/>
  <c r="H148" i="8"/>
  <c r="I148" i="8"/>
  <c r="J148" i="8"/>
  <c r="K148" i="8"/>
  <c r="L148" i="8"/>
  <c r="M148" i="8"/>
  <c r="O148" i="8"/>
  <c r="P148" i="8"/>
  <c r="Q148" i="8"/>
  <c r="S148" i="8" s="1"/>
  <c r="R148" i="8"/>
  <c r="T148" i="8"/>
  <c r="D149" i="8"/>
  <c r="E149" i="8"/>
  <c r="F149" i="8"/>
  <c r="G149" i="8"/>
  <c r="H149" i="8"/>
  <c r="I149" i="8"/>
  <c r="J149" i="8"/>
  <c r="K149" i="8"/>
  <c r="L149" i="8"/>
  <c r="M149" i="8"/>
  <c r="O149" i="8"/>
  <c r="P149" i="8"/>
  <c r="Q149" i="8"/>
  <c r="S149" i="8" s="1"/>
  <c r="R149" i="8"/>
  <c r="T149" i="8"/>
  <c r="D150" i="8"/>
  <c r="E150" i="8"/>
  <c r="F150" i="8"/>
  <c r="G150" i="8"/>
  <c r="H150" i="8"/>
  <c r="I150" i="8"/>
  <c r="J150" i="8"/>
  <c r="K150" i="8"/>
  <c r="L150" i="8"/>
  <c r="M150" i="8"/>
  <c r="O150" i="8"/>
  <c r="P150" i="8"/>
  <c r="T150" i="8" s="1"/>
  <c r="Q150" i="8"/>
  <c r="S150" i="8" s="1"/>
  <c r="R150" i="8"/>
  <c r="D151" i="8"/>
  <c r="E151" i="8"/>
  <c r="F151" i="8"/>
  <c r="G151" i="8"/>
  <c r="H151" i="8"/>
  <c r="I151" i="8"/>
  <c r="J151" i="8"/>
  <c r="K151" i="8"/>
  <c r="L151" i="8"/>
  <c r="M151" i="8"/>
  <c r="O151" i="8"/>
  <c r="P151" i="8"/>
  <c r="T151" i="8" s="1"/>
  <c r="Q151" i="8"/>
  <c r="S151" i="8" s="1"/>
  <c r="R151" i="8"/>
  <c r="D152" i="8"/>
  <c r="E152" i="8"/>
  <c r="F152" i="8"/>
  <c r="G152" i="8"/>
  <c r="H152" i="8"/>
  <c r="I152" i="8"/>
  <c r="J152" i="8"/>
  <c r="K152" i="8"/>
  <c r="L152" i="8"/>
  <c r="M152" i="8"/>
  <c r="O152" i="8"/>
  <c r="P152" i="8"/>
  <c r="Q152" i="8"/>
  <c r="S152" i="8" s="1"/>
  <c r="R152" i="8"/>
  <c r="D153" i="8"/>
  <c r="E153" i="8"/>
  <c r="F153" i="8"/>
  <c r="G153" i="8"/>
  <c r="H153" i="8"/>
  <c r="I153" i="8"/>
  <c r="J153" i="8"/>
  <c r="K153" i="8"/>
  <c r="L153" i="8"/>
  <c r="M153" i="8"/>
  <c r="O153" i="8"/>
  <c r="P153" i="8"/>
  <c r="Q153" i="8"/>
  <c r="S153" i="8" s="1"/>
  <c r="R153" i="8"/>
  <c r="T153" i="8" s="1"/>
  <c r="D154" i="8"/>
  <c r="E154" i="8"/>
  <c r="F154" i="8"/>
  <c r="G154" i="8"/>
  <c r="H154" i="8"/>
  <c r="I154" i="8"/>
  <c r="J154" i="8"/>
  <c r="K154" i="8"/>
  <c r="L154" i="8"/>
  <c r="M154" i="8"/>
  <c r="O154" i="8"/>
  <c r="P154" i="8"/>
  <c r="Q154" i="8"/>
  <c r="S154" i="8" s="1"/>
  <c r="R154" i="8"/>
  <c r="D155" i="8"/>
  <c r="E155" i="8"/>
  <c r="F155" i="8"/>
  <c r="G155" i="8"/>
  <c r="H155" i="8"/>
  <c r="I155" i="8"/>
  <c r="J155" i="8"/>
  <c r="K155" i="8"/>
  <c r="L155" i="8"/>
  <c r="M155" i="8"/>
  <c r="O155" i="8"/>
  <c r="S155" i="8" s="1"/>
  <c r="P155" i="8"/>
  <c r="Q155" i="8"/>
  <c r="R155" i="8"/>
  <c r="T155" i="8" s="1"/>
  <c r="D156" i="8"/>
  <c r="E156" i="8"/>
  <c r="F156" i="8"/>
  <c r="G156" i="8"/>
  <c r="H156" i="8"/>
  <c r="I156" i="8"/>
  <c r="J156" i="8"/>
  <c r="K156" i="8"/>
  <c r="L156" i="8"/>
  <c r="M156" i="8"/>
  <c r="O156" i="8"/>
  <c r="S156" i="8" s="1"/>
  <c r="P156" i="8"/>
  <c r="Q156" i="8"/>
  <c r="R156" i="8"/>
  <c r="D157" i="8"/>
  <c r="E157" i="8"/>
  <c r="F157" i="8"/>
  <c r="G157" i="8"/>
  <c r="H157" i="8"/>
  <c r="I157" i="8"/>
  <c r="J157" i="8"/>
  <c r="K157" i="8"/>
  <c r="L157" i="8"/>
  <c r="M157" i="8"/>
  <c r="O157" i="8"/>
  <c r="P157" i="8"/>
  <c r="T157" i="8" s="1"/>
  <c r="Q157" i="8"/>
  <c r="R157" i="8"/>
  <c r="S157" i="8"/>
  <c r="D158" i="8"/>
  <c r="E158" i="8"/>
  <c r="F158" i="8"/>
  <c r="G158" i="8"/>
  <c r="H158" i="8"/>
  <c r="I158" i="8"/>
  <c r="J158" i="8"/>
  <c r="K158" i="8"/>
  <c r="L158" i="8"/>
  <c r="M158" i="8"/>
  <c r="O158" i="8"/>
  <c r="P158" i="8"/>
  <c r="T158" i="8" s="1"/>
  <c r="Q158" i="8"/>
  <c r="R158" i="8"/>
  <c r="S158" i="8"/>
  <c r="D159" i="8"/>
  <c r="E159" i="8"/>
  <c r="F159" i="8"/>
  <c r="G159" i="8"/>
  <c r="H159" i="8"/>
  <c r="I159" i="8"/>
  <c r="J159" i="8"/>
  <c r="K159" i="8"/>
  <c r="L159" i="8"/>
  <c r="M159" i="8"/>
  <c r="O159" i="8"/>
  <c r="P159" i="8"/>
  <c r="T159" i="8" s="1"/>
  <c r="Q159" i="8"/>
  <c r="R159" i="8"/>
  <c r="S159" i="8"/>
  <c r="D160" i="8"/>
  <c r="E160" i="8"/>
  <c r="F160" i="8"/>
  <c r="G160" i="8"/>
  <c r="H160" i="8"/>
  <c r="I160" i="8"/>
  <c r="J160" i="8"/>
  <c r="K160" i="8"/>
  <c r="L160" i="8"/>
  <c r="M160" i="8"/>
  <c r="O160" i="8"/>
  <c r="P160" i="8"/>
  <c r="T160" i="8" s="1"/>
  <c r="Q160" i="8"/>
  <c r="R160" i="8"/>
  <c r="S160" i="8"/>
  <c r="D161" i="8"/>
  <c r="E161" i="8"/>
  <c r="F161" i="8"/>
  <c r="G161" i="8"/>
  <c r="H161" i="8"/>
  <c r="I161" i="8"/>
  <c r="J161" i="8"/>
  <c r="K161" i="8"/>
  <c r="L161" i="8"/>
  <c r="M161" i="8"/>
  <c r="O161" i="8"/>
  <c r="P161" i="8"/>
  <c r="T161" i="8" s="1"/>
  <c r="Q161" i="8"/>
  <c r="S161" i="8" s="1"/>
  <c r="R161" i="8"/>
  <c r="D162" i="8"/>
  <c r="E162" i="8"/>
  <c r="F162" i="8"/>
  <c r="G162" i="8"/>
  <c r="H162" i="8"/>
  <c r="I162" i="8"/>
  <c r="J162" i="8"/>
  <c r="K162" i="8"/>
  <c r="L162" i="8"/>
  <c r="M162" i="8"/>
  <c r="O162" i="8"/>
  <c r="S162" i="8" s="1"/>
  <c r="P162" i="8"/>
  <c r="Q162" i="8"/>
  <c r="R162" i="8"/>
  <c r="T162" i="8" s="1"/>
  <c r="D163" i="8"/>
  <c r="E163" i="8"/>
  <c r="F163" i="8"/>
  <c r="G163" i="8"/>
  <c r="H163" i="8"/>
  <c r="I163" i="8"/>
  <c r="J163" i="8"/>
  <c r="K163" i="8"/>
  <c r="L163" i="8"/>
  <c r="M163" i="8"/>
  <c r="O163" i="8"/>
  <c r="P163" i="8"/>
  <c r="Q163" i="8"/>
  <c r="R163" i="8"/>
  <c r="T163" i="8" s="1"/>
  <c r="S163" i="8"/>
  <c r="D164" i="8"/>
  <c r="E164" i="8"/>
  <c r="F164" i="8"/>
  <c r="G164" i="8"/>
  <c r="H164" i="8"/>
  <c r="I164" i="8"/>
  <c r="J164" i="8"/>
  <c r="K164" i="8"/>
  <c r="L164" i="8"/>
  <c r="M164" i="8"/>
  <c r="O164" i="8"/>
  <c r="P164" i="8"/>
  <c r="Q164" i="8"/>
  <c r="S164" i="8" s="1"/>
  <c r="R164" i="8"/>
  <c r="D165" i="8"/>
  <c r="E165" i="8"/>
  <c r="F165" i="8"/>
  <c r="G165" i="8"/>
  <c r="H165" i="8"/>
  <c r="I165" i="8"/>
  <c r="J165" i="8"/>
  <c r="K165" i="8"/>
  <c r="L165" i="8"/>
  <c r="M165" i="8"/>
  <c r="O165" i="8"/>
  <c r="P165" i="8"/>
  <c r="Q165" i="8"/>
  <c r="R165" i="8"/>
  <c r="T165" i="8" s="1"/>
  <c r="S165" i="8"/>
  <c r="D166" i="8"/>
  <c r="E166" i="8"/>
  <c r="F166" i="8"/>
  <c r="G166" i="8"/>
  <c r="H166" i="8"/>
  <c r="I166" i="8"/>
  <c r="J166" i="8"/>
  <c r="K166" i="8"/>
  <c r="L166" i="8"/>
  <c r="M166" i="8"/>
  <c r="O166" i="8"/>
  <c r="P166" i="8"/>
  <c r="Q166" i="8"/>
  <c r="R166" i="8"/>
  <c r="S166" i="8"/>
  <c r="D167" i="8"/>
  <c r="E167" i="8"/>
  <c r="F167" i="8"/>
  <c r="G167" i="8"/>
  <c r="H167" i="8"/>
  <c r="I167" i="8"/>
  <c r="J167" i="8"/>
  <c r="K167" i="8"/>
  <c r="L167" i="8"/>
  <c r="M167" i="8"/>
  <c r="O167" i="8"/>
  <c r="S167" i="8" s="1"/>
  <c r="P167" i="8"/>
  <c r="Q167" i="8"/>
  <c r="R167" i="8"/>
  <c r="T167" i="8"/>
  <c r="D168" i="8"/>
  <c r="E168" i="8"/>
  <c r="F168" i="8"/>
  <c r="G168" i="8"/>
  <c r="H168" i="8"/>
  <c r="I168" i="8"/>
  <c r="J168" i="8"/>
  <c r="K168" i="8"/>
  <c r="L168" i="8"/>
  <c r="M168" i="8"/>
  <c r="O168" i="8"/>
  <c r="S168" i="8" s="1"/>
  <c r="P168" i="8"/>
  <c r="Q168" i="8"/>
  <c r="R168" i="8"/>
  <c r="T168" i="8"/>
  <c r="D169" i="8"/>
  <c r="E169" i="8"/>
  <c r="F169" i="8"/>
  <c r="G169" i="8"/>
  <c r="H169" i="8"/>
  <c r="I169" i="8"/>
  <c r="J169" i="8"/>
  <c r="K169" i="8"/>
  <c r="L169" i="8"/>
  <c r="M169" i="8"/>
  <c r="O169" i="8"/>
  <c r="S169" i="8" s="1"/>
  <c r="P169" i="8"/>
  <c r="Q169" i="8"/>
  <c r="R169" i="8"/>
  <c r="T169" i="8"/>
  <c r="D170" i="8"/>
  <c r="E170" i="8"/>
  <c r="F170" i="8"/>
  <c r="G170" i="8"/>
  <c r="H170" i="8"/>
  <c r="I170" i="8"/>
  <c r="J170" i="8"/>
  <c r="K170" i="8"/>
  <c r="L170" i="8"/>
  <c r="M170" i="8"/>
  <c r="O170" i="8"/>
  <c r="S170" i="8" s="1"/>
  <c r="P170" i="8"/>
  <c r="Q170" i="8"/>
  <c r="R170" i="8"/>
  <c r="T170" i="8"/>
  <c r="D171" i="8"/>
  <c r="E171" i="8"/>
  <c r="F171" i="8"/>
  <c r="G171" i="8"/>
  <c r="H171" i="8"/>
  <c r="I171" i="8"/>
  <c r="J171" i="8"/>
  <c r="K171" i="8"/>
  <c r="L171" i="8"/>
  <c r="M171" i="8"/>
  <c r="O171" i="8"/>
  <c r="S171" i="8" s="1"/>
  <c r="P171" i="8"/>
  <c r="T171" i="8" s="1"/>
  <c r="Q171" i="8"/>
  <c r="R171" i="8"/>
  <c r="D172" i="8"/>
  <c r="E172" i="8"/>
  <c r="F172" i="8"/>
  <c r="G172" i="8"/>
  <c r="H172" i="8"/>
  <c r="I172" i="8"/>
  <c r="J172" i="8"/>
  <c r="K172" i="8"/>
  <c r="L172" i="8"/>
  <c r="M172" i="8"/>
  <c r="O172" i="8"/>
  <c r="P172" i="8"/>
  <c r="T172" i="8" s="1"/>
  <c r="Q172" i="8"/>
  <c r="S172" i="8" s="1"/>
  <c r="R172" i="8"/>
  <c r="D173" i="8"/>
  <c r="E173" i="8"/>
  <c r="F173" i="8"/>
  <c r="G173" i="8"/>
  <c r="H173" i="8"/>
  <c r="I173" i="8"/>
  <c r="J173" i="8"/>
  <c r="K173" i="8"/>
  <c r="L173" i="8"/>
  <c r="M173" i="8"/>
  <c r="O173" i="8"/>
  <c r="P173" i="8"/>
  <c r="T173" i="8" s="1"/>
  <c r="Q173" i="8"/>
  <c r="S173" i="8" s="1"/>
  <c r="R173" i="8"/>
  <c r="D174" i="8"/>
  <c r="E174" i="8"/>
  <c r="F174" i="8"/>
  <c r="G174" i="8"/>
  <c r="H174" i="8"/>
  <c r="I174" i="8"/>
  <c r="J174" i="8"/>
  <c r="K174" i="8"/>
  <c r="L174" i="8"/>
  <c r="M174" i="8"/>
  <c r="O174" i="8"/>
  <c r="S174" i="8" s="1"/>
  <c r="P174" i="8"/>
  <c r="Q174" i="8"/>
  <c r="R174" i="8"/>
  <c r="T174" i="8" s="1"/>
  <c r="D175" i="8"/>
  <c r="E175" i="8"/>
  <c r="F175" i="8"/>
  <c r="G175" i="8"/>
  <c r="H175" i="8"/>
  <c r="I175" i="8"/>
  <c r="J175" i="8"/>
  <c r="K175" i="8"/>
  <c r="L175" i="8"/>
  <c r="M175" i="8"/>
  <c r="O175" i="8"/>
  <c r="P175" i="8"/>
  <c r="Q175" i="8"/>
  <c r="R175" i="8"/>
  <c r="T175" i="8" s="1"/>
  <c r="S175" i="8"/>
  <c r="D176" i="8"/>
  <c r="E176" i="8"/>
  <c r="F176" i="8"/>
  <c r="G176" i="8"/>
  <c r="H176" i="8"/>
  <c r="I176" i="8"/>
  <c r="J176" i="8"/>
  <c r="K176" i="8"/>
  <c r="L176" i="8"/>
  <c r="M176" i="8"/>
  <c r="O176" i="8"/>
  <c r="P176" i="8"/>
  <c r="Q176" i="8"/>
  <c r="S176" i="8" s="1"/>
  <c r="R176" i="8"/>
  <c r="D177" i="8"/>
  <c r="E177" i="8"/>
  <c r="F177" i="8"/>
  <c r="G177" i="8"/>
  <c r="H177" i="8"/>
  <c r="I177" i="8"/>
  <c r="J177" i="8"/>
  <c r="K177" i="8"/>
  <c r="L177" i="8"/>
  <c r="M177" i="8"/>
  <c r="O177" i="8"/>
  <c r="P177" i="8"/>
  <c r="Q177" i="8"/>
  <c r="S177" i="8" s="1"/>
  <c r="R177" i="8"/>
  <c r="T177" i="8" s="1"/>
  <c r="D178" i="8"/>
  <c r="E178" i="8"/>
  <c r="F178" i="8"/>
  <c r="G178" i="8"/>
  <c r="H178" i="8"/>
  <c r="I178" i="8"/>
  <c r="J178" i="8"/>
  <c r="K178" i="8"/>
  <c r="L178" i="8"/>
  <c r="M178" i="8"/>
  <c r="O178" i="8"/>
  <c r="P178" i="8"/>
  <c r="Q178" i="8"/>
  <c r="S178" i="8" s="1"/>
  <c r="R178" i="8"/>
  <c r="T178" i="8" s="1"/>
  <c r="D179" i="8"/>
  <c r="E179" i="8"/>
  <c r="F179" i="8"/>
  <c r="G179" i="8"/>
  <c r="H179" i="8"/>
  <c r="I179" i="8"/>
  <c r="J179" i="8"/>
  <c r="K179" i="8"/>
  <c r="L179" i="8"/>
  <c r="M179" i="8"/>
  <c r="O179" i="8"/>
  <c r="P179" i="8"/>
  <c r="Q179" i="8"/>
  <c r="S179" i="8" s="1"/>
  <c r="R179" i="8"/>
  <c r="D180" i="8"/>
  <c r="E180" i="8"/>
  <c r="F180" i="8"/>
  <c r="G180" i="8"/>
  <c r="H180" i="8"/>
  <c r="I180" i="8"/>
  <c r="J180" i="8"/>
  <c r="K180" i="8"/>
  <c r="L180" i="8"/>
  <c r="M180" i="8"/>
  <c r="O180" i="8"/>
  <c r="S180" i="8" s="1"/>
  <c r="P180" i="8"/>
  <c r="Q180" i="8"/>
  <c r="R180" i="8"/>
  <c r="T180" i="8" s="1"/>
  <c r="D181" i="8"/>
  <c r="E181" i="8"/>
  <c r="F181" i="8"/>
  <c r="G181" i="8"/>
  <c r="H181" i="8"/>
  <c r="I181" i="8"/>
  <c r="J181" i="8"/>
  <c r="K181" i="8"/>
  <c r="L181" i="8"/>
  <c r="M181" i="8"/>
  <c r="O181" i="8"/>
  <c r="S181" i="8" s="1"/>
  <c r="P181" i="8"/>
  <c r="Q181" i="8"/>
  <c r="R181" i="8"/>
  <c r="D182" i="8"/>
  <c r="E182" i="8"/>
  <c r="F182" i="8"/>
  <c r="G182" i="8"/>
  <c r="H182" i="8"/>
  <c r="I182" i="8"/>
  <c r="J182" i="8"/>
  <c r="K182" i="8"/>
  <c r="L182" i="8"/>
  <c r="M182" i="8"/>
  <c r="O182" i="8"/>
  <c r="P182" i="8"/>
  <c r="T182" i="8" s="1"/>
  <c r="Q182" i="8"/>
  <c r="R182" i="8"/>
  <c r="S182" i="8"/>
  <c r="D183" i="8"/>
  <c r="E183" i="8"/>
  <c r="F183" i="8"/>
  <c r="G183" i="8"/>
  <c r="H183" i="8"/>
  <c r="I183" i="8"/>
  <c r="J183" i="8"/>
  <c r="K183" i="8"/>
  <c r="L183" i="8"/>
  <c r="M183" i="8"/>
  <c r="O183" i="8"/>
  <c r="P183" i="8"/>
  <c r="T183" i="8" s="1"/>
  <c r="Q183" i="8"/>
  <c r="R183" i="8"/>
  <c r="S183" i="8"/>
  <c r="D184" i="8"/>
  <c r="E184" i="8"/>
  <c r="F184" i="8"/>
  <c r="G184" i="8"/>
  <c r="H184" i="8"/>
  <c r="I184" i="8"/>
  <c r="J184" i="8"/>
  <c r="K184" i="8"/>
  <c r="L184" i="8"/>
  <c r="M184" i="8"/>
  <c r="O184" i="8"/>
  <c r="P184" i="8"/>
  <c r="Q184" i="8"/>
  <c r="S184" i="8" s="1"/>
  <c r="R184" i="8"/>
  <c r="T184" i="8"/>
  <c r="D185" i="8"/>
  <c r="E185" i="8"/>
  <c r="F185" i="8"/>
  <c r="G185" i="8"/>
  <c r="H185" i="8"/>
  <c r="I185" i="8"/>
  <c r="J185" i="8"/>
  <c r="K185" i="8"/>
  <c r="L185" i="8"/>
  <c r="M185" i="8"/>
  <c r="O185" i="8"/>
  <c r="P185" i="8"/>
  <c r="Q185" i="8"/>
  <c r="S185" i="8" s="1"/>
  <c r="R185" i="8"/>
  <c r="T185" i="8"/>
  <c r="D4" i="8"/>
  <c r="E4" i="8"/>
  <c r="F4" i="8"/>
  <c r="G4" i="8"/>
  <c r="H4" i="8"/>
  <c r="I4" i="8"/>
  <c r="J4" i="8"/>
  <c r="K4" i="8"/>
  <c r="L4" i="8"/>
  <c r="M4" i="8"/>
  <c r="O4" i="8"/>
  <c r="P4" i="8"/>
  <c r="Q4" i="8"/>
  <c r="S4" i="8" s="1"/>
  <c r="R4" i="8"/>
  <c r="T4" i="8"/>
  <c r="D5" i="8"/>
  <c r="E5" i="8"/>
  <c r="F5" i="8"/>
  <c r="G5" i="8"/>
  <c r="H5" i="8"/>
  <c r="I5" i="8"/>
  <c r="J5" i="8"/>
  <c r="K5" i="8"/>
  <c r="L5" i="8"/>
  <c r="M5" i="8"/>
  <c r="O5" i="8"/>
  <c r="P5" i="8"/>
  <c r="Q5" i="8"/>
  <c r="S5" i="8" s="1"/>
  <c r="R5" i="8"/>
  <c r="D6" i="8"/>
  <c r="E6" i="8"/>
  <c r="F6" i="8"/>
  <c r="G6" i="8"/>
  <c r="H6" i="8"/>
  <c r="I6" i="8"/>
  <c r="J6" i="8"/>
  <c r="K6" i="8"/>
  <c r="L6" i="8"/>
  <c r="M6" i="8"/>
  <c r="O6" i="8"/>
  <c r="P6" i="8"/>
  <c r="T6" i="8" s="1"/>
  <c r="Q6" i="8"/>
  <c r="R6" i="8"/>
  <c r="D7" i="8"/>
  <c r="E7" i="8"/>
  <c r="F7" i="8"/>
  <c r="G7" i="8"/>
  <c r="H7" i="8"/>
  <c r="I7" i="8"/>
  <c r="J7" i="8"/>
  <c r="K7" i="8"/>
  <c r="L7" i="8"/>
  <c r="M7" i="8"/>
  <c r="O7" i="8"/>
  <c r="P7" i="8"/>
  <c r="Q7" i="8"/>
  <c r="S7" i="8" s="1"/>
  <c r="R7" i="8"/>
  <c r="D8" i="8"/>
  <c r="E8" i="8"/>
  <c r="F8" i="8"/>
  <c r="G8" i="8"/>
  <c r="H8" i="8"/>
  <c r="I8" i="8"/>
  <c r="J8" i="8"/>
  <c r="K8" i="8"/>
  <c r="L8" i="8"/>
  <c r="M8" i="8"/>
  <c r="O8" i="8"/>
  <c r="P8" i="8"/>
  <c r="T8" i="8" s="1"/>
  <c r="Q8" i="8"/>
  <c r="R8" i="8"/>
  <c r="D9" i="8"/>
  <c r="E9" i="8"/>
  <c r="F9" i="8"/>
  <c r="G9" i="8"/>
  <c r="H9" i="8"/>
  <c r="I9" i="8"/>
  <c r="J9" i="8"/>
  <c r="K9" i="8"/>
  <c r="L9" i="8"/>
  <c r="M9" i="8"/>
  <c r="O9" i="8"/>
  <c r="P9" i="8"/>
  <c r="Q9" i="8"/>
  <c r="S9" i="8" s="1"/>
  <c r="R9" i="8"/>
  <c r="D10" i="8"/>
  <c r="E10" i="8"/>
  <c r="F10" i="8"/>
  <c r="G10" i="8"/>
  <c r="H10" i="8"/>
  <c r="I10" i="8"/>
  <c r="J10" i="8"/>
  <c r="K10" i="8"/>
  <c r="L10" i="8"/>
  <c r="M10" i="8"/>
  <c r="O10" i="8"/>
  <c r="P10" i="8"/>
  <c r="T10" i="8" s="1"/>
  <c r="Q10" i="8"/>
  <c r="R10" i="8"/>
  <c r="D11" i="8"/>
  <c r="E11" i="8"/>
  <c r="F11" i="8"/>
  <c r="G11" i="8"/>
  <c r="H11" i="8"/>
  <c r="I11" i="8"/>
  <c r="J11" i="8"/>
  <c r="K11" i="8"/>
  <c r="L11" i="8"/>
  <c r="M11" i="8"/>
  <c r="O11" i="8"/>
  <c r="P11" i="8"/>
  <c r="Q11" i="8"/>
  <c r="S11" i="8" s="1"/>
  <c r="R11" i="8"/>
  <c r="D12" i="8"/>
  <c r="E12" i="8"/>
  <c r="F12" i="8"/>
  <c r="G12" i="8"/>
  <c r="H12" i="8"/>
  <c r="I12" i="8"/>
  <c r="J12" i="8"/>
  <c r="K12" i="8"/>
  <c r="L12" i="8"/>
  <c r="M12" i="8"/>
  <c r="O12" i="8"/>
  <c r="P12" i="8"/>
  <c r="T12" i="8" s="1"/>
  <c r="Q12" i="8"/>
  <c r="R12" i="8"/>
  <c r="D13" i="8"/>
  <c r="E13" i="8"/>
  <c r="F13" i="8"/>
  <c r="G13" i="8"/>
  <c r="H13" i="8"/>
  <c r="I13" i="8"/>
  <c r="J13" i="8"/>
  <c r="K13" i="8"/>
  <c r="L13" i="8"/>
  <c r="M13" i="8"/>
  <c r="O13" i="8"/>
  <c r="P13" i="8"/>
  <c r="Q13" i="8"/>
  <c r="S13" i="8" s="1"/>
  <c r="R13" i="8"/>
  <c r="D14" i="8"/>
  <c r="E14" i="8"/>
  <c r="F14" i="8"/>
  <c r="G14" i="8"/>
  <c r="H14" i="8"/>
  <c r="I14" i="8"/>
  <c r="J14" i="8"/>
  <c r="K14" i="8"/>
  <c r="L14" i="8"/>
  <c r="M14" i="8"/>
  <c r="O14" i="8"/>
  <c r="P14" i="8"/>
  <c r="T14" i="8" s="1"/>
  <c r="Q14" i="8"/>
  <c r="R14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U187" i="2"/>
  <c r="V187" i="2"/>
  <c r="W187" i="2"/>
  <c r="AC187" i="2" s="1"/>
  <c r="X187" i="2"/>
  <c r="AA187" i="2" s="1"/>
  <c r="Y187" i="2"/>
  <c r="Z187" i="2"/>
  <c r="AB187" i="2"/>
  <c r="U188" i="2"/>
  <c r="V188" i="2"/>
  <c r="AB188" i="2" s="1"/>
  <c r="W188" i="2"/>
  <c r="AC188" i="2" s="1"/>
  <c r="X188" i="2"/>
  <c r="Y188" i="2"/>
  <c r="Z188" i="2"/>
  <c r="AA188" i="2"/>
  <c r="U189" i="2"/>
  <c r="AA189" i="2" s="1"/>
  <c r="V189" i="2"/>
  <c r="AB189" i="2" s="1"/>
  <c r="W189" i="2"/>
  <c r="X189" i="2"/>
  <c r="Y189" i="2"/>
  <c r="Z189" i="2"/>
  <c r="AC189" i="2" s="1"/>
  <c r="U190" i="2"/>
  <c r="AA190" i="2" s="1"/>
  <c r="V190" i="2"/>
  <c r="W190" i="2"/>
  <c r="X190" i="2"/>
  <c r="Y190" i="2"/>
  <c r="AB190" i="2" s="1"/>
  <c r="Z190" i="2"/>
  <c r="AC190" i="2"/>
  <c r="U191" i="2"/>
  <c r="V191" i="2"/>
  <c r="W191" i="2"/>
  <c r="AC191" i="2" s="1"/>
  <c r="X191" i="2"/>
  <c r="AA191" i="2" s="1"/>
  <c r="Y191" i="2"/>
  <c r="Z191" i="2"/>
  <c r="AB191" i="2"/>
  <c r="U192" i="2"/>
  <c r="V192" i="2"/>
  <c r="AB192" i="2" s="1"/>
  <c r="W192" i="2"/>
  <c r="AC192" i="2" s="1"/>
  <c r="X192" i="2"/>
  <c r="Y192" i="2"/>
  <c r="Z192" i="2"/>
  <c r="AA192" i="2"/>
  <c r="U193" i="2"/>
  <c r="AA193" i="2" s="1"/>
  <c r="V193" i="2"/>
  <c r="AB193" i="2" s="1"/>
  <c r="W193" i="2"/>
  <c r="X193" i="2"/>
  <c r="Y193" i="2"/>
  <c r="Z193" i="2"/>
  <c r="AC193" i="2" s="1"/>
  <c r="U194" i="2"/>
  <c r="AA194" i="2" s="1"/>
  <c r="V194" i="2"/>
  <c r="W194" i="2"/>
  <c r="X194" i="2"/>
  <c r="Y194" i="2"/>
  <c r="AB194" i="2" s="1"/>
  <c r="Z194" i="2"/>
  <c r="AC194" i="2"/>
  <c r="U195" i="2"/>
  <c r="V195" i="2"/>
  <c r="W195" i="2"/>
  <c r="AC195" i="2" s="1"/>
  <c r="X195" i="2"/>
  <c r="AA195" i="2" s="1"/>
  <c r="Y195" i="2"/>
  <c r="Z195" i="2"/>
  <c r="AB195" i="2"/>
  <c r="U196" i="2"/>
  <c r="V196" i="2"/>
  <c r="AB196" i="2" s="1"/>
  <c r="W196" i="2"/>
  <c r="AC196" i="2" s="1"/>
  <c r="X196" i="2"/>
  <c r="Y196" i="2"/>
  <c r="Z196" i="2"/>
  <c r="AA196" i="2"/>
  <c r="U197" i="2"/>
  <c r="AA197" i="2" s="1"/>
  <c r="V197" i="2"/>
  <c r="AB197" i="2" s="1"/>
  <c r="W197" i="2"/>
  <c r="X197" i="2"/>
  <c r="Y197" i="2"/>
  <c r="Z197" i="2"/>
  <c r="AC197" i="2" s="1"/>
  <c r="U198" i="2"/>
  <c r="AA198" i="2" s="1"/>
  <c r="V198" i="2"/>
  <c r="W198" i="2"/>
  <c r="X198" i="2"/>
  <c r="Y198" i="2"/>
  <c r="AB198" i="2" s="1"/>
  <c r="Z198" i="2"/>
  <c r="AC198" i="2"/>
  <c r="U199" i="2"/>
  <c r="V199" i="2"/>
  <c r="W199" i="2"/>
  <c r="AC199" i="2" s="1"/>
  <c r="X199" i="2"/>
  <c r="AA199" i="2" s="1"/>
  <c r="Y199" i="2"/>
  <c r="Z199" i="2"/>
  <c r="AB199" i="2"/>
  <c r="U200" i="2"/>
  <c r="V200" i="2"/>
  <c r="AB200" i="2" s="1"/>
  <c r="W200" i="2"/>
  <c r="AC200" i="2" s="1"/>
  <c r="X200" i="2"/>
  <c r="Y200" i="2"/>
  <c r="Z200" i="2"/>
  <c r="AA200" i="2"/>
  <c r="U201" i="2"/>
  <c r="AA201" i="2" s="1"/>
  <c r="V201" i="2"/>
  <c r="AB201" i="2" s="1"/>
  <c r="W201" i="2"/>
  <c r="X201" i="2"/>
  <c r="Y201" i="2"/>
  <c r="Z201" i="2"/>
  <c r="AC201" i="2" s="1"/>
  <c r="U202" i="2"/>
  <c r="AA202" i="2" s="1"/>
  <c r="V202" i="2"/>
  <c r="W202" i="2"/>
  <c r="X202" i="2"/>
  <c r="Y202" i="2"/>
  <c r="AB202" i="2" s="1"/>
  <c r="Z202" i="2"/>
  <c r="AC202" i="2"/>
  <c r="U203" i="2"/>
  <c r="V203" i="2"/>
  <c r="W203" i="2"/>
  <c r="AC203" i="2" s="1"/>
  <c r="X203" i="2"/>
  <c r="AA203" i="2" s="1"/>
  <c r="Y203" i="2"/>
  <c r="Z203" i="2"/>
  <c r="AB203" i="2"/>
  <c r="U204" i="2"/>
  <c r="V204" i="2"/>
  <c r="AB204" i="2" s="1"/>
  <c r="W204" i="2"/>
  <c r="AC204" i="2" s="1"/>
  <c r="X204" i="2"/>
  <c r="Y204" i="2"/>
  <c r="Z204" i="2"/>
  <c r="AA204" i="2"/>
  <c r="U205" i="2"/>
  <c r="AA205" i="2" s="1"/>
  <c r="V205" i="2"/>
  <c r="AB205" i="2" s="1"/>
  <c r="W205" i="2"/>
  <c r="X205" i="2"/>
  <c r="Y205" i="2"/>
  <c r="Z205" i="2"/>
  <c r="AC205" i="2" s="1"/>
  <c r="U206" i="2"/>
  <c r="AA206" i="2" s="1"/>
  <c r="V206" i="2"/>
  <c r="W206" i="2"/>
  <c r="X206" i="2"/>
  <c r="Y206" i="2"/>
  <c r="AB206" i="2" s="1"/>
  <c r="Z206" i="2"/>
  <c r="AC206" i="2"/>
  <c r="U207" i="2"/>
  <c r="V207" i="2"/>
  <c r="W207" i="2"/>
  <c r="AC207" i="2" s="1"/>
  <c r="X207" i="2"/>
  <c r="AA207" i="2" s="1"/>
  <c r="Y207" i="2"/>
  <c r="Z207" i="2"/>
  <c r="AB207" i="2"/>
  <c r="U208" i="2"/>
  <c r="V208" i="2"/>
  <c r="AB208" i="2" s="1"/>
  <c r="W208" i="2"/>
  <c r="AC208" i="2" s="1"/>
  <c r="X208" i="2"/>
  <c r="Y208" i="2"/>
  <c r="Z208" i="2"/>
  <c r="AA208" i="2"/>
  <c r="U209" i="2"/>
  <c r="AA209" i="2" s="1"/>
  <c r="V209" i="2"/>
  <c r="AB209" i="2" s="1"/>
  <c r="W209" i="2"/>
  <c r="X209" i="2"/>
  <c r="Y209" i="2"/>
  <c r="Z209" i="2"/>
  <c r="AC209" i="2" s="1"/>
  <c r="U210" i="2"/>
  <c r="AA210" i="2" s="1"/>
  <c r="V210" i="2"/>
  <c r="W210" i="2"/>
  <c r="X210" i="2"/>
  <c r="Y210" i="2"/>
  <c r="AB210" i="2" s="1"/>
  <c r="Z210" i="2"/>
  <c r="AC210" i="2"/>
  <c r="U211" i="2"/>
  <c r="V211" i="2"/>
  <c r="W211" i="2"/>
  <c r="AC211" i="2" s="1"/>
  <c r="X211" i="2"/>
  <c r="AA211" i="2" s="1"/>
  <c r="Y211" i="2"/>
  <c r="Z211" i="2"/>
  <c r="AB211" i="2"/>
  <c r="U212" i="2"/>
  <c r="V212" i="2"/>
  <c r="AB212" i="2" s="1"/>
  <c r="W212" i="2"/>
  <c r="AC212" i="2" s="1"/>
  <c r="X212" i="2"/>
  <c r="Y212" i="2"/>
  <c r="Z212" i="2"/>
  <c r="AA212" i="2"/>
  <c r="U213" i="2"/>
  <c r="AA213" i="2" s="1"/>
  <c r="V213" i="2"/>
  <c r="AB213" i="2" s="1"/>
  <c r="W213" i="2"/>
  <c r="X213" i="2"/>
  <c r="Y213" i="2"/>
  <c r="Z213" i="2"/>
  <c r="AC213" i="2" s="1"/>
  <c r="U214" i="2"/>
  <c r="AA214" i="2" s="1"/>
  <c r="V214" i="2"/>
  <c r="W214" i="2"/>
  <c r="X214" i="2"/>
  <c r="Y214" i="2"/>
  <c r="AB214" i="2" s="1"/>
  <c r="Z214" i="2"/>
  <c r="AC214" i="2"/>
  <c r="U215" i="2"/>
  <c r="V215" i="2"/>
  <c r="W215" i="2"/>
  <c r="AC215" i="2" s="1"/>
  <c r="X215" i="2"/>
  <c r="AA215" i="2" s="1"/>
  <c r="Y215" i="2"/>
  <c r="Z215" i="2"/>
  <c r="AB215" i="2"/>
  <c r="U216" i="2"/>
  <c r="V216" i="2"/>
  <c r="AB216" i="2" s="1"/>
  <c r="W216" i="2"/>
  <c r="AC216" i="2" s="1"/>
  <c r="X216" i="2"/>
  <c r="Y216" i="2"/>
  <c r="Z216" i="2"/>
  <c r="AA216" i="2"/>
  <c r="U217" i="2"/>
  <c r="AA217" i="2" s="1"/>
  <c r="V217" i="2"/>
  <c r="W217" i="2"/>
  <c r="X217" i="2"/>
  <c r="Y217" i="2"/>
  <c r="Z217" i="2"/>
  <c r="U218" i="2"/>
  <c r="AA218" i="2" s="1"/>
  <c r="V218" i="2"/>
  <c r="W218" i="2"/>
  <c r="X218" i="2"/>
  <c r="Y218" i="2"/>
  <c r="AB218" i="2" s="1"/>
  <c r="Z218" i="2"/>
  <c r="AC218" i="2"/>
  <c r="U219" i="2"/>
  <c r="V219" i="2"/>
  <c r="W219" i="2"/>
  <c r="AC219" i="2" s="1"/>
  <c r="X219" i="2"/>
  <c r="AA219" i="2" s="1"/>
  <c r="Y219" i="2"/>
  <c r="Z219" i="2"/>
  <c r="AB219" i="2"/>
  <c r="U220" i="2"/>
  <c r="V220" i="2"/>
  <c r="AB220" i="2" s="1"/>
  <c r="W220" i="2"/>
  <c r="AC220" i="2" s="1"/>
  <c r="X220" i="2"/>
  <c r="Y220" i="2"/>
  <c r="Z220" i="2"/>
  <c r="AA220" i="2"/>
  <c r="U221" i="2"/>
  <c r="AA221" i="2" s="1"/>
  <c r="V221" i="2"/>
  <c r="AB221" i="2" s="1"/>
  <c r="W221" i="2"/>
  <c r="X221" i="2"/>
  <c r="Y221" i="2"/>
  <c r="Z221" i="2"/>
  <c r="AC221" i="2" s="1"/>
  <c r="U222" i="2"/>
  <c r="AA222" i="2" s="1"/>
  <c r="V222" i="2"/>
  <c r="W222" i="2"/>
  <c r="X222" i="2"/>
  <c r="Y222" i="2"/>
  <c r="AB222" i="2" s="1"/>
  <c r="Z222" i="2"/>
  <c r="AC222" i="2"/>
  <c r="U223" i="2"/>
  <c r="V223" i="2"/>
  <c r="W223" i="2"/>
  <c r="AC223" i="2" s="1"/>
  <c r="X223" i="2"/>
  <c r="AA223" i="2" s="1"/>
  <c r="Y223" i="2"/>
  <c r="Z223" i="2"/>
  <c r="AB223" i="2"/>
  <c r="U224" i="2"/>
  <c r="V224" i="2"/>
  <c r="AB224" i="2" s="1"/>
  <c r="W224" i="2"/>
  <c r="AC224" i="2" s="1"/>
  <c r="X224" i="2"/>
  <c r="Y224" i="2"/>
  <c r="Z224" i="2"/>
  <c r="AA224" i="2"/>
  <c r="U225" i="2"/>
  <c r="AA225" i="2" s="1"/>
  <c r="V225" i="2"/>
  <c r="AB225" i="2" s="1"/>
  <c r="W225" i="2"/>
  <c r="X225" i="2"/>
  <c r="Y225" i="2"/>
  <c r="Z225" i="2"/>
  <c r="AC225" i="2" s="1"/>
  <c r="U226" i="2"/>
  <c r="AA226" i="2" s="1"/>
  <c r="V226" i="2"/>
  <c r="W226" i="2"/>
  <c r="X226" i="2"/>
  <c r="Y226" i="2"/>
  <c r="AB226" i="2" s="1"/>
  <c r="Z226" i="2"/>
  <c r="AC226" i="2"/>
  <c r="U227" i="2"/>
  <c r="V227" i="2"/>
  <c r="W227" i="2"/>
  <c r="AC227" i="2" s="1"/>
  <c r="X227" i="2"/>
  <c r="AA227" i="2" s="1"/>
  <c r="Y227" i="2"/>
  <c r="Z227" i="2"/>
  <c r="AB227" i="2"/>
  <c r="U228" i="2"/>
  <c r="V228" i="2"/>
  <c r="AB228" i="2" s="1"/>
  <c r="W228" i="2"/>
  <c r="AC228" i="2" s="1"/>
  <c r="X228" i="2"/>
  <c r="Y228" i="2"/>
  <c r="Z228" i="2"/>
  <c r="AA228" i="2"/>
  <c r="U229" i="2"/>
  <c r="V229" i="2"/>
  <c r="AB229" i="2" s="1"/>
  <c r="W229" i="2"/>
  <c r="X229" i="2"/>
  <c r="Y229" i="2"/>
  <c r="Z229" i="2"/>
  <c r="AA229" i="2"/>
  <c r="U230" i="2"/>
  <c r="AA230" i="2" s="1"/>
  <c r="V230" i="2"/>
  <c r="W230" i="2"/>
  <c r="X230" i="2"/>
  <c r="Y230" i="2"/>
  <c r="Z230" i="2"/>
  <c r="AC230" i="2"/>
  <c r="U231" i="2"/>
  <c r="V231" i="2"/>
  <c r="W231" i="2"/>
  <c r="X231" i="2"/>
  <c r="Y231" i="2"/>
  <c r="Z231" i="2"/>
  <c r="AB231" i="2"/>
  <c r="AC231" i="2"/>
  <c r="U232" i="2"/>
  <c r="V232" i="2"/>
  <c r="W232" i="2"/>
  <c r="AC232" i="2" s="1"/>
  <c r="X232" i="2"/>
  <c r="Y232" i="2"/>
  <c r="Z232" i="2"/>
  <c r="AA232" i="2"/>
  <c r="AB232" i="2"/>
  <c r="U233" i="2"/>
  <c r="V233" i="2"/>
  <c r="AB233" i="2" s="1"/>
  <c r="W233" i="2"/>
  <c r="X233" i="2"/>
  <c r="Y233" i="2"/>
  <c r="Z233" i="2"/>
  <c r="AA233" i="2"/>
  <c r="U234" i="2"/>
  <c r="AA234" i="2" s="1"/>
  <c r="V234" i="2"/>
  <c r="W234" i="2"/>
  <c r="X234" i="2"/>
  <c r="Y234" i="2"/>
  <c r="Z234" i="2"/>
  <c r="AC234" i="2"/>
  <c r="U235" i="2"/>
  <c r="V235" i="2"/>
  <c r="W235" i="2"/>
  <c r="X235" i="2"/>
  <c r="Y235" i="2"/>
  <c r="Z235" i="2"/>
  <c r="AB235" i="2"/>
  <c r="AC235" i="2"/>
  <c r="U236" i="2"/>
  <c r="V236" i="2"/>
  <c r="W236" i="2"/>
  <c r="AC236" i="2" s="1"/>
  <c r="X236" i="2"/>
  <c r="Y236" i="2"/>
  <c r="Z236" i="2"/>
  <c r="AA236" i="2"/>
  <c r="AB236" i="2"/>
  <c r="U237" i="2"/>
  <c r="V237" i="2"/>
  <c r="AB237" i="2" s="1"/>
  <c r="W237" i="2"/>
  <c r="X237" i="2"/>
  <c r="Y237" i="2"/>
  <c r="Z237" i="2"/>
  <c r="AA237" i="2"/>
  <c r="U238" i="2"/>
  <c r="AA238" i="2" s="1"/>
  <c r="V238" i="2"/>
  <c r="W238" i="2"/>
  <c r="X238" i="2"/>
  <c r="Y238" i="2"/>
  <c r="Z238" i="2"/>
  <c r="AC238" i="2"/>
  <c r="U239" i="2"/>
  <c r="V239" i="2"/>
  <c r="W239" i="2"/>
  <c r="X239" i="2"/>
  <c r="Y239" i="2"/>
  <c r="Z239" i="2"/>
  <c r="AB239" i="2"/>
  <c r="AC239" i="2"/>
  <c r="U240" i="2"/>
  <c r="V240" i="2"/>
  <c r="W240" i="2"/>
  <c r="AC240" i="2" s="1"/>
  <c r="X240" i="2"/>
  <c r="Y240" i="2"/>
  <c r="Z240" i="2"/>
  <c r="AA240" i="2"/>
  <c r="AB240" i="2"/>
  <c r="U241" i="2"/>
  <c r="V241" i="2"/>
  <c r="AB241" i="2" s="1"/>
  <c r="W241" i="2"/>
  <c r="X241" i="2"/>
  <c r="Y241" i="2"/>
  <c r="Z241" i="2"/>
  <c r="AA241" i="2"/>
  <c r="U242" i="2"/>
  <c r="AA242" i="2" s="1"/>
  <c r="V242" i="2"/>
  <c r="W242" i="2"/>
  <c r="X242" i="2"/>
  <c r="Y242" i="2"/>
  <c r="Z242" i="2"/>
  <c r="AC242" i="2"/>
  <c r="U243" i="2"/>
  <c r="V243" i="2"/>
  <c r="W243" i="2"/>
  <c r="X243" i="2"/>
  <c r="Y243" i="2"/>
  <c r="Z243" i="2"/>
  <c r="AB243" i="2"/>
  <c r="AC243" i="2"/>
  <c r="U244" i="2"/>
  <c r="V244" i="2"/>
  <c r="W244" i="2"/>
  <c r="AC244" i="2" s="1"/>
  <c r="X244" i="2"/>
  <c r="Y244" i="2"/>
  <c r="Z244" i="2"/>
  <c r="AA244" i="2"/>
  <c r="AB244" i="2"/>
  <c r="U245" i="2"/>
  <c r="V245" i="2"/>
  <c r="AB245" i="2" s="1"/>
  <c r="W245" i="2"/>
  <c r="X245" i="2"/>
  <c r="Y245" i="2"/>
  <c r="Z245" i="2"/>
  <c r="AA245" i="2"/>
  <c r="U246" i="2"/>
  <c r="AA246" i="2" s="1"/>
  <c r="V246" i="2"/>
  <c r="W246" i="2"/>
  <c r="X246" i="2"/>
  <c r="Y246" i="2"/>
  <c r="Z246" i="2"/>
  <c r="AC246" i="2"/>
  <c r="U247" i="2"/>
  <c r="V247" i="2"/>
  <c r="W247" i="2"/>
  <c r="X247" i="2"/>
  <c r="Y247" i="2"/>
  <c r="Z247" i="2"/>
  <c r="AB247" i="2"/>
  <c r="AC247" i="2"/>
  <c r="U248" i="2"/>
  <c r="V248" i="2"/>
  <c r="W248" i="2"/>
  <c r="AC248" i="2" s="1"/>
  <c r="X248" i="2"/>
  <c r="Y248" i="2"/>
  <c r="Z248" i="2"/>
  <c r="AA248" i="2"/>
  <c r="AB248" i="2"/>
  <c r="U249" i="2"/>
  <c r="V249" i="2"/>
  <c r="AB249" i="2" s="1"/>
  <c r="W249" i="2"/>
  <c r="X249" i="2"/>
  <c r="Y249" i="2"/>
  <c r="Z249" i="2"/>
  <c r="AA249" i="2"/>
  <c r="U250" i="2"/>
  <c r="AA250" i="2" s="1"/>
  <c r="V250" i="2"/>
  <c r="W250" i="2"/>
  <c r="X250" i="2"/>
  <c r="Y250" i="2"/>
  <c r="Z250" i="2"/>
  <c r="AC250" i="2"/>
  <c r="U251" i="2"/>
  <c r="V251" i="2"/>
  <c r="W251" i="2"/>
  <c r="X251" i="2"/>
  <c r="Y251" i="2"/>
  <c r="AB251" i="2" s="1"/>
  <c r="Z251" i="2"/>
  <c r="AC251" i="2"/>
  <c r="U252" i="2"/>
  <c r="V252" i="2"/>
  <c r="W252" i="2"/>
  <c r="AC252" i="2" s="1"/>
  <c r="X252" i="2"/>
  <c r="AA252" i="2" s="1"/>
  <c r="Y252" i="2"/>
  <c r="Z252" i="2"/>
  <c r="AB252" i="2"/>
  <c r="U253" i="2"/>
  <c r="V253" i="2"/>
  <c r="AB253" i="2" s="1"/>
  <c r="W253" i="2"/>
  <c r="X253" i="2"/>
  <c r="Y253" i="2"/>
  <c r="Z253" i="2"/>
  <c r="AA253" i="2"/>
  <c r="U254" i="2"/>
  <c r="AA254" i="2" s="1"/>
  <c r="V254" i="2"/>
  <c r="W254" i="2"/>
  <c r="X254" i="2"/>
  <c r="Y254" i="2"/>
  <c r="Z254" i="2"/>
  <c r="AC254" i="2" s="1"/>
  <c r="U255" i="2"/>
  <c r="V255" i="2"/>
  <c r="W255" i="2"/>
  <c r="X255" i="2"/>
  <c r="Y255" i="2"/>
  <c r="Z255" i="2"/>
  <c r="AB255" i="2"/>
  <c r="AC255" i="2"/>
  <c r="U256" i="2"/>
  <c r="V256" i="2"/>
  <c r="W256" i="2"/>
  <c r="AC256" i="2" s="1"/>
  <c r="X256" i="2"/>
  <c r="Y256" i="2"/>
  <c r="Z256" i="2"/>
  <c r="AA256" i="2"/>
  <c r="AB256" i="2"/>
  <c r="U257" i="2"/>
  <c r="V257" i="2"/>
  <c r="AB257" i="2" s="1"/>
  <c r="W257" i="2"/>
  <c r="X257" i="2"/>
  <c r="Y257" i="2"/>
  <c r="Z257" i="2"/>
  <c r="AA257" i="2"/>
  <c r="U258" i="2"/>
  <c r="AA258" i="2" s="1"/>
  <c r="V258" i="2"/>
  <c r="W258" i="2"/>
  <c r="X258" i="2"/>
  <c r="Y258" i="2"/>
  <c r="Z258" i="2"/>
  <c r="AC258" i="2"/>
  <c r="U259" i="2"/>
  <c r="V259" i="2"/>
  <c r="W259" i="2"/>
  <c r="X259" i="2"/>
  <c r="Y259" i="2"/>
  <c r="AB259" i="2" s="1"/>
  <c r="Z259" i="2"/>
  <c r="AC259" i="2"/>
  <c r="U260" i="2"/>
  <c r="V260" i="2"/>
  <c r="W260" i="2"/>
  <c r="AC260" i="2" s="1"/>
  <c r="X260" i="2"/>
  <c r="AA260" i="2" s="1"/>
  <c r="Y260" i="2"/>
  <c r="Z260" i="2"/>
  <c r="AB260" i="2"/>
  <c r="U261" i="2"/>
  <c r="V261" i="2"/>
  <c r="AB261" i="2" s="1"/>
  <c r="W261" i="2"/>
  <c r="AC261" i="2" s="1"/>
  <c r="X261" i="2"/>
  <c r="Y261" i="2"/>
  <c r="Z261" i="2"/>
  <c r="AA261" i="2"/>
  <c r="U262" i="2"/>
  <c r="AA262" i="2" s="1"/>
  <c r="V262" i="2"/>
  <c r="W262" i="2"/>
  <c r="X262" i="2"/>
  <c r="Y262" i="2"/>
  <c r="Z262" i="2"/>
  <c r="AC262" i="2" s="1"/>
  <c r="U263" i="2"/>
  <c r="AA263" i="2" s="1"/>
  <c r="V263" i="2"/>
  <c r="W263" i="2"/>
  <c r="X263" i="2"/>
  <c r="Y263" i="2"/>
  <c r="Z263" i="2"/>
  <c r="AB263" i="2"/>
  <c r="AC263" i="2"/>
  <c r="U264" i="2"/>
  <c r="V264" i="2"/>
  <c r="W264" i="2"/>
  <c r="AC264" i="2" s="1"/>
  <c r="X264" i="2"/>
  <c r="Y264" i="2"/>
  <c r="Z264" i="2"/>
  <c r="AA264" i="2"/>
  <c r="AB264" i="2"/>
  <c r="U265" i="2"/>
  <c r="V265" i="2"/>
  <c r="AB265" i="2" s="1"/>
  <c r="W265" i="2"/>
  <c r="X265" i="2"/>
  <c r="Y265" i="2"/>
  <c r="Z265" i="2"/>
  <c r="AA265" i="2"/>
  <c r="U266" i="2"/>
  <c r="AA266" i="2" s="1"/>
  <c r="V266" i="2"/>
  <c r="AB266" i="2" s="1"/>
  <c r="W266" i="2"/>
  <c r="X266" i="2"/>
  <c r="Y266" i="2"/>
  <c r="Z266" i="2"/>
  <c r="AC266" i="2"/>
  <c r="U267" i="2"/>
  <c r="V267" i="2"/>
  <c r="W267" i="2"/>
  <c r="X267" i="2"/>
  <c r="Y267" i="2"/>
  <c r="AB267" i="2" s="1"/>
  <c r="Z267" i="2"/>
  <c r="AC267" i="2"/>
  <c r="U268" i="2"/>
  <c r="V268" i="2"/>
  <c r="W268" i="2"/>
  <c r="AC268" i="2" s="1"/>
  <c r="X268" i="2"/>
  <c r="AA268" i="2" s="1"/>
  <c r="Y268" i="2"/>
  <c r="Z268" i="2"/>
  <c r="AB268" i="2"/>
  <c r="U269" i="2"/>
  <c r="V269" i="2"/>
  <c r="AB269" i="2" s="1"/>
  <c r="W269" i="2"/>
  <c r="AC269" i="2" s="1"/>
  <c r="X269" i="2"/>
  <c r="Y269" i="2"/>
  <c r="Z269" i="2"/>
  <c r="AA269" i="2"/>
  <c r="U270" i="2"/>
  <c r="AA270" i="2" s="1"/>
  <c r="V270" i="2"/>
  <c r="W270" i="2"/>
  <c r="X270" i="2"/>
  <c r="Y270" i="2"/>
  <c r="Z270" i="2"/>
  <c r="AC270" i="2" s="1"/>
  <c r="U271" i="2"/>
  <c r="AA271" i="2" s="1"/>
  <c r="V271" i="2"/>
  <c r="W271" i="2"/>
  <c r="X271" i="2"/>
  <c r="Y271" i="2"/>
  <c r="Z271" i="2"/>
  <c r="AB271" i="2"/>
  <c r="AC271" i="2"/>
  <c r="U272" i="2"/>
  <c r="V272" i="2"/>
  <c r="W272" i="2"/>
  <c r="AC272" i="2" s="1"/>
  <c r="X272" i="2"/>
  <c r="Y272" i="2"/>
  <c r="Z272" i="2"/>
  <c r="AA272" i="2"/>
  <c r="AB272" i="2"/>
  <c r="U273" i="2"/>
  <c r="V273" i="2"/>
  <c r="AB273" i="2" s="1"/>
  <c r="W273" i="2"/>
  <c r="X273" i="2"/>
  <c r="Y273" i="2"/>
  <c r="Z273" i="2"/>
  <c r="AA273" i="2"/>
  <c r="U274" i="2"/>
  <c r="AA274" i="2" s="1"/>
  <c r="V274" i="2"/>
  <c r="AB274" i="2" s="1"/>
  <c r="W274" i="2"/>
  <c r="X274" i="2"/>
  <c r="Y274" i="2"/>
  <c r="Z274" i="2"/>
  <c r="AC274" i="2"/>
  <c r="U275" i="2"/>
  <c r="V275" i="2"/>
  <c r="W275" i="2"/>
  <c r="X275" i="2"/>
  <c r="Y275" i="2"/>
  <c r="AB275" i="2" s="1"/>
  <c r="Z275" i="2"/>
  <c r="AC275" i="2"/>
  <c r="U276" i="2"/>
  <c r="V276" i="2"/>
  <c r="W276" i="2"/>
  <c r="AC276" i="2" s="1"/>
  <c r="X276" i="2"/>
  <c r="AA276" i="2" s="1"/>
  <c r="Y276" i="2"/>
  <c r="Z276" i="2"/>
  <c r="AB276" i="2"/>
  <c r="U277" i="2"/>
  <c r="V277" i="2"/>
  <c r="AB277" i="2" s="1"/>
  <c r="W277" i="2"/>
  <c r="AC277" i="2" s="1"/>
  <c r="X277" i="2"/>
  <c r="Y277" i="2"/>
  <c r="Z277" i="2"/>
  <c r="AA277" i="2"/>
  <c r="U278" i="2"/>
  <c r="AA278" i="2" s="1"/>
  <c r="V278" i="2"/>
  <c r="W278" i="2"/>
  <c r="X278" i="2"/>
  <c r="Y278" i="2"/>
  <c r="Z278" i="2"/>
  <c r="AC278" i="2" s="1"/>
  <c r="U279" i="2"/>
  <c r="AA279" i="2" s="1"/>
  <c r="V279" i="2"/>
  <c r="W279" i="2"/>
  <c r="X279" i="2"/>
  <c r="Y279" i="2"/>
  <c r="Z279" i="2"/>
  <c r="AB279" i="2"/>
  <c r="AC279" i="2"/>
  <c r="U280" i="2"/>
  <c r="V280" i="2"/>
  <c r="W280" i="2"/>
  <c r="AC280" i="2" s="1"/>
  <c r="X280" i="2"/>
  <c r="Y280" i="2"/>
  <c r="Z280" i="2"/>
  <c r="AA280" i="2"/>
  <c r="AB280" i="2"/>
  <c r="U281" i="2"/>
  <c r="V281" i="2"/>
  <c r="AB281" i="2" s="1"/>
  <c r="W281" i="2"/>
  <c r="X281" i="2"/>
  <c r="Y281" i="2"/>
  <c r="Z281" i="2"/>
  <c r="AA281" i="2"/>
  <c r="U282" i="2"/>
  <c r="AA282" i="2" s="1"/>
  <c r="V282" i="2"/>
  <c r="AB282" i="2" s="1"/>
  <c r="W282" i="2"/>
  <c r="X282" i="2"/>
  <c r="Y282" i="2"/>
  <c r="Z282" i="2"/>
  <c r="AC282" i="2"/>
  <c r="U283" i="2"/>
  <c r="V283" i="2"/>
  <c r="W283" i="2"/>
  <c r="X283" i="2"/>
  <c r="Y283" i="2"/>
  <c r="AB283" i="2" s="1"/>
  <c r="Z283" i="2"/>
  <c r="AC283" i="2"/>
  <c r="U284" i="2"/>
  <c r="V284" i="2"/>
  <c r="W284" i="2"/>
  <c r="AC284" i="2" s="1"/>
  <c r="X284" i="2"/>
  <c r="AA284" i="2" s="1"/>
  <c r="Y284" i="2"/>
  <c r="Z284" i="2"/>
  <c r="AB284" i="2"/>
  <c r="U285" i="2"/>
  <c r="V285" i="2"/>
  <c r="AB285" i="2" s="1"/>
  <c r="W285" i="2"/>
  <c r="AC285" i="2" s="1"/>
  <c r="X285" i="2"/>
  <c r="Y285" i="2"/>
  <c r="Z285" i="2"/>
  <c r="AA285" i="2"/>
  <c r="U286" i="2"/>
  <c r="AA286" i="2" s="1"/>
  <c r="V286" i="2"/>
  <c r="W286" i="2"/>
  <c r="X286" i="2"/>
  <c r="Y286" i="2"/>
  <c r="Z286" i="2"/>
  <c r="AC286" i="2" s="1"/>
  <c r="U287" i="2"/>
  <c r="AA287" i="2" s="1"/>
  <c r="V287" i="2"/>
  <c r="W287" i="2"/>
  <c r="X287" i="2"/>
  <c r="Y287" i="2"/>
  <c r="Z287" i="2"/>
  <c r="AB287" i="2"/>
  <c r="AC287" i="2"/>
  <c r="U288" i="2"/>
  <c r="V288" i="2"/>
  <c r="W288" i="2"/>
  <c r="AC288" i="2" s="1"/>
  <c r="X288" i="2"/>
  <c r="Y288" i="2"/>
  <c r="Z288" i="2"/>
  <c r="AA288" i="2"/>
  <c r="AB288" i="2"/>
  <c r="U289" i="2"/>
  <c r="V289" i="2"/>
  <c r="AB289" i="2" s="1"/>
  <c r="W289" i="2"/>
  <c r="X289" i="2"/>
  <c r="Y289" i="2"/>
  <c r="Z289" i="2"/>
  <c r="AA289" i="2"/>
  <c r="U290" i="2"/>
  <c r="V290" i="2"/>
  <c r="AB290" i="2" s="1"/>
  <c r="W290" i="2"/>
  <c r="AC290" i="2" s="1"/>
  <c r="X290" i="2"/>
  <c r="Y290" i="2"/>
  <c r="Z290" i="2"/>
  <c r="AA290" i="2"/>
  <c r="U291" i="2"/>
  <c r="AA291" i="2" s="1"/>
  <c r="V291" i="2"/>
  <c r="AB291" i="2" s="1"/>
  <c r="W291" i="2"/>
  <c r="X291" i="2"/>
  <c r="Y291" i="2"/>
  <c r="Z291" i="2"/>
  <c r="AC291" i="2" s="1"/>
  <c r="U292" i="2"/>
  <c r="V292" i="2"/>
  <c r="W292" i="2"/>
  <c r="AC292" i="2" s="1"/>
  <c r="X292" i="2"/>
  <c r="Y292" i="2"/>
  <c r="AB292" i="2" s="1"/>
  <c r="Z292" i="2"/>
  <c r="AA292" i="2"/>
  <c r="U293" i="2"/>
  <c r="V293" i="2"/>
  <c r="AB293" i="2" s="1"/>
  <c r="W293" i="2"/>
  <c r="X293" i="2"/>
  <c r="AA293" i="2" s="1"/>
  <c r="Y293" i="2"/>
  <c r="Z293" i="2"/>
  <c r="U294" i="2"/>
  <c r="AA294" i="2" s="1"/>
  <c r="V294" i="2"/>
  <c r="W294" i="2"/>
  <c r="X294" i="2"/>
  <c r="Y294" i="2"/>
  <c r="Z294" i="2"/>
  <c r="AC294" i="2" s="1"/>
  <c r="U295" i="2"/>
  <c r="AA295" i="2" s="1"/>
  <c r="V295" i="2"/>
  <c r="AB295" i="2" s="1"/>
  <c r="W295" i="2"/>
  <c r="X295" i="2"/>
  <c r="Y295" i="2"/>
  <c r="Z295" i="2"/>
  <c r="AC295" i="2" s="1"/>
  <c r="U296" i="2"/>
  <c r="AA296" i="2" s="1"/>
  <c r="V296" i="2"/>
  <c r="W296" i="2"/>
  <c r="X296" i="2"/>
  <c r="Y296" i="2"/>
  <c r="AB296" i="2" s="1"/>
  <c r="Z296" i="2"/>
  <c r="AC296" i="2"/>
  <c r="U297" i="2"/>
  <c r="V297" i="2"/>
  <c r="W297" i="2"/>
  <c r="AC297" i="2" s="1"/>
  <c r="X297" i="2"/>
  <c r="AA297" i="2" s="1"/>
  <c r="Y297" i="2"/>
  <c r="Z297" i="2"/>
  <c r="AB297" i="2"/>
  <c r="U298" i="2"/>
  <c r="AA298" i="2" s="1"/>
  <c r="V298" i="2"/>
  <c r="W298" i="2"/>
  <c r="X298" i="2"/>
  <c r="Y298" i="2"/>
  <c r="Z298" i="2"/>
  <c r="AC298" i="2"/>
  <c r="U299" i="2"/>
  <c r="V299" i="2"/>
  <c r="W299" i="2"/>
  <c r="X299" i="2"/>
  <c r="Y299" i="2"/>
  <c r="AB299" i="2" s="1"/>
  <c r="Z299" i="2"/>
  <c r="AC299" i="2"/>
  <c r="U300" i="2"/>
  <c r="AA300" i="2" s="1"/>
  <c r="V300" i="2"/>
  <c r="W300" i="2"/>
  <c r="X300" i="2"/>
  <c r="Y300" i="2"/>
  <c r="Z300" i="2"/>
  <c r="AB300" i="2"/>
  <c r="AC300" i="2"/>
  <c r="U301" i="2"/>
  <c r="V301" i="2"/>
  <c r="W301" i="2"/>
  <c r="AC301" i="2" s="1"/>
  <c r="X301" i="2"/>
  <c r="Y301" i="2"/>
  <c r="Z301" i="2"/>
  <c r="AA301" i="2"/>
  <c r="AB301" i="2"/>
  <c r="U302" i="2"/>
  <c r="V302" i="2"/>
  <c r="AB302" i="2" s="1"/>
  <c r="W302" i="2"/>
  <c r="AC302" i="2" s="1"/>
  <c r="X302" i="2"/>
  <c r="Y302" i="2"/>
  <c r="Z302" i="2"/>
  <c r="AA302" i="2"/>
  <c r="U303" i="2"/>
  <c r="AA303" i="2" s="1"/>
  <c r="V303" i="2"/>
  <c r="AB303" i="2" s="1"/>
  <c r="W303" i="2"/>
  <c r="X303" i="2"/>
  <c r="Y303" i="2"/>
  <c r="Z303" i="2"/>
  <c r="AC303" i="2"/>
  <c r="U304" i="2"/>
  <c r="AA304" i="2" s="1"/>
  <c r="V304" i="2"/>
  <c r="W304" i="2"/>
  <c r="X304" i="2"/>
  <c r="Y304" i="2"/>
  <c r="Z304" i="2"/>
  <c r="AB304" i="2"/>
  <c r="AC304" i="2"/>
  <c r="U305" i="2"/>
  <c r="V305" i="2"/>
  <c r="W305" i="2"/>
  <c r="AC305" i="2" s="1"/>
  <c r="X305" i="2"/>
  <c r="Y305" i="2"/>
  <c r="Z305" i="2"/>
  <c r="AA305" i="2"/>
  <c r="AB305" i="2"/>
  <c r="U306" i="2"/>
  <c r="V306" i="2"/>
  <c r="AB306" i="2" s="1"/>
  <c r="W306" i="2"/>
  <c r="AC306" i="2" s="1"/>
  <c r="X306" i="2"/>
  <c r="Y306" i="2"/>
  <c r="Z306" i="2"/>
  <c r="AA306" i="2"/>
  <c r="U307" i="2"/>
  <c r="AA307" i="2" s="1"/>
  <c r="V307" i="2"/>
  <c r="AB307" i="2" s="1"/>
  <c r="W307" i="2"/>
  <c r="X307" i="2"/>
  <c r="Y307" i="2"/>
  <c r="Z307" i="2"/>
  <c r="AC307" i="2"/>
  <c r="U308" i="2"/>
  <c r="AA308" i="2" s="1"/>
  <c r="V308" i="2"/>
  <c r="W308" i="2"/>
  <c r="X308" i="2"/>
  <c r="Y308" i="2"/>
  <c r="Z308" i="2"/>
  <c r="AB308" i="2"/>
  <c r="AC308" i="2"/>
  <c r="U309" i="2"/>
  <c r="V309" i="2"/>
  <c r="W309" i="2"/>
  <c r="AC309" i="2" s="1"/>
  <c r="X309" i="2"/>
  <c r="Y309" i="2"/>
  <c r="Z309" i="2"/>
  <c r="AA309" i="2"/>
  <c r="AB309" i="2"/>
  <c r="U310" i="2"/>
  <c r="V310" i="2"/>
  <c r="AB310" i="2" s="1"/>
  <c r="W310" i="2"/>
  <c r="AC310" i="2" s="1"/>
  <c r="X310" i="2"/>
  <c r="Y310" i="2"/>
  <c r="Z310" i="2"/>
  <c r="AA310" i="2"/>
  <c r="U311" i="2"/>
  <c r="AA311" i="2" s="1"/>
  <c r="V311" i="2"/>
  <c r="AB311" i="2" s="1"/>
  <c r="W311" i="2"/>
  <c r="X311" i="2"/>
  <c r="Y311" i="2"/>
  <c r="Z311" i="2"/>
  <c r="AC311" i="2"/>
  <c r="U312" i="2"/>
  <c r="AA312" i="2" s="1"/>
  <c r="V312" i="2"/>
  <c r="W312" i="2"/>
  <c r="X312" i="2"/>
  <c r="Y312" i="2"/>
  <c r="Z312" i="2"/>
  <c r="AB312" i="2"/>
  <c r="AC312" i="2"/>
  <c r="U313" i="2"/>
  <c r="V313" i="2"/>
  <c r="W313" i="2"/>
  <c r="AC313" i="2" s="1"/>
  <c r="X313" i="2"/>
  <c r="Y313" i="2"/>
  <c r="Z313" i="2"/>
  <c r="AA313" i="2"/>
  <c r="AB313" i="2"/>
  <c r="U314" i="2"/>
  <c r="V314" i="2"/>
  <c r="AB314" i="2" s="1"/>
  <c r="W314" i="2"/>
  <c r="AC314" i="2" s="1"/>
  <c r="X314" i="2"/>
  <c r="Y314" i="2"/>
  <c r="Z314" i="2"/>
  <c r="AA314" i="2"/>
  <c r="U315" i="2"/>
  <c r="AA315" i="2" s="1"/>
  <c r="V315" i="2"/>
  <c r="AB315" i="2" s="1"/>
  <c r="W315" i="2"/>
  <c r="X315" i="2"/>
  <c r="Y315" i="2"/>
  <c r="Z315" i="2"/>
  <c r="AC315" i="2"/>
  <c r="U316" i="2"/>
  <c r="AA316" i="2" s="1"/>
  <c r="V316" i="2"/>
  <c r="W316" i="2"/>
  <c r="X316" i="2"/>
  <c r="Y316" i="2"/>
  <c r="Z316" i="2"/>
  <c r="AB316" i="2"/>
  <c r="AC316" i="2"/>
  <c r="U317" i="2"/>
  <c r="V317" i="2"/>
  <c r="W317" i="2"/>
  <c r="AC317" i="2" s="1"/>
  <c r="X317" i="2"/>
  <c r="Y317" i="2"/>
  <c r="Z317" i="2"/>
  <c r="AA317" i="2"/>
  <c r="AB317" i="2"/>
  <c r="U318" i="2"/>
  <c r="V318" i="2"/>
  <c r="AB318" i="2" s="1"/>
  <c r="W318" i="2"/>
  <c r="AC318" i="2" s="1"/>
  <c r="X318" i="2"/>
  <c r="Y318" i="2"/>
  <c r="Z318" i="2"/>
  <c r="AA318" i="2"/>
  <c r="U319" i="2"/>
  <c r="AA319" i="2" s="1"/>
  <c r="V319" i="2"/>
  <c r="AB319" i="2" s="1"/>
  <c r="W319" i="2"/>
  <c r="X319" i="2"/>
  <c r="Y319" i="2"/>
  <c r="Z319" i="2"/>
  <c r="AC319" i="2"/>
  <c r="U320" i="2"/>
  <c r="AA320" i="2" s="1"/>
  <c r="V320" i="2"/>
  <c r="W320" i="2"/>
  <c r="X320" i="2"/>
  <c r="Y320" i="2"/>
  <c r="Z320" i="2"/>
  <c r="AB320" i="2"/>
  <c r="AC320" i="2"/>
  <c r="U321" i="2"/>
  <c r="V321" i="2"/>
  <c r="W321" i="2"/>
  <c r="AC321" i="2" s="1"/>
  <c r="X321" i="2"/>
  <c r="Y321" i="2"/>
  <c r="Z321" i="2"/>
  <c r="AA321" i="2"/>
  <c r="AB321" i="2"/>
  <c r="U322" i="2"/>
  <c r="V322" i="2"/>
  <c r="AB322" i="2" s="1"/>
  <c r="W322" i="2"/>
  <c r="AC322" i="2" s="1"/>
  <c r="X322" i="2"/>
  <c r="Y322" i="2"/>
  <c r="Z322" i="2"/>
  <c r="AA322" i="2"/>
  <c r="U323" i="2"/>
  <c r="AA323" i="2" s="1"/>
  <c r="V323" i="2"/>
  <c r="AB323" i="2" s="1"/>
  <c r="W323" i="2"/>
  <c r="X323" i="2"/>
  <c r="Y323" i="2"/>
  <c r="Z323" i="2"/>
  <c r="AC323" i="2"/>
  <c r="U324" i="2"/>
  <c r="AA324" i="2" s="1"/>
  <c r="V324" i="2"/>
  <c r="W324" i="2"/>
  <c r="X324" i="2"/>
  <c r="Y324" i="2"/>
  <c r="Z324" i="2"/>
  <c r="AB324" i="2"/>
  <c r="AC324" i="2"/>
  <c r="U325" i="2"/>
  <c r="V325" i="2"/>
  <c r="W325" i="2"/>
  <c r="AC325" i="2" s="1"/>
  <c r="X325" i="2"/>
  <c r="Y325" i="2"/>
  <c r="Z325" i="2"/>
  <c r="AA325" i="2"/>
  <c r="AB325" i="2"/>
  <c r="U326" i="2"/>
  <c r="V326" i="2"/>
  <c r="AB326" i="2" s="1"/>
  <c r="W326" i="2"/>
  <c r="AC326" i="2" s="1"/>
  <c r="X326" i="2"/>
  <c r="Y326" i="2"/>
  <c r="Z326" i="2"/>
  <c r="AA326" i="2"/>
  <c r="U327" i="2"/>
  <c r="AA327" i="2" s="1"/>
  <c r="V327" i="2"/>
  <c r="AB327" i="2" s="1"/>
  <c r="W327" i="2"/>
  <c r="X327" i="2"/>
  <c r="Y327" i="2"/>
  <c r="Z327" i="2"/>
  <c r="AC327" i="2"/>
  <c r="U328" i="2"/>
  <c r="AA328" i="2" s="1"/>
  <c r="V328" i="2"/>
  <c r="W328" i="2"/>
  <c r="X328" i="2"/>
  <c r="Y328" i="2"/>
  <c r="Z328" i="2"/>
  <c r="AB328" i="2"/>
  <c r="AC328" i="2"/>
  <c r="U329" i="2"/>
  <c r="V329" i="2"/>
  <c r="W329" i="2"/>
  <c r="AC329" i="2" s="1"/>
  <c r="X329" i="2"/>
  <c r="Y329" i="2"/>
  <c r="Z329" i="2"/>
  <c r="AA329" i="2"/>
  <c r="AB329" i="2"/>
  <c r="U330" i="2"/>
  <c r="V330" i="2"/>
  <c r="AB330" i="2" s="1"/>
  <c r="W330" i="2"/>
  <c r="AC330" i="2" s="1"/>
  <c r="X330" i="2"/>
  <c r="Y330" i="2"/>
  <c r="Z330" i="2"/>
  <c r="AA330" i="2"/>
  <c r="U331" i="2"/>
  <c r="AA331" i="2" s="1"/>
  <c r="V331" i="2"/>
  <c r="AB331" i="2" s="1"/>
  <c r="W331" i="2"/>
  <c r="X331" i="2"/>
  <c r="Y331" i="2"/>
  <c r="Z331" i="2"/>
  <c r="AC331" i="2"/>
  <c r="U332" i="2"/>
  <c r="AA332" i="2" s="1"/>
  <c r="V332" i="2"/>
  <c r="W332" i="2"/>
  <c r="X332" i="2"/>
  <c r="Y332" i="2"/>
  <c r="Z332" i="2"/>
  <c r="AB332" i="2"/>
  <c r="AC332" i="2"/>
  <c r="U333" i="2"/>
  <c r="V333" i="2"/>
  <c r="W333" i="2"/>
  <c r="AC333" i="2" s="1"/>
  <c r="X333" i="2"/>
  <c r="Y333" i="2"/>
  <c r="Z333" i="2"/>
  <c r="AA333" i="2"/>
  <c r="AB333" i="2"/>
  <c r="U334" i="2"/>
  <c r="V334" i="2"/>
  <c r="AB334" i="2" s="1"/>
  <c r="W334" i="2"/>
  <c r="AC334" i="2" s="1"/>
  <c r="X334" i="2"/>
  <c r="Y334" i="2"/>
  <c r="Z334" i="2"/>
  <c r="AA334" i="2"/>
  <c r="U335" i="2"/>
  <c r="AA335" i="2" s="1"/>
  <c r="V335" i="2"/>
  <c r="AB335" i="2" s="1"/>
  <c r="W335" i="2"/>
  <c r="X335" i="2"/>
  <c r="Y335" i="2"/>
  <c r="Z335" i="2"/>
  <c r="AC335" i="2"/>
  <c r="U336" i="2"/>
  <c r="AA336" i="2" s="1"/>
  <c r="V336" i="2"/>
  <c r="W336" i="2"/>
  <c r="X336" i="2"/>
  <c r="Y336" i="2"/>
  <c r="Z336" i="2"/>
  <c r="AB336" i="2"/>
  <c r="AC336" i="2"/>
  <c r="U337" i="2"/>
  <c r="V337" i="2"/>
  <c r="W337" i="2"/>
  <c r="AC337" i="2" s="1"/>
  <c r="X337" i="2"/>
  <c r="Y337" i="2"/>
  <c r="Z337" i="2"/>
  <c r="AA337" i="2"/>
  <c r="AB337" i="2"/>
  <c r="U338" i="2"/>
  <c r="V338" i="2"/>
  <c r="AB338" i="2" s="1"/>
  <c r="W338" i="2"/>
  <c r="AC338" i="2" s="1"/>
  <c r="X338" i="2"/>
  <c r="Y338" i="2"/>
  <c r="Z338" i="2"/>
  <c r="AA338" i="2"/>
  <c r="U339" i="2"/>
  <c r="AA339" i="2" s="1"/>
  <c r="V339" i="2"/>
  <c r="AB339" i="2" s="1"/>
  <c r="W339" i="2"/>
  <c r="X339" i="2"/>
  <c r="Y339" i="2"/>
  <c r="Z339" i="2"/>
  <c r="AC339" i="2"/>
  <c r="U340" i="2"/>
  <c r="AA340" i="2" s="1"/>
  <c r="V340" i="2"/>
  <c r="W340" i="2"/>
  <c r="X340" i="2"/>
  <c r="Y340" i="2"/>
  <c r="Z340" i="2"/>
  <c r="AB340" i="2"/>
  <c r="AC340" i="2"/>
  <c r="U341" i="2"/>
  <c r="V341" i="2"/>
  <c r="W341" i="2"/>
  <c r="AC341" i="2" s="1"/>
  <c r="X341" i="2"/>
  <c r="Y341" i="2"/>
  <c r="Z341" i="2"/>
  <c r="AA341" i="2"/>
  <c r="AB341" i="2"/>
  <c r="U342" i="2"/>
  <c r="V342" i="2"/>
  <c r="AB342" i="2" s="1"/>
  <c r="W342" i="2"/>
  <c r="AC342" i="2" s="1"/>
  <c r="X342" i="2"/>
  <c r="Y342" i="2"/>
  <c r="Z342" i="2"/>
  <c r="AA342" i="2"/>
  <c r="U343" i="2"/>
  <c r="AA343" i="2" s="1"/>
  <c r="V343" i="2"/>
  <c r="AB343" i="2" s="1"/>
  <c r="W343" i="2"/>
  <c r="X343" i="2"/>
  <c r="Y343" i="2"/>
  <c r="Z343" i="2"/>
  <c r="AC343" i="2"/>
  <c r="U344" i="2"/>
  <c r="AA344" i="2" s="1"/>
  <c r="V344" i="2"/>
  <c r="W344" i="2"/>
  <c r="X344" i="2"/>
  <c r="Y344" i="2"/>
  <c r="Z344" i="2"/>
  <c r="AB344" i="2"/>
  <c r="AC344" i="2"/>
  <c r="U345" i="2"/>
  <c r="V345" i="2"/>
  <c r="W345" i="2"/>
  <c r="AC345" i="2" s="1"/>
  <c r="X345" i="2"/>
  <c r="Y345" i="2"/>
  <c r="Z345" i="2"/>
  <c r="AA345" i="2"/>
  <c r="AB345" i="2"/>
  <c r="U346" i="2"/>
  <c r="V346" i="2"/>
  <c r="AB346" i="2" s="1"/>
  <c r="W346" i="2"/>
  <c r="AC346" i="2" s="1"/>
  <c r="X346" i="2"/>
  <c r="Y346" i="2"/>
  <c r="Z346" i="2"/>
  <c r="AA346" i="2"/>
  <c r="U347" i="2"/>
  <c r="AA347" i="2" s="1"/>
  <c r="V347" i="2"/>
  <c r="AB347" i="2" s="1"/>
  <c r="W347" i="2"/>
  <c r="X347" i="2"/>
  <c r="Y347" i="2"/>
  <c r="Z347" i="2"/>
  <c r="AC347" i="2"/>
  <c r="U348" i="2"/>
  <c r="AA348" i="2" s="1"/>
  <c r="V348" i="2"/>
  <c r="W348" i="2"/>
  <c r="X348" i="2"/>
  <c r="Y348" i="2"/>
  <c r="Z348" i="2"/>
  <c r="AB348" i="2"/>
  <c r="AC348" i="2"/>
  <c r="U349" i="2"/>
  <c r="V349" i="2"/>
  <c r="W349" i="2"/>
  <c r="AC349" i="2" s="1"/>
  <c r="X349" i="2"/>
  <c r="Y349" i="2"/>
  <c r="Z349" i="2"/>
  <c r="AA349" i="2"/>
  <c r="AB349" i="2"/>
  <c r="U350" i="2"/>
  <c r="V350" i="2"/>
  <c r="AB350" i="2" s="1"/>
  <c r="W350" i="2"/>
  <c r="AC350" i="2" s="1"/>
  <c r="X350" i="2"/>
  <c r="Y350" i="2"/>
  <c r="Z350" i="2"/>
  <c r="AA350" i="2"/>
  <c r="U351" i="2"/>
  <c r="AA351" i="2" s="1"/>
  <c r="V351" i="2"/>
  <c r="AB351" i="2" s="1"/>
  <c r="W351" i="2"/>
  <c r="X351" i="2"/>
  <c r="Y351" i="2"/>
  <c r="Z351" i="2"/>
  <c r="AC351" i="2"/>
  <c r="U352" i="2"/>
  <c r="AA352" i="2" s="1"/>
  <c r="V352" i="2"/>
  <c r="W352" i="2"/>
  <c r="X352" i="2"/>
  <c r="Y352" i="2"/>
  <c r="Z352" i="2"/>
  <c r="AB352" i="2"/>
  <c r="AC352" i="2"/>
  <c r="U353" i="2"/>
  <c r="V353" i="2"/>
  <c r="W353" i="2"/>
  <c r="AC353" i="2" s="1"/>
  <c r="X353" i="2"/>
  <c r="Y353" i="2"/>
  <c r="Z353" i="2"/>
  <c r="AA353" i="2"/>
  <c r="AB353" i="2"/>
  <c r="U354" i="2"/>
  <c r="V354" i="2"/>
  <c r="AB354" i="2" s="1"/>
  <c r="W354" i="2"/>
  <c r="AC354" i="2" s="1"/>
  <c r="X354" i="2"/>
  <c r="Y354" i="2"/>
  <c r="Z354" i="2"/>
  <c r="AA354" i="2"/>
  <c r="U355" i="2"/>
  <c r="AA355" i="2" s="1"/>
  <c r="V355" i="2"/>
  <c r="AB355" i="2" s="1"/>
  <c r="W355" i="2"/>
  <c r="X355" i="2"/>
  <c r="Y355" i="2"/>
  <c r="Z355" i="2"/>
  <c r="AC355" i="2"/>
  <c r="U356" i="2"/>
  <c r="AA356" i="2" s="1"/>
  <c r="V356" i="2"/>
  <c r="W356" i="2"/>
  <c r="X356" i="2"/>
  <c r="Y356" i="2"/>
  <c r="Z356" i="2"/>
  <c r="AB356" i="2"/>
  <c r="AC356" i="2"/>
  <c r="U357" i="2"/>
  <c r="V357" i="2"/>
  <c r="W357" i="2"/>
  <c r="AC357" i="2" s="1"/>
  <c r="X357" i="2"/>
  <c r="Y357" i="2"/>
  <c r="Z357" i="2"/>
  <c r="AA357" i="2"/>
  <c r="AB357" i="2"/>
  <c r="U358" i="2"/>
  <c r="V358" i="2"/>
  <c r="AB358" i="2" s="1"/>
  <c r="W358" i="2"/>
  <c r="AC358" i="2" s="1"/>
  <c r="X358" i="2"/>
  <c r="Y358" i="2"/>
  <c r="Z358" i="2"/>
  <c r="AA358" i="2"/>
  <c r="U359" i="2"/>
  <c r="AA359" i="2" s="1"/>
  <c r="V359" i="2"/>
  <c r="AB359" i="2" s="1"/>
  <c r="W359" i="2"/>
  <c r="X359" i="2"/>
  <c r="Y359" i="2"/>
  <c r="Z359" i="2"/>
  <c r="AC359" i="2"/>
  <c r="U360" i="2"/>
  <c r="AA360" i="2" s="1"/>
  <c r="V360" i="2"/>
  <c r="W360" i="2"/>
  <c r="X360" i="2"/>
  <c r="Y360" i="2"/>
  <c r="Z360" i="2"/>
  <c r="AB360" i="2"/>
  <c r="AC360" i="2"/>
  <c r="U361" i="2"/>
  <c r="V361" i="2"/>
  <c r="W361" i="2"/>
  <c r="AC361" i="2" s="1"/>
  <c r="X361" i="2"/>
  <c r="Y361" i="2"/>
  <c r="Z361" i="2"/>
  <c r="AA361" i="2"/>
  <c r="AB361" i="2"/>
  <c r="U362" i="2"/>
  <c r="V362" i="2"/>
  <c r="AB362" i="2" s="1"/>
  <c r="W362" i="2"/>
  <c r="AC362" i="2" s="1"/>
  <c r="X362" i="2"/>
  <c r="Y362" i="2"/>
  <c r="Z362" i="2"/>
  <c r="AA362" i="2"/>
  <c r="U363" i="2"/>
  <c r="AA363" i="2" s="1"/>
  <c r="V363" i="2"/>
  <c r="AB363" i="2" s="1"/>
  <c r="W363" i="2"/>
  <c r="X363" i="2"/>
  <c r="Y363" i="2"/>
  <c r="Z363" i="2"/>
  <c r="AC363" i="2"/>
  <c r="U364" i="2"/>
  <c r="AA364" i="2" s="1"/>
  <c r="V364" i="2"/>
  <c r="W364" i="2"/>
  <c r="X364" i="2"/>
  <c r="Y364" i="2"/>
  <c r="Z364" i="2"/>
  <c r="AB364" i="2"/>
  <c r="AC364" i="2"/>
  <c r="U365" i="2"/>
  <c r="V365" i="2"/>
  <c r="W365" i="2"/>
  <c r="AC365" i="2" s="1"/>
  <c r="X365" i="2"/>
  <c r="Y365" i="2"/>
  <c r="Z365" i="2"/>
  <c r="AA365" i="2"/>
  <c r="AB365" i="2"/>
  <c r="U366" i="2"/>
  <c r="V366" i="2"/>
  <c r="AB366" i="2" s="1"/>
  <c r="W366" i="2"/>
  <c r="AC366" i="2" s="1"/>
  <c r="X366" i="2"/>
  <c r="Y366" i="2"/>
  <c r="Z366" i="2"/>
  <c r="AA366" i="2"/>
  <c r="U367" i="2"/>
  <c r="AA367" i="2" s="1"/>
  <c r="V367" i="2"/>
  <c r="AB367" i="2" s="1"/>
  <c r="W367" i="2"/>
  <c r="X367" i="2"/>
  <c r="Y367" i="2"/>
  <c r="Z367" i="2"/>
  <c r="AC367" i="2"/>
  <c r="U368" i="2"/>
  <c r="AA368" i="2" s="1"/>
  <c r="V368" i="2"/>
  <c r="W368" i="2"/>
  <c r="X368" i="2"/>
  <c r="Y368" i="2"/>
  <c r="Z368" i="2"/>
  <c r="AB368" i="2"/>
  <c r="AC368" i="2"/>
  <c r="U369" i="2"/>
  <c r="V369" i="2"/>
  <c r="W369" i="2"/>
  <c r="AC369" i="2" s="1"/>
  <c r="X369" i="2"/>
  <c r="Y369" i="2"/>
  <c r="Z369" i="2"/>
  <c r="AA369" i="2"/>
  <c r="AB369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E190" i="2"/>
  <c r="N190" i="2" s="1"/>
  <c r="F190" i="2"/>
  <c r="G190" i="2"/>
  <c r="H190" i="2"/>
  <c r="I190" i="2"/>
  <c r="J190" i="2"/>
  <c r="K190" i="2"/>
  <c r="L190" i="2"/>
  <c r="M190" i="2"/>
  <c r="O190" i="2"/>
  <c r="P190" i="2"/>
  <c r="E191" i="2"/>
  <c r="N191" i="2" s="1"/>
  <c r="F191" i="2"/>
  <c r="G191" i="2"/>
  <c r="H191" i="2"/>
  <c r="I191" i="2"/>
  <c r="J191" i="2"/>
  <c r="K191" i="2"/>
  <c r="L191" i="2"/>
  <c r="M191" i="2"/>
  <c r="O191" i="2"/>
  <c r="P191" i="2"/>
  <c r="E192" i="2"/>
  <c r="N192" i="2" s="1"/>
  <c r="F192" i="2"/>
  <c r="G192" i="2"/>
  <c r="H192" i="2"/>
  <c r="I192" i="2"/>
  <c r="J192" i="2"/>
  <c r="K192" i="2"/>
  <c r="L192" i="2"/>
  <c r="M192" i="2"/>
  <c r="O192" i="2"/>
  <c r="P192" i="2"/>
  <c r="E193" i="2"/>
  <c r="N193" i="2" s="1"/>
  <c r="F193" i="2"/>
  <c r="G193" i="2"/>
  <c r="H193" i="2"/>
  <c r="I193" i="2"/>
  <c r="J193" i="2"/>
  <c r="K193" i="2"/>
  <c r="L193" i="2"/>
  <c r="M193" i="2"/>
  <c r="O193" i="2"/>
  <c r="P193" i="2"/>
  <c r="E194" i="2"/>
  <c r="N194" i="2" s="1"/>
  <c r="F194" i="2"/>
  <c r="G194" i="2"/>
  <c r="H194" i="2"/>
  <c r="I194" i="2"/>
  <c r="J194" i="2"/>
  <c r="K194" i="2"/>
  <c r="L194" i="2"/>
  <c r="M194" i="2"/>
  <c r="O194" i="2"/>
  <c r="P194" i="2"/>
  <c r="E195" i="2"/>
  <c r="N195" i="2" s="1"/>
  <c r="F195" i="2"/>
  <c r="G195" i="2"/>
  <c r="H195" i="2"/>
  <c r="I195" i="2"/>
  <c r="J195" i="2"/>
  <c r="K195" i="2"/>
  <c r="L195" i="2"/>
  <c r="M195" i="2"/>
  <c r="O195" i="2"/>
  <c r="P195" i="2"/>
  <c r="E196" i="2"/>
  <c r="N196" i="2" s="1"/>
  <c r="F196" i="2"/>
  <c r="G196" i="2"/>
  <c r="H196" i="2"/>
  <c r="I196" i="2"/>
  <c r="J196" i="2"/>
  <c r="K196" i="2"/>
  <c r="L196" i="2"/>
  <c r="M196" i="2"/>
  <c r="O196" i="2"/>
  <c r="P196" i="2"/>
  <c r="E197" i="2"/>
  <c r="N197" i="2" s="1"/>
  <c r="F197" i="2"/>
  <c r="G197" i="2"/>
  <c r="H197" i="2"/>
  <c r="I197" i="2"/>
  <c r="J197" i="2"/>
  <c r="K197" i="2"/>
  <c r="L197" i="2"/>
  <c r="M197" i="2"/>
  <c r="O197" i="2"/>
  <c r="P197" i="2"/>
  <c r="E198" i="2"/>
  <c r="N198" i="2" s="1"/>
  <c r="F198" i="2"/>
  <c r="G198" i="2"/>
  <c r="H198" i="2"/>
  <c r="I198" i="2"/>
  <c r="J198" i="2"/>
  <c r="K198" i="2"/>
  <c r="L198" i="2"/>
  <c r="M198" i="2"/>
  <c r="O198" i="2"/>
  <c r="P198" i="2"/>
  <c r="E199" i="2"/>
  <c r="N199" i="2" s="1"/>
  <c r="F199" i="2"/>
  <c r="G199" i="2"/>
  <c r="H199" i="2"/>
  <c r="I199" i="2"/>
  <c r="J199" i="2"/>
  <c r="K199" i="2"/>
  <c r="L199" i="2"/>
  <c r="M199" i="2"/>
  <c r="O199" i="2"/>
  <c r="P199" i="2"/>
  <c r="E200" i="2"/>
  <c r="N200" i="2" s="1"/>
  <c r="F200" i="2"/>
  <c r="G200" i="2"/>
  <c r="H200" i="2"/>
  <c r="I200" i="2"/>
  <c r="J200" i="2"/>
  <c r="K200" i="2"/>
  <c r="L200" i="2"/>
  <c r="M200" i="2"/>
  <c r="O200" i="2"/>
  <c r="P200" i="2"/>
  <c r="E201" i="2"/>
  <c r="N201" i="2" s="1"/>
  <c r="F201" i="2"/>
  <c r="G201" i="2"/>
  <c r="H201" i="2"/>
  <c r="I201" i="2"/>
  <c r="J201" i="2"/>
  <c r="K201" i="2"/>
  <c r="L201" i="2"/>
  <c r="M201" i="2"/>
  <c r="O201" i="2"/>
  <c r="P201" i="2"/>
  <c r="E202" i="2"/>
  <c r="N202" i="2" s="1"/>
  <c r="F202" i="2"/>
  <c r="G202" i="2"/>
  <c r="H202" i="2"/>
  <c r="I202" i="2"/>
  <c r="J202" i="2"/>
  <c r="K202" i="2"/>
  <c r="L202" i="2"/>
  <c r="M202" i="2"/>
  <c r="O202" i="2"/>
  <c r="P202" i="2"/>
  <c r="E203" i="2"/>
  <c r="N203" i="2" s="1"/>
  <c r="F203" i="2"/>
  <c r="G203" i="2"/>
  <c r="H203" i="2"/>
  <c r="I203" i="2"/>
  <c r="J203" i="2"/>
  <c r="K203" i="2"/>
  <c r="L203" i="2"/>
  <c r="M203" i="2"/>
  <c r="O203" i="2"/>
  <c r="P203" i="2"/>
  <c r="E204" i="2"/>
  <c r="N204" i="2" s="1"/>
  <c r="F204" i="2"/>
  <c r="G204" i="2"/>
  <c r="H204" i="2"/>
  <c r="I204" i="2"/>
  <c r="J204" i="2"/>
  <c r="K204" i="2"/>
  <c r="L204" i="2"/>
  <c r="M204" i="2"/>
  <c r="O204" i="2"/>
  <c r="P204" i="2"/>
  <c r="E205" i="2"/>
  <c r="N205" i="2" s="1"/>
  <c r="F205" i="2"/>
  <c r="G205" i="2"/>
  <c r="H205" i="2"/>
  <c r="I205" i="2"/>
  <c r="J205" i="2"/>
  <c r="K205" i="2"/>
  <c r="L205" i="2"/>
  <c r="M205" i="2"/>
  <c r="O205" i="2"/>
  <c r="P205" i="2"/>
  <c r="E206" i="2"/>
  <c r="N206" i="2" s="1"/>
  <c r="F206" i="2"/>
  <c r="G206" i="2"/>
  <c r="H206" i="2"/>
  <c r="I206" i="2"/>
  <c r="J206" i="2"/>
  <c r="K206" i="2"/>
  <c r="L206" i="2"/>
  <c r="M206" i="2"/>
  <c r="O206" i="2"/>
  <c r="P206" i="2"/>
  <c r="E207" i="2"/>
  <c r="N207" i="2" s="1"/>
  <c r="F207" i="2"/>
  <c r="G207" i="2"/>
  <c r="H207" i="2"/>
  <c r="I207" i="2"/>
  <c r="J207" i="2"/>
  <c r="K207" i="2"/>
  <c r="L207" i="2"/>
  <c r="M207" i="2"/>
  <c r="O207" i="2"/>
  <c r="P207" i="2"/>
  <c r="E208" i="2"/>
  <c r="N208" i="2" s="1"/>
  <c r="F208" i="2"/>
  <c r="G208" i="2"/>
  <c r="H208" i="2"/>
  <c r="I208" i="2"/>
  <c r="J208" i="2"/>
  <c r="K208" i="2"/>
  <c r="L208" i="2"/>
  <c r="M208" i="2"/>
  <c r="O208" i="2"/>
  <c r="P208" i="2"/>
  <c r="E209" i="2"/>
  <c r="N209" i="2" s="1"/>
  <c r="F209" i="2"/>
  <c r="G209" i="2"/>
  <c r="H209" i="2"/>
  <c r="I209" i="2"/>
  <c r="J209" i="2"/>
  <c r="K209" i="2"/>
  <c r="L209" i="2"/>
  <c r="M209" i="2"/>
  <c r="O209" i="2"/>
  <c r="P209" i="2"/>
  <c r="E210" i="2"/>
  <c r="N210" i="2" s="1"/>
  <c r="F210" i="2"/>
  <c r="G210" i="2"/>
  <c r="H210" i="2"/>
  <c r="I210" i="2"/>
  <c r="J210" i="2"/>
  <c r="K210" i="2"/>
  <c r="L210" i="2"/>
  <c r="M210" i="2"/>
  <c r="O210" i="2"/>
  <c r="P210" i="2"/>
  <c r="E211" i="2"/>
  <c r="N211" i="2" s="1"/>
  <c r="F211" i="2"/>
  <c r="G211" i="2"/>
  <c r="H211" i="2"/>
  <c r="I211" i="2"/>
  <c r="J211" i="2"/>
  <c r="K211" i="2"/>
  <c r="L211" i="2"/>
  <c r="M211" i="2"/>
  <c r="O211" i="2"/>
  <c r="P211" i="2"/>
  <c r="E212" i="2"/>
  <c r="N212" i="2" s="1"/>
  <c r="F212" i="2"/>
  <c r="G212" i="2"/>
  <c r="H212" i="2"/>
  <c r="I212" i="2"/>
  <c r="J212" i="2"/>
  <c r="K212" i="2"/>
  <c r="L212" i="2"/>
  <c r="M212" i="2"/>
  <c r="O212" i="2"/>
  <c r="P212" i="2"/>
  <c r="E213" i="2"/>
  <c r="N213" i="2" s="1"/>
  <c r="F213" i="2"/>
  <c r="G213" i="2"/>
  <c r="H213" i="2"/>
  <c r="I213" i="2"/>
  <c r="J213" i="2"/>
  <c r="K213" i="2"/>
  <c r="L213" i="2"/>
  <c r="M213" i="2"/>
  <c r="O213" i="2"/>
  <c r="P213" i="2"/>
  <c r="E214" i="2"/>
  <c r="N214" i="2" s="1"/>
  <c r="F214" i="2"/>
  <c r="G214" i="2"/>
  <c r="H214" i="2"/>
  <c r="I214" i="2"/>
  <c r="J214" i="2"/>
  <c r="K214" i="2"/>
  <c r="L214" i="2"/>
  <c r="M214" i="2"/>
  <c r="O214" i="2"/>
  <c r="P214" i="2"/>
  <c r="E215" i="2"/>
  <c r="N215" i="2" s="1"/>
  <c r="F215" i="2"/>
  <c r="G215" i="2"/>
  <c r="H215" i="2"/>
  <c r="I215" i="2"/>
  <c r="J215" i="2"/>
  <c r="K215" i="2"/>
  <c r="L215" i="2"/>
  <c r="M215" i="2"/>
  <c r="O215" i="2"/>
  <c r="P215" i="2"/>
  <c r="E216" i="2"/>
  <c r="N216" i="2" s="1"/>
  <c r="F216" i="2"/>
  <c r="G216" i="2"/>
  <c r="H216" i="2"/>
  <c r="I216" i="2"/>
  <c r="J216" i="2"/>
  <c r="K216" i="2"/>
  <c r="L216" i="2"/>
  <c r="M216" i="2"/>
  <c r="O216" i="2"/>
  <c r="P216" i="2"/>
  <c r="E218" i="2"/>
  <c r="N218" i="2" s="1"/>
  <c r="F218" i="2"/>
  <c r="G218" i="2"/>
  <c r="H218" i="2"/>
  <c r="I218" i="2"/>
  <c r="J218" i="2"/>
  <c r="K218" i="2"/>
  <c r="L218" i="2"/>
  <c r="M218" i="2"/>
  <c r="O218" i="2"/>
  <c r="P218" i="2"/>
  <c r="E219" i="2"/>
  <c r="N219" i="2" s="1"/>
  <c r="F219" i="2"/>
  <c r="G219" i="2"/>
  <c r="H219" i="2"/>
  <c r="I219" i="2"/>
  <c r="J219" i="2"/>
  <c r="K219" i="2"/>
  <c r="L219" i="2"/>
  <c r="M219" i="2"/>
  <c r="O219" i="2"/>
  <c r="P219" i="2"/>
  <c r="E220" i="2"/>
  <c r="N220" i="2" s="1"/>
  <c r="F220" i="2"/>
  <c r="G220" i="2"/>
  <c r="H220" i="2"/>
  <c r="I220" i="2"/>
  <c r="J220" i="2"/>
  <c r="K220" i="2"/>
  <c r="L220" i="2"/>
  <c r="M220" i="2"/>
  <c r="O220" i="2"/>
  <c r="P220" i="2"/>
  <c r="E221" i="2"/>
  <c r="N221" i="2" s="1"/>
  <c r="F221" i="2"/>
  <c r="G221" i="2"/>
  <c r="H221" i="2"/>
  <c r="I221" i="2"/>
  <c r="J221" i="2"/>
  <c r="K221" i="2"/>
  <c r="L221" i="2"/>
  <c r="M221" i="2"/>
  <c r="O221" i="2"/>
  <c r="P221" i="2"/>
  <c r="E222" i="2"/>
  <c r="N222" i="2" s="1"/>
  <c r="F222" i="2"/>
  <c r="G222" i="2"/>
  <c r="H222" i="2"/>
  <c r="I222" i="2"/>
  <c r="J222" i="2"/>
  <c r="K222" i="2"/>
  <c r="L222" i="2"/>
  <c r="M222" i="2"/>
  <c r="O222" i="2"/>
  <c r="P222" i="2"/>
  <c r="E223" i="2"/>
  <c r="N223" i="2" s="1"/>
  <c r="F223" i="2"/>
  <c r="G223" i="2"/>
  <c r="H223" i="2"/>
  <c r="I223" i="2"/>
  <c r="J223" i="2"/>
  <c r="K223" i="2"/>
  <c r="L223" i="2"/>
  <c r="M223" i="2"/>
  <c r="O223" i="2"/>
  <c r="P223" i="2"/>
  <c r="E224" i="2"/>
  <c r="N224" i="2" s="1"/>
  <c r="F224" i="2"/>
  <c r="G224" i="2"/>
  <c r="H224" i="2"/>
  <c r="I224" i="2"/>
  <c r="J224" i="2"/>
  <c r="K224" i="2"/>
  <c r="L224" i="2"/>
  <c r="M224" i="2"/>
  <c r="O224" i="2"/>
  <c r="P224" i="2"/>
  <c r="E225" i="2"/>
  <c r="N225" i="2" s="1"/>
  <c r="F225" i="2"/>
  <c r="G225" i="2"/>
  <c r="H225" i="2"/>
  <c r="I225" i="2"/>
  <c r="J225" i="2"/>
  <c r="K225" i="2"/>
  <c r="L225" i="2"/>
  <c r="M225" i="2"/>
  <c r="O225" i="2"/>
  <c r="P225" i="2"/>
  <c r="E226" i="2"/>
  <c r="N226" i="2" s="1"/>
  <c r="F226" i="2"/>
  <c r="G226" i="2"/>
  <c r="H226" i="2"/>
  <c r="I226" i="2"/>
  <c r="J226" i="2"/>
  <c r="K226" i="2"/>
  <c r="L226" i="2"/>
  <c r="M226" i="2"/>
  <c r="O226" i="2"/>
  <c r="P226" i="2"/>
  <c r="E227" i="2"/>
  <c r="N227" i="2" s="1"/>
  <c r="F227" i="2"/>
  <c r="G227" i="2"/>
  <c r="H227" i="2"/>
  <c r="I227" i="2"/>
  <c r="J227" i="2"/>
  <c r="K227" i="2"/>
  <c r="L227" i="2"/>
  <c r="M227" i="2"/>
  <c r="O227" i="2"/>
  <c r="P227" i="2"/>
  <c r="E228" i="2"/>
  <c r="N228" i="2" s="1"/>
  <c r="F228" i="2"/>
  <c r="G228" i="2"/>
  <c r="H228" i="2"/>
  <c r="I228" i="2"/>
  <c r="J228" i="2"/>
  <c r="K228" i="2"/>
  <c r="L228" i="2"/>
  <c r="M228" i="2"/>
  <c r="O228" i="2"/>
  <c r="P228" i="2"/>
  <c r="E229" i="2"/>
  <c r="N229" i="2" s="1"/>
  <c r="F229" i="2"/>
  <c r="G229" i="2"/>
  <c r="H229" i="2"/>
  <c r="I229" i="2"/>
  <c r="J229" i="2"/>
  <c r="K229" i="2"/>
  <c r="L229" i="2"/>
  <c r="M229" i="2"/>
  <c r="O229" i="2"/>
  <c r="P229" i="2"/>
  <c r="E230" i="2"/>
  <c r="N230" i="2" s="1"/>
  <c r="F230" i="2"/>
  <c r="G230" i="2"/>
  <c r="H230" i="2"/>
  <c r="I230" i="2"/>
  <c r="J230" i="2"/>
  <c r="K230" i="2"/>
  <c r="L230" i="2"/>
  <c r="M230" i="2"/>
  <c r="O230" i="2"/>
  <c r="P230" i="2"/>
  <c r="E231" i="2"/>
  <c r="N231" i="2" s="1"/>
  <c r="F231" i="2"/>
  <c r="G231" i="2"/>
  <c r="H231" i="2"/>
  <c r="I231" i="2"/>
  <c r="J231" i="2"/>
  <c r="K231" i="2"/>
  <c r="L231" i="2"/>
  <c r="M231" i="2"/>
  <c r="O231" i="2"/>
  <c r="P231" i="2"/>
  <c r="E232" i="2"/>
  <c r="N232" i="2" s="1"/>
  <c r="F232" i="2"/>
  <c r="G232" i="2"/>
  <c r="H232" i="2"/>
  <c r="I232" i="2"/>
  <c r="J232" i="2"/>
  <c r="K232" i="2"/>
  <c r="L232" i="2"/>
  <c r="M232" i="2"/>
  <c r="O232" i="2"/>
  <c r="P232" i="2"/>
  <c r="E233" i="2"/>
  <c r="N233" i="2" s="1"/>
  <c r="F233" i="2"/>
  <c r="G233" i="2"/>
  <c r="H233" i="2"/>
  <c r="I233" i="2"/>
  <c r="J233" i="2"/>
  <c r="K233" i="2"/>
  <c r="L233" i="2"/>
  <c r="M233" i="2"/>
  <c r="O233" i="2"/>
  <c r="P233" i="2"/>
  <c r="E234" i="2"/>
  <c r="N234" i="2" s="1"/>
  <c r="F234" i="2"/>
  <c r="G234" i="2"/>
  <c r="H234" i="2"/>
  <c r="I234" i="2"/>
  <c r="J234" i="2"/>
  <c r="K234" i="2"/>
  <c r="L234" i="2"/>
  <c r="M234" i="2"/>
  <c r="O234" i="2"/>
  <c r="P234" i="2"/>
  <c r="E235" i="2"/>
  <c r="N235" i="2" s="1"/>
  <c r="F235" i="2"/>
  <c r="G235" i="2"/>
  <c r="H235" i="2"/>
  <c r="I235" i="2"/>
  <c r="J235" i="2"/>
  <c r="K235" i="2"/>
  <c r="L235" i="2"/>
  <c r="M235" i="2"/>
  <c r="O235" i="2"/>
  <c r="P235" i="2"/>
  <c r="E236" i="2"/>
  <c r="N236" i="2" s="1"/>
  <c r="F236" i="2"/>
  <c r="G236" i="2"/>
  <c r="H236" i="2"/>
  <c r="I236" i="2"/>
  <c r="J236" i="2"/>
  <c r="K236" i="2"/>
  <c r="L236" i="2"/>
  <c r="M236" i="2"/>
  <c r="O236" i="2"/>
  <c r="P236" i="2"/>
  <c r="E237" i="2"/>
  <c r="N237" i="2" s="1"/>
  <c r="F237" i="2"/>
  <c r="G237" i="2"/>
  <c r="H237" i="2"/>
  <c r="I237" i="2"/>
  <c r="J237" i="2"/>
  <c r="K237" i="2"/>
  <c r="L237" i="2"/>
  <c r="M237" i="2"/>
  <c r="O237" i="2"/>
  <c r="P237" i="2"/>
  <c r="E238" i="2"/>
  <c r="N238" i="2" s="1"/>
  <c r="F238" i="2"/>
  <c r="G238" i="2"/>
  <c r="H238" i="2"/>
  <c r="I238" i="2"/>
  <c r="J238" i="2"/>
  <c r="K238" i="2"/>
  <c r="L238" i="2"/>
  <c r="M238" i="2"/>
  <c r="O238" i="2"/>
  <c r="P238" i="2"/>
  <c r="E239" i="2"/>
  <c r="N239" i="2" s="1"/>
  <c r="F239" i="2"/>
  <c r="G239" i="2"/>
  <c r="H239" i="2"/>
  <c r="I239" i="2"/>
  <c r="J239" i="2"/>
  <c r="K239" i="2"/>
  <c r="L239" i="2"/>
  <c r="M239" i="2"/>
  <c r="O239" i="2"/>
  <c r="P239" i="2"/>
  <c r="E240" i="2"/>
  <c r="N240" i="2" s="1"/>
  <c r="F240" i="2"/>
  <c r="G240" i="2"/>
  <c r="H240" i="2"/>
  <c r="I240" i="2"/>
  <c r="J240" i="2"/>
  <c r="K240" i="2"/>
  <c r="L240" i="2"/>
  <c r="M240" i="2"/>
  <c r="O240" i="2"/>
  <c r="P240" i="2"/>
  <c r="E241" i="2"/>
  <c r="N241" i="2" s="1"/>
  <c r="F241" i="2"/>
  <c r="G241" i="2"/>
  <c r="H241" i="2"/>
  <c r="I241" i="2"/>
  <c r="J241" i="2"/>
  <c r="K241" i="2"/>
  <c r="L241" i="2"/>
  <c r="M241" i="2"/>
  <c r="O241" i="2"/>
  <c r="P241" i="2"/>
  <c r="E242" i="2"/>
  <c r="N242" i="2" s="1"/>
  <c r="F242" i="2"/>
  <c r="G242" i="2"/>
  <c r="H242" i="2"/>
  <c r="I242" i="2"/>
  <c r="J242" i="2"/>
  <c r="K242" i="2"/>
  <c r="L242" i="2"/>
  <c r="M242" i="2"/>
  <c r="O242" i="2"/>
  <c r="P242" i="2"/>
  <c r="E243" i="2"/>
  <c r="N243" i="2" s="1"/>
  <c r="F243" i="2"/>
  <c r="G243" i="2"/>
  <c r="H243" i="2"/>
  <c r="I243" i="2"/>
  <c r="J243" i="2"/>
  <c r="K243" i="2"/>
  <c r="L243" i="2"/>
  <c r="M243" i="2"/>
  <c r="O243" i="2"/>
  <c r="P243" i="2"/>
  <c r="E244" i="2"/>
  <c r="N244" i="2" s="1"/>
  <c r="F244" i="2"/>
  <c r="G244" i="2"/>
  <c r="H244" i="2"/>
  <c r="I244" i="2"/>
  <c r="J244" i="2"/>
  <c r="K244" i="2"/>
  <c r="L244" i="2"/>
  <c r="M244" i="2"/>
  <c r="O244" i="2"/>
  <c r="P244" i="2"/>
  <c r="E245" i="2"/>
  <c r="N245" i="2" s="1"/>
  <c r="F245" i="2"/>
  <c r="G245" i="2"/>
  <c r="H245" i="2"/>
  <c r="I245" i="2"/>
  <c r="J245" i="2"/>
  <c r="K245" i="2"/>
  <c r="L245" i="2"/>
  <c r="M245" i="2"/>
  <c r="O245" i="2"/>
  <c r="P245" i="2"/>
  <c r="E246" i="2"/>
  <c r="N246" i="2" s="1"/>
  <c r="F246" i="2"/>
  <c r="G246" i="2"/>
  <c r="H246" i="2"/>
  <c r="I246" i="2"/>
  <c r="J246" i="2"/>
  <c r="K246" i="2"/>
  <c r="L246" i="2"/>
  <c r="M246" i="2"/>
  <c r="O246" i="2"/>
  <c r="P246" i="2"/>
  <c r="E247" i="2"/>
  <c r="N247" i="2" s="1"/>
  <c r="F247" i="2"/>
  <c r="G247" i="2"/>
  <c r="H247" i="2"/>
  <c r="I247" i="2"/>
  <c r="J247" i="2"/>
  <c r="K247" i="2"/>
  <c r="L247" i="2"/>
  <c r="M247" i="2"/>
  <c r="O247" i="2"/>
  <c r="P247" i="2"/>
  <c r="E248" i="2"/>
  <c r="N248" i="2" s="1"/>
  <c r="F248" i="2"/>
  <c r="G248" i="2"/>
  <c r="H248" i="2"/>
  <c r="I248" i="2"/>
  <c r="J248" i="2"/>
  <c r="K248" i="2"/>
  <c r="L248" i="2"/>
  <c r="M248" i="2"/>
  <c r="O248" i="2"/>
  <c r="P248" i="2"/>
  <c r="E249" i="2"/>
  <c r="N249" i="2" s="1"/>
  <c r="F249" i="2"/>
  <c r="G249" i="2"/>
  <c r="H249" i="2"/>
  <c r="I249" i="2"/>
  <c r="J249" i="2"/>
  <c r="K249" i="2"/>
  <c r="L249" i="2"/>
  <c r="M249" i="2"/>
  <c r="O249" i="2"/>
  <c r="P249" i="2"/>
  <c r="E250" i="2"/>
  <c r="N250" i="2" s="1"/>
  <c r="F250" i="2"/>
  <c r="G250" i="2"/>
  <c r="H250" i="2"/>
  <c r="I250" i="2"/>
  <c r="J250" i="2"/>
  <c r="K250" i="2"/>
  <c r="L250" i="2"/>
  <c r="M250" i="2"/>
  <c r="O250" i="2"/>
  <c r="P250" i="2"/>
  <c r="E251" i="2"/>
  <c r="N251" i="2" s="1"/>
  <c r="F251" i="2"/>
  <c r="G251" i="2"/>
  <c r="H251" i="2"/>
  <c r="I251" i="2"/>
  <c r="J251" i="2"/>
  <c r="K251" i="2"/>
  <c r="L251" i="2"/>
  <c r="M251" i="2"/>
  <c r="O251" i="2"/>
  <c r="P251" i="2"/>
  <c r="E252" i="2"/>
  <c r="N252" i="2" s="1"/>
  <c r="F252" i="2"/>
  <c r="G252" i="2"/>
  <c r="H252" i="2"/>
  <c r="I252" i="2"/>
  <c r="J252" i="2"/>
  <c r="K252" i="2"/>
  <c r="L252" i="2"/>
  <c r="M252" i="2"/>
  <c r="O252" i="2"/>
  <c r="P252" i="2"/>
  <c r="E253" i="2"/>
  <c r="N253" i="2" s="1"/>
  <c r="F253" i="2"/>
  <c r="G253" i="2"/>
  <c r="H253" i="2"/>
  <c r="I253" i="2"/>
  <c r="J253" i="2"/>
  <c r="K253" i="2"/>
  <c r="L253" i="2"/>
  <c r="M253" i="2"/>
  <c r="O253" i="2"/>
  <c r="P253" i="2"/>
  <c r="E254" i="2"/>
  <c r="N254" i="2" s="1"/>
  <c r="F254" i="2"/>
  <c r="G254" i="2"/>
  <c r="H254" i="2"/>
  <c r="I254" i="2"/>
  <c r="J254" i="2"/>
  <c r="K254" i="2"/>
  <c r="L254" i="2"/>
  <c r="M254" i="2"/>
  <c r="O254" i="2"/>
  <c r="P254" i="2"/>
  <c r="E255" i="2"/>
  <c r="N255" i="2" s="1"/>
  <c r="F255" i="2"/>
  <c r="G255" i="2"/>
  <c r="H255" i="2"/>
  <c r="I255" i="2"/>
  <c r="J255" i="2"/>
  <c r="K255" i="2"/>
  <c r="L255" i="2"/>
  <c r="M255" i="2"/>
  <c r="O255" i="2"/>
  <c r="P255" i="2"/>
  <c r="E256" i="2"/>
  <c r="N256" i="2" s="1"/>
  <c r="F256" i="2"/>
  <c r="G256" i="2"/>
  <c r="H256" i="2"/>
  <c r="I256" i="2"/>
  <c r="J256" i="2"/>
  <c r="K256" i="2"/>
  <c r="L256" i="2"/>
  <c r="M256" i="2"/>
  <c r="O256" i="2"/>
  <c r="P256" i="2"/>
  <c r="E257" i="2"/>
  <c r="N257" i="2" s="1"/>
  <c r="F257" i="2"/>
  <c r="G257" i="2"/>
  <c r="H257" i="2"/>
  <c r="I257" i="2"/>
  <c r="J257" i="2"/>
  <c r="K257" i="2"/>
  <c r="L257" i="2"/>
  <c r="M257" i="2"/>
  <c r="O257" i="2"/>
  <c r="P257" i="2"/>
  <c r="E258" i="2"/>
  <c r="N258" i="2" s="1"/>
  <c r="F258" i="2"/>
  <c r="G258" i="2"/>
  <c r="H258" i="2"/>
  <c r="I258" i="2"/>
  <c r="J258" i="2"/>
  <c r="K258" i="2"/>
  <c r="L258" i="2"/>
  <c r="M258" i="2"/>
  <c r="O258" i="2"/>
  <c r="P258" i="2"/>
  <c r="E259" i="2"/>
  <c r="N259" i="2" s="1"/>
  <c r="F259" i="2"/>
  <c r="G259" i="2"/>
  <c r="H259" i="2"/>
  <c r="I259" i="2"/>
  <c r="J259" i="2"/>
  <c r="K259" i="2"/>
  <c r="L259" i="2"/>
  <c r="M259" i="2"/>
  <c r="O259" i="2"/>
  <c r="P259" i="2"/>
  <c r="E260" i="2"/>
  <c r="N260" i="2" s="1"/>
  <c r="F260" i="2"/>
  <c r="G260" i="2"/>
  <c r="H260" i="2"/>
  <c r="I260" i="2"/>
  <c r="J260" i="2"/>
  <c r="K260" i="2"/>
  <c r="L260" i="2"/>
  <c r="M260" i="2"/>
  <c r="O260" i="2"/>
  <c r="P260" i="2"/>
  <c r="E261" i="2"/>
  <c r="N261" i="2" s="1"/>
  <c r="F261" i="2"/>
  <c r="G261" i="2"/>
  <c r="H261" i="2"/>
  <c r="I261" i="2"/>
  <c r="J261" i="2"/>
  <c r="K261" i="2"/>
  <c r="L261" i="2"/>
  <c r="M261" i="2"/>
  <c r="O261" i="2"/>
  <c r="P261" i="2"/>
  <c r="E262" i="2"/>
  <c r="N262" i="2" s="1"/>
  <c r="F262" i="2"/>
  <c r="G262" i="2"/>
  <c r="H262" i="2"/>
  <c r="I262" i="2"/>
  <c r="J262" i="2"/>
  <c r="K262" i="2"/>
  <c r="L262" i="2"/>
  <c r="M262" i="2"/>
  <c r="O262" i="2"/>
  <c r="P262" i="2"/>
  <c r="E263" i="2"/>
  <c r="N263" i="2" s="1"/>
  <c r="F263" i="2"/>
  <c r="G263" i="2"/>
  <c r="H263" i="2"/>
  <c r="I263" i="2"/>
  <c r="J263" i="2"/>
  <c r="K263" i="2"/>
  <c r="L263" i="2"/>
  <c r="M263" i="2"/>
  <c r="O263" i="2"/>
  <c r="P263" i="2"/>
  <c r="E264" i="2"/>
  <c r="N264" i="2" s="1"/>
  <c r="F264" i="2"/>
  <c r="G264" i="2"/>
  <c r="H264" i="2"/>
  <c r="I264" i="2"/>
  <c r="J264" i="2"/>
  <c r="K264" i="2"/>
  <c r="L264" i="2"/>
  <c r="M264" i="2"/>
  <c r="O264" i="2"/>
  <c r="P264" i="2"/>
  <c r="E265" i="2"/>
  <c r="N265" i="2" s="1"/>
  <c r="F265" i="2"/>
  <c r="G265" i="2"/>
  <c r="P265" i="2" s="1"/>
  <c r="H265" i="2"/>
  <c r="I265" i="2"/>
  <c r="J265" i="2"/>
  <c r="K265" i="2"/>
  <c r="L265" i="2"/>
  <c r="M265" i="2"/>
  <c r="O265" i="2"/>
  <c r="E266" i="2"/>
  <c r="N266" i="2" s="1"/>
  <c r="F266" i="2"/>
  <c r="G266" i="2"/>
  <c r="H266" i="2"/>
  <c r="I266" i="2"/>
  <c r="J266" i="2"/>
  <c r="K266" i="2"/>
  <c r="L266" i="2"/>
  <c r="M266" i="2"/>
  <c r="O266" i="2"/>
  <c r="P266" i="2"/>
  <c r="E267" i="2"/>
  <c r="N267" i="2" s="1"/>
  <c r="F267" i="2"/>
  <c r="G267" i="2"/>
  <c r="H267" i="2"/>
  <c r="I267" i="2"/>
  <c r="J267" i="2"/>
  <c r="K267" i="2"/>
  <c r="L267" i="2"/>
  <c r="M267" i="2"/>
  <c r="O267" i="2"/>
  <c r="P267" i="2"/>
  <c r="E268" i="2"/>
  <c r="N268" i="2" s="1"/>
  <c r="F268" i="2"/>
  <c r="G268" i="2"/>
  <c r="H268" i="2"/>
  <c r="I268" i="2"/>
  <c r="J268" i="2"/>
  <c r="K268" i="2"/>
  <c r="L268" i="2"/>
  <c r="M268" i="2"/>
  <c r="O268" i="2"/>
  <c r="P268" i="2"/>
  <c r="E269" i="2"/>
  <c r="N269" i="2" s="1"/>
  <c r="F269" i="2"/>
  <c r="G269" i="2"/>
  <c r="P269" i="2" s="1"/>
  <c r="H269" i="2"/>
  <c r="I269" i="2"/>
  <c r="J269" i="2"/>
  <c r="K269" i="2"/>
  <c r="L269" i="2"/>
  <c r="M269" i="2"/>
  <c r="O269" i="2"/>
  <c r="E270" i="2"/>
  <c r="N270" i="2" s="1"/>
  <c r="F270" i="2"/>
  <c r="G270" i="2"/>
  <c r="H270" i="2"/>
  <c r="I270" i="2"/>
  <c r="J270" i="2"/>
  <c r="K270" i="2"/>
  <c r="L270" i="2"/>
  <c r="M270" i="2"/>
  <c r="O270" i="2"/>
  <c r="P270" i="2"/>
  <c r="E271" i="2"/>
  <c r="N271" i="2" s="1"/>
  <c r="F271" i="2"/>
  <c r="G271" i="2"/>
  <c r="H271" i="2"/>
  <c r="I271" i="2"/>
  <c r="J271" i="2"/>
  <c r="K271" i="2"/>
  <c r="L271" i="2"/>
  <c r="M271" i="2"/>
  <c r="O271" i="2"/>
  <c r="P271" i="2"/>
  <c r="E272" i="2"/>
  <c r="N272" i="2" s="1"/>
  <c r="F272" i="2"/>
  <c r="G272" i="2"/>
  <c r="H272" i="2"/>
  <c r="I272" i="2"/>
  <c r="J272" i="2"/>
  <c r="K272" i="2"/>
  <c r="L272" i="2"/>
  <c r="M272" i="2"/>
  <c r="O272" i="2"/>
  <c r="P272" i="2"/>
  <c r="E273" i="2"/>
  <c r="N273" i="2" s="1"/>
  <c r="F273" i="2"/>
  <c r="G273" i="2"/>
  <c r="P273" i="2" s="1"/>
  <c r="H273" i="2"/>
  <c r="I273" i="2"/>
  <c r="J273" i="2"/>
  <c r="K273" i="2"/>
  <c r="L273" i="2"/>
  <c r="M273" i="2"/>
  <c r="O273" i="2"/>
  <c r="E274" i="2"/>
  <c r="N274" i="2" s="1"/>
  <c r="F274" i="2"/>
  <c r="G274" i="2"/>
  <c r="H274" i="2"/>
  <c r="I274" i="2"/>
  <c r="J274" i="2"/>
  <c r="K274" i="2"/>
  <c r="L274" i="2"/>
  <c r="M274" i="2"/>
  <c r="O274" i="2"/>
  <c r="P274" i="2"/>
  <c r="E275" i="2"/>
  <c r="N275" i="2" s="1"/>
  <c r="F275" i="2"/>
  <c r="G275" i="2"/>
  <c r="P275" i="2" s="1"/>
  <c r="H275" i="2"/>
  <c r="I275" i="2"/>
  <c r="J275" i="2"/>
  <c r="K275" i="2"/>
  <c r="L275" i="2"/>
  <c r="M275" i="2"/>
  <c r="O275" i="2"/>
  <c r="E276" i="2"/>
  <c r="N276" i="2" s="1"/>
  <c r="F276" i="2"/>
  <c r="G276" i="2"/>
  <c r="P276" i="2" s="1"/>
  <c r="H276" i="2"/>
  <c r="I276" i="2"/>
  <c r="J276" i="2"/>
  <c r="K276" i="2"/>
  <c r="L276" i="2"/>
  <c r="M276" i="2"/>
  <c r="O276" i="2"/>
  <c r="E277" i="2"/>
  <c r="N277" i="2" s="1"/>
  <c r="F277" i="2"/>
  <c r="G277" i="2"/>
  <c r="P277" i="2" s="1"/>
  <c r="H277" i="2"/>
  <c r="I277" i="2"/>
  <c r="J277" i="2"/>
  <c r="K277" i="2"/>
  <c r="L277" i="2"/>
  <c r="M277" i="2"/>
  <c r="O277" i="2"/>
  <c r="E278" i="2"/>
  <c r="N278" i="2" s="1"/>
  <c r="F278" i="2"/>
  <c r="G278" i="2"/>
  <c r="P278" i="2" s="1"/>
  <c r="H278" i="2"/>
  <c r="I278" i="2"/>
  <c r="J278" i="2"/>
  <c r="K278" i="2"/>
  <c r="L278" i="2"/>
  <c r="M278" i="2"/>
  <c r="O278" i="2"/>
  <c r="E279" i="2"/>
  <c r="N279" i="2" s="1"/>
  <c r="F279" i="2"/>
  <c r="G279" i="2"/>
  <c r="P279" i="2" s="1"/>
  <c r="H279" i="2"/>
  <c r="I279" i="2"/>
  <c r="J279" i="2"/>
  <c r="K279" i="2"/>
  <c r="L279" i="2"/>
  <c r="M279" i="2"/>
  <c r="O279" i="2"/>
  <c r="E280" i="2"/>
  <c r="N280" i="2" s="1"/>
  <c r="F280" i="2"/>
  <c r="G280" i="2"/>
  <c r="P280" i="2" s="1"/>
  <c r="H280" i="2"/>
  <c r="I280" i="2"/>
  <c r="J280" i="2"/>
  <c r="K280" i="2"/>
  <c r="L280" i="2"/>
  <c r="M280" i="2"/>
  <c r="O280" i="2"/>
  <c r="E281" i="2"/>
  <c r="N281" i="2" s="1"/>
  <c r="F281" i="2"/>
  <c r="G281" i="2"/>
  <c r="P281" i="2" s="1"/>
  <c r="H281" i="2"/>
  <c r="I281" i="2"/>
  <c r="J281" i="2"/>
  <c r="K281" i="2"/>
  <c r="L281" i="2"/>
  <c r="M281" i="2"/>
  <c r="O281" i="2"/>
  <c r="E282" i="2"/>
  <c r="N282" i="2" s="1"/>
  <c r="F282" i="2"/>
  <c r="G282" i="2"/>
  <c r="P282" i="2" s="1"/>
  <c r="H282" i="2"/>
  <c r="I282" i="2"/>
  <c r="J282" i="2"/>
  <c r="K282" i="2"/>
  <c r="L282" i="2"/>
  <c r="M282" i="2"/>
  <c r="O282" i="2"/>
  <c r="E283" i="2"/>
  <c r="N283" i="2" s="1"/>
  <c r="F283" i="2"/>
  <c r="G283" i="2"/>
  <c r="P283" i="2" s="1"/>
  <c r="H283" i="2"/>
  <c r="I283" i="2"/>
  <c r="J283" i="2"/>
  <c r="K283" i="2"/>
  <c r="L283" i="2"/>
  <c r="M283" i="2"/>
  <c r="O283" i="2"/>
  <c r="E284" i="2"/>
  <c r="N284" i="2" s="1"/>
  <c r="F284" i="2"/>
  <c r="G284" i="2"/>
  <c r="P284" i="2" s="1"/>
  <c r="H284" i="2"/>
  <c r="I284" i="2"/>
  <c r="J284" i="2"/>
  <c r="K284" i="2"/>
  <c r="L284" i="2"/>
  <c r="M284" i="2"/>
  <c r="O284" i="2"/>
  <c r="E285" i="2"/>
  <c r="N285" i="2" s="1"/>
  <c r="F285" i="2"/>
  <c r="G285" i="2"/>
  <c r="P285" i="2" s="1"/>
  <c r="H285" i="2"/>
  <c r="I285" i="2"/>
  <c r="J285" i="2"/>
  <c r="K285" i="2"/>
  <c r="L285" i="2"/>
  <c r="M285" i="2"/>
  <c r="O285" i="2"/>
  <c r="E286" i="2"/>
  <c r="N286" i="2" s="1"/>
  <c r="F286" i="2"/>
  <c r="G286" i="2"/>
  <c r="P286" i="2" s="1"/>
  <c r="H286" i="2"/>
  <c r="I286" i="2"/>
  <c r="J286" i="2"/>
  <c r="K286" i="2"/>
  <c r="L286" i="2"/>
  <c r="M286" i="2"/>
  <c r="O286" i="2"/>
  <c r="E287" i="2"/>
  <c r="N287" i="2" s="1"/>
  <c r="F287" i="2"/>
  <c r="G287" i="2"/>
  <c r="P287" i="2" s="1"/>
  <c r="H287" i="2"/>
  <c r="I287" i="2"/>
  <c r="J287" i="2"/>
  <c r="K287" i="2"/>
  <c r="L287" i="2"/>
  <c r="M287" i="2"/>
  <c r="O287" i="2"/>
  <c r="E288" i="2"/>
  <c r="N288" i="2" s="1"/>
  <c r="F288" i="2"/>
  <c r="G288" i="2"/>
  <c r="P288" i="2" s="1"/>
  <c r="H288" i="2"/>
  <c r="I288" i="2"/>
  <c r="J288" i="2"/>
  <c r="K288" i="2"/>
  <c r="L288" i="2"/>
  <c r="M288" i="2"/>
  <c r="O288" i="2"/>
  <c r="E289" i="2"/>
  <c r="N289" i="2" s="1"/>
  <c r="F289" i="2"/>
  <c r="G289" i="2"/>
  <c r="P289" i="2" s="1"/>
  <c r="H289" i="2"/>
  <c r="I289" i="2"/>
  <c r="J289" i="2"/>
  <c r="K289" i="2"/>
  <c r="L289" i="2"/>
  <c r="M289" i="2"/>
  <c r="O289" i="2"/>
  <c r="E290" i="2"/>
  <c r="N290" i="2" s="1"/>
  <c r="F290" i="2"/>
  <c r="G290" i="2"/>
  <c r="P290" i="2" s="1"/>
  <c r="H290" i="2"/>
  <c r="I290" i="2"/>
  <c r="J290" i="2"/>
  <c r="K290" i="2"/>
  <c r="L290" i="2"/>
  <c r="M290" i="2"/>
  <c r="O290" i="2"/>
  <c r="E291" i="2"/>
  <c r="N291" i="2" s="1"/>
  <c r="F291" i="2"/>
  <c r="G291" i="2"/>
  <c r="P291" i="2" s="1"/>
  <c r="H291" i="2"/>
  <c r="I291" i="2"/>
  <c r="J291" i="2"/>
  <c r="K291" i="2"/>
  <c r="L291" i="2"/>
  <c r="M291" i="2"/>
  <c r="O291" i="2"/>
  <c r="E292" i="2"/>
  <c r="N292" i="2" s="1"/>
  <c r="F292" i="2"/>
  <c r="G292" i="2"/>
  <c r="P292" i="2" s="1"/>
  <c r="H292" i="2"/>
  <c r="I292" i="2"/>
  <c r="J292" i="2"/>
  <c r="K292" i="2"/>
  <c r="L292" i="2"/>
  <c r="M292" i="2"/>
  <c r="O292" i="2"/>
  <c r="E293" i="2"/>
  <c r="N293" i="2" s="1"/>
  <c r="F293" i="2"/>
  <c r="G293" i="2"/>
  <c r="P293" i="2" s="1"/>
  <c r="H293" i="2"/>
  <c r="I293" i="2"/>
  <c r="J293" i="2"/>
  <c r="K293" i="2"/>
  <c r="L293" i="2"/>
  <c r="M293" i="2"/>
  <c r="O293" i="2"/>
  <c r="E294" i="2"/>
  <c r="N294" i="2" s="1"/>
  <c r="F294" i="2"/>
  <c r="G294" i="2"/>
  <c r="P294" i="2" s="1"/>
  <c r="H294" i="2"/>
  <c r="I294" i="2"/>
  <c r="J294" i="2"/>
  <c r="K294" i="2"/>
  <c r="L294" i="2"/>
  <c r="M294" i="2"/>
  <c r="O294" i="2"/>
  <c r="E295" i="2"/>
  <c r="N295" i="2" s="1"/>
  <c r="F295" i="2"/>
  <c r="G295" i="2"/>
  <c r="P295" i="2" s="1"/>
  <c r="H295" i="2"/>
  <c r="I295" i="2"/>
  <c r="J295" i="2"/>
  <c r="K295" i="2"/>
  <c r="L295" i="2"/>
  <c r="M295" i="2"/>
  <c r="O295" i="2"/>
  <c r="E296" i="2"/>
  <c r="N296" i="2" s="1"/>
  <c r="F296" i="2"/>
  <c r="G296" i="2"/>
  <c r="P296" i="2" s="1"/>
  <c r="H296" i="2"/>
  <c r="I296" i="2"/>
  <c r="J296" i="2"/>
  <c r="K296" i="2"/>
  <c r="L296" i="2"/>
  <c r="M296" i="2"/>
  <c r="O296" i="2"/>
  <c r="E297" i="2"/>
  <c r="N297" i="2" s="1"/>
  <c r="F297" i="2"/>
  <c r="G297" i="2"/>
  <c r="P297" i="2" s="1"/>
  <c r="H297" i="2"/>
  <c r="I297" i="2"/>
  <c r="J297" i="2"/>
  <c r="K297" i="2"/>
  <c r="L297" i="2"/>
  <c r="M297" i="2"/>
  <c r="O297" i="2"/>
  <c r="E298" i="2"/>
  <c r="N298" i="2" s="1"/>
  <c r="F298" i="2"/>
  <c r="G298" i="2"/>
  <c r="P298" i="2" s="1"/>
  <c r="H298" i="2"/>
  <c r="I298" i="2"/>
  <c r="J298" i="2"/>
  <c r="K298" i="2"/>
  <c r="L298" i="2"/>
  <c r="M298" i="2"/>
  <c r="O298" i="2"/>
  <c r="E299" i="2"/>
  <c r="N299" i="2" s="1"/>
  <c r="F299" i="2"/>
  <c r="G299" i="2"/>
  <c r="P299" i="2" s="1"/>
  <c r="H299" i="2"/>
  <c r="I299" i="2"/>
  <c r="J299" i="2"/>
  <c r="K299" i="2"/>
  <c r="L299" i="2"/>
  <c r="M299" i="2"/>
  <c r="O299" i="2"/>
  <c r="E300" i="2"/>
  <c r="N300" i="2" s="1"/>
  <c r="F300" i="2"/>
  <c r="G300" i="2"/>
  <c r="H300" i="2"/>
  <c r="I300" i="2"/>
  <c r="J300" i="2"/>
  <c r="K300" i="2"/>
  <c r="L300" i="2"/>
  <c r="M300" i="2"/>
  <c r="O300" i="2"/>
  <c r="P300" i="2"/>
  <c r="E301" i="2"/>
  <c r="N301" i="2" s="1"/>
  <c r="F301" i="2"/>
  <c r="G301" i="2"/>
  <c r="H301" i="2"/>
  <c r="I301" i="2"/>
  <c r="J301" i="2"/>
  <c r="K301" i="2"/>
  <c r="L301" i="2"/>
  <c r="M301" i="2"/>
  <c r="O301" i="2"/>
  <c r="P301" i="2"/>
  <c r="E302" i="2"/>
  <c r="N302" i="2" s="1"/>
  <c r="F302" i="2"/>
  <c r="G302" i="2"/>
  <c r="H302" i="2"/>
  <c r="I302" i="2"/>
  <c r="J302" i="2"/>
  <c r="K302" i="2"/>
  <c r="L302" i="2"/>
  <c r="M302" i="2"/>
  <c r="O302" i="2"/>
  <c r="P302" i="2"/>
  <c r="E303" i="2"/>
  <c r="N303" i="2" s="1"/>
  <c r="F303" i="2"/>
  <c r="G303" i="2"/>
  <c r="H303" i="2"/>
  <c r="I303" i="2"/>
  <c r="J303" i="2"/>
  <c r="K303" i="2"/>
  <c r="L303" i="2"/>
  <c r="M303" i="2"/>
  <c r="O303" i="2"/>
  <c r="P303" i="2"/>
  <c r="E304" i="2"/>
  <c r="N304" i="2" s="1"/>
  <c r="F304" i="2"/>
  <c r="G304" i="2"/>
  <c r="H304" i="2"/>
  <c r="I304" i="2"/>
  <c r="J304" i="2"/>
  <c r="K304" i="2"/>
  <c r="L304" i="2"/>
  <c r="M304" i="2"/>
  <c r="O304" i="2"/>
  <c r="P304" i="2"/>
  <c r="E305" i="2"/>
  <c r="N305" i="2" s="1"/>
  <c r="F305" i="2"/>
  <c r="G305" i="2"/>
  <c r="H305" i="2"/>
  <c r="I305" i="2"/>
  <c r="J305" i="2"/>
  <c r="K305" i="2"/>
  <c r="L305" i="2"/>
  <c r="M305" i="2"/>
  <c r="O305" i="2"/>
  <c r="P305" i="2"/>
  <c r="E306" i="2"/>
  <c r="N306" i="2" s="1"/>
  <c r="F306" i="2"/>
  <c r="G306" i="2"/>
  <c r="H306" i="2"/>
  <c r="I306" i="2"/>
  <c r="J306" i="2"/>
  <c r="K306" i="2"/>
  <c r="L306" i="2"/>
  <c r="M306" i="2"/>
  <c r="O306" i="2"/>
  <c r="P306" i="2"/>
  <c r="E307" i="2"/>
  <c r="N307" i="2" s="1"/>
  <c r="F307" i="2"/>
  <c r="G307" i="2"/>
  <c r="H307" i="2"/>
  <c r="I307" i="2"/>
  <c r="J307" i="2"/>
  <c r="K307" i="2"/>
  <c r="L307" i="2"/>
  <c r="M307" i="2"/>
  <c r="O307" i="2"/>
  <c r="P307" i="2"/>
  <c r="E308" i="2"/>
  <c r="N308" i="2" s="1"/>
  <c r="F308" i="2"/>
  <c r="G308" i="2"/>
  <c r="H308" i="2"/>
  <c r="I308" i="2"/>
  <c r="J308" i="2"/>
  <c r="K308" i="2"/>
  <c r="L308" i="2"/>
  <c r="M308" i="2"/>
  <c r="O308" i="2"/>
  <c r="P308" i="2"/>
  <c r="E309" i="2"/>
  <c r="N309" i="2" s="1"/>
  <c r="F309" i="2"/>
  <c r="G309" i="2"/>
  <c r="H309" i="2"/>
  <c r="I309" i="2"/>
  <c r="J309" i="2"/>
  <c r="K309" i="2"/>
  <c r="L309" i="2"/>
  <c r="M309" i="2"/>
  <c r="O309" i="2"/>
  <c r="P309" i="2"/>
  <c r="E310" i="2"/>
  <c r="N310" i="2" s="1"/>
  <c r="F310" i="2"/>
  <c r="G310" i="2"/>
  <c r="H310" i="2"/>
  <c r="I310" i="2"/>
  <c r="J310" i="2"/>
  <c r="K310" i="2"/>
  <c r="L310" i="2"/>
  <c r="M310" i="2"/>
  <c r="O310" i="2"/>
  <c r="P310" i="2"/>
  <c r="E311" i="2"/>
  <c r="N311" i="2" s="1"/>
  <c r="F311" i="2"/>
  <c r="G311" i="2"/>
  <c r="H311" i="2"/>
  <c r="I311" i="2"/>
  <c r="J311" i="2"/>
  <c r="K311" i="2"/>
  <c r="L311" i="2"/>
  <c r="M311" i="2"/>
  <c r="O311" i="2"/>
  <c r="P311" i="2"/>
  <c r="E312" i="2"/>
  <c r="N312" i="2" s="1"/>
  <c r="F312" i="2"/>
  <c r="G312" i="2"/>
  <c r="H312" i="2"/>
  <c r="I312" i="2"/>
  <c r="J312" i="2"/>
  <c r="K312" i="2"/>
  <c r="L312" i="2"/>
  <c r="M312" i="2"/>
  <c r="O312" i="2"/>
  <c r="P312" i="2"/>
  <c r="E313" i="2"/>
  <c r="N313" i="2" s="1"/>
  <c r="F313" i="2"/>
  <c r="G313" i="2"/>
  <c r="H313" i="2"/>
  <c r="I313" i="2"/>
  <c r="J313" i="2"/>
  <c r="K313" i="2"/>
  <c r="L313" i="2"/>
  <c r="M313" i="2"/>
  <c r="O313" i="2"/>
  <c r="P313" i="2"/>
  <c r="E314" i="2"/>
  <c r="N314" i="2" s="1"/>
  <c r="F314" i="2"/>
  <c r="G314" i="2"/>
  <c r="H314" i="2"/>
  <c r="I314" i="2"/>
  <c r="J314" i="2"/>
  <c r="K314" i="2"/>
  <c r="L314" i="2"/>
  <c r="M314" i="2"/>
  <c r="O314" i="2"/>
  <c r="P314" i="2"/>
  <c r="E315" i="2"/>
  <c r="N315" i="2" s="1"/>
  <c r="F315" i="2"/>
  <c r="G315" i="2"/>
  <c r="H315" i="2"/>
  <c r="I315" i="2"/>
  <c r="J315" i="2"/>
  <c r="K315" i="2"/>
  <c r="L315" i="2"/>
  <c r="M315" i="2"/>
  <c r="O315" i="2"/>
  <c r="P315" i="2"/>
  <c r="E316" i="2"/>
  <c r="N316" i="2" s="1"/>
  <c r="F316" i="2"/>
  <c r="G316" i="2"/>
  <c r="H316" i="2"/>
  <c r="I316" i="2"/>
  <c r="J316" i="2"/>
  <c r="K316" i="2"/>
  <c r="L316" i="2"/>
  <c r="M316" i="2"/>
  <c r="O316" i="2"/>
  <c r="P316" i="2"/>
  <c r="E317" i="2"/>
  <c r="N317" i="2" s="1"/>
  <c r="F317" i="2"/>
  <c r="G317" i="2"/>
  <c r="H317" i="2"/>
  <c r="I317" i="2"/>
  <c r="J317" i="2"/>
  <c r="K317" i="2"/>
  <c r="L317" i="2"/>
  <c r="M317" i="2"/>
  <c r="O317" i="2"/>
  <c r="P317" i="2"/>
  <c r="E318" i="2"/>
  <c r="N318" i="2" s="1"/>
  <c r="F318" i="2"/>
  <c r="G318" i="2"/>
  <c r="H318" i="2"/>
  <c r="I318" i="2"/>
  <c r="J318" i="2"/>
  <c r="K318" i="2"/>
  <c r="L318" i="2"/>
  <c r="M318" i="2"/>
  <c r="O318" i="2"/>
  <c r="P318" i="2"/>
  <c r="E319" i="2"/>
  <c r="N319" i="2" s="1"/>
  <c r="F319" i="2"/>
  <c r="G319" i="2"/>
  <c r="H319" i="2"/>
  <c r="I319" i="2"/>
  <c r="J319" i="2"/>
  <c r="K319" i="2"/>
  <c r="L319" i="2"/>
  <c r="M319" i="2"/>
  <c r="O319" i="2"/>
  <c r="P319" i="2"/>
  <c r="E320" i="2"/>
  <c r="N320" i="2" s="1"/>
  <c r="F320" i="2"/>
  <c r="G320" i="2"/>
  <c r="H320" i="2"/>
  <c r="I320" i="2"/>
  <c r="J320" i="2"/>
  <c r="K320" i="2"/>
  <c r="L320" i="2"/>
  <c r="M320" i="2"/>
  <c r="O320" i="2"/>
  <c r="P320" i="2"/>
  <c r="E321" i="2"/>
  <c r="N321" i="2" s="1"/>
  <c r="F321" i="2"/>
  <c r="G321" i="2"/>
  <c r="H321" i="2"/>
  <c r="I321" i="2"/>
  <c r="J321" i="2"/>
  <c r="K321" i="2"/>
  <c r="L321" i="2"/>
  <c r="M321" i="2"/>
  <c r="O321" i="2"/>
  <c r="P321" i="2"/>
  <c r="E322" i="2"/>
  <c r="N322" i="2" s="1"/>
  <c r="F322" i="2"/>
  <c r="G322" i="2"/>
  <c r="H322" i="2"/>
  <c r="I322" i="2"/>
  <c r="J322" i="2"/>
  <c r="K322" i="2"/>
  <c r="L322" i="2"/>
  <c r="M322" i="2"/>
  <c r="O322" i="2"/>
  <c r="P322" i="2"/>
  <c r="E323" i="2"/>
  <c r="N323" i="2" s="1"/>
  <c r="F323" i="2"/>
  <c r="G323" i="2"/>
  <c r="H323" i="2"/>
  <c r="I323" i="2"/>
  <c r="J323" i="2"/>
  <c r="K323" i="2"/>
  <c r="L323" i="2"/>
  <c r="M323" i="2"/>
  <c r="O323" i="2"/>
  <c r="P323" i="2"/>
  <c r="E324" i="2"/>
  <c r="N324" i="2" s="1"/>
  <c r="F324" i="2"/>
  <c r="G324" i="2"/>
  <c r="H324" i="2"/>
  <c r="I324" i="2"/>
  <c r="J324" i="2"/>
  <c r="K324" i="2"/>
  <c r="L324" i="2"/>
  <c r="M324" i="2"/>
  <c r="O324" i="2"/>
  <c r="P324" i="2"/>
  <c r="E325" i="2"/>
  <c r="N325" i="2" s="1"/>
  <c r="F325" i="2"/>
  <c r="G325" i="2"/>
  <c r="H325" i="2"/>
  <c r="I325" i="2"/>
  <c r="J325" i="2"/>
  <c r="K325" i="2"/>
  <c r="L325" i="2"/>
  <c r="M325" i="2"/>
  <c r="O325" i="2"/>
  <c r="P325" i="2"/>
  <c r="E326" i="2"/>
  <c r="N326" i="2" s="1"/>
  <c r="F326" i="2"/>
  <c r="G326" i="2"/>
  <c r="H326" i="2"/>
  <c r="I326" i="2"/>
  <c r="J326" i="2"/>
  <c r="K326" i="2"/>
  <c r="L326" i="2"/>
  <c r="M326" i="2"/>
  <c r="O326" i="2"/>
  <c r="P326" i="2"/>
  <c r="E327" i="2"/>
  <c r="N327" i="2" s="1"/>
  <c r="F327" i="2"/>
  <c r="G327" i="2"/>
  <c r="H327" i="2"/>
  <c r="I327" i="2"/>
  <c r="J327" i="2"/>
  <c r="K327" i="2"/>
  <c r="L327" i="2"/>
  <c r="M327" i="2"/>
  <c r="O327" i="2"/>
  <c r="P327" i="2"/>
  <c r="E328" i="2"/>
  <c r="N328" i="2" s="1"/>
  <c r="F328" i="2"/>
  <c r="G328" i="2"/>
  <c r="H328" i="2"/>
  <c r="I328" i="2"/>
  <c r="J328" i="2"/>
  <c r="K328" i="2"/>
  <c r="L328" i="2"/>
  <c r="M328" i="2"/>
  <c r="O328" i="2"/>
  <c r="P328" i="2"/>
  <c r="E329" i="2"/>
  <c r="N329" i="2" s="1"/>
  <c r="F329" i="2"/>
  <c r="G329" i="2"/>
  <c r="H329" i="2"/>
  <c r="I329" i="2"/>
  <c r="J329" i="2"/>
  <c r="K329" i="2"/>
  <c r="L329" i="2"/>
  <c r="M329" i="2"/>
  <c r="O329" i="2"/>
  <c r="P329" i="2"/>
  <c r="E330" i="2"/>
  <c r="N330" i="2" s="1"/>
  <c r="F330" i="2"/>
  <c r="G330" i="2"/>
  <c r="H330" i="2"/>
  <c r="I330" i="2"/>
  <c r="J330" i="2"/>
  <c r="K330" i="2"/>
  <c r="L330" i="2"/>
  <c r="M330" i="2"/>
  <c r="O330" i="2"/>
  <c r="P330" i="2"/>
  <c r="E331" i="2"/>
  <c r="N331" i="2" s="1"/>
  <c r="F331" i="2"/>
  <c r="G331" i="2"/>
  <c r="H331" i="2"/>
  <c r="I331" i="2"/>
  <c r="J331" i="2"/>
  <c r="K331" i="2"/>
  <c r="L331" i="2"/>
  <c r="M331" i="2"/>
  <c r="O331" i="2"/>
  <c r="P331" i="2"/>
  <c r="E332" i="2"/>
  <c r="N332" i="2" s="1"/>
  <c r="F332" i="2"/>
  <c r="G332" i="2"/>
  <c r="H332" i="2"/>
  <c r="I332" i="2"/>
  <c r="J332" i="2"/>
  <c r="K332" i="2"/>
  <c r="L332" i="2"/>
  <c r="M332" i="2"/>
  <c r="O332" i="2"/>
  <c r="P332" i="2"/>
  <c r="E333" i="2"/>
  <c r="N333" i="2" s="1"/>
  <c r="F333" i="2"/>
  <c r="G333" i="2"/>
  <c r="H333" i="2"/>
  <c r="I333" i="2"/>
  <c r="J333" i="2"/>
  <c r="K333" i="2"/>
  <c r="L333" i="2"/>
  <c r="M333" i="2"/>
  <c r="O333" i="2"/>
  <c r="P333" i="2"/>
  <c r="E334" i="2"/>
  <c r="N334" i="2" s="1"/>
  <c r="F334" i="2"/>
  <c r="G334" i="2"/>
  <c r="H334" i="2"/>
  <c r="I334" i="2"/>
  <c r="J334" i="2"/>
  <c r="K334" i="2"/>
  <c r="L334" i="2"/>
  <c r="M334" i="2"/>
  <c r="O334" i="2"/>
  <c r="P334" i="2"/>
  <c r="E335" i="2"/>
  <c r="N335" i="2" s="1"/>
  <c r="F335" i="2"/>
  <c r="G335" i="2"/>
  <c r="H335" i="2"/>
  <c r="I335" i="2"/>
  <c r="J335" i="2"/>
  <c r="K335" i="2"/>
  <c r="L335" i="2"/>
  <c r="M335" i="2"/>
  <c r="O335" i="2"/>
  <c r="P335" i="2"/>
  <c r="E336" i="2"/>
  <c r="N336" i="2" s="1"/>
  <c r="F336" i="2"/>
  <c r="G336" i="2"/>
  <c r="H336" i="2"/>
  <c r="I336" i="2"/>
  <c r="J336" i="2"/>
  <c r="K336" i="2"/>
  <c r="L336" i="2"/>
  <c r="M336" i="2"/>
  <c r="O336" i="2"/>
  <c r="P336" i="2"/>
  <c r="E337" i="2"/>
  <c r="N337" i="2" s="1"/>
  <c r="F337" i="2"/>
  <c r="G337" i="2"/>
  <c r="H337" i="2"/>
  <c r="I337" i="2"/>
  <c r="J337" i="2"/>
  <c r="K337" i="2"/>
  <c r="L337" i="2"/>
  <c r="M337" i="2"/>
  <c r="O337" i="2"/>
  <c r="P337" i="2"/>
  <c r="E338" i="2"/>
  <c r="N338" i="2" s="1"/>
  <c r="F338" i="2"/>
  <c r="G338" i="2"/>
  <c r="H338" i="2"/>
  <c r="I338" i="2"/>
  <c r="J338" i="2"/>
  <c r="K338" i="2"/>
  <c r="L338" i="2"/>
  <c r="M338" i="2"/>
  <c r="O338" i="2"/>
  <c r="P338" i="2"/>
  <c r="E339" i="2"/>
  <c r="N339" i="2" s="1"/>
  <c r="F339" i="2"/>
  <c r="G339" i="2"/>
  <c r="H339" i="2"/>
  <c r="I339" i="2"/>
  <c r="J339" i="2"/>
  <c r="K339" i="2"/>
  <c r="L339" i="2"/>
  <c r="M339" i="2"/>
  <c r="O339" i="2"/>
  <c r="P339" i="2"/>
  <c r="E340" i="2"/>
  <c r="N340" i="2" s="1"/>
  <c r="F340" i="2"/>
  <c r="G340" i="2"/>
  <c r="H340" i="2"/>
  <c r="I340" i="2"/>
  <c r="J340" i="2"/>
  <c r="K340" i="2"/>
  <c r="L340" i="2"/>
  <c r="M340" i="2"/>
  <c r="O340" i="2"/>
  <c r="P340" i="2"/>
  <c r="E341" i="2"/>
  <c r="N341" i="2" s="1"/>
  <c r="F341" i="2"/>
  <c r="G341" i="2"/>
  <c r="H341" i="2"/>
  <c r="I341" i="2"/>
  <c r="J341" i="2"/>
  <c r="K341" i="2"/>
  <c r="L341" i="2"/>
  <c r="M341" i="2"/>
  <c r="O341" i="2"/>
  <c r="P341" i="2"/>
  <c r="E342" i="2"/>
  <c r="N342" i="2" s="1"/>
  <c r="F342" i="2"/>
  <c r="G342" i="2"/>
  <c r="H342" i="2"/>
  <c r="I342" i="2"/>
  <c r="J342" i="2"/>
  <c r="K342" i="2"/>
  <c r="L342" i="2"/>
  <c r="M342" i="2"/>
  <c r="O342" i="2"/>
  <c r="P342" i="2"/>
  <c r="E343" i="2"/>
  <c r="N343" i="2" s="1"/>
  <c r="F343" i="2"/>
  <c r="G343" i="2"/>
  <c r="H343" i="2"/>
  <c r="I343" i="2"/>
  <c r="J343" i="2"/>
  <c r="K343" i="2"/>
  <c r="L343" i="2"/>
  <c r="M343" i="2"/>
  <c r="O343" i="2"/>
  <c r="P343" i="2"/>
  <c r="E344" i="2"/>
  <c r="N344" i="2" s="1"/>
  <c r="F344" i="2"/>
  <c r="G344" i="2"/>
  <c r="H344" i="2"/>
  <c r="I344" i="2"/>
  <c r="J344" i="2"/>
  <c r="K344" i="2"/>
  <c r="L344" i="2"/>
  <c r="M344" i="2"/>
  <c r="O344" i="2"/>
  <c r="P344" i="2"/>
  <c r="E345" i="2"/>
  <c r="N345" i="2" s="1"/>
  <c r="F345" i="2"/>
  <c r="G345" i="2"/>
  <c r="H345" i="2"/>
  <c r="I345" i="2"/>
  <c r="J345" i="2"/>
  <c r="K345" i="2"/>
  <c r="L345" i="2"/>
  <c r="M345" i="2"/>
  <c r="O345" i="2"/>
  <c r="P345" i="2"/>
  <c r="E346" i="2"/>
  <c r="N346" i="2" s="1"/>
  <c r="F346" i="2"/>
  <c r="G346" i="2"/>
  <c r="H346" i="2"/>
  <c r="I346" i="2"/>
  <c r="J346" i="2"/>
  <c r="K346" i="2"/>
  <c r="L346" i="2"/>
  <c r="M346" i="2"/>
  <c r="O346" i="2"/>
  <c r="P346" i="2"/>
  <c r="E347" i="2"/>
  <c r="N347" i="2" s="1"/>
  <c r="F347" i="2"/>
  <c r="G347" i="2"/>
  <c r="H347" i="2"/>
  <c r="I347" i="2"/>
  <c r="J347" i="2"/>
  <c r="K347" i="2"/>
  <c r="L347" i="2"/>
  <c r="M347" i="2"/>
  <c r="O347" i="2"/>
  <c r="P347" i="2"/>
  <c r="E348" i="2"/>
  <c r="N348" i="2" s="1"/>
  <c r="F348" i="2"/>
  <c r="G348" i="2"/>
  <c r="P348" i="2" s="1"/>
  <c r="H348" i="2"/>
  <c r="I348" i="2"/>
  <c r="J348" i="2"/>
  <c r="K348" i="2"/>
  <c r="L348" i="2"/>
  <c r="M348" i="2"/>
  <c r="O348" i="2"/>
  <c r="E349" i="2"/>
  <c r="N349" i="2" s="1"/>
  <c r="F349" i="2"/>
  <c r="G349" i="2"/>
  <c r="H349" i="2"/>
  <c r="I349" i="2"/>
  <c r="J349" i="2"/>
  <c r="K349" i="2"/>
  <c r="L349" i="2"/>
  <c r="M349" i="2"/>
  <c r="O349" i="2"/>
  <c r="P349" i="2"/>
  <c r="E350" i="2"/>
  <c r="N350" i="2" s="1"/>
  <c r="F350" i="2"/>
  <c r="G350" i="2"/>
  <c r="H350" i="2"/>
  <c r="I350" i="2"/>
  <c r="J350" i="2"/>
  <c r="K350" i="2"/>
  <c r="L350" i="2"/>
  <c r="M350" i="2"/>
  <c r="O350" i="2"/>
  <c r="P350" i="2"/>
  <c r="E351" i="2"/>
  <c r="N351" i="2" s="1"/>
  <c r="F351" i="2"/>
  <c r="G351" i="2"/>
  <c r="H351" i="2"/>
  <c r="I351" i="2"/>
  <c r="J351" i="2"/>
  <c r="K351" i="2"/>
  <c r="L351" i="2"/>
  <c r="M351" i="2"/>
  <c r="O351" i="2"/>
  <c r="P351" i="2"/>
  <c r="E352" i="2"/>
  <c r="N352" i="2" s="1"/>
  <c r="F352" i="2"/>
  <c r="G352" i="2"/>
  <c r="P352" i="2" s="1"/>
  <c r="H352" i="2"/>
  <c r="I352" i="2"/>
  <c r="J352" i="2"/>
  <c r="K352" i="2"/>
  <c r="L352" i="2"/>
  <c r="M352" i="2"/>
  <c r="O352" i="2"/>
  <c r="E353" i="2"/>
  <c r="N353" i="2" s="1"/>
  <c r="F353" i="2"/>
  <c r="G353" i="2"/>
  <c r="H353" i="2"/>
  <c r="I353" i="2"/>
  <c r="J353" i="2"/>
  <c r="K353" i="2"/>
  <c r="L353" i="2"/>
  <c r="M353" i="2"/>
  <c r="O353" i="2"/>
  <c r="P353" i="2"/>
  <c r="E354" i="2"/>
  <c r="N354" i="2" s="1"/>
  <c r="F354" i="2"/>
  <c r="G354" i="2"/>
  <c r="H354" i="2"/>
  <c r="I354" i="2"/>
  <c r="J354" i="2"/>
  <c r="K354" i="2"/>
  <c r="L354" i="2"/>
  <c r="M354" i="2"/>
  <c r="O354" i="2"/>
  <c r="P354" i="2"/>
  <c r="E355" i="2"/>
  <c r="N355" i="2" s="1"/>
  <c r="F355" i="2"/>
  <c r="G355" i="2"/>
  <c r="H355" i="2"/>
  <c r="I355" i="2"/>
  <c r="J355" i="2"/>
  <c r="K355" i="2"/>
  <c r="L355" i="2"/>
  <c r="M355" i="2"/>
  <c r="O355" i="2"/>
  <c r="P355" i="2"/>
  <c r="E356" i="2"/>
  <c r="N356" i="2" s="1"/>
  <c r="F356" i="2"/>
  <c r="G356" i="2"/>
  <c r="H356" i="2"/>
  <c r="I356" i="2"/>
  <c r="J356" i="2"/>
  <c r="K356" i="2"/>
  <c r="L356" i="2"/>
  <c r="M356" i="2"/>
  <c r="O356" i="2"/>
  <c r="P356" i="2"/>
  <c r="E357" i="2"/>
  <c r="N357" i="2" s="1"/>
  <c r="F357" i="2"/>
  <c r="G357" i="2"/>
  <c r="H357" i="2"/>
  <c r="I357" i="2"/>
  <c r="J357" i="2"/>
  <c r="K357" i="2"/>
  <c r="L357" i="2"/>
  <c r="M357" i="2"/>
  <c r="O357" i="2"/>
  <c r="P357" i="2"/>
  <c r="E358" i="2"/>
  <c r="N358" i="2" s="1"/>
  <c r="F358" i="2"/>
  <c r="G358" i="2"/>
  <c r="H358" i="2"/>
  <c r="I358" i="2"/>
  <c r="J358" i="2"/>
  <c r="K358" i="2"/>
  <c r="L358" i="2"/>
  <c r="M358" i="2"/>
  <c r="O358" i="2"/>
  <c r="P358" i="2"/>
  <c r="E359" i="2"/>
  <c r="N359" i="2" s="1"/>
  <c r="F359" i="2"/>
  <c r="G359" i="2"/>
  <c r="H359" i="2"/>
  <c r="I359" i="2"/>
  <c r="J359" i="2"/>
  <c r="K359" i="2"/>
  <c r="L359" i="2"/>
  <c r="M359" i="2"/>
  <c r="O359" i="2"/>
  <c r="P359" i="2"/>
  <c r="E360" i="2"/>
  <c r="N360" i="2" s="1"/>
  <c r="F360" i="2"/>
  <c r="G360" i="2"/>
  <c r="P360" i="2" s="1"/>
  <c r="H360" i="2"/>
  <c r="I360" i="2"/>
  <c r="J360" i="2"/>
  <c r="K360" i="2"/>
  <c r="L360" i="2"/>
  <c r="M360" i="2"/>
  <c r="O360" i="2"/>
  <c r="E361" i="2"/>
  <c r="N361" i="2" s="1"/>
  <c r="F361" i="2"/>
  <c r="G361" i="2"/>
  <c r="P361" i="2" s="1"/>
  <c r="H361" i="2"/>
  <c r="I361" i="2"/>
  <c r="J361" i="2"/>
  <c r="K361" i="2"/>
  <c r="L361" i="2"/>
  <c r="M361" i="2"/>
  <c r="O361" i="2"/>
  <c r="E362" i="2"/>
  <c r="N362" i="2" s="1"/>
  <c r="F362" i="2"/>
  <c r="G362" i="2"/>
  <c r="P362" i="2" s="1"/>
  <c r="H362" i="2"/>
  <c r="I362" i="2"/>
  <c r="J362" i="2"/>
  <c r="K362" i="2"/>
  <c r="L362" i="2"/>
  <c r="M362" i="2"/>
  <c r="O362" i="2"/>
  <c r="E363" i="2"/>
  <c r="N363" i="2" s="1"/>
  <c r="F363" i="2"/>
  <c r="G363" i="2"/>
  <c r="P363" i="2" s="1"/>
  <c r="H363" i="2"/>
  <c r="I363" i="2"/>
  <c r="J363" i="2"/>
  <c r="K363" i="2"/>
  <c r="L363" i="2"/>
  <c r="M363" i="2"/>
  <c r="O363" i="2"/>
  <c r="E364" i="2"/>
  <c r="N364" i="2" s="1"/>
  <c r="F364" i="2"/>
  <c r="G364" i="2"/>
  <c r="P364" i="2" s="1"/>
  <c r="H364" i="2"/>
  <c r="I364" i="2"/>
  <c r="J364" i="2"/>
  <c r="K364" i="2"/>
  <c r="L364" i="2"/>
  <c r="M364" i="2"/>
  <c r="O364" i="2"/>
  <c r="E365" i="2"/>
  <c r="N365" i="2" s="1"/>
  <c r="F365" i="2"/>
  <c r="G365" i="2"/>
  <c r="P365" i="2" s="1"/>
  <c r="H365" i="2"/>
  <c r="I365" i="2"/>
  <c r="J365" i="2"/>
  <c r="K365" i="2"/>
  <c r="L365" i="2"/>
  <c r="M365" i="2"/>
  <c r="O365" i="2"/>
  <c r="E366" i="2"/>
  <c r="N366" i="2" s="1"/>
  <c r="F366" i="2"/>
  <c r="G366" i="2"/>
  <c r="P366" i="2" s="1"/>
  <c r="H366" i="2"/>
  <c r="I366" i="2"/>
  <c r="J366" i="2"/>
  <c r="K366" i="2"/>
  <c r="L366" i="2"/>
  <c r="M366" i="2"/>
  <c r="O366" i="2"/>
  <c r="E367" i="2"/>
  <c r="N367" i="2" s="1"/>
  <c r="F367" i="2"/>
  <c r="G367" i="2"/>
  <c r="P367" i="2" s="1"/>
  <c r="H367" i="2"/>
  <c r="I367" i="2"/>
  <c r="J367" i="2"/>
  <c r="K367" i="2"/>
  <c r="L367" i="2"/>
  <c r="M367" i="2"/>
  <c r="O367" i="2"/>
  <c r="E368" i="2"/>
  <c r="N368" i="2" s="1"/>
  <c r="F368" i="2"/>
  <c r="G368" i="2"/>
  <c r="P368" i="2" s="1"/>
  <c r="H368" i="2"/>
  <c r="I368" i="2"/>
  <c r="J368" i="2"/>
  <c r="K368" i="2"/>
  <c r="L368" i="2"/>
  <c r="M368" i="2"/>
  <c r="O368" i="2"/>
  <c r="E369" i="2"/>
  <c r="N369" i="2" s="1"/>
  <c r="F369" i="2"/>
  <c r="G369" i="2"/>
  <c r="P369" i="2" s="1"/>
  <c r="H369" i="2"/>
  <c r="I369" i="2"/>
  <c r="J369" i="2"/>
  <c r="K369" i="2"/>
  <c r="L369" i="2"/>
  <c r="M369" i="2"/>
  <c r="O369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AC217" i="2" l="1"/>
  <c r="AB217" i="2"/>
  <c r="T124" i="8"/>
  <c r="T115" i="8"/>
  <c r="T101" i="8"/>
  <c r="T92" i="8"/>
  <c r="T48" i="8"/>
  <c r="T13" i="8"/>
  <c r="T11" i="8"/>
  <c r="T9" i="8"/>
  <c r="T7" i="8"/>
  <c r="T5" i="8"/>
  <c r="T179" i="8"/>
  <c r="T166" i="8"/>
  <c r="S14" i="8"/>
  <c r="S12" i="8"/>
  <c r="S10" i="8"/>
  <c r="S8" i="8"/>
  <c r="S6" i="8"/>
  <c r="T181" i="8"/>
  <c r="T156" i="8"/>
  <c r="T152" i="8"/>
  <c r="T140" i="8"/>
  <c r="T130" i="8"/>
  <c r="T39" i="8"/>
  <c r="T176" i="8"/>
  <c r="T164" i="8"/>
  <c r="T154" i="8"/>
  <c r="T143" i="8"/>
  <c r="T134" i="8"/>
  <c r="T121" i="8"/>
  <c r="T113" i="8"/>
  <c r="T98" i="8"/>
  <c r="T76" i="8"/>
  <c r="T65" i="8"/>
  <c r="T54" i="8"/>
  <c r="S49" i="8"/>
  <c r="S46" i="8"/>
  <c r="S43" i="8"/>
  <c r="S40" i="8"/>
  <c r="S37" i="8"/>
  <c r="S35" i="8"/>
  <c r="S33" i="8"/>
  <c r="T30" i="8"/>
  <c r="T25" i="8"/>
  <c r="T19" i="8"/>
  <c r="T67" i="8"/>
  <c r="T58" i="8"/>
  <c r="T49" i="8"/>
  <c r="T46" i="8"/>
  <c r="S44" i="8"/>
  <c r="S41" i="8"/>
  <c r="T37" i="8"/>
  <c r="T35" i="8"/>
  <c r="T33" i="8"/>
  <c r="T26" i="8"/>
  <c r="T20" i="8"/>
  <c r="AB258" i="2"/>
  <c r="AA255" i="2"/>
  <c r="AC253" i="2"/>
  <c r="AB250" i="2"/>
  <c r="AA247" i="2"/>
  <c r="AC245" i="2"/>
  <c r="AB242" i="2"/>
  <c r="AA239" i="2"/>
  <c r="AC237" i="2"/>
  <c r="AB234" i="2"/>
  <c r="AA231" i="2"/>
  <c r="AC229" i="2"/>
  <c r="AB298" i="2"/>
  <c r="AC293" i="2"/>
  <c r="AA299" i="2"/>
  <c r="AB294" i="2"/>
  <c r="AC289" i="2"/>
  <c r="AB286" i="2"/>
  <c r="AA283" i="2"/>
  <c r="AC281" i="2"/>
  <c r="AB278" i="2"/>
  <c r="AA275" i="2"/>
  <c r="AC273" i="2"/>
  <c r="AB270" i="2"/>
  <c r="AA267" i="2"/>
  <c r="AC265" i="2"/>
  <c r="AB262" i="2"/>
  <c r="AA259" i="2"/>
  <c r="AC257" i="2"/>
  <c r="AB254" i="2"/>
  <c r="AA251" i="2"/>
  <c r="AC249" i="2"/>
  <c r="AB246" i="2"/>
  <c r="AA243" i="2"/>
  <c r="AC241" i="2"/>
  <c r="AB238" i="2"/>
  <c r="AA235" i="2"/>
  <c r="AC233" i="2"/>
  <c r="AB230" i="2"/>
  <c r="D186" i="2"/>
  <c r="C5" i="12" l="1"/>
  <c r="E5" i="12" s="1"/>
  <c r="H5" i="12" s="1"/>
  <c r="D5" i="12"/>
  <c r="F5" i="12"/>
  <c r="C4" i="12" l="1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U186" i="2"/>
  <c r="V186" i="2"/>
  <c r="W186" i="2"/>
  <c r="X186" i="2"/>
  <c r="AA186" i="2"/>
  <c r="Y186" i="2"/>
  <c r="AB186" i="2"/>
  <c r="Z186" i="2"/>
  <c r="AC186" i="2"/>
  <c r="E186" i="2"/>
  <c r="F186" i="2"/>
  <c r="G186" i="2"/>
  <c r="H186" i="2"/>
  <c r="I186" i="2"/>
  <c r="J186" i="2"/>
  <c r="K186" i="2"/>
  <c r="L186" i="2"/>
  <c r="M186" i="2"/>
  <c r="N186" i="2"/>
  <c r="O186" i="2"/>
  <c r="P186" i="2"/>
  <c r="D1000" i="2"/>
  <c r="R3" i="8"/>
  <c r="Q3" i="8"/>
  <c r="P3" i="8"/>
  <c r="O3" i="8"/>
  <c r="U180" i="2"/>
  <c r="V180" i="2"/>
  <c r="W180" i="2"/>
  <c r="X180" i="2"/>
  <c r="Y180" i="2"/>
  <c r="Z180" i="2"/>
  <c r="U181" i="2"/>
  <c r="V181" i="2"/>
  <c r="W181" i="2"/>
  <c r="X181" i="2"/>
  <c r="Y181" i="2"/>
  <c r="Z181" i="2"/>
  <c r="U182" i="2"/>
  <c r="V182" i="2"/>
  <c r="W182" i="2"/>
  <c r="X182" i="2"/>
  <c r="Y182" i="2"/>
  <c r="Z182" i="2"/>
  <c r="U183" i="2"/>
  <c r="V183" i="2"/>
  <c r="W183" i="2"/>
  <c r="X183" i="2"/>
  <c r="Y183" i="2"/>
  <c r="Z183" i="2"/>
  <c r="U184" i="2"/>
  <c r="V184" i="2"/>
  <c r="W184" i="2"/>
  <c r="X184" i="2"/>
  <c r="Y184" i="2"/>
  <c r="Z184" i="2"/>
  <c r="U185" i="2"/>
  <c r="V185" i="2"/>
  <c r="W185" i="2"/>
  <c r="X185" i="2"/>
  <c r="Y185" i="2"/>
  <c r="Z185" i="2"/>
  <c r="U171" i="2"/>
  <c r="V171" i="2"/>
  <c r="W171" i="2"/>
  <c r="X171" i="2"/>
  <c r="Y171" i="2"/>
  <c r="Z171" i="2"/>
  <c r="U172" i="2"/>
  <c r="V172" i="2"/>
  <c r="W172" i="2"/>
  <c r="X172" i="2"/>
  <c r="Y172" i="2"/>
  <c r="Z172" i="2"/>
  <c r="U173" i="2"/>
  <c r="V173" i="2"/>
  <c r="W173" i="2"/>
  <c r="X173" i="2"/>
  <c r="Y173" i="2"/>
  <c r="Z173" i="2"/>
  <c r="U174" i="2"/>
  <c r="V174" i="2"/>
  <c r="W174" i="2"/>
  <c r="X174" i="2"/>
  <c r="Y174" i="2"/>
  <c r="Z174" i="2"/>
  <c r="U175" i="2"/>
  <c r="V175" i="2"/>
  <c r="W175" i="2"/>
  <c r="X175" i="2"/>
  <c r="Y175" i="2"/>
  <c r="Z175" i="2"/>
  <c r="U176" i="2"/>
  <c r="V176" i="2"/>
  <c r="W176" i="2"/>
  <c r="X176" i="2"/>
  <c r="Y176" i="2"/>
  <c r="Z176" i="2"/>
  <c r="U177" i="2"/>
  <c r="V177" i="2"/>
  <c r="W177" i="2"/>
  <c r="X177" i="2"/>
  <c r="Y177" i="2"/>
  <c r="Z177" i="2"/>
  <c r="U178" i="2"/>
  <c r="V178" i="2"/>
  <c r="W178" i="2"/>
  <c r="X178" i="2"/>
  <c r="Y178" i="2"/>
  <c r="Z178" i="2"/>
  <c r="U179" i="2"/>
  <c r="V179" i="2"/>
  <c r="W179" i="2"/>
  <c r="X179" i="2"/>
  <c r="Y179" i="2"/>
  <c r="Z179" i="2"/>
  <c r="Z170" i="2"/>
  <c r="Y170" i="2"/>
  <c r="X170" i="2"/>
  <c r="W170" i="2"/>
  <c r="V170" i="2"/>
  <c r="U170" i="2"/>
  <c r="AA177" i="2"/>
  <c r="AA176" i="2"/>
  <c r="AB171" i="2"/>
  <c r="AA185" i="2"/>
  <c r="AC184" i="2"/>
  <c r="AB181" i="2"/>
  <c r="AC180" i="2"/>
  <c r="AB180" i="2"/>
  <c r="AB175" i="2"/>
  <c r="AC175" i="2"/>
  <c r="AA170" i="2"/>
  <c r="AC170" i="2"/>
  <c r="AC178" i="2"/>
  <c r="AA173" i="2"/>
  <c r="AB178" i="2"/>
  <c r="AC177" i="2"/>
  <c r="AC171" i="2"/>
  <c r="AA175" i="2"/>
  <c r="AB185" i="2"/>
  <c r="AB184" i="2"/>
  <c r="AA184" i="2"/>
  <c r="AA183" i="2"/>
  <c r="AB170" i="2"/>
  <c r="AB176" i="2"/>
  <c r="AC176" i="2"/>
  <c r="AC174" i="2"/>
  <c r="AB174" i="2"/>
  <c r="AC173" i="2"/>
  <c r="AB172" i="2"/>
  <c r="AA182" i="2"/>
  <c r="AB182" i="2"/>
  <c r="AC181" i="2"/>
  <c r="AC179" i="2"/>
  <c r="AA178" i="2"/>
  <c r="AB177" i="2"/>
  <c r="AA174" i="2"/>
  <c r="AB173" i="2"/>
  <c r="AA172" i="2"/>
  <c r="AA171" i="2"/>
  <c r="AC185" i="2"/>
  <c r="AC183" i="2"/>
  <c r="AB183" i="2"/>
  <c r="AC182" i="2"/>
  <c r="AA181" i="2"/>
  <c r="AA180" i="2"/>
  <c r="AB179" i="2"/>
  <c r="AA179" i="2"/>
  <c r="AC17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C3" i="8"/>
  <c r="B351" i="11"/>
  <c r="D351" i="11"/>
  <c r="A351" i="11"/>
  <c r="C351" i="11"/>
  <c r="F351" i="11"/>
  <c r="H351" i="11"/>
  <c r="J351" i="11"/>
  <c r="L351" i="11"/>
  <c r="N351" i="11"/>
  <c r="B352" i="11"/>
  <c r="D352" i="11"/>
  <c r="A352" i="11"/>
  <c r="C352" i="11"/>
  <c r="F352" i="11"/>
  <c r="H352" i="11"/>
  <c r="J352" i="11"/>
  <c r="L352" i="11"/>
  <c r="N352" i="11"/>
  <c r="B353" i="11"/>
  <c r="D353" i="11"/>
  <c r="A353" i="11"/>
  <c r="C353" i="11"/>
  <c r="F353" i="11"/>
  <c r="H353" i="11"/>
  <c r="J353" i="11"/>
  <c r="L353" i="11"/>
  <c r="N353" i="11"/>
  <c r="B354" i="11"/>
  <c r="D354" i="11"/>
  <c r="A354" i="11"/>
  <c r="C354" i="11"/>
  <c r="F354" i="11"/>
  <c r="H354" i="11"/>
  <c r="J354" i="11"/>
  <c r="L354" i="11"/>
  <c r="N354" i="11"/>
  <c r="B355" i="11"/>
  <c r="D355" i="11"/>
  <c r="A355" i="11"/>
  <c r="C355" i="11"/>
  <c r="F355" i="11"/>
  <c r="H355" i="11"/>
  <c r="J355" i="11"/>
  <c r="L355" i="11"/>
  <c r="N355" i="11"/>
  <c r="B356" i="11"/>
  <c r="D356" i="11"/>
  <c r="A356" i="11"/>
  <c r="C356" i="11"/>
  <c r="F356" i="11"/>
  <c r="H356" i="11"/>
  <c r="J356" i="11"/>
  <c r="L356" i="11"/>
  <c r="N356" i="11"/>
  <c r="B357" i="11"/>
  <c r="D357" i="11"/>
  <c r="A357" i="11"/>
  <c r="C357" i="11"/>
  <c r="F357" i="11"/>
  <c r="H357" i="11"/>
  <c r="J357" i="11"/>
  <c r="L357" i="11"/>
  <c r="N357" i="11"/>
  <c r="B358" i="11"/>
  <c r="D358" i="11"/>
  <c r="A358" i="11"/>
  <c r="C358" i="11"/>
  <c r="F358" i="11"/>
  <c r="H358" i="11"/>
  <c r="J358" i="11"/>
  <c r="L358" i="11"/>
  <c r="N358" i="11"/>
  <c r="B359" i="11"/>
  <c r="D359" i="11"/>
  <c r="A359" i="11"/>
  <c r="C359" i="11"/>
  <c r="F359" i="11"/>
  <c r="H359" i="11"/>
  <c r="J359" i="11"/>
  <c r="L359" i="11"/>
  <c r="N359" i="11"/>
  <c r="B360" i="11"/>
  <c r="D360" i="11"/>
  <c r="A360" i="11"/>
  <c r="C360" i="11"/>
  <c r="F360" i="11"/>
  <c r="H360" i="11"/>
  <c r="J360" i="11"/>
  <c r="L360" i="11"/>
  <c r="N360" i="11"/>
  <c r="B361" i="11"/>
  <c r="D361" i="11"/>
  <c r="A361" i="11"/>
  <c r="C361" i="11"/>
  <c r="F361" i="11"/>
  <c r="H361" i="11"/>
  <c r="J361" i="11"/>
  <c r="L361" i="11"/>
  <c r="N361" i="11"/>
  <c r="B362" i="11"/>
  <c r="D362" i="11"/>
  <c r="A362" i="11"/>
  <c r="C362" i="11"/>
  <c r="F362" i="11"/>
  <c r="H362" i="11"/>
  <c r="J362" i="11"/>
  <c r="L362" i="11"/>
  <c r="N362" i="11"/>
  <c r="B363" i="11"/>
  <c r="D363" i="11"/>
  <c r="A363" i="11"/>
  <c r="C363" i="11"/>
  <c r="F363" i="11"/>
  <c r="H363" i="11"/>
  <c r="J363" i="11"/>
  <c r="L363" i="11"/>
  <c r="N363" i="11"/>
  <c r="B364" i="11"/>
  <c r="D364" i="11"/>
  <c r="A364" i="11"/>
  <c r="C364" i="11"/>
  <c r="F364" i="11"/>
  <c r="H364" i="11"/>
  <c r="J364" i="11"/>
  <c r="L364" i="11"/>
  <c r="N364" i="11"/>
  <c r="B365" i="11"/>
  <c r="D365" i="11"/>
  <c r="A365" i="11"/>
  <c r="C365" i="11"/>
  <c r="F365" i="11"/>
  <c r="H365" i="11"/>
  <c r="J365" i="11"/>
  <c r="L365" i="11"/>
  <c r="N365" i="11"/>
  <c r="B366" i="11"/>
  <c r="D366" i="11"/>
  <c r="A366" i="11"/>
  <c r="C366" i="11"/>
  <c r="F366" i="11"/>
  <c r="H366" i="11"/>
  <c r="J366" i="11"/>
  <c r="L366" i="11"/>
  <c r="N366" i="11"/>
  <c r="B367" i="11"/>
  <c r="D367" i="11"/>
  <c r="A367" i="11"/>
  <c r="C367" i="11"/>
  <c r="F367" i="11"/>
  <c r="H367" i="11"/>
  <c r="J367" i="11"/>
  <c r="L367" i="11"/>
  <c r="N367" i="11"/>
  <c r="B368" i="11"/>
  <c r="D368" i="11"/>
  <c r="A368" i="11"/>
  <c r="C368" i="11"/>
  <c r="F368" i="11"/>
  <c r="H368" i="11"/>
  <c r="J368" i="11"/>
  <c r="L368" i="11"/>
  <c r="N368" i="11"/>
  <c r="B369" i="11"/>
  <c r="D369" i="11"/>
  <c r="A369" i="11"/>
  <c r="C369" i="11"/>
  <c r="F369" i="11"/>
  <c r="H369" i="11"/>
  <c r="J369" i="11"/>
  <c r="L369" i="11"/>
  <c r="N369" i="11"/>
  <c r="B370" i="11"/>
  <c r="D370" i="11"/>
  <c r="A370" i="11"/>
  <c r="C370" i="11"/>
  <c r="F370" i="11"/>
  <c r="H370" i="11"/>
  <c r="J370" i="11"/>
  <c r="L370" i="11"/>
  <c r="N370" i="11"/>
  <c r="B371" i="11"/>
  <c r="D371" i="11"/>
  <c r="A371" i="11"/>
  <c r="C371" i="11"/>
  <c r="F371" i="11"/>
  <c r="H371" i="11"/>
  <c r="J371" i="11"/>
  <c r="L371" i="11"/>
  <c r="N371" i="11"/>
  <c r="B372" i="11"/>
  <c r="D372" i="11"/>
  <c r="A372" i="11"/>
  <c r="C372" i="11"/>
  <c r="F372" i="11"/>
  <c r="H372" i="11"/>
  <c r="J372" i="11"/>
  <c r="L372" i="11"/>
  <c r="N372" i="11"/>
  <c r="B373" i="11"/>
  <c r="D373" i="11"/>
  <c r="A373" i="11"/>
  <c r="C373" i="11"/>
  <c r="F373" i="11"/>
  <c r="H373" i="11"/>
  <c r="J373" i="11"/>
  <c r="L373" i="11"/>
  <c r="N373" i="11"/>
  <c r="B374" i="11"/>
  <c r="D374" i="11"/>
  <c r="A374" i="11"/>
  <c r="C374" i="11"/>
  <c r="F374" i="11"/>
  <c r="H374" i="11"/>
  <c r="J374" i="11"/>
  <c r="L374" i="11"/>
  <c r="N374" i="11"/>
  <c r="B375" i="11"/>
  <c r="D375" i="11"/>
  <c r="A375" i="11"/>
  <c r="C375" i="11"/>
  <c r="F375" i="11"/>
  <c r="H375" i="11"/>
  <c r="J375" i="11"/>
  <c r="L375" i="11"/>
  <c r="N375" i="11"/>
  <c r="B376" i="11"/>
  <c r="D376" i="11"/>
  <c r="A376" i="11"/>
  <c r="C376" i="11"/>
  <c r="F376" i="11"/>
  <c r="H376" i="11"/>
  <c r="J376" i="11"/>
  <c r="L376" i="11"/>
  <c r="N376" i="11"/>
  <c r="B377" i="11"/>
  <c r="D377" i="11"/>
  <c r="A377" i="11"/>
  <c r="C377" i="11"/>
  <c r="F377" i="11"/>
  <c r="H377" i="11"/>
  <c r="J377" i="11"/>
  <c r="L377" i="11"/>
  <c r="N377" i="11"/>
  <c r="B378" i="11"/>
  <c r="D378" i="11"/>
  <c r="A378" i="11"/>
  <c r="C378" i="11"/>
  <c r="F378" i="11"/>
  <c r="H378" i="11"/>
  <c r="J378" i="11"/>
  <c r="L378" i="11"/>
  <c r="N378" i="11"/>
  <c r="B379" i="11"/>
  <c r="D379" i="11"/>
  <c r="A379" i="11"/>
  <c r="C379" i="11"/>
  <c r="F379" i="11"/>
  <c r="H379" i="11"/>
  <c r="J379" i="11"/>
  <c r="L379" i="11"/>
  <c r="N379" i="11"/>
  <c r="B380" i="11"/>
  <c r="D380" i="11"/>
  <c r="A380" i="11"/>
  <c r="C380" i="11"/>
  <c r="F380" i="11"/>
  <c r="H380" i="11"/>
  <c r="J380" i="11"/>
  <c r="L380" i="11"/>
  <c r="N380" i="11"/>
  <c r="B381" i="11"/>
  <c r="D381" i="11"/>
  <c r="A381" i="11"/>
  <c r="C381" i="11"/>
  <c r="F381" i="11"/>
  <c r="H381" i="11"/>
  <c r="J381" i="11"/>
  <c r="L381" i="11"/>
  <c r="N381" i="11"/>
  <c r="B382" i="11"/>
  <c r="D382" i="11"/>
  <c r="A382" i="11"/>
  <c r="C382" i="11"/>
  <c r="F382" i="11"/>
  <c r="H382" i="11"/>
  <c r="J382" i="11"/>
  <c r="L382" i="11"/>
  <c r="N382" i="11"/>
  <c r="B383" i="11"/>
  <c r="D383" i="11"/>
  <c r="A383" i="11"/>
  <c r="C383" i="11"/>
  <c r="F383" i="11"/>
  <c r="H383" i="11"/>
  <c r="J383" i="11"/>
  <c r="L383" i="11"/>
  <c r="N383" i="11"/>
  <c r="B384" i="11"/>
  <c r="D384" i="11"/>
  <c r="A384" i="11"/>
  <c r="C384" i="11"/>
  <c r="F384" i="11"/>
  <c r="H384" i="11"/>
  <c r="J384" i="11"/>
  <c r="L384" i="11"/>
  <c r="N384" i="11"/>
  <c r="B385" i="11"/>
  <c r="D385" i="11"/>
  <c r="A385" i="11"/>
  <c r="C385" i="11"/>
  <c r="F385" i="11"/>
  <c r="H385" i="11"/>
  <c r="J385" i="11"/>
  <c r="L385" i="11"/>
  <c r="N385" i="11"/>
  <c r="B386" i="11"/>
  <c r="D386" i="11"/>
  <c r="A386" i="11"/>
  <c r="C386" i="11"/>
  <c r="F386" i="11"/>
  <c r="H386" i="11"/>
  <c r="J386" i="11"/>
  <c r="L386" i="11"/>
  <c r="N386" i="11"/>
  <c r="B387" i="11"/>
  <c r="D387" i="11"/>
  <c r="A387" i="11"/>
  <c r="C387" i="11"/>
  <c r="F387" i="11"/>
  <c r="H387" i="11"/>
  <c r="J387" i="11"/>
  <c r="L387" i="11"/>
  <c r="N387" i="11"/>
  <c r="B388" i="11"/>
  <c r="D388" i="11"/>
  <c r="A388" i="11"/>
  <c r="C388" i="11"/>
  <c r="F388" i="11"/>
  <c r="H388" i="11"/>
  <c r="J388" i="11"/>
  <c r="L388" i="11"/>
  <c r="N388" i="11"/>
  <c r="B389" i="11"/>
  <c r="D389" i="11"/>
  <c r="A389" i="11"/>
  <c r="C389" i="11"/>
  <c r="F389" i="11"/>
  <c r="H389" i="11"/>
  <c r="J389" i="11"/>
  <c r="L389" i="11"/>
  <c r="N389" i="11"/>
  <c r="B390" i="11"/>
  <c r="D390" i="11"/>
  <c r="A390" i="11"/>
  <c r="C390" i="11"/>
  <c r="F390" i="11"/>
  <c r="H390" i="11"/>
  <c r="J390" i="11"/>
  <c r="L390" i="11"/>
  <c r="N390" i="11"/>
  <c r="B391" i="11"/>
  <c r="D391" i="11"/>
  <c r="A391" i="11"/>
  <c r="C391" i="11"/>
  <c r="F391" i="11"/>
  <c r="H391" i="11"/>
  <c r="J391" i="11"/>
  <c r="L391" i="11"/>
  <c r="N391" i="11"/>
  <c r="B392" i="11"/>
  <c r="D392" i="11"/>
  <c r="A392" i="11"/>
  <c r="C392" i="11"/>
  <c r="F392" i="11"/>
  <c r="H392" i="11"/>
  <c r="J392" i="11"/>
  <c r="L392" i="11"/>
  <c r="N392" i="11"/>
  <c r="B393" i="11"/>
  <c r="D393" i="11"/>
  <c r="A393" i="11"/>
  <c r="C393" i="11"/>
  <c r="F393" i="11"/>
  <c r="H393" i="11"/>
  <c r="J393" i="11"/>
  <c r="L393" i="11"/>
  <c r="N393" i="11"/>
  <c r="B394" i="11"/>
  <c r="D394" i="11"/>
  <c r="A394" i="11"/>
  <c r="C394" i="11"/>
  <c r="F394" i="11"/>
  <c r="H394" i="11"/>
  <c r="J394" i="11"/>
  <c r="L394" i="11"/>
  <c r="N394" i="11"/>
  <c r="B395" i="11"/>
  <c r="D395" i="11"/>
  <c r="A395" i="11"/>
  <c r="C395" i="11"/>
  <c r="F395" i="11"/>
  <c r="H395" i="11"/>
  <c r="J395" i="11"/>
  <c r="L395" i="11"/>
  <c r="N395" i="11"/>
  <c r="B396" i="11"/>
  <c r="D396" i="11"/>
  <c r="A396" i="11"/>
  <c r="C396" i="11"/>
  <c r="F396" i="11"/>
  <c r="H396" i="11"/>
  <c r="J396" i="11"/>
  <c r="L396" i="11"/>
  <c r="N396" i="11"/>
  <c r="B397" i="11"/>
  <c r="D397" i="11"/>
  <c r="A397" i="11"/>
  <c r="C397" i="11"/>
  <c r="F397" i="11"/>
  <c r="H397" i="11"/>
  <c r="J397" i="11"/>
  <c r="L397" i="11"/>
  <c r="N397" i="11"/>
  <c r="B398" i="11"/>
  <c r="D398" i="11"/>
  <c r="A398" i="11"/>
  <c r="C398" i="11"/>
  <c r="F398" i="11"/>
  <c r="H398" i="11"/>
  <c r="J398" i="11"/>
  <c r="L398" i="11"/>
  <c r="N398" i="11"/>
  <c r="B399" i="11"/>
  <c r="D399" i="11"/>
  <c r="A399" i="11"/>
  <c r="C399" i="11"/>
  <c r="F399" i="11"/>
  <c r="H399" i="11"/>
  <c r="J399" i="11"/>
  <c r="L399" i="11"/>
  <c r="N399" i="11"/>
  <c r="B400" i="11"/>
  <c r="D400" i="11"/>
  <c r="A400" i="11"/>
  <c r="C400" i="11"/>
  <c r="F400" i="11"/>
  <c r="H400" i="11"/>
  <c r="J400" i="11"/>
  <c r="L400" i="11"/>
  <c r="N400" i="11"/>
  <c r="B401" i="11"/>
  <c r="D401" i="11"/>
  <c r="A401" i="11"/>
  <c r="C401" i="11"/>
  <c r="F401" i="11"/>
  <c r="H401" i="11"/>
  <c r="J401" i="11"/>
  <c r="L401" i="11"/>
  <c r="N401" i="11"/>
  <c r="B402" i="11"/>
  <c r="D402" i="11"/>
  <c r="A402" i="11"/>
  <c r="C402" i="11"/>
  <c r="F402" i="11"/>
  <c r="H402" i="11"/>
  <c r="J402" i="11"/>
  <c r="L402" i="11"/>
  <c r="N402" i="11"/>
  <c r="B403" i="11"/>
  <c r="D403" i="11"/>
  <c r="A403" i="11"/>
  <c r="C403" i="11"/>
  <c r="F403" i="11"/>
  <c r="H403" i="11"/>
  <c r="J403" i="11"/>
  <c r="L403" i="11"/>
  <c r="N403" i="11"/>
  <c r="B404" i="11"/>
  <c r="D404" i="11"/>
  <c r="A404" i="11"/>
  <c r="C404" i="11"/>
  <c r="F404" i="11"/>
  <c r="H404" i="11"/>
  <c r="J404" i="11"/>
  <c r="L404" i="11"/>
  <c r="N404" i="11"/>
  <c r="B405" i="11"/>
  <c r="D405" i="11"/>
  <c r="A405" i="11"/>
  <c r="C405" i="11"/>
  <c r="F405" i="11"/>
  <c r="H405" i="11"/>
  <c r="J405" i="11"/>
  <c r="L405" i="11"/>
  <c r="N405" i="11"/>
  <c r="B406" i="11"/>
  <c r="D406" i="11"/>
  <c r="A406" i="11"/>
  <c r="C406" i="11"/>
  <c r="F406" i="11"/>
  <c r="H406" i="11"/>
  <c r="J406" i="11"/>
  <c r="L406" i="11"/>
  <c r="N406" i="11"/>
  <c r="B407" i="11"/>
  <c r="D407" i="11"/>
  <c r="A407" i="11"/>
  <c r="C407" i="11"/>
  <c r="F407" i="11"/>
  <c r="H407" i="11"/>
  <c r="J407" i="11"/>
  <c r="L407" i="11"/>
  <c r="N407" i="11"/>
  <c r="B408" i="11"/>
  <c r="D408" i="11"/>
  <c r="A408" i="11"/>
  <c r="C408" i="11"/>
  <c r="F408" i="11"/>
  <c r="H408" i="11"/>
  <c r="J408" i="11"/>
  <c r="L408" i="11"/>
  <c r="N408" i="11"/>
  <c r="B409" i="11"/>
  <c r="D409" i="11"/>
  <c r="A409" i="11"/>
  <c r="C409" i="11"/>
  <c r="F409" i="11"/>
  <c r="H409" i="11"/>
  <c r="J409" i="11"/>
  <c r="L409" i="11"/>
  <c r="N409" i="11"/>
  <c r="B410" i="11"/>
  <c r="D410" i="11"/>
  <c r="A410" i="11"/>
  <c r="C410" i="11"/>
  <c r="F410" i="11"/>
  <c r="H410" i="11"/>
  <c r="J410" i="11"/>
  <c r="L410" i="11"/>
  <c r="N410" i="11"/>
  <c r="I412" i="8"/>
  <c r="I413" i="8"/>
  <c r="I414" i="8"/>
  <c r="I415" i="8"/>
  <c r="I416" i="8"/>
  <c r="I417" i="8"/>
  <c r="I418" i="8"/>
  <c r="I419" i="8"/>
  <c r="I420" i="8"/>
  <c r="I421" i="8"/>
  <c r="I422" i="8"/>
  <c r="I423" i="8"/>
  <c r="I424" i="8"/>
  <c r="I425" i="8"/>
  <c r="I426" i="8"/>
  <c r="I427" i="8"/>
  <c r="I428" i="8"/>
  <c r="I429" i="8"/>
  <c r="I430" i="8"/>
  <c r="I431" i="8"/>
  <c r="I432" i="8"/>
  <c r="I433" i="8"/>
  <c r="I434" i="8"/>
  <c r="I435" i="8"/>
  <c r="I436" i="8"/>
  <c r="I437" i="8"/>
  <c r="I438" i="8"/>
  <c r="I439" i="8"/>
  <c r="I440" i="8"/>
  <c r="I441" i="8"/>
  <c r="I442" i="8"/>
  <c r="I443" i="8"/>
  <c r="I444" i="8"/>
  <c r="I445" i="8"/>
  <c r="I446" i="8"/>
  <c r="I447" i="8"/>
  <c r="I448" i="8"/>
  <c r="I449" i="8"/>
  <c r="I450" i="8"/>
  <c r="I451" i="8"/>
  <c r="I452" i="8"/>
  <c r="I453" i="8"/>
  <c r="I454" i="8"/>
  <c r="I455" i="8"/>
  <c r="I456" i="8"/>
  <c r="I457" i="8"/>
  <c r="I458" i="8"/>
  <c r="I459" i="8"/>
  <c r="I460" i="8"/>
  <c r="I461" i="8"/>
  <c r="I462" i="8"/>
  <c r="I463" i="8"/>
  <c r="I464" i="8"/>
  <c r="I465" i="8"/>
  <c r="I466" i="8"/>
  <c r="I467" i="8"/>
  <c r="I468" i="8"/>
  <c r="I469" i="8"/>
  <c r="I470" i="8"/>
  <c r="I471" i="8"/>
  <c r="I472" i="8"/>
  <c r="I473" i="8"/>
  <c r="I474" i="8"/>
  <c r="I475" i="8"/>
  <c r="I476" i="8"/>
  <c r="I477" i="8"/>
  <c r="I478" i="8"/>
  <c r="I479" i="8"/>
  <c r="I480" i="8"/>
  <c r="I481" i="8"/>
  <c r="I482" i="8"/>
  <c r="I483" i="8"/>
  <c r="I484" i="8"/>
  <c r="I485" i="8"/>
  <c r="I486" i="8"/>
  <c r="I487" i="8"/>
  <c r="I488" i="8"/>
  <c r="I489" i="8"/>
  <c r="I490" i="8"/>
  <c r="I491" i="8"/>
  <c r="I492" i="8"/>
  <c r="I493" i="8"/>
  <c r="I494" i="8"/>
  <c r="I495" i="8"/>
  <c r="I496" i="8"/>
  <c r="I497" i="8"/>
  <c r="I498" i="8"/>
  <c r="I499" i="8"/>
  <c r="I500" i="8"/>
  <c r="I501" i="8"/>
  <c r="I502" i="8"/>
  <c r="I503" i="8"/>
  <c r="I504" i="8"/>
  <c r="I505" i="8"/>
  <c r="I506" i="8"/>
  <c r="I507" i="8"/>
  <c r="I508" i="8"/>
  <c r="I509" i="8"/>
  <c r="I510" i="8"/>
  <c r="I511" i="8"/>
  <c r="I512" i="8"/>
  <c r="I513" i="8"/>
  <c r="I514" i="8"/>
  <c r="I515" i="8"/>
  <c r="I516" i="8"/>
  <c r="I517" i="8"/>
  <c r="I518" i="8"/>
  <c r="I519" i="8"/>
  <c r="I520" i="8"/>
  <c r="I521" i="8"/>
  <c r="I522" i="8"/>
  <c r="I523" i="8"/>
  <c r="I524" i="8"/>
  <c r="I525" i="8"/>
  <c r="I526" i="8"/>
  <c r="I527" i="8"/>
  <c r="I528" i="8"/>
  <c r="I529" i="8"/>
  <c r="I530" i="8"/>
  <c r="I531" i="8"/>
  <c r="I532" i="8"/>
  <c r="I533" i="8"/>
  <c r="I534" i="8"/>
  <c r="I535" i="8"/>
  <c r="I536" i="8"/>
  <c r="I537" i="8"/>
  <c r="I538" i="8"/>
  <c r="I539" i="8"/>
  <c r="I540" i="8"/>
  <c r="I541" i="8"/>
  <c r="I542" i="8"/>
  <c r="I543" i="8"/>
  <c r="I544" i="8"/>
  <c r="I545" i="8"/>
  <c r="I546" i="8"/>
  <c r="I547" i="8"/>
  <c r="I548" i="8"/>
  <c r="I549" i="8"/>
  <c r="I550" i="8"/>
  <c r="I551" i="8"/>
  <c r="I552" i="8"/>
  <c r="I553" i="8"/>
  <c r="I554" i="8"/>
  <c r="I555" i="8"/>
  <c r="I556" i="8"/>
  <c r="I557" i="8"/>
  <c r="I558" i="8"/>
  <c r="I559" i="8"/>
  <c r="I560" i="8"/>
  <c r="I561" i="8"/>
  <c r="I562" i="8"/>
  <c r="I563" i="8"/>
  <c r="I564" i="8"/>
  <c r="I565" i="8"/>
  <c r="I566" i="8"/>
  <c r="I567" i="8"/>
  <c r="I568" i="8"/>
  <c r="I569" i="8"/>
  <c r="I570" i="8"/>
  <c r="I571" i="8"/>
  <c r="I572" i="8"/>
  <c r="I573" i="8"/>
  <c r="I574" i="8"/>
  <c r="I575" i="8"/>
  <c r="I576" i="8"/>
  <c r="I577" i="8"/>
  <c r="I578" i="8"/>
  <c r="I579" i="8"/>
  <c r="I580" i="8"/>
  <c r="I581" i="8"/>
  <c r="I582" i="8"/>
  <c r="I583" i="8"/>
  <c r="I584" i="8"/>
  <c r="I585" i="8"/>
  <c r="I586" i="8"/>
  <c r="I587" i="8"/>
  <c r="I588" i="8"/>
  <c r="I589" i="8"/>
  <c r="I590" i="8"/>
  <c r="I591" i="8"/>
  <c r="I592" i="8"/>
  <c r="I593" i="8"/>
  <c r="I594" i="8"/>
  <c r="I595" i="8"/>
  <c r="I596" i="8"/>
  <c r="I597" i="8"/>
  <c r="I598" i="8"/>
  <c r="I599" i="8"/>
  <c r="I600" i="8"/>
  <c r="I601" i="8"/>
  <c r="I602" i="8"/>
  <c r="I603" i="8"/>
  <c r="I604" i="8"/>
  <c r="I605" i="8"/>
  <c r="I606" i="8"/>
  <c r="I607" i="8"/>
  <c r="I608" i="8"/>
  <c r="I609" i="8"/>
  <c r="I610" i="8"/>
  <c r="I611" i="8"/>
  <c r="I612" i="8"/>
  <c r="I613" i="8"/>
  <c r="I614" i="8"/>
  <c r="I615" i="8"/>
  <c r="I616" i="8"/>
  <c r="I617" i="8"/>
  <c r="I618" i="8"/>
  <c r="I619" i="8"/>
  <c r="I620" i="8"/>
  <c r="I621" i="8"/>
  <c r="I622" i="8"/>
  <c r="I623" i="8"/>
  <c r="I624" i="8"/>
  <c r="I625" i="8"/>
  <c r="I626" i="8"/>
  <c r="I627" i="8"/>
  <c r="I628" i="8"/>
  <c r="I629" i="8"/>
  <c r="I630" i="8"/>
  <c r="I631" i="8"/>
  <c r="I632" i="8"/>
  <c r="I633" i="8"/>
  <c r="I634" i="8"/>
  <c r="I635" i="8"/>
  <c r="I636" i="8"/>
  <c r="I637" i="8"/>
  <c r="I638" i="8"/>
  <c r="I639" i="8"/>
  <c r="I640" i="8"/>
  <c r="I641" i="8"/>
  <c r="I642" i="8"/>
  <c r="I643" i="8"/>
  <c r="I644" i="8"/>
  <c r="I645" i="8"/>
  <c r="I646" i="8"/>
  <c r="I647" i="8"/>
  <c r="I648" i="8"/>
  <c r="I649" i="8"/>
  <c r="I650" i="8"/>
  <c r="I651" i="8"/>
  <c r="I652" i="8"/>
  <c r="I653" i="8"/>
  <c r="I654" i="8"/>
  <c r="I655" i="8"/>
  <c r="I656" i="8"/>
  <c r="I657" i="8"/>
  <c r="I658" i="8"/>
  <c r="I659" i="8"/>
  <c r="I660" i="8"/>
  <c r="I661" i="8"/>
  <c r="I662" i="8"/>
  <c r="I663" i="8"/>
  <c r="I664" i="8"/>
  <c r="I665" i="8"/>
  <c r="I666" i="8"/>
  <c r="I667" i="8"/>
  <c r="I668" i="8"/>
  <c r="I669" i="8"/>
  <c r="I670" i="8"/>
  <c r="I671" i="8"/>
  <c r="I672" i="8"/>
  <c r="I673" i="8"/>
  <c r="I674" i="8"/>
  <c r="I675" i="8"/>
  <c r="I676" i="8"/>
  <c r="I677" i="8"/>
  <c r="I678" i="8"/>
  <c r="I679" i="8"/>
  <c r="I680" i="8"/>
  <c r="I681" i="8"/>
  <c r="I682" i="8"/>
  <c r="I683" i="8"/>
  <c r="I684" i="8"/>
  <c r="I685" i="8"/>
  <c r="I686" i="8"/>
  <c r="I687" i="8"/>
  <c r="I688" i="8"/>
  <c r="I689" i="8"/>
  <c r="I690" i="8"/>
  <c r="I691" i="8"/>
  <c r="I692" i="8"/>
  <c r="I693" i="8"/>
  <c r="I694" i="8"/>
  <c r="I695" i="8"/>
  <c r="I696" i="8"/>
  <c r="I697" i="8"/>
  <c r="I698" i="8"/>
  <c r="I699" i="8"/>
  <c r="I700" i="8"/>
  <c r="I701" i="8"/>
  <c r="I702" i="8"/>
  <c r="I703" i="8"/>
  <c r="I704" i="8"/>
  <c r="I705" i="8"/>
  <c r="I706" i="8"/>
  <c r="I707" i="8"/>
  <c r="I708" i="8"/>
  <c r="I709" i="8"/>
  <c r="I710" i="8"/>
  <c r="I711" i="8"/>
  <c r="I712" i="8"/>
  <c r="I713" i="8"/>
  <c r="I714" i="8"/>
  <c r="I715" i="8"/>
  <c r="I716" i="8"/>
  <c r="I717" i="8"/>
  <c r="I718" i="8"/>
  <c r="I719" i="8"/>
  <c r="I720" i="8"/>
  <c r="I721" i="8"/>
  <c r="I722" i="8"/>
  <c r="I723" i="8"/>
  <c r="I724" i="8"/>
  <c r="I725" i="8"/>
  <c r="I726" i="8"/>
  <c r="I727" i="8"/>
  <c r="I728" i="8"/>
  <c r="I729" i="8"/>
  <c r="I730" i="8"/>
  <c r="I731" i="8"/>
  <c r="I732" i="8"/>
  <c r="I733" i="8"/>
  <c r="I734" i="8"/>
  <c r="I735" i="8"/>
  <c r="I736" i="8"/>
  <c r="I737" i="8"/>
  <c r="I738" i="8"/>
  <c r="I739" i="8"/>
  <c r="I740" i="8"/>
  <c r="I741" i="8"/>
  <c r="I742" i="8"/>
  <c r="I743" i="8"/>
  <c r="I744" i="8"/>
  <c r="I745" i="8"/>
  <c r="I746" i="8"/>
  <c r="I747" i="8"/>
  <c r="I748" i="8"/>
  <c r="I749" i="8"/>
  <c r="I750" i="8"/>
  <c r="I751" i="8"/>
  <c r="I752" i="8"/>
  <c r="I753" i="8"/>
  <c r="I754" i="8"/>
  <c r="I755" i="8"/>
  <c r="I756" i="8"/>
  <c r="I757" i="8"/>
  <c r="I758" i="8"/>
  <c r="I759" i="8"/>
  <c r="I760" i="8"/>
  <c r="I761" i="8"/>
  <c r="I762" i="8"/>
  <c r="I763" i="8"/>
  <c r="I764" i="8"/>
  <c r="I765" i="8"/>
  <c r="I766" i="8"/>
  <c r="I767" i="8"/>
  <c r="I768" i="8"/>
  <c r="I769" i="8"/>
  <c r="I770" i="8"/>
  <c r="I771" i="8"/>
  <c r="I772" i="8"/>
  <c r="I773" i="8"/>
  <c r="I774" i="8"/>
  <c r="I775" i="8"/>
  <c r="I776" i="8"/>
  <c r="I777" i="8"/>
  <c r="I778" i="8"/>
  <c r="I779" i="8"/>
  <c r="I780" i="8"/>
  <c r="I781" i="8"/>
  <c r="I782" i="8"/>
  <c r="I783" i="8"/>
  <c r="I784" i="8"/>
  <c r="I785" i="8"/>
  <c r="I786" i="8"/>
  <c r="I787" i="8"/>
  <c r="I788" i="8"/>
  <c r="I789" i="8"/>
  <c r="I790" i="8"/>
  <c r="I791" i="8"/>
  <c r="I792" i="8"/>
  <c r="I793" i="8"/>
  <c r="I794" i="8"/>
  <c r="I795" i="8"/>
  <c r="I796" i="8"/>
  <c r="I797" i="8"/>
  <c r="I798" i="8"/>
  <c r="I799" i="8"/>
  <c r="I800" i="8"/>
  <c r="I801" i="8"/>
  <c r="I802" i="8"/>
  <c r="I803" i="8"/>
  <c r="I804" i="8"/>
  <c r="I805" i="8"/>
  <c r="I806" i="8"/>
  <c r="I807" i="8"/>
  <c r="I808" i="8"/>
  <c r="I809" i="8"/>
  <c r="I810" i="8"/>
  <c r="I811" i="8"/>
  <c r="I812" i="8"/>
  <c r="I813" i="8"/>
  <c r="I814" i="8"/>
  <c r="I815" i="8"/>
  <c r="I816" i="8"/>
  <c r="I817" i="8"/>
  <c r="I818" i="8"/>
  <c r="I819" i="8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K351" i="11"/>
  <c r="M351" i="11"/>
  <c r="K352" i="11"/>
  <c r="M352" i="11"/>
  <c r="K353" i="11"/>
  <c r="M353" i="11"/>
  <c r="K354" i="11"/>
  <c r="M354" i="11"/>
  <c r="K355" i="11"/>
  <c r="M355" i="11"/>
  <c r="K356" i="11"/>
  <c r="M356" i="11"/>
  <c r="K357" i="11"/>
  <c r="M357" i="11"/>
  <c r="K358" i="11"/>
  <c r="M358" i="11"/>
  <c r="K359" i="11"/>
  <c r="M359" i="11"/>
  <c r="K360" i="11"/>
  <c r="M360" i="11"/>
  <c r="K361" i="11"/>
  <c r="M361" i="11"/>
  <c r="K362" i="11"/>
  <c r="M362" i="11"/>
  <c r="K363" i="11"/>
  <c r="M363" i="11"/>
  <c r="K364" i="11"/>
  <c r="M364" i="11"/>
  <c r="K365" i="11"/>
  <c r="M365" i="11"/>
  <c r="K366" i="11"/>
  <c r="M366" i="11"/>
  <c r="K367" i="11"/>
  <c r="M367" i="11"/>
  <c r="K368" i="11"/>
  <c r="M368" i="11"/>
  <c r="K369" i="11"/>
  <c r="M369" i="11"/>
  <c r="K370" i="11"/>
  <c r="M370" i="11"/>
  <c r="K371" i="11"/>
  <c r="M371" i="11"/>
  <c r="K372" i="11"/>
  <c r="M372" i="11"/>
  <c r="K373" i="11"/>
  <c r="M373" i="11"/>
  <c r="K374" i="11"/>
  <c r="M374" i="11"/>
  <c r="K375" i="11"/>
  <c r="M375" i="11"/>
  <c r="K376" i="11"/>
  <c r="M376" i="11"/>
  <c r="K377" i="11"/>
  <c r="M377" i="11"/>
  <c r="K378" i="11"/>
  <c r="M378" i="11"/>
  <c r="K379" i="11"/>
  <c r="M379" i="11"/>
  <c r="K380" i="11"/>
  <c r="M380" i="11"/>
  <c r="K381" i="11"/>
  <c r="M381" i="11"/>
  <c r="K382" i="11"/>
  <c r="M382" i="11"/>
  <c r="K383" i="11"/>
  <c r="M383" i="11"/>
  <c r="K384" i="11"/>
  <c r="M384" i="11"/>
  <c r="K385" i="11"/>
  <c r="M385" i="11"/>
  <c r="K386" i="11"/>
  <c r="M386" i="11"/>
  <c r="K387" i="11"/>
  <c r="M387" i="11"/>
  <c r="K388" i="11"/>
  <c r="M388" i="11"/>
  <c r="K389" i="11"/>
  <c r="M389" i="11"/>
  <c r="K390" i="11"/>
  <c r="M390" i="11"/>
  <c r="K391" i="11"/>
  <c r="M391" i="11"/>
  <c r="K392" i="11"/>
  <c r="M392" i="11"/>
  <c r="K393" i="11"/>
  <c r="M393" i="11"/>
  <c r="K394" i="11"/>
  <c r="M394" i="11"/>
  <c r="K395" i="11"/>
  <c r="M395" i="11"/>
  <c r="K396" i="11"/>
  <c r="M396" i="11"/>
  <c r="K397" i="11"/>
  <c r="M397" i="11"/>
  <c r="K398" i="11"/>
  <c r="M398" i="11"/>
  <c r="K399" i="11"/>
  <c r="M399" i="11"/>
  <c r="K400" i="11"/>
  <c r="M400" i="11"/>
  <c r="K401" i="11"/>
  <c r="M401" i="11"/>
  <c r="K402" i="11"/>
  <c r="M402" i="11"/>
  <c r="K403" i="11"/>
  <c r="M403" i="11"/>
  <c r="K404" i="11"/>
  <c r="M404" i="11"/>
  <c r="K405" i="11"/>
  <c r="M405" i="11"/>
  <c r="K406" i="11"/>
  <c r="M406" i="11"/>
  <c r="K407" i="11"/>
  <c r="M407" i="11"/>
  <c r="K408" i="11"/>
  <c r="M408" i="11"/>
  <c r="K409" i="11"/>
  <c r="M409" i="11"/>
  <c r="K410" i="11"/>
  <c r="M410" i="11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F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F26" i="11" s="1"/>
  <c r="B26" i="11"/>
  <c r="D26" i="11" s="1"/>
  <c r="A27" i="11"/>
  <c r="C27" i="11" s="1"/>
  <c r="F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F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H40" i="11" s="1"/>
  <c r="B40" i="11"/>
  <c r="D40" i="11" s="1"/>
  <c r="A41" i="11"/>
  <c r="C41" i="11" s="1"/>
  <c r="E41" i="11" s="1"/>
  <c r="B41" i="11"/>
  <c r="D41" i="11" s="1"/>
  <c r="A42" i="11"/>
  <c r="B42" i="11"/>
  <c r="D42" i="11" s="1"/>
  <c r="A43" i="11"/>
  <c r="C43" i="11" s="1"/>
  <c r="F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F46" i="11" s="1"/>
  <c r="B46" i="11"/>
  <c r="D46" i="11" s="1"/>
  <c r="A47" i="11"/>
  <c r="C47" i="11" s="1"/>
  <c r="E47" i="11" s="1"/>
  <c r="B47" i="11"/>
  <c r="D47" i="11" s="1"/>
  <c r="A48" i="11"/>
  <c r="C48" i="11" s="1"/>
  <c r="H48" i="11" s="1"/>
  <c r="B48" i="11"/>
  <c r="D48" i="11" s="1"/>
  <c r="A49" i="11"/>
  <c r="C49" i="11" s="1"/>
  <c r="E49" i="11" s="1"/>
  <c r="B49" i="11"/>
  <c r="D49" i="11" s="1"/>
  <c r="A50" i="11"/>
  <c r="C50" i="11" s="1"/>
  <c r="F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F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H78" i="11" s="1"/>
  <c r="A79" i="11"/>
  <c r="C79" i="11" s="1"/>
  <c r="B79" i="11"/>
  <c r="D79" i="11" s="1"/>
  <c r="A80" i="11"/>
  <c r="C80" i="11" s="1"/>
  <c r="B80" i="11"/>
  <c r="D80" i="11" s="1"/>
  <c r="F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F87" i="11" s="1"/>
  <c r="A88" i="11"/>
  <c r="C88" i="11" s="1"/>
  <c r="B88" i="11"/>
  <c r="D88" i="11" s="1"/>
  <c r="H88" i="11" s="1"/>
  <c r="A89" i="11"/>
  <c r="C89" i="11" s="1"/>
  <c r="B89" i="11"/>
  <c r="D89" i="11" s="1"/>
  <c r="A90" i="11"/>
  <c r="C90" i="1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H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F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F99" i="11" s="1"/>
  <c r="B99" i="11"/>
  <c r="D99" i="11" s="1"/>
  <c r="A100" i="11"/>
  <c r="C100" i="11" s="1"/>
  <c r="B100" i="11"/>
  <c r="D100" i="11" s="1"/>
  <c r="A101" i="11"/>
  <c r="C101" i="11" s="1"/>
  <c r="H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H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H125" i="11" s="1"/>
  <c r="A126" i="11"/>
  <c r="C126" i="11" s="1"/>
  <c r="B126" i="11"/>
  <c r="D126" i="11" s="1"/>
  <c r="E126" i="11" s="1"/>
  <c r="A127" i="11"/>
  <c r="C127" i="11"/>
  <c r="F127" i="11" s="1"/>
  <c r="B127" i="11"/>
  <c r="D127" i="11" s="1"/>
  <c r="A128" i="11"/>
  <c r="C128" i="11" s="1"/>
  <c r="B128" i="11"/>
  <c r="D128" i="11" s="1"/>
  <c r="A129" i="11"/>
  <c r="C129" i="11" s="1"/>
  <c r="H129" i="11" s="1"/>
  <c r="B129" i="11"/>
  <c r="D129" i="11" s="1"/>
  <c r="A130" i="11"/>
  <c r="C130" i="11" s="1"/>
  <c r="H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H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F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H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F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/>
  <c r="H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H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E211" i="11" s="1"/>
  <c r="B211" i="11"/>
  <c r="D211" i="11"/>
  <c r="A212" i="11"/>
  <c r="C212" i="11" s="1"/>
  <c r="E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E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E222" i="11" s="1"/>
  <c r="B222" i="11"/>
  <c r="D222" i="11" s="1"/>
  <c r="A223" i="11"/>
  <c r="C223" i="11" s="1"/>
  <c r="H223" i="11" s="1"/>
  <c r="B223" i="11"/>
  <c r="D223" i="11" s="1"/>
  <c r="A224" i="11"/>
  <c r="C224" i="11" s="1"/>
  <c r="B224" i="11"/>
  <c r="D224" i="11" s="1"/>
  <c r="A225" i="11"/>
  <c r="C225" i="11" s="1"/>
  <c r="E225" i="11" s="1"/>
  <c r="B225" i="11"/>
  <c r="D225" i="11" s="1"/>
  <c r="A226" i="11"/>
  <c r="C226" i="11" s="1"/>
  <c r="B226" i="11"/>
  <c r="D226" i="11" s="1"/>
  <c r="H226" i="11" s="1"/>
  <c r="A227" i="11"/>
  <c r="C227" i="11" s="1"/>
  <c r="B227" i="11"/>
  <c r="D227" i="11" s="1"/>
  <c r="A228" i="11"/>
  <c r="C228" i="11" s="1"/>
  <c r="H228" i="11" s="1"/>
  <c r="B228" i="11"/>
  <c r="D228" i="11" s="1"/>
  <c r="A229" i="11"/>
  <c r="C229" i="1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/>
  <c r="B232" i="11"/>
  <c r="D232" i="11" s="1"/>
  <c r="A233" i="11"/>
  <c r="C233" i="11" s="1"/>
  <c r="B233" i="11"/>
  <c r="D233" i="11" s="1"/>
  <c r="H233" i="11" s="1"/>
  <c r="A234" i="11"/>
  <c r="C234" i="11" s="1"/>
  <c r="E234" i="11" s="1"/>
  <c r="B234" i="11"/>
  <c r="D234" i="11" s="1"/>
  <c r="A235" i="11"/>
  <c r="C235" i="11" s="1"/>
  <c r="B235" i="11"/>
  <c r="D235" i="11" s="1"/>
  <c r="F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F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/>
  <c r="B242" i="11"/>
  <c r="D242" i="11" s="1"/>
  <c r="A243" i="11"/>
  <c r="C243" i="11" s="1"/>
  <c r="E243" i="11" s="1"/>
  <c r="B243" i="11"/>
  <c r="D243" i="11" s="1"/>
  <c r="A244" i="11"/>
  <c r="C244" i="11" s="1"/>
  <c r="B244" i="11"/>
  <c r="D244" i="11" s="1"/>
  <c r="A245" i="11"/>
  <c r="C245" i="11"/>
  <c r="B245" i="11"/>
  <c r="D245" i="11" s="1"/>
  <c r="A246" i="11"/>
  <c r="C246" i="11" s="1"/>
  <c r="B246" i="11"/>
  <c r="D246" i="11" s="1"/>
  <c r="H246" i="11" s="1"/>
  <c r="A247" i="11"/>
  <c r="C247" i="11" s="1"/>
  <c r="B247" i="11"/>
  <c r="D247" i="11" s="1"/>
  <c r="A248" i="11"/>
  <c r="C248" i="11" s="1"/>
  <c r="H248" i="11" s="1"/>
  <c r="B248" i="11"/>
  <c r="D248" i="11" s="1"/>
  <c r="A249" i="11"/>
  <c r="C249" i="11" s="1"/>
  <c r="H249" i="11" s="1"/>
  <c r="B249" i="11"/>
  <c r="D249" i="11" s="1"/>
  <c r="A250" i="11"/>
  <c r="C250" i="11" s="1"/>
  <c r="B250" i="11"/>
  <c r="D250" i="11" s="1"/>
  <c r="A251" i="11"/>
  <c r="C251" i="11"/>
  <c r="B251" i="11"/>
  <c r="D251" i="11" s="1"/>
  <c r="A252" i="11"/>
  <c r="C252" i="11" s="1"/>
  <c r="F252" i="11" s="1"/>
  <c r="B252" i="11"/>
  <c r="D252" i="11" s="1"/>
  <c r="A253" i="11"/>
  <c r="C253" i="11" s="1"/>
  <c r="B253" i="11"/>
  <c r="D253" i="11" s="1"/>
  <c r="A254" i="11"/>
  <c r="C254" i="11" s="1"/>
  <c r="H254" i="11" s="1"/>
  <c r="B254" i="11"/>
  <c r="D254" i="11" s="1"/>
  <c r="A255" i="11"/>
  <c r="C255" i="11" s="1"/>
  <c r="H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/>
  <c r="B262" i="11"/>
  <c r="D262" i="11" s="1"/>
  <c r="A263" i="11"/>
  <c r="C263" i="11" s="1"/>
  <c r="B263" i="11"/>
  <c r="D263" i="11" s="1"/>
  <c r="A264" i="11"/>
  <c r="C264" i="11" s="1"/>
  <c r="F264" i="11" s="1"/>
  <c r="B264" i="11"/>
  <c r="D264" i="11" s="1"/>
  <c r="A265" i="11"/>
  <c r="C265" i="1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/>
  <c r="H277" i="11" s="1"/>
  <c r="B277" i="11"/>
  <c r="D277" i="11" s="1"/>
  <c r="A278" i="11"/>
  <c r="C278" i="11" s="1"/>
  <c r="E278" i="11" s="1"/>
  <c r="B278" i="11"/>
  <c r="D278" i="11" s="1"/>
  <c r="A279" i="11"/>
  <c r="C279" i="11" s="1"/>
  <c r="F279" i="11" s="1"/>
  <c r="B279" i="11"/>
  <c r="D279" i="11" s="1"/>
  <c r="A280" i="11"/>
  <c r="C280" i="11"/>
  <c r="B280" i="11"/>
  <c r="D280" i="11" s="1"/>
  <c r="A281" i="11"/>
  <c r="C281" i="11" s="1"/>
  <c r="B281" i="11"/>
  <c r="D281" i="11" s="1"/>
  <c r="A282" i="11"/>
  <c r="C282" i="11" s="1"/>
  <c r="E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H285" i="11" s="1"/>
  <c r="B285" i="11"/>
  <c r="D285" i="11" s="1"/>
  <c r="A286" i="11"/>
  <c r="C286" i="11"/>
  <c r="B286" i="11"/>
  <c r="D286" i="11" s="1"/>
  <c r="A287" i="11"/>
  <c r="C287" i="11" s="1"/>
  <c r="B287" i="11"/>
  <c r="D287" i="11" s="1"/>
  <c r="A288" i="11"/>
  <c r="C288" i="11" s="1"/>
  <c r="E288" i="11" s="1"/>
  <c r="B288" i="11"/>
  <c r="D288" i="11" s="1"/>
  <c r="A289" i="11"/>
  <c r="C289" i="1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/>
  <c r="B292" i="11"/>
  <c r="D292" i="11" s="1"/>
  <c r="A293" i="11"/>
  <c r="C293" i="11" s="1"/>
  <c r="B293" i="11"/>
  <c r="D293" i="11" s="1"/>
  <c r="A294" i="11"/>
  <c r="C294" i="11" s="1"/>
  <c r="H294" i="11" s="1"/>
  <c r="B294" i="11"/>
  <c r="D294" i="11"/>
  <c r="A295" i="11"/>
  <c r="C295" i="11" s="1"/>
  <c r="H295" i="11" s="1"/>
  <c r="B295" i="11"/>
  <c r="D295" i="11"/>
  <c r="A296" i="11"/>
  <c r="C296" i="11" s="1"/>
  <c r="B296" i="11"/>
  <c r="D296" i="11"/>
  <c r="A297" i="11"/>
  <c r="C297" i="11" s="1"/>
  <c r="B297" i="11"/>
  <c r="D297" i="11"/>
  <c r="A298" i="11"/>
  <c r="B298" i="11"/>
  <c r="D298" i="11" s="1"/>
  <c r="C298" i="11"/>
  <c r="A299" i="11"/>
  <c r="C299" i="11" s="1"/>
  <c r="B299" i="11"/>
  <c r="D299" i="11"/>
  <c r="A300" i="11"/>
  <c r="C300" i="11" s="1"/>
  <c r="B300" i="11"/>
  <c r="D300" i="11" s="1"/>
  <c r="A301" i="11"/>
  <c r="C301" i="11" s="1"/>
  <c r="B301" i="11"/>
  <c r="D301" i="11" s="1"/>
  <c r="H301" i="11" s="1"/>
  <c r="A302" i="11"/>
  <c r="C302" i="11" s="1"/>
  <c r="B302" i="11"/>
  <c r="D302" i="11" s="1"/>
  <c r="A303" i="11"/>
  <c r="C303" i="11"/>
  <c r="B303" i="11"/>
  <c r="D303" i="11"/>
  <c r="A304" i="11"/>
  <c r="C304" i="11"/>
  <c r="B304" i="11"/>
  <c r="D304" i="11"/>
  <c r="A305" i="11"/>
  <c r="B305" i="11"/>
  <c r="D305" i="11"/>
  <c r="C305" i="11"/>
  <c r="A306" i="11"/>
  <c r="B306" i="11"/>
  <c r="D306" i="11"/>
  <c r="C306" i="11"/>
  <c r="A307" i="11"/>
  <c r="C307" i="11"/>
  <c r="B307" i="11"/>
  <c r="D307" i="11"/>
  <c r="A308" i="11"/>
  <c r="B308" i="11"/>
  <c r="D308" i="11"/>
  <c r="C308" i="11"/>
  <c r="A309" i="11"/>
  <c r="B309" i="11"/>
  <c r="D309" i="11"/>
  <c r="C309" i="11"/>
  <c r="A310" i="11"/>
  <c r="C310" i="11"/>
  <c r="B310" i="11"/>
  <c r="D310" i="11"/>
  <c r="A311" i="11"/>
  <c r="C311" i="11"/>
  <c r="B311" i="11"/>
  <c r="D311" i="11"/>
  <c r="A312" i="11"/>
  <c r="C312" i="11"/>
  <c r="B312" i="11"/>
  <c r="D312" i="11"/>
  <c r="A313" i="11"/>
  <c r="C313" i="11"/>
  <c r="B313" i="11"/>
  <c r="D313" i="11"/>
  <c r="A314" i="11"/>
  <c r="C314" i="11"/>
  <c r="B314" i="11"/>
  <c r="D314" i="11"/>
  <c r="A315" i="11"/>
  <c r="C315" i="11"/>
  <c r="B315" i="11"/>
  <c r="D315" i="11"/>
  <c r="A316" i="11"/>
  <c r="C316" i="11"/>
  <c r="B316" i="11"/>
  <c r="D316" i="11"/>
  <c r="A317" i="11"/>
  <c r="B317" i="11"/>
  <c r="D317" i="11"/>
  <c r="C317" i="11"/>
  <c r="A318" i="11"/>
  <c r="C318" i="11"/>
  <c r="B318" i="11"/>
  <c r="D318" i="11"/>
  <c r="A319" i="11"/>
  <c r="C319" i="11"/>
  <c r="B319" i="11"/>
  <c r="D319" i="11"/>
  <c r="A320" i="11"/>
  <c r="B320" i="11"/>
  <c r="D320" i="11"/>
  <c r="C320" i="11"/>
  <c r="A321" i="11"/>
  <c r="C321" i="11"/>
  <c r="B321" i="11"/>
  <c r="D321" i="11"/>
  <c r="A322" i="11"/>
  <c r="C322" i="11"/>
  <c r="B322" i="11"/>
  <c r="D322" i="11"/>
  <c r="A323" i="11"/>
  <c r="C323" i="11"/>
  <c r="B323" i="11"/>
  <c r="D323" i="11"/>
  <c r="A324" i="11"/>
  <c r="C324" i="11"/>
  <c r="B324" i="11"/>
  <c r="D324" i="11"/>
  <c r="A325" i="11"/>
  <c r="C325" i="11"/>
  <c r="B325" i="11"/>
  <c r="D325" i="11"/>
  <c r="A326" i="11"/>
  <c r="C326" i="11"/>
  <c r="B326" i="11"/>
  <c r="D326" i="11"/>
  <c r="A327" i="11"/>
  <c r="C327" i="11"/>
  <c r="B327" i="11"/>
  <c r="D327" i="11"/>
  <c r="A328" i="11"/>
  <c r="C328" i="11"/>
  <c r="B328" i="11"/>
  <c r="D328" i="11"/>
  <c r="A329" i="11"/>
  <c r="C329" i="11"/>
  <c r="B329" i="11"/>
  <c r="D329" i="11"/>
  <c r="A330" i="11"/>
  <c r="C330" i="11"/>
  <c r="B330" i="11"/>
  <c r="D330" i="11"/>
  <c r="A331" i="11"/>
  <c r="C331" i="11"/>
  <c r="B331" i="11"/>
  <c r="D331" i="11"/>
  <c r="A332" i="11"/>
  <c r="C332" i="11"/>
  <c r="B332" i="11"/>
  <c r="D332" i="11"/>
  <c r="A333" i="11"/>
  <c r="C333" i="11"/>
  <c r="B333" i="11"/>
  <c r="D333" i="11"/>
  <c r="A334" i="11"/>
  <c r="C334" i="11"/>
  <c r="B334" i="11"/>
  <c r="D334" i="11"/>
  <c r="A335" i="11"/>
  <c r="C335" i="11"/>
  <c r="B335" i="11"/>
  <c r="D335" i="11"/>
  <c r="A336" i="11"/>
  <c r="C336" i="11"/>
  <c r="B336" i="11"/>
  <c r="D336" i="11"/>
  <c r="A337" i="11"/>
  <c r="C337" i="11"/>
  <c r="B337" i="11"/>
  <c r="D337" i="11"/>
  <c r="A338" i="11"/>
  <c r="C338" i="11"/>
  <c r="B338" i="11"/>
  <c r="D338" i="11"/>
  <c r="A339" i="11"/>
  <c r="C339" i="11"/>
  <c r="B339" i="11"/>
  <c r="D339" i="11"/>
  <c r="A340" i="11"/>
  <c r="C340" i="11"/>
  <c r="B340" i="11"/>
  <c r="D340" i="11"/>
  <c r="A341" i="11"/>
  <c r="C341" i="11"/>
  <c r="B341" i="11"/>
  <c r="D341" i="11"/>
  <c r="A342" i="11"/>
  <c r="C342" i="11"/>
  <c r="B342" i="11"/>
  <c r="D342" i="11"/>
  <c r="A343" i="11"/>
  <c r="C343" i="11"/>
  <c r="B343" i="11"/>
  <c r="D343" i="11"/>
  <c r="A344" i="11"/>
  <c r="C344" i="11"/>
  <c r="B344" i="11"/>
  <c r="D344" i="11"/>
  <c r="A345" i="11"/>
  <c r="C345" i="11"/>
  <c r="B345" i="11"/>
  <c r="D345" i="11"/>
  <c r="A346" i="11"/>
  <c r="B346" i="11"/>
  <c r="D346" i="11"/>
  <c r="C346" i="11"/>
  <c r="A347" i="11"/>
  <c r="C347" i="11"/>
  <c r="B347" i="11"/>
  <c r="D347" i="11"/>
  <c r="A348" i="11"/>
  <c r="C348" i="11"/>
  <c r="B348" i="11"/>
  <c r="D348" i="11"/>
  <c r="A349" i="11"/>
  <c r="B349" i="11"/>
  <c r="D349" i="11"/>
  <c r="C349" i="11"/>
  <c r="A350" i="11"/>
  <c r="C350" i="11"/>
  <c r="B350" i="11"/>
  <c r="D350" i="11"/>
  <c r="A411" i="11"/>
  <c r="C411" i="11"/>
  <c r="B411" i="11"/>
  <c r="D411" i="11"/>
  <c r="A412" i="11"/>
  <c r="C412" i="11"/>
  <c r="B412" i="11"/>
  <c r="D412" i="11"/>
  <c r="A413" i="11"/>
  <c r="C413" i="11"/>
  <c r="B413" i="11"/>
  <c r="D413" i="11"/>
  <c r="A414" i="11"/>
  <c r="C414" i="11"/>
  <c r="B414" i="11"/>
  <c r="D414" i="11"/>
  <c r="A415" i="11"/>
  <c r="C415" i="11"/>
  <c r="B415" i="11"/>
  <c r="D415" i="11"/>
  <c r="A416" i="11"/>
  <c r="C416" i="11"/>
  <c r="B416" i="11"/>
  <c r="D416" i="11"/>
  <c r="A417" i="11"/>
  <c r="C417" i="11"/>
  <c r="B417" i="11"/>
  <c r="D417" i="11"/>
  <c r="A418" i="11"/>
  <c r="C418" i="11"/>
  <c r="B418" i="11"/>
  <c r="D418" i="11"/>
  <c r="A419" i="11"/>
  <c r="C419" i="11"/>
  <c r="B419" i="11"/>
  <c r="D419" i="11"/>
  <c r="A420" i="11"/>
  <c r="C420" i="11"/>
  <c r="B420" i="11"/>
  <c r="D420" i="11"/>
  <c r="A421" i="11"/>
  <c r="C421" i="11"/>
  <c r="B421" i="11"/>
  <c r="D421" i="11"/>
  <c r="A422" i="11"/>
  <c r="C422" i="11"/>
  <c r="B422" i="11"/>
  <c r="D422" i="11"/>
  <c r="A423" i="11"/>
  <c r="C423" i="11"/>
  <c r="B423" i="11"/>
  <c r="D423" i="11"/>
  <c r="A424" i="11"/>
  <c r="C424" i="11"/>
  <c r="B424" i="11"/>
  <c r="D424" i="11"/>
  <c r="A425" i="11"/>
  <c r="C425" i="11"/>
  <c r="B425" i="11"/>
  <c r="D425" i="11"/>
  <c r="A426" i="11"/>
  <c r="C426" i="11"/>
  <c r="B426" i="11"/>
  <c r="D426" i="11"/>
  <c r="A427" i="11"/>
  <c r="C427" i="11"/>
  <c r="B427" i="11"/>
  <c r="D427" i="11"/>
  <c r="A428" i="11"/>
  <c r="C428" i="11"/>
  <c r="B428" i="11"/>
  <c r="D428" i="11"/>
  <c r="A429" i="11"/>
  <c r="C429" i="11"/>
  <c r="B429" i="11"/>
  <c r="D429" i="11"/>
  <c r="A430" i="11"/>
  <c r="C430" i="11"/>
  <c r="B430" i="11"/>
  <c r="D430" i="11"/>
  <c r="A431" i="11"/>
  <c r="C431" i="11"/>
  <c r="B431" i="11"/>
  <c r="D431" i="11"/>
  <c r="A432" i="11"/>
  <c r="C432" i="11"/>
  <c r="B432" i="11"/>
  <c r="D432" i="11"/>
  <c r="A433" i="11"/>
  <c r="C433" i="11"/>
  <c r="B433" i="11"/>
  <c r="D433" i="11"/>
  <c r="A434" i="11"/>
  <c r="C434" i="11"/>
  <c r="B434" i="11"/>
  <c r="D434" i="11"/>
  <c r="A435" i="11"/>
  <c r="C435" i="11"/>
  <c r="B435" i="11"/>
  <c r="D435" i="11"/>
  <c r="A436" i="11"/>
  <c r="C436" i="11"/>
  <c r="B436" i="11"/>
  <c r="D436" i="11"/>
  <c r="A437" i="11"/>
  <c r="C437" i="11"/>
  <c r="B437" i="11"/>
  <c r="D437" i="11"/>
  <c r="A438" i="11"/>
  <c r="C438" i="11"/>
  <c r="B438" i="11"/>
  <c r="D438" i="11"/>
  <c r="A439" i="11"/>
  <c r="C439" i="11"/>
  <c r="B439" i="11"/>
  <c r="D439" i="11"/>
  <c r="A440" i="11"/>
  <c r="C440" i="11"/>
  <c r="B440" i="11"/>
  <c r="D440" i="11"/>
  <c r="A441" i="11"/>
  <c r="C441" i="11"/>
  <c r="B441" i="11"/>
  <c r="D441" i="11"/>
  <c r="A442" i="11"/>
  <c r="C442" i="11"/>
  <c r="B442" i="11"/>
  <c r="D442" i="11"/>
  <c r="A443" i="11"/>
  <c r="C443" i="11"/>
  <c r="B443" i="11"/>
  <c r="D443" i="11"/>
  <c r="A444" i="11"/>
  <c r="C444" i="11"/>
  <c r="B444" i="11"/>
  <c r="D444" i="11"/>
  <c r="A445" i="11"/>
  <c r="C445" i="11"/>
  <c r="B445" i="11"/>
  <c r="D445" i="11"/>
  <c r="A446" i="11"/>
  <c r="C446" i="11"/>
  <c r="B446" i="11"/>
  <c r="D446" i="11"/>
  <c r="A447" i="11"/>
  <c r="C447" i="11"/>
  <c r="B447" i="11"/>
  <c r="D447" i="11"/>
  <c r="A448" i="11"/>
  <c r="C448" i="11"/>
  <c r="B448" i="11"/>
  <c r="D448" i="11"/>
  <c r="A449" i="11"/>
  <c r="C449" i="11"/>
  <c r="B449" i="11"/>
  <c r="D449" i="11"/>
  <c r="A450" i="11"/>
  <c r="C450" i="11"/>
  <c r="B450" i="11"/>
  <c r="D450" i="11"/>
  <c r="A451" i="11"/>
  <c r="C451" i="11"/>
  <c r="B451" i="11"/>
  <c r="D451" i="11"/>
  <c r="A452" i="11"/>
  <c r="C452" i="11"/>
  <c r="B452" i="11"/>
  <c r="D452" i="11"/>
  <c r="A453" i="11"/>
  <c r="C453" i="11"/>
  <c r="B453" i="11"/>
  <c r="D453" i="11"/>
  <c r="A454" i="11"/>
  <c r="C454" i="11"/>
  <c r="B454" i="11"/>
  <c r="D454" i="11"/>
  <c r="A455" i="11"/>
  <c r="C455" i="11"/>
  <c r="B455" i="11"/>
  <c r="D455" i="11"/>
  <c r="A456" i="11"/>
  <c r="C456" i="11"/>
  <c r="B456" i="11"/>
  <c r="D456" i="11"/>
  <c r="A457" i="11"/>
  <c r="C457" i="11"/>
  <c r="B457" i="11"/>
  <c r="D457" i="11"/>
  <c r="A458" i="11"/>
  <c r="C458" i="11"/>
  <c r="B458" i="11"/>
  <c r="D458" i="11"/>
  <c r="A459" i="11"/>
  <c r="C459" i="11"/>
  <c r="B459" i="11"/>
  <c r="D459" i="11"/>
  <c r="A460" i="11"/>
  <c r="C460" i="11"/>
  <c r="B460" i="11"/>
  <c r="D460" i="11"/>
  <c r="A461" i="11"/>
  <c r="C461" i="11"/>
  <c r="B461" i="11"/>
  <c r="D461" i="11"/>
  <c r="A462" i="11"/>
  <c r="C462" i="11"/>
  <c r="B462" i="11"/>
  <c r="D462" i="11"/>
  <c r="A463" i="11"/>
  <c r="C463" i="11"/>
  <c r="B463" i="11"/>
  <c r="D463" i="11"/>
  <c r="A464" i="11"/>
  <c r="C464" i="11"/>
  <c r="B464" i="11"/>
  <c r="D464" i="11"/>
  <c r="A465" i="11"/>
  <c r="C465" i="11"/>
  <c r="B465" i="11"/>
  <c r="D465" i="11"/>
  <c r="A466" i="11"/>
  <c r="C466" i="11"/>
  <c r="B466" i="11"/>
  <c r="D466" i="11"/>
  <c r="A467" i="11"/>
  <c r="C467" i="11"/>
  <c r="B467" i="11"/>
  <c r="D467" i="11"/>
  <c r="A468" i="11"/>
  <c r="C468" i="11"/>
  <c r="B468" i="11"/>
  <c r="D468" i="11"/>
  <c r="A469" i="11"/>
  <c r="C469" i="11"/>
  <c r="B469" i="11"/>
  <c r="D469" i="11"/>
  <c r="A470" i="11"/>
  <c r="C470" i="11"/>
  <c r="B470" i="11"/>
  <c r="D470" i="11"/>
  <c r="A471" i="11"/>
  <c r="C471" i="11"/>
  <c r="B471" i="11"/>
  <c r="D471" i="11"/>
  <c r="A472" i="11"/>
  <c r="C472" i="11"/>
  <c r="B472" i="11"/>
  <c r="D472" i="11"/>
  <c r="A473" i="11"/>
  <c r="C473" i="11"/>
  <c r="B473" i="11"/>
  <c r="D473" i="11"/>
  <c r="A474" i="11"/>
  <c r="C474" i="11"/>
  <c r="B474" i="11"/>
  <c r="D474" i="11"/>
  <c r="A475" i="11"/>
  <c r="C475" i="11"/>
  <c r="B475" i="11"/>
  <c r="D475" i="11"/>
  <c r="A476" i="11"/>
  <c r="C476" i="11"/>
  <c r="B476" i="11"/>
  <c r="D476" i="11"/>
  <c r="A477" i="11"/>
  <c r="C477" i="11"/>
  <c r="B477" i="11"/>
  <c r="D477" i="11"/>
  <c r="A478" i="11"/>
  <c r="C478" i="11"/>
  <c r="B478" i="11"/>
  <c r="D478" i="11"/>
  <c r="A479" i="11"/>
  <c r="C479" i="11"/>
  <c r="B479" i="11"/>
  <c r="D479" i="11"/>
  <c r="A480" i="11"/>
  <c r="C480" i="11"/>
  <c r="B480" i="11"/>
  <c r="D480" i="11"/>
  <c r="A481" i="11"/>
  <c r="C481" i="11"/>
  <c r="B481" i="11"/>
  <c r="D481" i="11"/>
  <c r="A482" i="11"/>
  <c r="C482" i="11"/>
  <c r="B482" i="11"/>
  <c r="D482" i="11"/>
  <c r="A483" i="11"/>
  <c r="C483" i="11"/>
  <c r="B483" i="11"/>
  <c r="D483" i="11"/>
  <c r="A484" i="11"/>
  <c r="C484" i="11"/>
  <c r="B484" i="11"/>
  <c r="D484" i="11"/>
  <c r="A485" i="11"/>
  <c r="C485" i="11"/>
  <c r="B485" i="11"/>
  <c r="D485" i="11"/>
  <c r="A486" i="11"/>
  <c r="C486" i="11"/>
  <c r="B486" i="11"/>
  <c r="D486" i="11"/>
  <c r="A487" i="11"/>
  <c r="C487" i="11"/>
  <c r="B487" i="11"/>
  <c r="D487" i="11"/>
  <c r="A488" i="11"/>
  <c r="C488" i="11"/>
  <c r="B488" i="11"/>
  <c r="D488" i="11"/>
  <c r="A489" i="11"/>
  <c r="C489" i="11"/>
  <c r="B489" i="11"/>
  <c r="D489" i="11"/>
  <c r="A490" i="11"/>
  <c r="C490" i="11"/>
  <c r="B490" i="11"/>
  <c r="D490" i="11"/>
  <c r="A491" i="11"/>
  <c r="C491" i="11"/>
  <c r="B491" i="11"/>
  <c r="D491" i="11"/>
  <c r="A492" i="11"/>
  <c r="C492" i="11"/>
  <c r="B492" i="11"/>
  <c r="D492" i="11"/>
  <c r="A493" i="11"/>
  <c r="C493" i="11"/>
  <c r="B493" i="11"/>
  <c r="D493" i="11"/>
  <c r="A494" i="11"/>
  <c r="C494" i="11"/>
  <c r="B494" i="11"/>
  <c r="D494" i="11"/>
  <c r="A495" i="11"/>
  <c r="C495" i="11"/>
  <c r="B495" i="11"/>
  <c r="D495" i="11"/>
  <c r="A496" i="11"/>
  <c r="C496" i="11"/>
  <c r="B496" i="11"/>
  <c r="D496" i="11"/>
  <c r="A497" i="11"/>
  <c r="C497" i="11"/>
  <c r="B497" i="11"/>
  <c r="D497" i="11"/>
  <c r="A498" i="11"/>
  <c r="C498" i="11"/>
  <c r="B498" i="11"/>
  <c r="D498" i="11"/>
  <c r="A499" i="11"/>
  <c r="C499" i="11"/>
  <c r="B499" i="11"/>
  <c r="D499" i="11"/>
  <c r="A500" i="11"/>
  <c r="B500" i="11"/>
  <c r="D500" i="11"/>
  <c r="C500" i="11"/>
  <c r="A501" i="11"/>
  <c r="B501" i="11"/>
  <c r="D501" i="11"/>
  <c r="C501" i="11"/>
  <c r="A502" i="11"/>
  <c r="B502" i="11"/>
  <c r="D502" i="11"/>
  <c r="C502" i="11"/>
  <c r="A503" i="11"/>
  <c r="B503" i="11"/>
  <c r="D503" i="11"/>
  <c r="C503" i="11"/>
  <c r="A504" i="11"/>
  <c r="C504" i="11"/>
  <c r="B504" i="11"/>
  <c r="D504" i="11"/>
  <c r="A505" i="11"/>
  <c r="B505" i="11"/>
  <c r="D505" i="11"/>
  <c r="C505" i="11"/>
  <c r="A506" i="11"/>
  <c r="C506" i="11"/>
  <c r="B506" i="11"/>
  <c r="D506" i="11"/>
  <c r="A507" i="11"/>
  <c r="C507" i="11"/>
  <c r="B507" i="11"/>
  <c r="D507" i="11"/>
  <c r="A508" i="11"/>
  <c r="C508" i="11"/>
  <c r="B508" i="11"/>
  <c r="D508" i="11"/>
  <c r="A509" i="11"/>
  <c r="B509" i="11"/>
  <c r="D509" i="11"/>
  <c r="C509" i="11"/>
  <c r="A510" i="11"/>
  <c r="C510" i="11"/>
  <c r="B510" i="11"/>
  <c r="D510" i="11"/>
  <c r="A511" i="11"/>
  <c r="C511" i="11"/>
  <c r="B511" i="11"/>
  <c r="D511" i="11"/>
  <c r="A512" i="11"/>
  <c r="C512" i="11"/>
  <c r="B512" i="11"/>
  <c r="D512" i="11"/>
  <c r="A513" i="11"/>
  <c r="C513" i="11"/>
  <c r="B513" i="11"/>
  <c r="D513" i="11"/>
  <c r="A514" i="11"/>
  <c r="C514" i="11"/>
  <c r="B514" i="11"/>
  <c r="D514" i="11"/>
  <c r="A515" i="11"/>
  <c r="C515" i="11"/>
  <c r="B515" i="11"/>
  <c r="D515" i="11"/>
  <c r="A516" i="11"/>
  <c r="B516" i="11"/>
  <c r="D516" i="11"/>
  <c r="C516" i="11"/>
  <c r="A517" i="11"/>
  <c r="C517" i="11"/>
  <c r="B517" i="11"/>
  <c r="D517" i="11"/>
  <c r="A518" i="11"/>
  <c r="B518" i="11"/>
  <c r="D518" i="11"/>
  <c r="C518" i="11"/>
  <c r="A519" i="11"/>
  <c r="B519" i="11"/>
  <c r="D519" i="11"/>
  <c r="C519" i="11"/>
  <c r="A520" i="11"/>
  <c r="B520" i="11"/>
  <c r="D520" i="11"/>
  <c r="C520" i="11"/>
  <c r="A521" i="11"/>
  <c r="C521" i="11"/>
  <c r="B521" i="11"/>
  <c r="D521" i="11"/>
  <c r="A522" i="11"/>
  <c r="C522" i="11"/>
  <c r="B522" i="11"/>
  <c r="D522" i="11"/>
  <c r="A523" i="11"/>
  <c r="C523" i="11"/>
  <c r="B523" i="11"/>
  <c r="D523" i="11"/>
  <c r="A524" i="11"/>
  <c r="C524" i="11"/>
  <c r="B524" i="11"/>
  <c r="D524" i="11"/>
  <c r="A525" i="11"/>
  <c r="C525" i="11"/>
  <c r="B525" i="11"/>
  <c r="D525" i="11"/>
  <c r="A526" i="11"/>
  <c r="C526" i="11"/>
  <c r="B526" i="11"/>
  <c r="D526" i="11"/>
  <c r="A527" i="11"/>
  <c r="C527" i="11"/>
  <c r="B527" i="11"/>
  <c r="D527" i="11"/>
  <c r="A528" i="11"/>
  <c r="C528" i="11"/>
  <c r="B528" i="11"/>
  <c r="D528" i="11"/>
  <c r="A529" i="11"/>
  <c r="B529" i="11"/>
  <c r="D529" i="11"/>
  <c r="C529" i="11"/>
  <c r="A530" i="11"/>
  <c r="C530" i="11"/>
  <c r="B530" i="11"/>
  <c r="D530" i="11"/>
  <c r="A531" i="11"/>
  <c r="C531" i="11"/>
  <c r="B531" i="11"/>
  <c r="D531" i="11"/>
  <c r="A532" i="11"/>
  <c r="C532" i="11"/>
  <c r="B532" i="11"/>
  <c r="D532" i="11"/>
  <c r="A533" i="11"/>
  <c r="B533" i="11"/>
  <c r="D533" i="11"/>
  <c r="C533" i="11"/>
  <c r="A534" i="11"/>
  <c r="B534" i="11"/>
  <c r="D534" i="11"/>
  <c r="C534" i="11"/>
  <c r="A535" i="11"/>
  <c r="B535" i="11"/>
  <c r="D535" i="11"/>
  <c r="C535" i="11"/>
  <c r="A536" i="11"/>
  <c r="B536" i="11"/>
  <c r="D536" i="11"/>
  <c r="C536" i="11"/>
  <c r="A537" i="11"/>
  <c r="C537" i="11"/>
  <c r="B537" i="11"/>
  <c r="D537" i="11"/>
  <c r="A538" i="11"/>
  <c r="C538" i="11"/>
  <c r="B538" i="11"/>
  <c r="D538" i="11"/>
  <c r="A539" i="11"/>
  <c r="C539" i="11"/>
  <c r="B539" i="11"/>
  <c r="D539" i="11"/>
  <c r="A540" i="11"/>
  <c r="C540" i="11"/>
  <c r="B540" i="11"/>
  <c r="D540" i="11"/>
  <c r="A541" i="11"/>
  <c r="C541" i="11"/>
  <c r="B541" i="11"/>
  <c r="D541" i="11"/>
  <c r="A542" i="11"/>
  <c r="C542" i="11"/>
  <c r="B542" i="11"/>
  <c r="D542" i="11"/>
  <c r="A543" i="11"/>
  <c r="B543" i="11"/>
  <c r="D543" i="11"/>
  <c r="C543" i="11"/>
  <c r="A544" i="11"/>
  <c r="B544" i="11"/>
  <c r="D544" i="11"/>
  <c r="C544" i="11"/>
  <c r="A545" i="11"/>
  <c r="B545" i="11"/>
  <c r="D545" i="11"/>
  <c r="C545" i="11"/>
  <c r="A546" i="11"/>
  <c r="B546" i="11"/>
  <c r="D546" i="11"/>
  <c r="C546" i="11"/>
  <c r="A547" i="11"/>
  <c r="B547" i="11"/>
  <c r="D547" i="11"/>
  <c r="C547" i="11"/>
  <c r="A548" i="11"/>
  <c r="B548" i="11"/>
  <c r="D548" i="11"/>
  <c r="C548" i="11"/>
  <c r="A549" i="11"/>
  <c r="B549" i="11"/>
  <c r="D549" i="11"/>
  <c r="C549" i="11"/>
  <c r="A550" i="11"/>
  <c r="B550" i="11"/>
  <c r="D550" i="11"/>
  <c r="C550" i="11"/>
  <c r="A551" i="11"/>
  <c r="B551" i="11"/>
  <c r="D551" i="11"/>
  <c r="C551" i="11"/>
  <c r="A552" i="11"/>
  <c r="B552" i="11"/>
  <c r="D552" i="11"/>
  <c r="C552" i="11"/>
  <c r="A553" i="11"/>
  <c r="B553" i="11"/>
  <c r="D553" i="11"/>
  <c r="C553" i="11"/>
  <c r="A554" i="11"/>
  <c r="B554" i="11"/>
  <c r="D554" i="11"/>
  <c r="C554" i="11"/>
  <c r="A555" i="11"/>
  <c r="B555" i="11"/>
  <c r="D555" i="11"/>
  <c r="C555" i="11"/>
  <c r="A556" i="11"/>
  <c r="B556" i="11"/>
  <c r="D556" i="11"/>
  <c r="C556" i="11"/>
  <c r="A557" i="11"/>
  <c r="B557" i="11"/>
  <c r="D557" i="11"/>
  <c r="C557" i="11"/>
  <c r="A558" i="11"/>
  <c r="C558" i="11"/>
  <c r="B558" i="11"/>
  <c r="D558" i="11"/>
  <c r="A559" i="11"/>
  <c r="C559" i="11"/>
  <c r="B559" i="11"/>
  <c r="D559" i="11"/>
  <c r="A560" i="11"/>
  <c r="B560" i="11"/>
  <c r="D560" i="11"/>
  <c r="C560" i="11"/>
  <c r="A561" i="11"/>
  <c r="B561" i="11"/>
  <c r="D561" i="11"/>
  <c r="C561" i="11"/>
  <c r="A562" i="11"/>
  <c r="B562" i="11"/>
  <c r="D562" i="11"/>
  <c r="C562" i="11"/>
  <c r="A563" i="11"/>
  <c r="C563" i="11"/>
  <c r="B563" i="11"/>
  <c r="D563" i="11"/>
  <c r="A564" i="11"/>
  <c r="C564" i="11"/>
  <c r="B564" i="11"/>
  <c r="D564" i="11"/>
  <c r="A565" i="11"/>
  <c r="C565" i="11"/>
  <c r="B565" i="11"/>
  <c r="D565" i="11"/>
  <c r="A566" i="11"/>
  <c r="C566" i="11"/>
  <c r="B566" i="11"/>
  <c r="D566" i="11"/>
  <c r="A567" i="11"/>
  <c r="C567" i="11"/>
  <c r="B567" i="11"/>
  <c r="D567" i="11"/>
  <c r="A568" i="11"/>
  <c r="B568" i="11"/>
  <c r="D568" i="11"/>
  <c r="C568" i="11"/>
  <c r="A569" i="11"/>
  <c r="B569" i="11"/>
  <c r="D569" i="11"/>
  <c r="C569" i="11"/>
  <c r="A570" i="11"/>
  <c r="B570" i="11"/>
  <c r="D570" i="11"/>
  <c r="C570" i="11"/>
  <c r="A571" i="11"/>
  <c r="B571" i="11"/>
  <c r="D571" i="11"/>
  <c r="C571" i="11"/>
  <c r="A572" i="11"/>
  <c r="B572" i="11"/>
  <c r="D572" i="11"/>
  <c r="C572" i="11"/>
  <c r="A573" i="11"/>
  <c r="B573" i="11"/>
  <c r="D573" i="11"/>
  <c r="C573" i="11"/>
  <c r="A574" i="11"/>
  <c r="B574" i="11"/>
  <c r="D574" i="11"/>
  <c r="C574" i="11"/>
  <c r="A575" i="11"/>
  <c r="B575" i="11"/>
  <c r="D575" i="11"/>
  <c r="C575" i="11"/>
  <c r="A576" i="11"/>
  <c r="C576" i="11"/>
  <c r="B576" i="11"/>
  <c r="D576" i="11"/>
  <c r="A577" i="11"/>
  <c r="B577" i="11"/>
  <c r="D577" i="11"/>
  <c r="C577" i="11"/>
  <c r="A578" i="11"/>
  <c r="C578" i="11"/>
  <c r="B578" i="11"/>
  <c r="D578" i="11"/>
  <c r="A579" i="11"/>
  <c r="B579" i="11"/>
  <c r="D579" i="11"/>
  <c r="C579" i="11"/>
  <c r="A580" i="11"/>
  <c r="B580" i="11"/>
  <c r="D580" i="11"/>
  <c r="C580" i="11"/>
  <c r="A581" i="11"/>
  <c r="B581" i="11"/>
  <c r="D581" i="11"/>
  <c r="C581" i="11"/>
  <c r="A582" i="11"/>
  <c r="B582" i="11"/>
  <c r="D582" i="11"/>
  <c r="C582" i="11"/>
  <c r="A583" i="11"/>
  <c r="C583" i="11"/>
  <c r="B583" i="11"/>
  <c r="D583" i="11"/>
  <c r="A584" i="11"/>
  <c r="B584" i="11"/>
  <c r="D584" i="11"/>
  <c r="C584" i="11"/>
  <c r="A585" i="11"/>
  <c r="C585" i="11"/>
  <c r="B585" i="11"/>
  <c r="D585" i="11"/>
  <c r="A586" i="11"/>
  <c r="B586" i="11"/>
  <c r="D586" i="11"/>
  <c r="C586" i="11"/>
  <c r="A587" i="11"/>
  <c r="C587" i="11"/>
  <c r="B587" i="11"/>
  <c r="D587" i="11"/>
  <c r="A588" i="11"/>
  <c r="B588" i="11"/>
  <c r="D588" i="11"/>
  <c r="C588" i="11"/>
  <c r="A589" i="11"/>
  <c r="C589" i="11"/>
  <c r="B589" i="11"/>
  <c r="D589" i="11"/>
  <c r="A590" i="11"/>
  <c r="B590" i="11"/>
  <c r="D590" i="11"/>
  <c r="C590" i="11"/>
  <c r="A591" i="11"/>
  <c r="B591" i="11"/>
  <c r="D591" i="11"/>
  <c r="C591" i="11"/>
  <c r="A592" i="11"/>
  <c r="B592" i="11"/>
  <c r="D592" i="11"/>
  <c r="C592" i="11"/>
  <c r="A593" i="11"/>
  <c r="B593" i="11"/>
  <c r="D593" i="11"/>
  <c r="C593" i="11"/>
  <c r="A594" i="11"/>
  <c r="C594" i="11"/>
  <c r="B594" i="11"/>
  <c r="D594" i="11"/>
  <c r="A595" i="11"/>
  <c r="C595" i="11"/>
  <c r="B595" i="11"/>
  <c r="D595" i="11"/>
  <c r="A596" i="11"/>
  <c r="B596" i="11"/>
  <c r="D596" i="11"/>
  <c r="C596" i="11"/>
  <c r="A597" i="11"/>
  <c r="B597" i="11"/>
  <c r="D597" i="11"/>
  <c r="C597" i="11"/>
  <c r="A598" i="11"/>
  <c r="B598" i="11"/>
  <c r="D598" i="11"/>
  <c r="C598" i="11"/>
  <c r="A599" i="11"/>
  <c r="B599" i="11"/>
  <c r="D599" i="11"/>
  <c r="C599" i="11"/>
  <c r="A600" i="11"/>
  <c r="B600" i="11"/>
  <c r="D600" i="11"/>
  <c r="C600" i="11"/>
  <c r="A601" i="11"/>
  <c r="B601" i="11"/>
  <c r="D601" i="11"/>
  <c r="C601" i="11"/>
  <c r="A602" i="11"/>
  <c r="B602" i="11"/>
  <c r="D602" i="11"/>
  <c r="C602" i="11"/>
  <c r="A603" i="11"/>
  <c r="B603" i="11"/>
  <c r="D603" i="11"/>
  <c r="C603" i="11"/>
  <c r="A604" i="11"/>
  <c r="C604" i="11"/>
  <c r="B604" i="11"/>
  <c r="D604" i="11"/>
  <c r="A605" i="11"/>
  <c r="C605" i="11"/>
  <c r="B605" i="11"/>
  <c r="D605" i="11"/>
  <c r="A606" i="11"/>
  <c r="B606" i="11"/>
  <c r="D606" i="11"/>
  <c r="C606" i="11"/>
  <c r="A607" i="11"/>
  <c r="B607" i="11"/>
  <c r="D607" i="11"/>
  <c r="C607" i="11"/>
  <c r="A608" i="11"/>
  <c r="C608" i="11"/>
  <c r="B608" i="11"/>
  <c r="D608" i="11"/>
  <c r="A609" i="11"/>
  <c r="C609" i="11"/>
  <c r="B609" i="11"/>
  <c r="D609" i="11"/>
  <c r="A610" i="11"/>
  <c r="B610" i="11"/>
  <c r="D610" i="11"/>
  <c r="C610" i="11"/>
  <c r="A611" i="11"/>
  <c r="C611" i="11"/>
  <c r="B611" i="11"/>
  <c r="D611" i="11"/>
  <c r="A612" i="11"/>
  <c r="C612" i="11"/>
  <c r="B612" i="11"/>
  <c r="D612" i="11"/>
  <c r="A613" i="11"/>
  <c r="C613" i="11"/>
  <c r="B613" i="11"/>
  <c r="D613" i="11"/>
  <c r="A614" i="11"/>
  <c r="B614" i="11"/>
  <c r="D614" i="11"/>
  <c r="C614" i="11"/>
  <c r="A615" i="11"/>
  <c r="B615" i="11"/>
  <c r="D615" i="11"/>
  <c r="C615" i="11"/>
  <c r="A616" i="11"/>
  <c r="C616" i="11"/>
  <c r="B616" i="11"/>
  <c r="D616" i="11"/>
  <c r="A617" i="11"/>
  <c r="C617" i="11"/>
  <c r="B617" i="11"/>
  <c r="D617" i="11"/>
  <c r="A618" i="11"/>
  <c r="B618" i="11"/>
  <c r="D618" i="11"/>
  <c r="C618" i="11"/>
  <c r="A619" i="11"/>
  <c r="B619" i="11"/>
  <c r="D619" i="11"/>
  <c r="C619" i="11"/>
  <c r="A620" i="11"/>
  <c r="C620" i="11"/>
  <c r="B620" i="11"/>
  <c r="D620" i="11"/>
  <c r="A621" i="11"/>
  <c r="C621" i="11"/>
  <c r="B621" i="11"/>
  <c r="D621" i="11"/>
  <c r="A622" i="11"/>
  <c r="B622" i="11"/>
  <c r="D622" i="11"/>
  <c r="C622" i="11"/>
  <c r="A623" i="11"/>
  <c r="C623" i="11"/>
  <c r="B623" i="11"/>
  <c r="D623" i="11"/>
  <c r="A624" i="11"/>
  <c r="B624" i="11"/>
  <c r="D624" i="11"/>
  <c r="C624" i="11"/>
  <c r="A625" i="11"/>
  <c r="B625" i="11"/>
  <c r="D625" i="11"/>
  <c r="C625" i="11"/>
  <c r="A626" i="11"/>
  <c r="B626" i="11"/>
  <c r="D626" i="11"/>
  <c r="C626" i="11"/>
  <c r="A627" i="11"/>
  <c r="C627" i="11"/>
  <c r="B627" i="11"/>
  <c r="D627" i="11"/>
  <c r="A628" i="11"/>
  <c r="B628" i="11"/>
  <c r="D628" i="11"/>
  <c r="C628" i="11"/>
  <c r="A629" i="11"/>
  <c r="C629" i="11"/>
  <c r="B629" i="11"/>
  <c r="D629" i="11"/>
  <c r="A630" i="11"/>
  <c r="B630" i="11"/>
  <c r="D630" i="11"/>
  <c r="C630" i="11"/>
  <c r="A631" i="11"/>
  <c r="C631" i="11"/>
  <c r="B631" i="11"/>
  <c r="D631" i="11"/>
  <c r="A632" i="11"/>
  <c r="B632" i="11"/>
  <c r="D632" i="11"/>
  <c r="C632" i="11"/>
  <c r="A633" i="11"/>
  <c r="B633" i="11"/>
  <c r="D633" i="11"/>
  <c r="C633" i="11"/>
  <c r="A634" i="11"/>
  <c r="B634" i="11"/>
  <c r="D634" i="11"/>
  <c r="C634" i="11"/>
  <c r="A635" i="11"/>
  <c r="B635" i="11"/>
  <c r="D635" i="11"/>
  <c r="C635" i="11"/>
  <c r="A636" i="11"/>
  <c r="B636" i="11"/>
  <c r="D636" i="11"/>
  <c r="C636" i="11"/>
  <c r="A637" i="11"/>
  <c r="B637" i="11"/>
  <c r="D637" i="11"/>
  <c r="C637" i="11"/>
  <c r="A638" i="11"/>
  <c r="B638" i="11"/>
  <c r="D638" i="11"/>
  <c r="C638" i="11"/>
  <c r="A639" i="11"/>
  <c r="B639" i="11"/>
  <c r="D639" i="11"/>
  <c r="C639" i="11"/>
  <c r="A640" i="11"/>
  <c r="C640" i="11"/>
  <c r="B640" i="11"/>
  <c r="D640" i="11"/>
  <c r="A641" i="11"/>
  <c r="C641" i="11"/>
  <c r="B641" i="11"/>
  <c r="D641" i="11"/>
  <c r="A642" i="11"/>
  <c r="C642" i="11"/>
  <c r="B642" i="11"/>
  <c r="D642" i="11"/>
  <c r="A643" i="11"/>
  <c r="C643" i="11"/>
  <c r="B643" i="11"/>
  <c r="D643" i="11"/>
  <c r="A644" i="11"/>
  <c r="C644" i="11"/>
  <c r="B644" i="11"/>
  <c r="D644" i="11"/>
  <c r="A645" i="11"/>
  <c r="C645" i="11"/>
  <c r="B645" i="11"/>
  <c r="D645" i="11"/>
  <c r="A646" i="11"/>
  <c r="C646" i="11"/>
  <c r="B646" i="11"/>
  <c r="D646" i="11"/>
  <c r="A647" i="11"/>
  <c r="B647" i="11"/>
  <c r="D647" i="11"/>
  <c r="C647" i="11"/>
  <c r="A648" i="11"/>
  <c r="C648" i="11"/>
  <c r="B648" i="11"/>
  <c r="D648" i="11"/>
  <c r="A649" i="11"/>
  <c r="B649" i="11"/>
  <c r="D649" i="11"/>
  <c r="C649" i="11"/>
  <c r="A650" i="11"/>
  <c r="B650" i="11"/>
  <c r="D650" i="11"/>
  <c r="C650" i="11"/>
  <c r="A651" i="11"/>
  <c r="B651" i="11"/>
  <c r="D651" i="11"/>
  <c r="C651" i="11"/>
  <c r="A652" i="11"/>
  <c r="B652" i="11"/>
  <c r="D652" i="11"/>
  <c r="C652" i="11"/>
  <c r="A653" i="11"/>
  <c r="B653" i="11"/>
  <c r="D653" i="11"/>
  <c r="C653" i="11"/>
  <c r="A654" i="11"/>
  <c r="B654" i="11"/>
  <c r="D654" i="11"/>
  <c r="C654" i="11"/>
  <c r="A655" i="11"/>
  <c r="B655" i="11"/>
  <c r="D655" i="11"/>
  <c r="C655" i="11"/>
  <c r="A656" i="11"/>
  <c r="B656" i="11"/>
  <c r="D656" i="11"/>
  <c r="C656" i="11"/>
  <c r="A657" i="11"/>
  <c r="C657" i="11"/>
  <c r="B657" i="11"/>
  <c r="D657" i="11"/>
  <c r="A658" i="11"/>
  <c r="C658" i="11"/>
  <c r="B658" i="11"/>
  <c r="D658" i="11"/>
  <c r="A659" i="11"/>
  <c r="C659" i="11"/>
  <c r="B659" i="11"/>
  <c r="D659" i="11"/>
  <c r="A660" i="11"/>
  <c r="C660" i="11"/>
  <c r="B660" i="11"/>
  <c r="D660" i="11"/>
  <c r="A661" i="11"/>
  <c r="C661" i="11"/>
  <c r="B661" i="11"/>
  <c r="D661" i="11"/>
  <c r="A662" i="11"/>
  <c r="C662" i="11"/>
  <c r="B662" i="11"/>
  <c r="D662" i="11"/>
  <c r="A663" i="11"/>
  <c r="B663" i="11"/>
  <c r="D663" i="11"/>
  <c r="C663" i="11"/>
  <c r="A664" i="11"/>
  <c r="B664" i="11"/>
  <c r="D664" i="11"/>
  <c r="C664" i="11"/>
  <c r="A665" i="11"/>
  <c r="B665" i="11"/>
  <c r="D665" i="11"/>
  <c r="C665" i="11"/>
  <c r="A666" i="11"/>
  <c r="C666" i="11"/>
  <c r="B666" i="11"/>
  <c r="D666" i="11"/>
  <c r="A667" i="11"/>
  <c r="C667" i="11"/>
  <c r="B667" i="11"/>
  <c r="D667" i="11"/>
  <c r="A668" i="11"/>
  <c r="C668" i="11"/>
  <c r="B668" i="11"/>
  <c r="D668" i="11"/>
  <c r="A669" i="11"/>
  <c r="C669" i="11"/>
  <c r="B669" i="11"/>
  <c r="D669" i="11"/>
  <c r="A670" i="11"/>
  <c r="C670" i="11"/>
  <c r="B670" i="11"/>
  <c r="D670" i="11"/>
  <c r="A671" i="11"/>
  <c r="B671" i="11"/>
  <c r="D671" i="11"/>
  <c r="C671" i="11"/>
  <c r="A672" i="11"/>
  <c r="B672" i="11"/>
  <c r="D672" i="11"/>
  <c r="C672" i="11"/>
  <c r="A673" i="11"/>
  <c r="B673" i="11"/>
  <c r="D673" i="11"/>
  <c r="C673" i="11"/>
  <c r="A674" i="11"/>
  <c r="B674" i="11"/>
  <c r="D674" i="11"/>
  <c r="C674" i="11"/>
  <c r="A675" i="11"/>
  <c r="C675" i="11"/>
  <c r="B675" i="11"/>
  <c r="D675" i="11"/>
  <c r="A676" i="11"/>
  <c r="B676" i="11"/>
  <c r="D676" i="11"/>
  <c r="C676" i="11"/>
  <c r="A677" i="11"/>
  <c r="B677" i="11"/>
  <c r="D677" i="11"/>
  <c r="C677" i="11"/>
  <c r="A678" i="11"/>
  <c r="B678" i="11"/>
  <c r="D678" i="11"/>
  <c r="C678" i="11"/>
  <c r="A679" i="11"/>
  <c r="B679" i="11"/>
  <c r="D679" i="11"/>
  <c r="C679" i="11"/>
  <c r="A680" i="11"/>
  <c r="C680" i="11"/>
  <c r="B680" i="11"/>
  <c r="D680" i="11"/>
  <c r="A681" i="11"/>
  <c r="C681" i="11"/>
  <c r="B681" i="11"/>
  <c r="D681" i="11"/>
  <c r="A682" i="11"/>
  <c r="B682" i="11"/>
  <c r="D682" i="11"/>
  <c r="C682" i="11"/>
  <c r="A683" i="11"/>
  <c r="B683" i="11"/>
  <c r="D683" i="11"/>
  <c r="C683" i="11"/>
  <c r="A684" i="11"/>
  <c r="B684" i="11"/>
  <c r="D684" i="11"/>
  <c r="C684" i="11"/>
  <c r="A685" i="11"/>
  <c r="B685" i="11"/>
  <c r="D685" i="11"/>
  <c r="C685" i="11"/>
  <c r="A686" i="11"/>
  <c r="B686" i="11"/>
  <c r="D686" i="11"/>
  <c r="C686" i="11"/>
  <c r="A687" i="11"/>
  <c r="B687" i="11"/>
  <c r="D687" i="11"/>
  <c r="C687" i="11"/>
  <c r="A688" i="11"/>
  <c r="B688" i="11"/>
  <c r="D688" i="11"/>
  <c r="C688" i="11"/>
  <c r="A689" i="11"/>
  <c r="B689" i="11"/>
  <c r="D689" i="11"/>
  <c r="C689" i="11"/>
  <c r="A690" i="11"/>
  <c r="B690" i="11"/>
  <c r="D690" i="11"/>
  <c r="C690" i="11"/>
  <c r="A691" i="11"/>
  <c r="C691" i="11"/>
  <c r="B691" i="11"/>
  <c r="D691" i="11"/>
  <c r="A692" i="11"/>
  <c r="C692" i="11"/>
  <c r="B692" i="11"/>
  <c r="D692" i="11"/>
  <c r="A693" i="11"/>
  <c r="C693" i="11"/>
  <c r="B693" i="11"/>
  <c r="D693" i="11"/>
  <c r="A694" i="11"/>
  <c r="C694" i="11"/>
  <c r="B694" i="11"/>
  <c r="D694" i="11"/>
  <c r="A695" i="11"/>
  <c r="C695" i="11"/>
  <c r="B695" i="11"/>
  <c r="D695" i="11"/>
  <c r="A696" i="11"/>
  <c r="B696" i="11"/>
  <c r="D696" i="11"/>
  <c r="C696" i="11"/>
  <c r="A697" i="11"/>
  <c r="C697" i="11"/>
  <c r="B697" i="11"/>
  <c r="D697" i="11"/>
  <c r="A698" i="11"/>
  <c r="C698" i="11"/>
  <c r="B698" i="11"/>
  <c r="D698" i="11"/>
  <c r="A699" i="11"/>
  <c r="B699" i="11"/>
  <c r="D699" i="11"/>
  <c r="C699" i="11"/>
  <c r="A700" i="11"/>
  <c r="C700" i="11"/>
  <c r="B700" i="11"/>
  <c r="D700" i="11"/>
  <c r="A701" i="11"/>
  <c r="C701" i="11"/>
  <c r="B701" i="11"/>
  <c r="D701" i="11"/>
  <c r="A702" i="11"/>
  <c r="C702" i="11"/>
  <c r="B702" i="11"/>
  <c r="D702" i="11"/>
  <c r="A703" i="11"/>
  <c r="C703" i="11"/>
  <c r="B703" i="11"/>
  <c r="D703" i="11"/>
  <c r="A704" i="11"/>
  <c r="C704" i="11"/>
  <c r="B704" i="11"/>
  <c r="D704" i="11"/>
  <c r="A705" i="11"/>
  <c r="C705" i="11"/>
  <c r="B705" i="11"/>
  <c r="D705" i="11"/>
  <c r="A706" i="11"/>
  <c r="C706" i="11"/>
  <c r="B706" i="11"/>
  <c r="D706" i="11"/>
  <c r="A707" i="11"/>
  <c r="C707" i="11"/>
  <c r="B707" i="11"/>
  <c r="D707" i="11"/>
  <c r="A708" i="11"/>
  <c r="C708" i="11"/>
  <c r="B708" i="11"/>
  <c r="D708" i="11"/>
  <c r="A709" i="11"/>
  <c r="B709" i="11"/>
  <c r="D709" i="11"/>
  <c r="C709" i="11"/>
  <c r="A710" i="11"/>
  <c r="B710" i="11"/>
  <c r="D710" i="11"/>
  <c r="C710" i="11"/>
  <c r="A711" i="11"/>
  <c r="C711" i="11"/>
  <c r="B711" i="11"/>
  <c r="D711" i="11"/>
  <c r="A712" i="11"/>
  <c r="B712" i="11"/>
  <c r="D712" i="11"/>
  <c r="C712" i="11"/>
  <c r="A713" i="11"/>
  <c r="C713" i="11"/>
  <c r="B713" i="11"/>
  <c r="D713" i="11"/>
  <c r="A714" i="11"/>
  <c r="B714" i="11"/>
  <c r="D714" i="11"/>
  <c r="C714" i="11"/>
  <c r="A715" i="11"/>
  <c r="B715" i="11"/>
  <c r="D715" i="11"/>
  <c r="C715" i="11"/>
  <c r="A716" i="11"/>
  <c r="B716" i="11"/>
  <c r="D716" i="11"/>
  <c r="C716" i="11"/>
  <c r="A717" i="11"/>
  <c r="C717" i="11"/>
  <c r="B717" i="11"/>
  <c r="D717" i="11"/>
  <c r="A718" i="11"/>
  <c r="C718" i="11"/>
  <c r="B718" i="11"/>
  <c r="D718" i="11"/>
  <c r="A719" i="11"/>
  <c r="B719" i="11"/>
  <c r="D719" i="11"/>
  <c r="C719" i="11"/>
  <c r="A720" i="11"/>
  <c r="B720" i="11"/>
  <c r="D720" i="11"/>
  <c r="C720" i="11"/>
  <c r="A721" i="11"/>
  <c r="B721" i="11"/>
  <c r="D721" i="11"/>
  <c r="C721" i="11"/>
  <c r="A722" i="11"/>
  <c r="B722" i="11"/>
  <c r="D722" i="11"/>
  <c r="C722" i="11"/>
  <c r="A723" i="11"/>
  <c r="B723" i="11"/>
  <c r="D723" i="11"/>
  <c r="C723" i="11"/>
  <c r="A724" i="11"/>
  <c r="C724" i="11"/>
  <c r="B724" i="11"/>
  <c r="D724" i="11"/>
  <c r="A725" i="11"/>
  <c r="B725" i="11"/>
  <c r="D725" i="11"/>
  <c r="C725" i="11"/>
  <c r="A726" i="11"/>
  <c r="C726" i="11"/>
  <c r="B726" i="11"/>
  <c r="D726" i="11"/>
  <c r="A727" i="11"/>
  <c r="B727" i="11"/>
  <c r="D727" i="11"/>
  <c r="C727" i="11"/>
  <c r="A728" i="11"/>
  <c r="B728" i="11"/>
  <c r="D728" i="11"/>
  <c r="C728" i="11"/>
  <c r="A729" i="11"/>
  <c r="B729" i="11"/>
  <c r="D729" i="11"/>
  <c r="C729" i="11"/>
  <c r="A730" i="11"/>
  <c r="B730" i="11"/>
  <c r="D730" i="11"/>
  <c r="C730" i="11"/>
  <c r="A731" i="11"/>
  <c r="C731" i="11"/>
  <c r="B731" i="11"/>
  <c r="D731" i="11"/>
  <c r="A732" i="11"/>
  <c r="C732" i="11"/>
  <c r="B732" i="11"/>
  <c r="D732" i="11"/>
  <c r="A733" i="11"/>
  <c r="C733" i="11"/>
  <c r="B733" i="11"/>
  <c r="D733" i="11"/>
  <c r="A734" i="11"/>
  <c r="B734" i="11"/>
  <c r="D734" i="11"/>
  <c r="C734" i="11"/>
  <c r="A735" i="11"/>
  <c r="B735" i="11"/>
  <c r="D735" i="11"/>
  <c r="C735" i="11"/>
  <c r="A736" i="11"/>
  <c r="B736" i="11"/>
  <c r="D736" i="11"/>
  <c r="C736" i="11"/>
  <c r="A737" i="11"/>
  <c r="B737" i="11"/>
  <c r="D737" i="11"/>
  <c r="C737" i="11"/>
  <c r="A738" i="11"/>
  <c r="C738" i="11"/>
  <c r="B738" i="11"/>
  <c r="D738" i="11"/>
  <c r="A739" i="11"/>
  <c r="C739" i="11"/>
  <c r="B739" i="11"/>
  <c r="D739" i="11"/>
  <c r="A740" i="11"/>
  <c r="C740" i="11"/>
  <c r="B740" i="11"/>
  <c r="D740" i="11"/>
  <c r="A741" i="11"/>
  <c r="C741" i="11"/>
  <c r="B741" i="11"/>
  <c r="D741" i="11"/>
  <c r="A742" i="11"/>
  <c r="C742" i="11"/>
  <c r="B742" i="11"/>
  <c r="D742" i="11"/>
  <c r="A743" i="11"/>
  <c r="C743" i="11"/>
  <c r="B743" i="11"/>
  <c r="D743" i="11"/>
  <c r="A744" i="11"/>
  <c r="C744" i="11"/>
  <c r="B744" i="11"/>
  <c r="D744" i="11"/>
  <c r="A745" i="11"/>
  <c r="C745" i="11"/>
  <c r="B745" i="11"/>
  <c r="D745" i="11"/>
  <c r="A746" i="11"/>
  <c r="C746" i="11"/>
  <c r="B746" i="11"/>
  <c r="D746" i="11"/>
  <c r="A747" i="11"/>
  <c r="C747" i="11"/>
  <c r="B747" i="11"/>
  <c r="D747" i="11"/>
  <c r="A748" i="11"/>
  <c r="C748" i="11"/>
  <c r="B748" i="11"/>
  <c r="D748" i="11"/>
  <c r="A749" i="11"/>
  <c r="C749" i="11"/>
  <c r="B749" i="11"/>
  <c r="D749" i="11"/>
  <c r="A750" i="11"/>
  <c r="C750" i="11"/>
  <c r="B750" i="11"/>
  <c r="D750" i="11"/>
  <c r="A751" i="11"/>
  <c r="C751" i="11"/>
  <c r="B751" i="11"/>
  <c r="D751" i="11"/>
  <c r="A752" i="11"/>
  <c r="C752" i="11"/>
  <c r="B752" i="11"/>
  <c r="D752" i="11"/>
  <c r="A753" i="11"/>
  <c r="C753" i="11"/>
  <c r="B753" i="11"/>
  <c r="D753" i="11"/>
  <c r="A754" i="11"/>
  <c r="C754" i="11"/>
  <c r="B754" i="11"/>
  <c r="D754" i="11"/>
  <c r="A755" i="11"/>
  <c r="C755" i="11"/>
  <c r="B755" i="11"/>
  <c r="D755" i="11"/>
  <c r="A756" i="11"/>
  <c r="C756" i="11"/>
  <c r="B756" i="11"/>
  <c r="D756" i="11"/>
  <c r="A757" i="11"/>
  <c r="C757" i="11"/>
  <c r="B757" i="11"/>
  <c r="D757" i="11"/>
  <c r="A758" i="11"/>
  <c r="C758" i="11"/>
  <c r="B758" i="11"/>
  <c r="D758" i="11"/>
  <c r="A759" i="11"/>
  <c r="C759" i="11"/>
  <c r="B759" i="11"/>
  <c r="D759" i="11"/>
  <c r="A760" i="11"/>
  <c r="C760" i="11"/>
  <c r="B760" i="11"/>
  <c r="D760" i="11"/>
  <c r="A761" i="11"/>
  <c r="C761" i="11"/>
  <c r="B761" i="11"/>
  <c r="D761" i="11"/>
  <c r="A762" i="11"/>
  <c r="C762" i="11"/>
  <c r="B762" i="11"/>
  <c r="D762" i="11"/>
  <c r="A763" i="11"/>
  <c r="C763" i="11"/>
  <c r="B763" i="11"/>
  <c r="D763" i="11"/>
  <c r="A764" i="11"/>
  <c r="C764" i="11"/>
  <c r="B764" i="11"/>
  <c r="D764" i="11"/>
  <c r="A765" i="11"/>
  <c r="C765" i="11"/>
  <c r="B765" i="11"/>
  <c r="D765" i="11"/>
  <c r="A766" i="11"/>
  <c r="C766" i="11"/>
  <c r="B766" i="11"/>
  <c r="D766" i="11"/>
  <c r="A767" i="11"/>
  <c r="C767" i="11"/>
  <c r="B767" i="11"/>
  <c r="D767" i="11"/>
  <c r="A768" i="11"/>
  <c r="C768" i="11"/>
  <c r="B768" i="11"/>
  <c r="D768" i="11"/>
  <c r="A769" i="11"/>
  <c r="C769" i="11"/>
  <c r="B769" i="11"/>
  <c r="D769" i="11"/>
  <c r="A770" i="11"/>
  <c r="C770" i="11"/>
  <c r="B770" i="11"/>
  <c r="D770" i="11"/>
  <c r="A771" i="11"/>
  <c r="C771" i="11"/>
  <c r="B771" i="11"/>
  <c r="D771" i="11"/>
  <c r="A772" i="11"/>
  <c r="C772" i="11"/>
  <c r="B772" i="11"/>
  <c r="D772" i="11"/>
  <c r="A773" i="11"/>
  <c r="C773" i="11"/>
  <c r="B773" i="11"/>
  <c r="D773" i="11"/>
  <c r="A774" i="11"/>
  <c r="C774" i="11"/>
  <c r="B774" i="11"/>
  <c r="D774" i="11"/>
  <c r="A775" i="11"/>
  <c r="C775" i="11"/>
  <c r="B775" i="11"/>
  <c r="D775" i="11"/>
  <c r="A776" i="11"/>
  <c r="C776" i="11"/>
  <c r="B776" i="11"/>
  <c r="D776" i="11"/>
  <c r="A777" i="11"/>
  <c r="C777" i="11"/>
  <c r="B777" i="11"/>
  <c r="D777" i="11"/>
  <c r="A778" i="11"/>
  <c r="C778" i="11"/>
  <c r="B778" i="11"/>
  <c r="D778" i="11"/>
  <c r="A779" i="11"/>
  <c r="C779" i="11"/>
  <c r="B779" i="11"/>
  <c r="D779" i="11"/>
  <c r="A780" i="11"/>
  <c r="C780" i="11"/>
  <c r="B780" i="11"/>
  <c r="D780" i="11"/>
  <c r="A781" i="11"/>
  <c r="C781" i="11"/>
  <c r="B781" i="11"/>
  <c r="D781" i="11"/>
  <c r="A782" i="11"/>
  <c r="C782" i="11"/>
  <c r="B782" i="11"/>
  <c r="D782" i="11"/>
  <c r="A783" i="11"/>
  <c r="C783" i="11"/>
  <c r="B783" i="11"/>
  <c r="D783" i="11"/>
  <c r="A784" i="11"/>
  <c r="C784" i="11"/>
  <c r="B784" i="11"/>
  <c r="D784" i="11"/>
  <c r="A785" i="11"/>
  <c r="C785" i="11"/>
  <c r="B785" i="11"/>
  <c r="D785" i="11"/>
  <c r="A786" i="11"/>
  <c r="C786" i="11"/>
  <c r="B786" i="11"/>
  <c r="D786" i="11"/>
  <c r="A787" i="11"/>
  <c r="B787" i="11"/>
  <c r="D787" i="11"/>
  <c r="C787" i="11"/>
  <c r="A788" i="11"/>
  <c r="C788" i="11"/>
  <c r="B788" i="11"/>
  <c r="D788" i="11"/>
  <c r="A789" i="11"/>
  <c r="B789" i="11"/>
  <c r="D789" i="11"/>
  <c r="C789" i="11"/>
  <c r="A790" i="11"/>
  <c r="B790" i="11"/>
  <c r="D790" i="11"/>
  <c r="C790" i="11"/>
  <c r="A791" i="11"/>
  <c r="B791" i="11"/>
  <c r="D791" i="11"/>
  <c r="C791" i="11"/>
  <c r="A792" i="11"/>
  <c r="B792" i="11"/>
  <c r="D792" i="11"/>
  <c r="C792" i="11"/>
  <c r="A793" i="11"/>
  <c r="C793" i="11"/>
  <c r="B793" i="11"/>
  <c r="D793" i="11"/>
  <c r="A794" i="11"/>
  <c r="C794" i="11"/>
  <c r="B794" i="11"/>
  <c r="D794" i="11"/>
  <c r="A795" i="11"/>
  <c r="C795" i="11"/>
  <c r="B795" i="11"/>
  <c r="D795" i="11"/>
  <c r="A796" i="11"/>
  <c r="C796" i="11"/>
  <c r="B796" i="11"/>
  <c r="D796" i="11"/>
  <c r="A797" i="11"/>
  <c r="B797" i="11"/>
  <c r="D797" i="11"/>
  <c r="C797" i="11"/>
  <c r="A798" i="11"/>
  <c r="B798" i="11"/>
  <c r="D798" i="11"/>
  <c r="C798" i="11"/>
  <c r="A799" i="11"/>
  <c r="B799" i="11"/>
  <c r="D799" i="11"/>
  <c r="C799" i="11"/>
  <c r="A800" i="11"/>
  <c r="B800" i="11"/>
  <c r="D800" i="11"/>
  <c r="C800" i="11"/>
  <c r="A801" i="11"/>
  <c r="B801" i="11"/>
  <c r="D801" i="11"/>
  <c r="C801" i="11"/>
  <c r="A802" i="11"/>
  <c r="B802" i="11"/>
  <c r="D802" i="11"/>
  <c r="C802" i="11"/>
  <c r="A803" i="11"/>
  <c r="B803" i="11"/>
  <c r="D803" i="11"/>
  <c r="C803" i="11"/>
  <c r="A804" i="11"/>
  <c r="B804" i="11"/>
  <c r="D804" i="11"/>
  <c r="C804" i="11"/>
  <c r="A805" i="11"/>
  <c r="C805" i="11"/>
  <c r="B805" i="11"/>
  <c r="D805" i="11"/>
  <c r="A806" i="11"/>
  <c r="C806" i="11"/>
  <c r="B806" i="11"/>
  <c r="D806" i="11"/>
  <c r="A807" i="11"/>
  <c r="B807" i="11"/>
  <c r="D807" i="11"/>
  <c r="C807" i="11"/>
  <c r="A808" i="11"/>
  <c r="B808" i="11"/>
  <c r="D808" i="11"/>
  <c r="C808" i="11"/>
  <c r="A809" i="11"/>
  <c r="B809" i="11"/>
  <c r="D809" i="11"/>
  <c r="C809" i="11"/>
  <c r="A810" i="11"/>
  <c r="C810" i="11"/>
  <c r="B810" i="11"/>
  <c r="D810" i="11"/>
  <c r="A811" i="11"/>
  <c r="B811" i="11"/>
  <c r="D811" i="11"/>
  <c r="C811" i="11"/>
  <c r="A812" i="11"/>
  <c r="C812" i="11"/>
  <c r="B812" i="11"/>
  <c r="D812" i="11"/>
  <c r="A813" i="11"/>
  <c r="C813" i="11"/>
  <c r="B813" i="11"/>
  <c r="D813" i="11"/>
  <c r="A814" i="11"/>
  <c r="C814" i="11"/>
  <c r="B814" i="11"/>
  <c r="D814" i="11"/>
  <c r="A815" i="11"/>
  <c r="C815" i="11"/>
  <c r="B815" i="11"/>
  <c r="D815" i="11"/>
  <c r="A816" i="11"/>
  <c r="C816" i="11"/>
  <c r="B816" i="11"/>
  <c r="D816" i="11"/>
  <c r="A817" i="11"/>
  <c r="C817" i="11"/>
  <c r="B817" i="11"/>
  <c r="D817" i="11"/>
  <c r="A818" i="11"/>
  <c r="C818" i="11"/>
  <c r="B818" i="11"/>
  <c r="D818" i="11"/>
  <c r="A819" i="11"/>
  <c r="C819" i="11"/>
  <c r="B819" i="11"/>
  <c r="D819" i="11"/>
  <c r="A820" i="11"/>
  <c r="C820" i="11"/>
  <c r="B820" i="11"/>
  <c r="D820" i="11"/>
  <c r="A821" i="11"/>
  <c r="C821" i="11"/>
  <c r="B821" i="11"/>
  <c r="D821" i="11"/>
  <c r="A822" i="11"/>
  <c r="C822" i="11"/>
  <c r="B822" i="11"/>
  <c r="D822" i="11"/>
  <c r="A823" i="11"/>
  <c r="C823" i="11"/>
  <c r="B823" i="11"/>
  <c r="D823" i="11"/>
  <c r="A824" i="11"/>
  <c r="C824" i="11"/>
  <c r="B824" i="11"/>
  <c r="D824" i="11"/>
  <c r="A825" i="11"/>
  <c r="C825" i="11"/>
  <c r="B825" i="11"/>
  <c r="D825" i="11"/>
  <c r="A826" i="11"/>
  <c r="C826" i="11"/>
  <c r="B826" i="11"/>
  <c r="D826" i="11"/>
  <c r="A827" i="11"/>
  <c r="C827" i="11"/>
  <c r="B827" i="11"/>
  <c r="D827" i="11"/>
  <c r="A828" i="11"/>
  <c r="C828" i="11"/>
  <c r="B828" i="11"/>
  <c r="D828" i="11"/>
  <c r="A829" i="11"/>
  <c r="C829" i="11"/>
  <c r="B829" i="11"/>
  <c r="D829" i="11"/>
  <c r="A830" i="11"/>
  <c r="C830" i="11"/>
  <c r="B830" i="11"/>
  <c r="D830" i="11"/>
  <c r="A831" i="11"/>
  <c r="C831" i="11"/>
  <c r="B831" i="11"/>
  <c r="D831" i="11"/>
  <c r="A832" i="11"/>
  <c r="C832" i="11"/>
  <c r="B832" i="11"/>
  <c r="D832" i="11"/>
  <c r="A833" i="11"/>
  <c r="C833" i="11"/>
  <c r="B833" i="11"/>
  <c r="D833" i="11"/>
  <c r="A834" i="11"/>
  <c r="C834" i="11"/>
  <c r="B834" i="11"/>
  <c r="D834" i="11"/>
  <c r="A835" i="11"/>
  <c r="C835" i="11"/>
  <c r="B835" i="11"/>
  <c r="D835" i="11"/>
  <c r="A836" i="11"/>
  <c r="C836" i="11"/>
  <c r="B836" i="11"/>
  <c r="D836" i="11"/>
  <c r="A837" i="11"/>
  <c r="C837" i="11"/>
  <c r="B837" i="11"/>
  <c r="D837" i="11"/>
  <c r="A838" i="11"/>
  <c r="C838" i="11"/>
  <c r="B838" i="11"/>
  <c r="D838" i="11"/>
  <c r="A839" i="11"/>
  <c r="C839" i="11"/>
  <c r="B839" i="11"/>
  <c r="D839" i="11"/>
  <c r="A840" i="11"/>
  <c r="C840" i="11"/>
  <c r="B840" i="11"/>
  <c r="D840" i="11"/>
  <c r="A841" i="11"/>
  <c r="C841" i="11"/>
  <c r="B841" i="11"/>
  <c r="D841" i="11"/>
  <c r="A842" i="11"/>
  <c r="C842" i="11"/>
  <c r="B842" i="11"/>
  <c r="D842" i="11"/>
  <c r="A843" i="11"/>
  <c r="C843" i="11"/>
  <c r="B843" i="11"/>
  <c r="D843" i="11"/>
  <c r="A844" i="11"/>
  <c r="C844" i="11"/>
  <c r="B844" i="11"/>
  <c r="D844" i="11"/>
  <c r="A845" i="11"/>
  <c r="C845" i="11"/>
  <c r="B845" i="11"/>
  <c r="D845" i="11"/>
  <c r="A846" i="11"/>
  <c r="C846" i="11"/>
  <c r="B846" i="11"/>
  <c r="D846" i="11"/>
  <c r="A847" i="11"/>
  <c r="C847" i="11"/>
  <c r="B847" i="11"/>
  <c r="D847" i="11"/>
  <c r="A848" i="11"/>
  <c r="C848" i="11"/>
  <c r="B848" i="11"/>
  <c r="D848" i="11"/>
  <c r="A849" i="11"/>
  <c r="C849" i="11"/>
  <c r="B849" i="11"/>
  <c r="D849" i="11"/>
  <c r="A850" i="11"/>
  <c r="C850" i="11"/>
  <c r="B850" i="11"/>
  <c r="D850" i="11"/>
  <c r="A851" i="11"/>
  <c r="C851" i="11"/>
  <c r="B851" i="11"/>
  <c r="D851" i="11"/>
  <c r="A852" i="11"/>
  <c r="C852" i="11"/>
  <c r="B852" i="11"/>
  <c r="D852" i="11"/>
  <c r="A853" i="11"/>
  <c r="C853" i="11"/>
  <c r="B853" i="11"/>
  <c r="D853" i="11"/>
  <c r="A854" i="11"/>
  <c r="C854" i="11"/>
  <c r="B854" i="11"/>
  <c r="D854" i="11"/>
  <c r="A855" i="11"/>
  <c r="C855" i="11"/>
  <c r="B855" i="11"/>
  <c r="D855" i="11"/>
  <c r="A856" i="11"/>
  <c r="C856" i="11"/>
  <c r="B856" i="11"/>
  <c r="D856" i="11"/>
  <c r="A857" i="11"/>
  <c r="C857" i="11"/>
  <c r="B857" i="11"/>
  <c r="D857" i="11"/>
  <c r="A858" i="11"/>
  <c r="C858" i="11"/>
  <c r="B858" i="11"/>
  <c r="D858" i="11"/>
  <c r="A859" i="11"/>
  <c r="C859" i="11"/>
  <c r="B859" i="11"/>
  <c r="D859" i="11"/>
  <c r="A860" i="11"/>
  <c r="C860" i="11"/>
  <c r="B860" i="11"/>
  <c r="D860" i="11"/>
  <c r="A861" i="11"/>
  <c r="B861" i="11"/>
  <c r="D861" i="11"/>
  <c r="C861" i="11"/>
  <c r="A862" i="11"/>
  <c r="C862" i="11"/>
  <c r="B862" i="11"/>
  <c r="D862" i="11"/>
  <c r="A863" i="11"/>
  <c r="B863" i="11"/>
  <c r="D863" i="11"/>
  <c r="C863" i="11"/>
  <c r="A864" i="11"/>
  <c r="C864" i="11"/>
  <c r="B864" i="11"/>
  <c r="D864" i="11"/>
  <c r="A865" i="11"/>
  <c r="B865" i="11"/>
  <c r="D865" i="11"/>
  <c r="C865" i="11"/>
  <c r="A866" i="11"/>
  <c r="C866" i="11"/>
  <c r="B866" i="11"/>
  <c r="D866" i="11"/>
  <c r="A867" i="11"/>
  <c r="B867" i="11"/>
  <c r="D867" i="11"/>
  <c r="C867" i="11"/>
  <c r="A868" i="11"/>
  <c r="C868" i="11"/>
  <c r="B868" i="11"/>
  <c r="D868" i="11"/>
  <c r="A869" i="11"/>
  <c r="C869" i="11"/>
  <c r="B869" i="11"/>
  <c r="D869" i="11"/>
  <c r="A870" i="11"/>
  <c r="C870" i="11"/>
  <c r="B870" i="11"/>
  <c r="D870" i="11"/>
  <c r="A871" i="11"/>
  <c r="B871" i="11"/>
  <c r="D871" i="11"/>
  <c r="C871" i="11"/>
  <c r="A872" i="11"/>
  <c r="C872" i="11"/>
  <c r="B872" i="11"/>
  <c r="D872" i="11"/>
  <c r="A873" i="11"/>
  <c r="C873" i="11"/>
  <c r="B873" i="11"/>
  <c r="D873" i="11"/>
  <c r="A874" i="11"/>
  <c r="C874" i="11"/>
  <c r="B874" i="11"/>
  <c r="D874" i="11"/>
  <c r="A875" i="11"/>
  <c r="C875" i="11"/>
  <c r="B875" i="11"/>
  <c r="D875" i="11"/>
  <c r="A876" i="11"/>
  <c r="C876" i="11"/>
  <c r="B876" i="11"/>
  <c r="D876" i="11"/>
  <c r="A877" i="11"/>
  <c r="C877" i="11"/>
  <c r="B877" i="11"/>
  <c r="D877" i="11"/>
  <c r="A878" i="11"/>
  <c r="B878" i="11"/>
  <c r="D878" i="11"/>
  <c r="C878" i="11"/>
  <c r="A879" i="11"/>
  <c r="B879" i="11"/>
  <c r="D879" i="11"/>
  <c r="C879" i="11"/>
  <c r="A880" i="11"/>
  <c r="C880" i="11"/>
  <c r="B880" i="11"/>
  <c r="D880" i="11"/>
  <c r="A881" i="11"/>
  <c r="B881" i="11"/>
  <c r="D881" i="11"/>
  <c r="C881" i="11"/>
  <c r="A882" i="11"/>
  <c r="B882" i="11"/>
  <c r="D882" i="11"/>
  <c r="C882" i="11"/>
  <c r="A883" i="11"/>
  <c r="B883" i="11"/>
  <c r="D883" i="11"/>
  <c r="C883" i="11"/>
  <c r="A884" i="11"/>
  <c r="C884" i="11"/>
  <c r="B884" i="11"/>
  <c r="D884" i="11"/>
  <c r="A885" i="11"/>
  <c r="C885" i="11"/>
  <c r="B885" i="11"/>
  <c r="D885" i="11"/>
  <c r="A886" i="11"/>
  <c r="B886" i="11"/>
  <c r="D886" i="11"/>
  <c r="C886" i="11"/>
  <c r="A887" i="11"/>
  <c r="C887" i="11"/>
  <c r="B887" i="11"/>
  <c r="D887" i="11"/>
  <c r="A888" i="11"/>
  <c r="C888" i="11"/>
  <c r="B888" i="11"/>
  <c r="D888" i="11"/>
  <c r="A889" i="11"/>
  <c r="B889" i="11"/>
  <c r="D889" i="11"/>
  <c r="C889" i="11"/>
  <c r="A890" i="11"/>
  <c r="C890" i="11"/>
  <c r="B890" i="11"/>
  <c r="D890" i="11"/>
  <c r="A891" i="11"/>
  <c r="C891" i="11"/>
  <c r="B891" i="11"/>
  <c r="D891" i="11"/>
  <c r="A892" i="11"/>
  <c r="C892" i="11"/>
  <c r="B892" i="11"/>
  <c r="D892" i="11"/>
  <c r="A893" i="11"/>
  <c r="C893" i="11"/>
  <c r="B893" i="11"/>
  <c r="D893" i="11"/>
  <c r="A894" i="11"/>
  <c r="C894" i="11"/>
  <c r="B894" i="11"/>
  <c r="D894" i="11"/>
  <c r="A895" i="11"/>
  <c r="C895" i="11"/>
  <c r="B895" i="11"/>
  <c r="D895" i="11"/>
  <c r="A896" i="11"/>
  <c r="C896" i="11"/>
  <c r="B896" i="11"/>
  <c r="D896" i="11"/>
  <c r="A897" i="11"/>
  <c r="C897" i="11"/>
  <c r="B897" i="11"/>
  <c r="D897" i="11"/>
  <c r="A898" i="11"/>
  <c r="C898" i="11"/>
  <c r="B898" i="11"/>
  <c r="D898" i="11"/>
  <c r="A899" i="11"/>
  <c r="C899" i="11"/>
  <c r="B899" i="11"/>
  <c r="D899" i="11"/>
  <c r="A900" i="11"/>
  <c r="C900" i="11"/>
  <c r="B900" i="11"/>
  <c r="D900" i="11"/>
  <c r="A901" i="11"/>
  <c r="C901" i="11"/>
  <c r="B901" i="11"/>
  <c r="D901" i="11"/>
  <c r="A902" i="11"/>
  <c r="C902" i="11"/>
  <c r="B902" i="11"/>
  <c r="D902" i="11"/>
  <c r="A903" i="11"/>
  <c r="C903" i="11"/>
  <c r="B903" i="11"/>
  <c r="D903" i="11"/>
  <c r="A904" i="11"/>
  <c r="B904" i="11"/>
  <c r="D904" i="11"/>
  <c r="C904" i="11"/>
  <c r="A905" i="11"/>
  <c r="B905" i="11"/>
  <c r="D905" i="11"/>
  <c r="C905" i="11"/>
  <c r="A906" i="11"/>
  <c r="B906" i="11"/>
  <c r="D906" i="11"/>
  <c r="C906" i="11"/>
  <c r="A907" i="11"/>
  <c r="B907" i="11"/>
  <c r="D907" i="11"/>
  <c r="C907" i="11"/>
  <c r="A908" i="11"/>
  <c r="C908" i="11"/>
  <c r="B908" i="11"/>
  <c r="D908" i="11"/>
  <c r="A909" i="11"/>
  <c r="B909" i="11"/>
  <c r="D909" i="11"/>
  <c r="C909" i="11"/>
  <c r="A910" i="11"/>
  <c r="B910" i="11"/>
  <c r="D910" i="11"/>
  <c r="C910" i="11"/>
  <c r="A911" i="11"/>
  <c r="B911" i="11"/>
  <c r="D911" i="11"/>
  <c r="C911" i="11"/>
  <c r="A912" i="11"/>
  <c r="B912" i="11"/>
  <c r="D912" i="11"/>
  <c r="C912" i="11"/>
  <c r="A913" i="11"/>
  <c r="C913" i="11"/>
  <c r="B913" i="11"/>
  <c r="D913" i="11"/>
  <c r="A914" i="11"/>
  <c r="C914" i="11"/>
  <c r="B914" i="11"/>
  <c r="D914" i="11"/>
  <c r="A915" i="11"/>
  <c r="C915" i="11"/>
  <c r="B915" i="11"/>
  <c r="D915" i="11"/>
  <c r="A916" i="11"/>
  <c r="C916" i="11"/>
  <c r="B916" i="11"/>
  <c r="D916" i="11"/>
  <c r="A917" i="11"/>
  <c r="C917" i="11"/>
  <c r="B917" i="11"/>
  <c r="D917" i="11"/>
  <c r="A918" i="11"/>
  <c r="C918" i="11"/>
  <c r="B918" i="11"/>
  <c r="D918" i="11"/>
  <c r="A919" i="11"/>
  <c r="C919" i="11"/>
  <c r="B919" i="11"/>
  <c r="D919" i="11"/>
  <c r="A920" i="11"/>
  <c r="C920" i="11"/>
  <c r="B920" i="11"/>
  <c r="D920" i="11"/>
  <c r="A921" i="11"/>
  <c r="C921" i="11"/>
  <c r="B921" i="11"/>
  <c r="D921" i="11"/>
  <c r="A922" i="11"/>
  <c r="C922" i="11"/>
  <c r="B922" i="11"/>
  <c r="D922" i="11"/>
  <c r="A923" i="11"/>
  <c r="C923" i="11"/>
  <c r="B923" i="11"/>
  <c r="D923" i="11"/>
  <c r="A924" i="11"/>
  <c r="C924" i="11"/>
  <c r="B924" i="11"/>
  <c r="D924" i="11"/>
  <c r="A925" i="11"/>
  <c r="C925" i="11"/>
  <c r="B925" i="11"/>
  <c r="D925" i="11"/>
  <c r="A926" i="11"/>
  <c r="C926" i="11"/>
  <c r="B926" i="11"/>
  <c r="D926" i="11"/>
  <c r="A927" i="11"/>
  <c r="C927" i="11"/>
  <c r="B927" i="11"/>
  <c r="D927" i="11"/>
  <c r="A928" i="11"/>
  <c r="C928" i="11"/>
  <c r="B928" i="11"/>
  <c r="D928" i="11"/>
  <c r="A929" i="11"/>
  <c r="C929" i="11"/>
  <c r="B929" i="11"/>
  <c r="D929" i="11"/>
  <c r="A930" i="11"/>
  <c r="C930" i="11"/>
  <c r="B930" i="11"/>
  <c r="D930" i="11"/>
  <c r="A931" i="11"/>
  <c r="C931" i="11"/>
  <c r="B931" i="11"/>
  <c r="D931" i="11"/>
  <c r="A932" i="11"/>
  <c r="C932" i="11"/>
  <c r="B932" i="11"/>
  <c r="D932" i="11"/>
  <c r="A933" i="11"/>
  <c r="C933" i="11"/>
  <c r="B933" i="11"/>
  <c r="D933" i="11"/>
  <c r="A934" i="11"/>
  <c r="C934" i="11"/>
  <c r="B934" i="11"/>
  <c r="D934" i="11"/>
  <c r="A935" i="11"/>
  <c r="C935" i="11"/>
  <c r="B935" i="11"/>
  <c r="D935" i="11"/>
  <c r="A936" i="11"/>
  <c r="C936" i="11"/>
  <c r="B936" i="11"/>
  <c r="D936" i="11"/>
  <c r="A937" i="11"/>
  <c r="C937" i="11"/>
  <c r="B937" i="11"/>
  <c r="D937" i="11"/>
  <c r="A938" i="11"/>
  <c r="C938" i="11"/>
  <c r="B938" i="11"/>
  <c r="D938" i="11"/>
  <c r="A939" i="11"/>
  <c r="C939" i="11"/>
  <c r="B939" i="11"/>
  <c r="D939" i="11"/>
  <c r="A940" i="11"/>
  <c r="C940" i="11"/>
  <c r="B940" i="11"/>
  <c r="D940" i="11"/>
  <c r="A941" i="11"/>
  <c r="C941" i="11"/>
  <c r="B941" i="11"/>
  <c r="D941" i="11"/>
  <c r="A942" i="11"/>
  <c r="C942" i="11"/>
  <c r="B942" i="11"/>
  <c r="D942" i="11"/>
  <c r="A943" i="11"/>
  <c r="C943" i="11"/>
  <c r="B943" i="11"/>
  <c r="D943" i="11"/>
  <c r="A944" i="11"/>
  <c r="C944" i="11"/>
  <c r="B944" i="11"/>
  <c r="D944" i="11"/>
  <c r="A945" i="11"/>
  <c r="C945" i="11"/>
  <c r="B945" i="11"/>
  <c r="D945" i="11"/>
  <c r="A946" i="11"/>
  <c r="C946" i="11"/>
  <c r="B946" i="11"/>
  <c r="D946" i="11"/>
  <c r="A947" i="11"/>
  <c r="C947" i="11"/>
  <c r="B947" i="11"/>
  <c r="D947" i="11"/>
  <c r="A948" i="11"/>
  <c r="C948" i="11"/>
  <c r="B948" i="11"/>
  <c r="D948" i="11"/>
  <c r="A949" i="11"/>
  <c r="C949" i="11"/>
  <c r="B949" i="11"/>
  <c r="D949" i="11"/>
  <c r="A950" i="11"/>
  <c r="C950" i="11"/>
  <c r="B950" i="11"/>
  <c r="D950" i="11"/>
  <c r="A951" i="11"/>
  <c r="C951" i="11"/>
  <c r="B951" i="11"/>
  <c r="D951" i="11"/>
  <c r="A952" i="11"/>
  <c r="C952" i="11"/>
  <c r="B952" i="11"/>
  <c r="D952" i="11"/>
  <c r="A953" i="11"/>
  <c r="C953" i="11"/>
  <c r="B953" i="11"/>
  <c r="D953" i="11"/>
  <c r="A954" i="11"/>
  <c r="C954" i="11"/>
  <c r="B954" i="11"/>
  <c r="D954" i="11"/>
  <c r="A955" i="11"/>
  <c r="C955" i="11"/>
  <c r="B955" i="11"/>
  <c r="D955" i="11"/>
  <c r="A956" i="11"/>
  <c r="C956" i="11"/>
  <c r="B956" i="11"/>
  <c r="D956" i="11"/>
  <c r="A957" i="11"/>
  <c r="C957" i="11"/>
  <c r="B957" i="11"/>
  <c r="D957" i="11"/>
  <c r="A958" i="11"/>
  <c r="C958" i="11"/>
  <c r="B958" i="11"/>
  <c r="D958" i="11"/>
  <c r="A959" i="11"/>
  <c r="C959" i="11"/>
  <c r="B959" i="11"/>
  <c r="D959" i="11"/>
  <c r="A960" i="11"/>
  <c r="C960" i="11"/>
  <c r="B960" i="11"/>
  <c r="D960" i="11"/>
  <c r="A961" i="11"/>
  <c r="C961" i="11"/>
  <c r="B961" i="11"/>
  <c r="D961" i="11"/>
  <c r="A962" i="11"/>
  <c r="C962" i="11"/>
  <c r="B962" i="11"/>
  <c r="D962" i="11"/>
  <c r="A963" i="11"/>
  <c r="C963" i="11"/>
  <c r="B963" i="11"/>
  <c r="D963" i="11"/>
  <c r="A964" i="11"/>
  <c r="C964" i="11"/>
  <c r="B964" i="11"/>
  <c r="D964" i="11"/>
  <c r="A965" i="11"/>
  <c r="C965" i="11"/>
  <c r="B965" i="11"/>
  <c r="D965" i="11"/>
  <c r="A966" i="11"/>
  <c r="C966" i="11"/>
  <c r="B966" i="11"/>
  <c r="D966" i="11"/>
  <c r="A967" i="11"/>
  <c r="B967" i="11"/>
  <c r="D967" i="11"/>
  <c r="C967" i="11"/>
  <c r="A968" i="11"/>
  <c r="C968" i="11"/>
  <c r="B968" i="11"/>
  <c r="D968" i="11"/>
  <c r="A969" i="11"/>
  <c r="C969" i="11"/>
  <c r="B969" i="11"/>
  <c r="D969" i="11"/>
  <c r="A970" i="11"/>
  <c r="C970" i="11"/>
  <c r="B970" i="11"/>
  <c r="D970" i="11"/>
  <c r="A971" i="11"/>
  <c r="C971" i="11"/>
  <c r="B971" i="11"/>
  <c r="D971" i="11"/>
  <c r="A972" i="11"/>
  <c r="C972" i="11"/>
  <c r="B972" i="11"/>
  <c r="D972" i="11"/>
  <c r="A973" i="11"/>
  <c r="C973" i="11"/>
  <c r="B973" i="11"/>
  <c r="D973" i="11"/>
  <c r="A974" i="11"/>
  <c r="C974" i="11"/>
  <c r="B974" i="11"/>
  <c r="D974" i="11"/>
  <c r="A975" i="11"/>
  <c r="B975" i="11"/>
  <c r="D975" i="11"/>
  <c r="C975" i="11"/>
  <c r="A976" i="11"/>
  <c r="C976" i="11"/>
  <c r="B976" i="11"/>
  <c r="D976" i="11"/>
  <c r="A977" i="11"/>
  <c r="C977" i="11"/>
  <c r="B977" i="11"/>
  <c r="D977" i="11"/>
  <c r="A978" i="11"/>
  <c r="C978" i="11"/>
  <c r="B978" i="11"/>
  <c r="D978" i="11"/>
  <c r="A979" i="11"/>
  <c r="B979" i="11"/>
  <c r="C979" i="11"/>
  <c r="A980" i="11"/>
  <c r="B980" i="11"/>
  <c r="A981" i="11"/>
  <c r="B981" i="11"/>
  <c r="D981" i="11"/>
  <c r="A982" i="11"/>
  <c r="C982" i="11"/>
  <c r="B982" i="11"/>
  <c r="A983" i="11"/>
  <c r="C983" i="11"/>
  <c r="B983" i="11"/>
  <c r="A984" i="11"/>
  <c r="B984" i="11"/>
  <c r="A985" i="11"/>
  <c r="B985" i="11"/>
  <c r="A986" i="11"/>
  <c r="B986" i="11"/>
  <c r="A987" i="11"/>
  <c r="B987" i="11"/>
  <c r="A988" i="11"/>
  <c r="B988" i="11"/>
  <c r="A989" i="11"/>
  <c r="B989" i="11"/>
  <c r="A990" i="11"/>
  <c r="B990" i="11"/>
  <c r="A991" i="11"/>
  <c r="C991" i="11"/>
  <c r="B991" i="11"/>
  <c r="A992" i="11"/>
  <c r="B992" i="11"/>
  <c r="A993" i="11"/>
  <c r="B993" i="11"/>
  <c r="A994" i="11"/>
  <c r="B994" i="11"/>
  <c r="A995" i="11"/>
  <c r="C995" i="11"/>
  <c r="B995" i="11"/>
  <c r="A996" i="11"/>
  <c r="B996" i="11"/>
  <c r="A997" i="11"/>
  <c r="B997" i="11"/>
  <c r="A998" i="11"/>
  <c r="B998" i="11"/>
  <c r="A999" i="11"/>
  <c r="B999" i="11"/>
  <c r="A1000" i="11"/>
  <c r="B1000" i="11"/>
  <c r="A1001" i="11"/>
  <c r="B1001" i="11"/>
  <c r="B2" i="11"/>
  <c r="D2" i="11" s="1"/>
  <c r="A2" i="11"/>
  <c r="C2" i="11" s="1"/>
  <c r="D362" i="10"/>
  <c r="D394" i="10"/>
  <c r="D426" i="10"/>
  <c r="D458" i="10"/>
  <c r="D490" i="10"/>
  <c r="D522" i="10"/>
  <c r="D554" i="10"/>
  <c r="D586" i="10"/>
  <c r="D618" i="10"/>
  <c r="D650" i="10"/>
  <c r="D682" i="10"/>
  <c r="D351" i="10"/>
  <c r="D383" i="10"/>
  <c r="D415" i="10"/>
  <c r="D447" i="10"/>
  <c r="D479" i="10"/>
  <c r="D511" i="10"/>
  <c r="D543" i="10"/>
  <c r="D575" i="10"/>
  <c r="D607" i="10"/>
  <c r="D639" i="10"/>
  <c r="D671" i="10"/>
  <c r="D703" i="10"/>
  <c r="D735" i="10"/>
  <c r="D767" i="10"/>
  <c r="D799" i="10"/>
  <c r="D831" i="10"/>
  <c r="D863" i="10"/>
  <c r="D895" i="10"/>
  <c r="D927" i="10"/>
  <c r="D959" i="10"/>
  <c r="D373" i="10"/>
  <c r="D366" i="10"/>
  <c r="D398" i="10"/>
  <c r="D430" i="10"/>
  <c r="D462" i="10"/>
  <c r="D494" i="10"/>
  <c r="D526" i="10"/>
  <c r="D558" i="10"/>
  <c r="D590" i="10"/>
  <c r="D622" i="10"/>
  <c r="D654" i="10"/>
  <c r="D686" i="10"/>
  <c r="D355" i="10"/>
  <c r="D387" i="10"/>
  <c r="D419" i="10"/>
  <c r="D451" i="10"/>
  <c r="D483" i="10"/>
  <c r="D515" i="10"/>
  <c r="D547" i="10"/>
  <c r="D579" i="10"/>
  <c r="D611" i="10"/>
  <c r="D643" i="10"/>
  <c r="D675" i="10"/>
  <c r="D707" i="10"/>
  <c r="D739" i="10"/>
  <c r="D771" i="10"/>
  <c r="D803" i="10"/>
  <c r="D835" i="10"/>
  <c r="D867" i="10"/>
  <c r="D899" i="10"/>
  <c r="D931" i="10"/>
  <c r="D963" i="10"/>
  <c r="D374" i="10"/>
  <c r="D406" i="10"/>
  <c r="D438" i="10"/>
  <c r="D470" i="10"/>
  <c r="D502" i="10"/>
  <c r="D534" i="10"/>
  <c r="D566" i="10"/>
  <c r="D598" i="10"/>
  <c r="D630" i="10"/>
  <c r="D662" i="10"/>
  <c r="D694" i="10"/>
  <c r="D379" i="10"/>
  <c r="D411" i="10"/>
  <c r="D443" i="10"/>
  <c r="D475" i="10"/>
  <c r="D507" i="10"/>
  <c r="D539" i="10"/>
  <c r="D571" i="10"/>
  <c r="D603" i="10"/>
  <c r="D635" i="10"/>
  <c r="D667" i="10"/>
  <c r="D699" i="10"/>
  <c r="D731" i="10"/>
  <c r="D763" i="10"/>
  <c r="D795" i="10"/>
  <c r="D827" i="10"/>
  <c r="D859" i="10"/>
  <c r="D891" i="10"/>
  <c r="D923" i="10"/>
  <c r="D955" i="10"/>
  <c r="D386" i="10"/>
  <c r="D514" i="10"/>
  <c r="D642" i="10"/>
  <c r="D455" i="10"/>
  <c r="D583" i="10"/>
  <c r="D711" i="10"/>
  <c r="D839" i="10"/>
  <c r="D967" i="10"/>
  <c r="D397" i="10"/>
  <c r="D461" i="10"/>
  <c r="D525" i="10"/>
  <c r="D589" i="10"/>
  <c r="D653" i="10"/>
  <c r="D712" i="10"/>
  <c r="D754" i="10"/>
  <c r="D797" i="10"/>
  <c r="D840" i="10"/>
  <c r="D882" i="10"/>
  <c r="D925" i="10"/>
  <c r="D968" i="10"/>
  <c r="D489" i="10"/>
  <c r="D709" i="10"/>
  <c r="D842" i="10"/>
  <c r="D992" i="10"/>
  <c r="D604" i="10"/>
  <c r="D806" i="10"/>
  <c r="D981" i="10"/>
  <c r="D360" i="10"/>
  <c r="D424" i="10"/>
  <c r="D488" i="10"/>
  <c r="D552" i="10"/>
  <c r="D616" i="10"/>
  <c r="D680" i="10"/>
  <c r="D729" i="10"/>
  <c r="D772" i="10"/>
  <c r="D814" i="10"/>
  <c r="D857" i="10"/>
  <c r="D900" i="10"/>
  <c r="D942" i="10"/>
  <c r="D983" i="10"/>
  <c r="D353" i="10"/>
  <c r="D545" i="10"/>
  <c r="D720" i="10"/>
  <c r="D853" i="10"/>
  <c r="D970" i="10"/>
  <c r="D556" i="10"/>
  <c r="D402" i="10"/>
  <c r="D530" i="10"/>
  <c r="D658" i="10"/>
  <c r="D407" i="10"/>
  <c r="D535" i="10"/>
  <c r="D663" i="10"/>
  <c r="D791" i="10"/>
  <c r="D919" i="10"/>
  <c r="D365" i="10"/>
  <c r="D437" i="10"/>
  <c r="D501" i="10"/>
  <c r="D565" i="10"/>
  <c r="D629" i="10"/>
  <c r="D693" i="10"/>
  <c r="D738" i="10"/>
  <c r="D781" i="10"/>
  <c r="D824" i="10"/>
  <c r="D866" i="10"/>
  <c r="D909" i="10"/>
  <c r="D952" i="10"/>
  <c r="D990" i="10"/>
  <c r="D417" i="10"/>
  <c r="D625" i="10"/>
  <c r="D794" i="10"/>
  <c r="D938" i="10"/>
  <c r="D380" i="10"/>
  <c r="D636" i="10"/>
  <c r="D828" i="10"/>
  <c r="D997" i="10"/>
  <c r="D378" i="10"/>
  <c r="D442" i="10"/>
  <c r="D506" i="10"/>
  <c r="D570" i="10"/>
  <c r="D634" i="10"/>
  <c r="D698" i="10"/>
  <c r="D399" i="10"/>
  <c r="D463" i="10"/>
  <c r="D527" i="10"/>
  <c r="D591" i="10"/>
  <c r="D655" i="10"/>
  <c r="D719" i="10"/>
  <c r="D783" i="10"/>
  <c r="D847" i="10"/>
  <c r="D911" i="10"/>
  <c r="D975" i="10"/>
  <c r="D382" i="10"/>
  <c r="D446" i="10"/>
  <c r="D510" i="10"/>
  <c r="D574" i="10"/>
  <c r="D638" i="10"/>
  <c r="D403" i="10"/>
  <c r="D467" i="10"/>
  <c r="D531" i="10"/>
  <c r="D595" i="10"/>
  <c r="D659" i="10"/>
  <c r="D723" i="10"/>
  <c r="D787" i="10"/>
  <c r="D851" i="10"/>
  <c r="D915" i="10"/>
  <c r="D358" i="10"/>
  <c r="D422" i="10"/>
  <c r="D486" i="10"/>
  <c r="D550" i="10"/>
  <c r="D614" i="10"/>
  <c r="D678" i="10"/>
  <c r="D363" i="10"/>
  <c r="D427" i="10"/>
  <c r="D491" i="10"/>
  <c r="D555" i="10"/>
  <c r="D619" i="10"/>
  <c r="D683" i="10"/>
  <c r="D747" i="10"/>
  <c r="D811" i="10"/>
  <c r="D875" i="10"/>
  <c r="D939" i="10"/>
  <c r="D578" i="10"/>
  <c r="D391" i="10"/>
  <c r="D647" i="10"/>
  <c r="D903" i="10"/>
  <c r="D357" i="10"/>
  <c r="D493" i="10"/>
  <c r="D621" i="10"/>
  <c r="D733" i="10"/>
  <c r="D818" i="10"/>
  <c r="D904" i="10"/>
  <c r="D986" i="10"/>
  <c r="D385" i="10"/>
  <c r="D778" i="10"/>
  <c r="D721" i="10"/>
  <c r="D392" i="10"/>
  <c r="D520" i="10"/>
  <c r="D648" i="10"/>
  <c r="D750" i="10"/>
  <c r="D836" i="10"/>
  <c r="D921" i="10"/>
  <c r="D999" i="10"/>
  <c r="D449" i="10"/>
  <c r="D784" i="10"/>
  <c r="D684" i="10"/>
  <c r="D594" i="10"/>
  <c r="D471" i="10"/>
  <c r="D727" i="10"/>
  <c r="D405" i="10"/>
  <c r="D533" i="10"/>
  <c r="D661" i="10"/>
  <c r="D760" i="10"/>
  <c r="D845" i="10"/>
  <c r="D930" i="10"/>
  <c r="D513" i="10"/>
  <c r="D869" i="10"/>
  <c r="D508" i="10"/>
  <c r="D913" i="10"/>
  <c r="D368" i="10"/>
  <c r="D432" i="10"/>
  <c r="D496" i="10"/>
  <c r="D560" i="10"/>
  <c r="D624" i="10"/>
  <c r="D688" i="10"/>
  <c r="D734" i="10"/>
  <c r="D777" i="10"/>
  <c r="D820" i="10"/>
  <c r="D862" i="10"/>
  <c r="D905" i="10"/>
  <c r="D948" i="10"/>
  <c r="D987" i="10"/>
  <c r="D473" i="10"/>
  <c r="D657" i="10"/>
  <c r="D800" i="10"/>
  <c r="D928" i="10"/>
  <c r="D418" i="10"/>
  <c r="D546" i="10"/>
  <c r="D674" i="10"/>
  <c r="D359" i="10"/>
  <c r="D487" i="10"/>
  <c r="D615" i="10"/>
  <c r="D743" i="10"/>
  <c r="D871" i="10"/>
  <c r="D381" i="10"/>
  <c r="D445" i="10"/>
  <c r="D509" i="10"/>
  <c r="D573" i="10"/>
  <c r="D637" i="10"/>
  <c r="D701" i="10"/>
  <c r="D744" i="10"/>
  <c r="D786" i="10"/>
  <c r="D829" i="10"/>
  <c r="D872" i="10"/>
  <c r="D914" i="10"/>
  <c r="D957" i="10"/>
  <c r="D994" i="10"/>
  <c r="D441" i="10"/>
  <c r="D649" i="10"/>
  <c r="D810" i="10"/>
  <c r="D960" i="10"/>
  <c r="D540" i="10"/>
  <c r="D764" i="10"/>
  <c r="D940" i="10"/>
  <c r="D408" i="10"/>
  <c r="D472" i="10"/>
  <c r="D536" i="10"/>
  <c r="D600" i="10"/>
  <c r="D664" i="10"/>
  <c r="D718" i="10"/>
  <c r="D761" i="10"/>
  <c r="D804" i="10"/>
  <c r="D846" i="10"/>
  <c r="D889" i="10"/>
  <c r="D932" i="10"/>
  <c r="D974" i="10"/>
  <c r="D401" i="10"/>
  <c r="D593" i="10"/>
  <c r="D752" i="10"/>
  <c r="D880" i="10"/>
  <c r="D1000" i="10"/>
  <c r="D364" i="10"/>
  <c r="D620" i="10"/>
  <c r="D434" i="10"/>
  <c r="D759" i="10"/>
  <c r="D421" i="10"/>
  <c r="D677" i="10"/>
  <c r="D856" i="10"/>
  <c r="D901" i="10"/>
  <c r="D870" i="10"/>
  <c r="D576" i="10"/>
  <c r="D788" i="10"/>
  <c r="D958" i="10"/>
  <c r="D617" i="10"/>
  <c r="D396" i="10"/>
  <c r="D774" i="10"/>
  <c r="D945" i="10"/>
  <c r="D457" i="10"/>
  <c r="D633" i="10"/>
  <c r="D773" i="10"/>
  <c r="D890" i="10"/>
  <c r="D996" i="10"/>
  <c r="D356" i="10"/>
  <c r="D612" i="10"/>
  <c r="D812" i="10"/>
  <c r="D966" i="10"/>
  <c r="D532" i="10"/>
  <c r="D758" i="10"/>
  <c r="D934" i="10"/>
  <c r="D626" i="10"/>
  <c r="D920" i="10"/>
  <c r="D766" i="10"/>
  <c r="D588" i="10"/>
  <c r="D874" i="10"/>
  <c r="D580" i="10"/>
  <c r="D918" i="10"/>
  <c r="D498" i="10"/>
  <c r="D823" i="10"/>
  <c r="D453" i="10"/>
  <c r="D706" i="10"/>
  <c r="D877" i="10"/>
  <c r="D980" i="10"/>
  <c r="D961" i="10"/>
  <c r="D352" i="10"/>
  <c r="D608" i="10"/>
  <c r="D809" i="10"/>
  <c r="D979" i="10"/>
  <c r="D704" i="10"/>
  <c r="D460" i="10"/>
  <c r="D796" i="10"/>
  <c r="D972" i="10"/>
  <c r="D481" i="10"/>
  <c r="D665" i="10"/>
  <c r="D789" i="10"/>
  <c r="D906" i="10"/>
  <c r="D388" i="10"/>
  <c r="D644" i="10"/>
  <c r="D833" i="10"/>
  <c r="D985" i="10"/>
  <c r="D564" i="10"/>
  <c r="D780" i="10"/>
  <c r="D389" i="10"/>
  <c r="D998" i="10"/>
  <c r="D937" i="10"/>
  <c r="D753" i="10"/>
  <c r="D762" i="10"/>
  <c r="D950" i="10"/>
  <c r="D628" i="10"/>
  <c r="D631" i="10"/>
  <c r="D613" i="10"/>
  <c r="D813" i="10"/>
  <c r="D982" i="10"/>
  <c r="D757" i="10"/>
  <c r="D700" i="10"/>
  <c r="D512" i="10"/>
  <c r="D745" i="10"/>
  <c r="D916" i="10"/>
  <c r="D425" i="10"/>
  <c r="D732" i="10"/>
  <c r="D902" i="10"/>
  <c r="D409" i="10"/>
  <c r="D585" i="10"/>
  <c r="D746" i="10"/>
  <c r="D858" i="10"/>
  <c r="D976" i="10"/>
  <c r="D548" i="10"/>
  <c r="D769" i="10"/>
  <c r="D929" i="10"/>
  <c r="D468" i="10"/>
  <c r="D716" i="10"/>
  <c r="D892" i="10"/>
  <c r="D370" i="10"/>
  <c r="D834" i="10"/>
  <c r="D785" i="10"/>
  <c r="D852" i="10"/>
  <c r="D433" i="10"/>
  <c r="D816" i="10"/>
  <c r="D452" i="10"/>
  <c r="D993" i="10"/>
  <c r="D2" i="3"/>
  <c r="D410" i="10"/>
  <c r="D474" i="10"/>
  <c r="D538" i="10"/>
  <c r="D602" i="10"/>
  <c r="D666" i="10"/>
  <c r="D367" i="10"/>
  <c r="D431" i="10"/>
  <c r="D495" i="10"/>
  <c r="D559" i="10"/>
  <c r="D623" i="10"/>
  <c r="D687" i="10"/>
  <c r="D751" i="10"/>
  <c r="D815" i="10"/>
  <c r="D879" i="10"/>
  <c r="D943" i="10"/>
  <c r="D414" i="10"/>
  <c r="D478" i="10"/>
  <c r="D542" i="10"/>
  <c r="D606" i="10"/>
  <c r="D670" i="10"/>
  <c r="D371" i="10"/>
  <c r="D435" i="10"/>
  <c r="D499" i="10"/>
  <c r="D563" i="10"/>
  <c r="D627" i="10"/>
  <c r="D691" i="10"/>
  <c r="D755" i="10"/>
  <c r="D819" i="10"/>
  <c r="D883" i="10"/>
  <c r="D947" i="10"/>
  <c r="D390" i="10"/>
  <c r="D454" i="10"/>
  <c r="D518" i="10"/>
  <c r="D582" i="10"/>
  <c r="D646" i="10"/>
  <c r="D395" i="10"/>
  <c r="D459" i="10"/>
  <c r="D523" i="10"/>
  <c r="D587" i="10"/>
  <c r="D651" i="10"/>
  <c r="D715" i="10"/>
  <c r="D779" i="10"/>
  <c r="D843" i="10"/>
  <c r="D907" i="10"/>
  <c r="D971" i="10"/>
  <c r="D450" i="10"/>
  <c r="D519" i="10"/>
  <c r="D775" i="10"/>
  <c r="D429" i="10"/>
  <c r="D557" i="10"/>
  <c r="D685" i="10"/>
  <c r="D776" i="10"/>
  <c r="D861" i="10"/>
  <c r="D946" i="10"/>
  <c r="D601" i="10"/>
  <c r="D922" i="10"/>
  <c r="D476" i="10"/>
  <c r="D886" i="10"/>
  <c r="D456" i="10"/>
  <c r="D584" i="10"/>
  <c r="D708" i="10"/>
  <c r="D793" i="10"/>
  <c r="D878" i="10"/>
  <c r="D964" i="10"/>
  <c r="D641" i="10"/>
  <c r="D912" i="10"/>
  <c r="D428" i="10"/>
  <c r="D466" i="10"/>
  <c r="D599" i="10"/>
  <c r="D855" i="10"/>
  <c r="D469" i="10"/>
  <c r="D597" i="10"/>
  <c r="D717" i="10"/>
  <c r="D802" i="10"/>
  <c r="D888" i="10"/>
  <c r="D973" i="10"/>
  <c r="D725" i="10"/>
  <c r="D742" i="10"/>
  <c r="D400" i="10"/>
  <c r="D464" i="10"/>
  <c r="D528" i="10"/>
  <c r="D592" i="10"/>
  <c r="D656" i="10"/>
  <c r="D713" i="10"/>
  <c r="D756" i="10"/>
  <c r="D798" i="10"/>
  <c r="D841" i="10"/>
  <c r="D884" i="10"/>
  <c r="D926" i="10"/>
  <c r="D969" i="10"/>
  <c r="D377" i="10"/>
  <c r="D569" i="10"/>
  <c r="D736" i="10"/>
  <c r="D864" i="10"/>
  <c r="D984" i="10"/>
  <c r="D354" i="10"/>
  <c r="D482" i="10"/>
  <c r="D610" i="10"/>
  <c r="D423" i="10"/>
  <c r="D551" i="10"/>
  <c r="D679" i="10"/>
  <c r="D807" i="10"/>
  <c r="D935" i="10"/>
  <c r="D413" i="10"/>
  <c r="D477" i="10"/>
  <c r="D541" i="10"/>
  <c r="D605" i="10"/>
  <c r="D669" i="10"/>
  <c r="D722" i="10"/>
  <c r="D765" i="10"/>
  <c r="D808" i="10"/>
  <c r="D850" i="10"/>
  <c r="D893" i="10"/>
  <c r="D936" i="10"/>
  <c r="D978" i="10"/>
  <c r="D553" i="10"/>
  <c r="D741" i="10"/>
  <c r="D885" i="10"/>
  <c r="D412" i="10"/>
  <c r="D668" i="10"/>
  <c r="D849" i="10"/>
  <c r="D376" i="10"/>
  <c r="D440" i="10"/>
  <c r="D504" i="10"/>
  <c r="D568" i="10"/>
  <c r="D632" i="10"/>
  <c r="D696" i="10"/>
  <c r="D740" i="10"/>
  <c r="D782" i="10"/>
  <c r="D825" i="10"/>
  <c r="D868" i="10"/>
  <c r="D910" i="10"/>
  <c r="D953" i="10"/>
  <c r="D991" i="10"/>
  <c r="D505" i="10"/>
  <c r="D681" i="10"/>
  <c r="D821" i="10"/>
  <c r="D944" i="10"/>
  <c r="D492" i="10"/>
  <c r="D690" i="10"/>
  <c r="D503" i="10"/>
  <c r="D549" i="10"/>
  <c r="D770" i="10"/>
  <c r="D941" i="10"/>
  <c r="D577" i="10"/>
  <c r="D444" i="10"/>
  <c r="D448" i="10"/>
  <c r="D702" i="10"/>
  <c r="D873" i="10"/>
  <c r="D896" i="10"/>
  <c r="D652" i="10"/>
  <c r="D860" i="10"/>
  <c r="D369" i="10"/>
  <c r="D537" i="10"/>
  <c r="D714" i="10"/>
  <c r="D832" i="10"/>
  <c r="D949" i="10"/>
  <c r="D484" i="10"/>
  <c r="D726" i="10"/>
  <c r="D897" i="10"/>
  <c r="D404" i="10"/>
  <c r="D660" i="10"/>
  <c r="D844" i="10"/>
  <c r="D865" i="10"/>
  <c r="D439" i="10"/>
  <c r="D645" i="10"/>
  <c r="D465" i="10"/>
  <c r="D544" i="10"/>
  <c r="D609" i="10"/>
  <c r="D876" i="10"/>
  <c r="D737" i="10"/>
  <c r="D567" i="10"/>
  <c r="D581" i="10"/>
  <c r="D792" i="10"/>
  <c r="D962" i="10"/>
  <c r="D689" i="10"/>
  <c r="D572" i="10"/>
  <c r="D480" i="10"/>
  <c r="D724" i="10"/>
  <c r="D894" i="10"/>
  <c r="D954" i="10"/>
  <c r="D710" i="10"/>
  <c r="D881" i="10"/>
  <c r="D393" i="10"/>
  <c r="D561" i="10"/>
  <c r="D730" i="10"/>
  <c r="D848" i="10"/>
  <c r="D965" i="10"/>
  <c r="D516" i="10"/>
  <c r="D748" i="10"/>
  <c r="D908" i="10"/>
  <c r="D436" i="10"/>
  <c r="D692" i="10"/>
  <c r="D956" i="10"/>
  <c r="D951" i="10"/>
  <c r="D749" i="10"/>
  <c r="D672" i="10"/>
  <c r="D837" i="10"/>
  <c r="D838" i="10"/>
  <c r="D529" i="10"/>
  <c r="D933" i="10"/>
  <c r="D705" i="10"/>
  <c r="D372" i="10"/>
  <c r="D822" i="10"/>
  <c r="D562" i="10"/>
  <c r="D375" i="10"/>
  <c r="D887" i="10"/>
  <c r="D485" i="10"/>
  <c r="D728" i="10"/>
  <c r="D898" i="10"/>
  <c r="D361" i="10"/>
  <c r="D384" i="10"/>
  <c r="D640" i="10"/>
  <c r="D830" i="10"/>
  <c r="D995" i="10"/>
  <c r="D768" i="10"/>
  <c r="D524" i="10"/>
  <c r="D817" i="10"/>
  <c r="D989" i="10"/>
  <c r="D497" i="10"/>
  <c r="D673" i="10"/>
  <c r="D805" i="10"/>
  <c r="D917" i="10"/>
  <c r="D420" i="10"/>
  <c r="D676" i="10"/>
  <c r="D854" i="10"/>
  <c r="D1001" i="10"/>
  <c r="D596" i="10"/>
  <c r="D801" i="10"/>
  <c r="D977" i="10"/>
  <c r="D695" i="10"/>
  <c r="D517" i="10"/>
  <c r="D826" i="10"/>
  <c r="D416" i="10"/>
  <c r="D521" i="10"/>
  <c r="D924" i="10"/>
  <c r="D697" i="10"/>
  <c r="D988" i="10"/>
  <c r="D790" i="10"/>
  <c r="D500" i="10"/>
  <c r="D350" i="10"/>
  <c r="D308" i="10"/>
  <c r="D332" i="10"/>
  <c r="D330" i="10"/>
  <c r="D343" i="10"/>
  <c r="D325" i="10"/>
  <c r="D329" i="10"/>
  <c r="D347" i="10"/>
  <c r="D321" i="10"/>
  <c r="D348" i="10"/>
  <c r="D326" i="10"/>
  <c r="D310" i="10"/>
  <c r="D312" i="10"/>
  <c r="D346" i="10"/>
  <c r="D335" i="10"/>
  <c r="D322" i="10"/>
  <c r="D320" i="10"/>
  <c r="D344" i="10"/>
  <c r="D341" i="10"/>
  <c r="D345" i="10"/>
  <c r="D340" i="10"/>
  <c r="D304" i="10"/>
  <c r="D307" i="10"/>
  <c r="D305" i="10"/>
  <c r="D323" i="10"/>
  <c r="D324" i="10"/>
  <c r="D315" i="10"/>
  <c r="D314" i="10"/>
  <c r="D333" i="10"/>
  <c r="D319" i="10"/>
  <c r="D334" i="10"/>
  <c r="D339" i="10"/>
  <c r="D349" i="10"/>
  <c r="D338" i="10"/>
  <c r="D303" i="10"/>
  <c r="D313" i="10"/>
  <c r="D309" i="10"/>
  <c r="D317" i="10"/>
  <c r="D331" i="10"/>
  <c r="D316" i="10"/>
  <c r="D327" i="10"/>
  <c r="D306" i="10"/>
  <c r="D311" i="10"/>
  <c r="D337" i="10"/>
  <c r="D336" i="10"/>
  <c r="D328" i="10"/>
  <c r="D342" i="10"/>
  <c r="D318" i="10"/>
  <c r="H714" i="11"/>
  <c r="H706" i="11"/>
  <c r="F431" i="11"/>
  <c r="F435" i="11"/>
  <c r="H762" i="11"/>
  <c r="H750" i="11"/>
  <c r="E744" i="11"/>
  <c r="E740" i="11"/>
  <c r="H726" i="11"/>
  <c r="H678" i="11"/>
  <c r="H674" i="11"/>
  <c r="H666" i="11"/>
  <c r="H662" i="11"/>
  <c r="F569" i="11"/>
  <c r="F561" i="11"/>
  <c r="F451" i="11"/>
  <c r="F419" i="11"/>
  <c r="F415" i="11"/>
  <c r="H412" i="11"/>
  <c r="H836" i="11"/>
  <c r="H832" i="11"/>
  <c r="H440" i="11"/>
  <c r="F427" i="11"/>
  <c r="F423" i="11"/>
  <c r="H840" i="11"/>
  <c r="H770" i="11"/>
  <c r="H870" i="11"/>
  <c r="E860" i="11"/>
  <c r="F857" i="11"/>
  <c r="H854" i="11"/>
  <c r="H804" i="11"/>
  <c r="H796" i="11"/>
  <c r="H436" i="11"/>
  <c r="E386" i="11"/>
  <c r="H340" i="11"/>
  <c r="H328" i="11"/>
  <c r="E306" i="11"/>
  <c r="H698" i="11"/>
  <c r="H682" i="11"/>
  <c r="H332" i="11"/>
  <c r="H852" i="11"/>
  <c r="H778" i="11"/>
  <c r="H974" i="11"/>
  <c r="E972" i="11"/>
  <c r="H966" i="11"/>
  <c r="E964" i="11"/>
  <c r="F961" i="11"/>
  <c r="E924" i="11"/>
  <c r="H918" i="11"/>
  <c r="E916" i="11"/>
  <c r="F913" i="11"/>
  <c r="F815" i="11"/>
  <c r="E786" i="11"/>
  <c r="F781" i="11"/>
  <c r="F709" i="11"/>
  <c r="F701" i="11"/>
  <c r="F693" i="11"/>
  <c r="F677" i="11"/>
  <c r="F673" i="11"/>
  <c r="F661" i="11"/>
  <c r="H614" i="11"/>
  <c r="H610" i="11"/>
  <c r="H606" i="11"/>
  <c r="H602" i="11"/>
  <c r="H574" i="11"/>
  <c r="E558" i="11"/>
  <c r="H348" i="11"/>
  <c r="F339" i="11"/>
  <c r="F327" i="11"/>
  <c r="H26" i="11"/>
  <c r="F945" i="11"/>
  <c r="F897" i="11"/>
  <c r="E760" i="11"/>
  <c r="H902" i="11"/>
  <c r="H894" i="11"/>
  <c r="F953" i="11"/>
  <c r="H950" i="11"/>
  <c r="E794" i="11"/>
  <c r="E818" i="11"/>
  <c r="H812" i="11"/>
  <c r="F799" i="11"/>
  <c r="F737" i="11"/>
  <c r="E716" i="11"/>
  <c r="E712" i="11"/>
  <c r="E696" i="11"/>
  <c r="E680" i="11"/>
  <c r="E672" i="11"/>
  <c r="E664" i="11"/>
  <c r="F499" i="11"/>
  <c r="E612" i="11"/>
  <c r="E604" i="11"/>
  <c r="E564" i="11"/>
  <c r="E560" i="11"/>
  <c r="F629" i="11"/>
  <c r="F617" i="11"/>
  <c r="F613" i="11"/>
  <c r="F601" i="11"/>
  <c r="H536" i="11"/>
  <c r="E526" i="11"/>
  <c r="F523" i="11"/>
  <c r="E522" i="11"/>
  <c r="H520" i="11"/>
  <c r="E518" i="11"/>
  <c r="H516" i="11"/>
  <c r="F515" i="11"/>
  <c r="H512" i="11"/>
  <c r="F511" i="11"/>
  <c r="E510" i="11"/>
  <c r="F507" i="11"/>
  <c r="H504" i="11"/>
  <c r="E502" i="11"/>
  <c r="H500" i="11"/>
  <c r="E438" i="11"/>
  <c r="E430" i="11"/>
  <c r="E422" i="11"/>
  <c r="E414" i="11"/>
  <c r="E410" i="11"/>
  <c r="E370" i="11"/>
  <c r="E362" i="11"/>
  <c r="E354" i="11"/>
  <c r="E350" i="11"/>
  <c r="E338" i="11"/>
  <c r="E330" i="11"/>
  <c r="F343" i="11"/>
  <c r="F977" i="11"/>
  <c r="H958" i="11"/>
  <c r="E956" i="11"/>
  <c r="E940" i="11"/>
  <c r="H934" i="11"/>
  <c r="F929" i="11"/>
  <c r="H926" i="11"/>
  <c r="E908" i="11"/>
  <c r="F905" i="11"/>
  <c r="F889" i="11"/>
  <c r="H886" i="11"/>
  <c r="E884" i="11"/>
  <c r="F881" i="11"/>
  <c r="H878" i="11"/>
  <c r="E876" i="11"/>
  <c r="F873" i="11"/>
  <c r="H848" i="11"/>
  <c r="H844" i="11"/>
  <c r="H828" i="11"/>
  <c r="E826" i="11"/>
  <c r="F823" i="11"/>
  <c r="H820" i="11"/>
  <c r="F791" i="11"/>
  <c r="H788" i="11"/>
  <c r="F773" i="11"/>
  <c r="H754" i="11"/>
  <c r="H752" i="11"/>
  <c r="E732" i="11"/>
  <c r="F729" i="11"/>
  <c r="H650" i="11"/>
  <c r="E648" i="11"/>
  <c r="H646" i="11"/>
  <c r="F645" i="11"/>
  <c r="F641" i="11"/>
  <c r="E640" i="11"/>
  <c r="F637" i="11"/>
  <c r="F633" i="11"/>
  <c r="E632" i="11"/>
  <c r="H590" i="11"/>
  <c r="E588" i="11"/>
  <c r="H586" i="11"/>
  <c r="F585" i="11"/>
  <c r="H582" i="11"/>
  <c r="F581" i="11"/>
  <c r="E580" i="11"/>
  <c r="F577" i="11"/>
  <c r="E576" i="11"/>
  <c r="H552" i="11"/>
  <c r="F547" i="11"/>
  <c r="E542" i="11"/>
  <c r="F539" i="11"/>
  <c r="E538" i="11"/>
  <c r="E494" i="11"/>
  <c r="F491" i="11"/>
  <c r="E490" i="11"/>
  <c r="H488" i="11"/>
  <c r="E486" i="11"/>
  <c r="F483" i="11"/>
  <c r="H480" i="11"/>
  <c r="F479" i="11"/>
  <c r="E478" i="11"/>
  <c r="F467" i="11"/>
  <c r="H464" i="11"/>
  <c r="E462" i="11"/>
  <c r="H456" i="11"/>
  <c r="E454" i="11"/>
  <c r="H452" i="11"/>
  <c r="E378" i="11"/>
  <c r="E322" i="11"/>
  <c r="F319" i="11"/>
  <c r="H316" i="11"/>
  <c r="F311" i="11"/>
  <c r="H308" i="11"/>
  <c r="F307" i="11"/>
  <c r="E249" i="11"/>
  <c r="H217" i="11"/>
  <c r="F807" i="11"/>
  <c r="E704" i="11"/>
  <c r="H107" i="11"/>
  <c r="H34" i="11"/>
  <c r="F937" i="11"/>
  <c r="F865" i="11"/>
  <c r="H862" i="11"/>
  <c r="F765" i="11"/>
  <c r="F721" i="11"/>
  <c r="H718" i="11"/>
  <c r="H690" i="11"/>
  <c r="E688" i="11"/>
  <c r="F685" i="11"/>
  <c r="E684" i="11"/>
  <c r="E656" i="11"/>
  <c r="F653" i="11"/>
  <c r="E652" i="11"/>
  <c r="H622" i="11"/>
  <c r="E620" i="11"/>
  <c r="H618" i="11"/>
  <c r="E596" i="11"/>
  <c r="F593" i="11"/>
  <c r="E592" i="11"/>
  <c r="E572" i="11"/>
  <c r="H570" i="11"/>
  <c r="E550" i="11"/>
  <c r="H548" i="11"/>
  <c r="E534" i="11"/>
  <c r="F531" i="11"/>
  <c r="H528" i="11"/>
  <c r="F527" i="11"/>
  <c r="F475" i="11"/>
  <c r="H472" i="11"/>
  <c r="F463" i="11"/>
  <c r="H448" i="11"/>
  <c r="E446" i="11"/>
  <c r="F443" i="11"/>
  <c r="E442" i="11"/>
  <c r="E402" i="11"/>
  <c r="E398" i="11"/>
  <c r="E382" i="11"/>
  <c r="E318" i="11"/>
  <c r="E948" i="11"/>
  <c r="F625" i="11"/>
  <c r="E624" i="11"/>
  <c r="E506" i="11"/>
  <c r="H496" i="11"/>
  <c r="F495" i="11"/>
  <c r="H484" i="11"/>
  <c r="E474" i="11"/>
  <c r="E394" i="11"/>
  <c r="F969" i="11"/>
  <c r="H942" i="11"/>
  <c r="E932" i="11"/>
  <c r="F921" i="11"/>
  <c r="H910" i="11"/>
  <c r="E900" i="11"/>
  <c r="E892" i="11"/>
  <c r="E868" i="11"/>
  <c r="E810" i="11"/>
  <c r="E802" i="11"/>
  <c r="F783" i="11"/>
  <c r="E776" i="11"/>
  <c r="E768" i="11"/>
  <c r="F757" i="11"/>
  <c r="H748" i="11"/>
  <c r="H734" i="11"/>
  <c r="E724" i="11"/>
  <c r="F689" i="11"/>
  <c r="F669" i="11"/>
  <c r="E668" i="11"/>
  <c r="H658" i="11"/>
  <c r="F657" i="11"/>
  <c r="F609" i="11"/>
  <c r="E608" i="11"/>
  <c r="H598" i="11"/>
  <c r="F597" i="11"/>
  <c r="H566" i="11"/>
  <c r="F565" i="11"/>
  <c r="F555" i="11"/>
  <c r="E554" i="11"/>
  <c r="H544" i="11"/>
  <c r="F543" i="11"/>
  <c r="H532" i="11"/>
  <c r="E470" i="11"/>
  <c r="H468" i="11"/>
  <c r="F459" i="11"/>
  <c r="E458" i="11"/>
  <c r="F447" i="11"/>
  <c r="E366" i="11"/>
  <c r="E346" i="11"/>
  <c r="H344" i="11"/>
  <c r="F335" i="11"/>
  <c r="E334" i="11"/>
  <c r="H324" i="11"/>
  <c r="F323" i="11"/>
  <c r="E314" i="11"/>
  <c r="H312" i="11"/>
  <c r="F303" i="11"/>
  <c r="F291" i="11"/>
  <c r="F224" i="11"/>
  <c r="D1001" i="11"/>
  <c r="N1001" i="11"/>
  <c r="L1001" i="11"/>
  <c r="D1000" i="11"/>
  <c r="N1000" i="11"/>
  <c r="L1000" i="11"/>
  <c r="D999" i="11"/>
  <c r="N999" i="11"/>
  <c r="L999" i="11"/>
  <c r="D998" i="11"/>
  <c r="N998" i="11"/>
  <c r="L998" i="11"/>
  <c r="D997" i="11"/>
  <c r="N997" i="11"/>
  <c r="L997" i="11"/>
  <c r="D996" i="11"/>
  <c r="N996" i="11"/>
  <c r="L996" i="11"/>
  <c r="M995" i="11"/>
  <c r="K995" i="11"/>
  <c r="C994" i="11"/>
  <c r="M994" i="11"/>
  <c r="K994" i="11"/>
  <c r="C993" i="11"/>
  <c r="M993" i="11"/>
  <c r="K993" i="11"/>
  <c r="C992" i="11"/>
  <c r="M992" i="11"/>
  <c r="K992" i="11"/>
  <c r="D991" i="11"/>
  <c r="E991" i="11"/>
  <c r="N991" i="11"/>
  <c r="L991" i="11"/>
  <c r="D990" i="11"/>
  <c r="N990" i="11"/>
  <c r="L990" i="11"/>
  <c r="D989" i="11"/>
  <c r="N989" i="11"/>
  <c r="L989" i="11"/>
  <c r="D988" i="11"/>
  <c r="N988" i="11"/>
  <c r="L988" i="11"/>
  <c r="D987" i="11"/>
  <c r="N987" i="11"/>
  <c r="L987" i="11"/>
  <c r="D986" i="11"/>
  <c r="N986" i="11"/>
  <c r="L986" i="11"/>
  <c r="D985" i="11"/>
  <c r="N985" i="11"/>
  <c r="L985" i="11"/>
  <c r="D984" i="11"/>
  <c r="N984" i="11"/>
  <c r="L984" i="11"/>
  <c r="M983" i="11"/>
  <c r="K983" i="11"/>
  <c r="D982" i="11"/>
  <c r="E982" i="11"/>
  <c r="N982" i="11"/>
  <c r="L982" i="11"/>
  <c r="C981" i="11"/>
  <c r="M981" i="11"/>
  <c r="K981" i="11"/>
  <c r="C980" i="11"/>
  <c r="M980" i="11"/>
  <c r="K980" i="11"/>
  <c r="D979" i="11"/>
  <c r="F979" i="11"/>
  <c r="N979" i="11"/>
  <c r="L979" i="11"/>
  <c r="N978" i="11"/>
  <c r="L978" i="11"/>
  <c r="M977" i="11"/>
  <c r="K977" i="11"/>
  <c r="M976" i="11"/>
  <c r="K976" i="11"/>
  <c r="M975" i="11"/>
  <c r="K975" i="11"/>
  <c r="N974" i="11"/>
  <c r="L974" i="11"/>
  <c r="N973" i="11"/>
  <c r="L973" i="11"/>
  <c r="M972" i="11"/>
  <c r="K972" i="11"/>
  <c r="M971" i="11"/>
  <c r="K971" i="11"/>
  <c r="M970" i="11"/>
  <c r="K970" i="11"/>
  <c r="N969" i="11"/>
  <c r="L969" i="11"/>
  <c r="N968" i="11"/>
  <c r="L968" i="11"/>
  <c r="N967" i="11"/>
  <c r="L967" i="11"/>
  <c r="M966" i="11"/>
  <c r="K966" i="11"/>
  <c r="M965" i="11"/>
  <c r="K965" i="11"/>
  <c r="N964" i="11"/>
  <c r="L964" i="11"/>
  <c r="N963" i="11"/>
  <c r="L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L909" i="11"/>
  <c r="M908" i="11"/>
  <c r="K908" i="11"/>
  <c r="M907" i="11"/>
  <c r="K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L888" i="11"/>
  <c r="N887" i="11"/>
  <c r="L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K876" i="11"/>
  <c r="M875" i="11"/>
  <c r="K875" i="11"/>
  <c r="M874" i="11"/>
  <c r="K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L867" i="11"/>
  <c r="N866" i="11"/>
  <c r="L866" i="11"/>
  <c r="M865" i="11"/>
  <c r="K865" i="11"/>
  <c r="M864" i="11"/>
  <c r="K864" i="11"/>
  <c r="M863" i="11"/>
  <c r="K863" i="11"/>
  <c r="N862" i="11"/>
  <c r="L862" i="11"/>
  <c r="N861" i="11"/>
  <c r="L861" i="11"/>
  <c r="M860" i="11"/>
  <c r="K860" i="11"/>
  <c r="M859" i="11"/>
  <c r="K859" i="11"/>
  <c r="M858" i="11"/>
  <c r="K858" i="11"/>
  <c r="N857" i="11"/>
  <c r="L857" i="11"/>
  <c r="N856" i="11"/>
  <c r="L856" i="11"/>
  <c r="N855" i="11"/>
  <c r="L855" i="11"/>
  <c r="M854" i="11"/>
  <c r="K854" i="11"/>
  <c r="M853" i="11"/>
  <c r="K853" i="11"/>
  <c r="N852" i="11"/>
  <c r="L852" i="11"/>
  <c r="N851" i="11"/>
  <c r="L851" i="11"/>
  <c r="N850" i="11"/>
  <c r="L850" i="11"/>
  <c r="N849" i="11"/>
  <c r="L849" i="11"/>
  <c r="M848" i="11"/>
  <c r="K848" i="11"/>
  <c r="M847" i="11"/>
  <c r="K847" i="11"/>
  <c r="M846" i="11"/>
  <c r="K846" i="11"/>
  <c r="M845" i="11"/>
  <c r="K845" i="11"/>
  <c r="N844" i="11"/>
  <c r="L844" i="11"/>
  <c r="N843" i="11"/>
  <c r="L843" i="11"/>
  <c r="N842" i="11"/>
  <c r="L842" i="11"/>
  <c r="N841" i="11"/>
  <c r="L841" i="11"/>
  <c r="M840" i="11"/>
  <c r="K840" i="11"/>
  <c r="M839" i="11"/>
  <c r="K839" i="11"/>
  <c r="M838" i="11"/>
  <c r="K838" i="11"/>
  <c r="M837" i="11"/>
  <c r="K837" i="11"/>
  <c r="N836" i="11"/>
  <c r="L836" i="11"/>
  <c r="N835" i="11"/>
  <c r="L835" i="11"/>
  <c r="N834" i="11"/>
  <c r="L834" i="11"/>
  <c r="N833" i="11"/>
  <c r="L833" i="11"/>
  <c r="M832" i="11"/>
  <c r="K832" i="11"/>
  <c r="M831" i="11"/>
  <c r="K831" i="11"/>
  <c r="M830" i="11"/>
  <c r="K830" i="11"/>
  <c r="M829" i="11"/>
  <c r="K829" i="11"/>
  <c r="N828" i="11"/>
  <c r="L828" i="11"/>
  <c r="N827" i="11"/>
  <c r="L827" i="11"/>
  <c r="M826" i="11"/>
  <c r="K826" i="11"/>
  <c r="M825" i="11"/>
  <c r="K825" i="11"/>
  <c r="M824" i="11"/>
  <c r="K824" i="11"/>
  <c r="N823" i="11"/>
  <c r="L823" i="11"/>
  <c r="N822" i="11"/>
  <c r="L822" i="11"/>
  <c r="N821" i="11"/>
  <c r="L821" i="11"/>
  <c r="M820" i="11"/>
  <c r="K820" i="11"/>
  <c r="M819" i="11"/>
  <c r="K819" i="11"/>
  <c r="N818" i="11"/>
  <c r="L818" i="11"/>
  <c r="N817" i="11"/>
  <c r="L817" i="11"/>
  <c r="N816" i="11"/>
  <c r="L816" i="11"/>
  <c r="M815" i="11"/>
  <c r="K815" i="11"/>
  <c r="M814" i="11"/>
  <c r="K814" i="11"/>
  <c r="M813" i="11"/>
  <c r="K813" i="11"/>
  <c r="N812" i="11"/>
  <c r="L812" i="11"/>
  <c r="N811" i="11"/>
  <c r="L811" i="11"/>
  <c r="M810" i="11"/>
  <c r="K810" i="11"/>
  <c r="M809" i="11"/>
  <c r="K809" i="11"/>
  <c r="M808" i="11"/>
  <c r="K808" i="11"/>
  <c r="N807" i="11"/>
  <c r="L807" i="11"/>
  <c r="N806" i="11"/>
  <c r="L806" i="11"/>
  <c r="N805" i="11"/>
  <c r="L805" i="11"/>
  <c r="M804" i="11"/>
  <c r="K804" i="11"/>
  <c r="M803" i="11"/>
  <c r="K803" i="11"/>
  <c r="N802" i="11"/>
  <c r="L802" i="11"/>
  <c r="N801" i="11"/>
  <c r="L801" i="11"/>
  <c r="N800" i="11"/>
  <c r="L800" i="11"/>
  <c r="M799" i="11"/>
  <c r="K799" i="11"/>
  <c r="M798" i="11"/>
  <c r="K798" i="11"/>
  <c r="M797" i="11"/>
  <c r="K797" i="11"/>
  <c r="N796" i="11"/>
  <c r="L796" i="11"/>
  <c r="N795" i="11"/>
  <c r="L795" i="11"/>
  <c r="M794" i="11"/>
  <c r="K794" i="11"/>
  <c r="M793" i="11"/>
  <c r="K793" i="11"/>
  <c r="M792" i="11"/>
  <c r="K792" i="11"/>
  <c r="N791" i="11"/>
  <c r="L791" i="11"/>
  <c r="N790" i="11"/>
  <c r="L790" i="11"/>
  <c r="N789" i="11"/>
  <c r="L789" i="11"/>
  <c r="M788" i="11"/>
  <c r="K788" i="11"/>
  <c r="M787" i="11"/>
  <c r="K787" i="11"/>
  <c r="N786" i="11"/>
  <c r="L786" i="11"/>
  <c r="N785" i="11"/>
  <c r="L785" i="11"/>
  <c r="N784" i="11"/>
  <c r="L784" i="11"/>
  <c r="M783" i="11"/>
  <c r="K783" i="11"/>
  <c r="M782" i="11"/>
  <c r="K782" i="11"/>
  <c r="N781" i="11"/>
  <c r="L781" i="11"/>
  <c r="N780" i="11"/>
  <c r="L780" i="11"/>
  <c r="N779" i="11"/>
  <c r="L779" i="11"/>
  <c r="M778" i="11"/>
  <c r="K778" i="11"/>
  <c r="M777" i="11"/>
  <c r="K777" i="11"/>
  <c r="N776" i="11"/>
  <c r="L776" i="11"/>
  <c r="N775" i="11"/>
  <c r="L775" i="11"/>
  <c r="N774" i="11"/>
  <c r="L774" i="11"/>
  <c r="M773" i="11"/>
  <c r="K773" i="11"/>
  <c r="M772" i="11"/>
  <c r="K772" i="11"/>
  <c r="M771" i="11"/>
  <c r="K771" i="11"/>
  <c r="N770" i="11"/>
  <c r="L770" i="11"/>
  <c r="N769" i="11"/>
  <c r="L769" i="11"/>
  <c r="M768" i="11"/>
  <c r="K768" i="11"/>
  <c r="M767" i="11"/>
  <c r="K767" i="11"/>
  <c r="M766" i="11"/>
  <c r="K766" i="11"/>
  <c r="N765" i="11"/>
  <c r="L765" i="11"/>
  <c r="N764" i="11"/>
  <c r="L764" i="11"/>
  <c r="N763" i="11"/>
  <c r="L763" i="11"/>
  <c r="M762" i="11"/>
  <c r="K762" i="11"/>
  <c r="M761" i="11"/>
  <c r="K761" i="11"/>
  <c r="N760" i="11"/>
  <c r="L760" i="11"/>
  <c r="N759" i="11"/>
  <c r="L759" i="11"/>
  <c r="N758" i="11"/>
  <c r="L758" i="11"/>
  <c r="M757" i="11"/>
  <c r="K757" i="11"/>
  <c r="M756" i="11"/>
  <c r="K756" i="11"/>
  <c r="M755" i="11"/>
  <c r="K755" i="11"/>
  <c r="N754" i="11"/>
  <c r="L754" i="11"/>
  <c r="N753" i="11"/>
  <c r="L753" i="11"/>
  <c r="M752" i="11"/>
  <c r="K752" i="11"/>
  <c r="M751" i="11"/>
  <c r="K751" i="11"/>
  <c r="N750" i="11"/>
  <c r="L750" i="11"/>
  <c r="N749" i="11"/>
  <c r="L749" i="11"/>
  <c r="M748" i="11"/>
  <c r="K748" i="11"/>
  <c r="M747" i="11"/>
  <c r="K747" i="11"/>
  <c r="M746" i="11"/>
  <c r="K746" i="11"/>
  <c r="M745" i="11"/>
  <c r="K745" i="11"/>
  <c r="N744" i="11"/>
  <c r="L744" i="11"/>
  <c r="N743" i="11"/>
  <c r="L743" i="11"/>
  <c r="N742" i="11"/>
  <c r="L742" i="11"/>
  <c r="N741" i="11"/>
  <c r="L741" i="11"/>
  <c r="M740" i="11"/>
  <c r="K740" i="11"/>
  <c r="M739" i="11"/>
  <c r="K739" i="11"/>
  <c r="M738" i="11"/>
  <c r="K738" i="11"/>
  <c r="N737" i="11"/>
  <c r="L737" i="11"/>
  <c r="N736" i="11"/>
  <c r="L736" i="11"/>
  <c r="N735" i="11"/>
  <c r="L735" i="11"/>
  <c r="M734" i="11"/>
  <c r="K734" i="11"/>
  <c r="M733" i="11"/>
  <c r="K733" i="11"/>
  <c r="N732" i="11"/>
  <c r="L732" i="11"/>
  <c r="N731" i="11"/>
  <c r="L731" i="11"/>
  <c r="N730" i="11"/>
  <c r="L730" i="11"/>
  <c r="M729" i="11"/>
  <c r="K729" i="11"/>
  <c r="M728" i="11"/>
  <c r="K728" i="11"/>
  <c r="M727" i="11"/>
  <c r="K727" i="11"/>
  <c r="N726" i="11"/>
  <c r="L726" i="11"/>
  <c r="N725" i="11"/>
  <c r="L725" i="11"/>
  <c r="M724" i="11"/>
  <c r="K724" i="11"/>
  <c r="M723" i="11"/>
  <c r="K723" i="11"/>
  <c r="M722" i="11"/>
  <c r="K722" i="11"/>
  <c r="N721" i="11"/>
  <c r="L721" i="11"/>
  <c r="N720" i="11"/>
  <c r="L720" i="11"/>
  <c r="N719" i="11"/>
  <c r="L719" i="11"/>
  <c r="M718" i="11"/>
  <c r="K718" i="11"/>
  <c r="M717" i="11"/>
  <c r="K717" i="11"/>
  <c r="N716" i="11"/>
  <c r="L716" i="11"/>
  <c r="N715" i="11"/>
  <c r="L715" i="11"/>
  <c r="M714" i="11"/>
  <c r="K714" i="11"/>
  <c r="M713" i="11"/>
  <c r="K713" i="11"/>
  <c r="N712" i="11"/>
  <c r="L712" i="11"/>
  <c r="N711" i="11"/>
  <c r="L711" i="11"/>
  <c r="N710" i="11"/>
  <c r="L710" i="11"/>
  <c r="M709" i="11"/>
  <c r="K709" i="11"/>
  <c r="M708" i="11"/>
  <c r="K708" i="11"/>
  <c r="M707" i="11"/>
  <c r="K707" i="11"/>
  <c r="N706" i="11"/>
  <c r="L706" i="11"/>
  <c r="N705" i="11"/>
  <c r="L705" i="11"/>
  <c r="M704" i="11"/>
  <c r="K704" i="11"/>
  <c r="M703" i="11"/>
  <c r="K703" i="11"/>
  <c r="M702" i="11"/>
  <c r="K702" i="11"/>
  <c r="N701" i="11"/>
  <c r="L701" i="11"/>
  <c r="N700" i="11"/>
  <c r="L700" i="11"/>
  <c r="N699" i="11"/>
  <c r="L699" i="11"/>
  <c r="M698" i="11"/>
  <c r="K698" i="11"/>
  <c r="M697" i="11"/>
  <c r="K697" i="11"/>
  <c r="N696" i="11"/>
  <c r="L696" i="11"/>
  <c r="N695" i="11"/>
  <c r="L695" i="11"/>
  <c r="N694" i="11"/>
  <c r="L694" i="11"/>
  <c r="M693" i="11"/>
  <c r="K693" i="11"/>
  <c r="M692" i="11"/>
  <c r="K692" i="11"/>
  <c r="M691" i="11"/>
  <c r="K691" i="11"/>
  <c r="N690" i="11"/>
  <c r="L690" i="11"/>
  <c r="N689" i="11"/>
  <c r="L689" i="11"/>
  <c r="M688" i="11"/>
  <c r="K688" i="11"/>
  <c r="M687" i="11"/>
  <c r="K687" i="11"/>
  <c r="M686" i="11"/>
  <c r="K686" i="11"/>
  <c r="N685" i="11"/>
  <c r="L685" i="11"/>
  <c r="N684" i="11"/>
  <c r="L684" i="11"/>
  <c r="N683" i="11"/>
  <c r="L683" i="11"/>
  <c r="M682" i="11"/>
  <c r="K682" i="11"/>
  <c r="M681" i="11"/>
  <c r="K681" i="11"/>
  <c r="N680" i="11"/>
  <c r="L680" i="11"/>
  <c r="N679" i="11"/>
  <c r="L679" i="11"/>
  <c r="N678" i="11"/>
  <c r="L678" i="11"/>
  <c r="M677" i="11"/>
  <c r="K677" i="11"/>
  <c r="M676" i="11"/>
  <c r="K676" i="11"/>
  <c r="M675" i="11"/>
  <c r="K675" i="11"/>
  <c r="N674" i="11"/>
  <c r="L674" i="11"/>
  <c r="N673" i="11"/>
  <c r="L673" i="11"/>
  <c r="M672" i="11"/>
  <c r="K672" i="11"/>
  <c r="M671" i="11"/>
  <c r="K671" i="11"/>
  <c r="M670" i="11"/>
  <c r="K670" i="11"/>
  <c r="N669" i="11"/>
  <c r="L669" i="11"/>
  <c r="N668" i="11"/>
  <c r="L668" i="11"/>
  <c r="N667" i="11"/>
  <c r="L667" i="11"/>
  <c r="M666" i="11"/>
  <c r="K666" i="11"/>
  <c r="M665" i="11"/>
  <c r="K665" i="11"/>
  <c r="N664" i="11"/>
  <c r="L664" i="11"/>
  <c r="N663" i="11"/>
  <c r="L663" i="11"/>
  <c r="N662" i="11"/>
  <c r="L662" i="11"/>
  <c r="M661" i="11"/>
  <c r="K661" i="11"/>
  <c r="M660" i="11"/>
  <c r="K660" i="11"/>
  <c r="M659" i="11"/>
  <c r="K659" i="11"/>
  <c r="N658" i="11"/>
  <c r="L658" i="11"/>
  <c r="N657" i="11"/>
  <c r="L657" i="11"/>
  <c r="M656" i="11"/>
  <c r="K656" i="11"/>
  <c r="M655" i="11"/>
  <c r="K655" i="11"/>
  <c r="M654" i="11"/>
  <c r="K654" i="11"/>
  <c r="N653" i="11"/>
  <c r="L653" i="11"/>
  <c r="N652" i="11"/>
  <c r="L652" i="11"/>
  <c r="N651" i="11"/>
  <c r="L651" i="11"/>
  <c r="M650" i="11"/>
  <c r="K650" i="11"/>
  <c r="M649" i="11"/>
  <c r="K649" i="11"/>
  <c r="N648" i="11"/>
  <c r="L648" i="11"/>
  <c r="N647" i="11"/>
  <c r="L647" i="11"/>
  <c r="N646" i="11"/>
  <c r="L646" i="11"/>
  <c r="M645" i="11"/>
  <c r="K645" i="11"/>
  <c r="M644" i="11"/>
  <c r="K644" i="11"/>
  <c r="M643" i="11"/>
  <c r="K643" i="11"/>
  <c r="M642" i="11"/>
  <c r="K642" i="11"/>
  <c r="N641" i="11"/>
  <c r="L641" i="11"/>
  <c r="N640" i="11"/>
  <c r="L640" i="11"/>
  <c r="N639" i="11"/>
  <c r="L639" i="11"/>
  <c r="N638" i="11"/>
  <c r="L638" i="11"/>
  <c r="M637" i="11"/>
  <c r="K637" i="11"/>
  <c r="M636" i="11"/>
  <c r="K636" i="11"/>
  <c r="M635" i="11"/>
  <c r="K635" i="11"/>
  <c r="M634" i="11"/>
  <c r="K634" i="11"/>
  <c r="N633" i="11"/>
  <c r="L633" i="11"/>
  <c r="N632" i="11"/>
  <c r="L632" i="11"/>
  <c r="N631" i="11"/>
  <c r="L631" i="11"/>
  <c r="N630" i="11"/>
  <c r="L630" i="11"/>
  <c r="M629" i="11"/>
  <c r="K629" i="11"/>
  <c r="M628" i="11"/>
  <c r="K628" i="11"/>
  <c r="M627" i="11"/>
  <c r="K627" i="11"/>
  <c r="M626" i="11"/>
  <c r="K626" i="11"/>
  <c r="N625" i="11"/>
  <c r="L625" i="11"/>
  <c r="N624" i="11"/>
  <c r="L624" i="11"/>
  <c r="N623" i="11"/>
  <c r="L623" i="11"/>
  <c r="M622" i="11"/>
  <c r="K622" i="11"/>
  <c r="M621" i="11"/>
  <c r="K621" i="11"/>
  <c r="N620" i="11"/>
  <c r="L620" i="11"/>
  <c r="N619" i="11"/>
  <c r="L619" i="11"/>
  <c r="N618" i="11"/>
  <c r="L618" i="11"/>
  <c r="M617" i="11"/>
  <c r="K617" i="11"/>
  <c r="M616" i="11"/>
  <c r="K616" i="11"/>
  <c r="M615" i="11"/>
  <c r="K615" i="11"/>
  <c r="N614" i="11"/>
  <c r="L614" i="11"/>
  <c r="N613" i="11"/>
  <c r="L613" i="11"/>
  <c r="M612" i="11"/>
  <c r="K612" i="11"/>
  <c r="M611" i="11"/>
  <c r="K611" i="11"/>
  <c r="M610" i="11"/>
  <c r="K610" i="11"/>
  <c r="N609" i="11"/>
  <c r="L609" i="11"/>
  <c r="N608" i="11"/>
  <c r="L608" i="11"/>
  <c r="N607" i="11"/>
  <c r="L607" i="11"/>
  <c r="M606" i="11"/>
  <c r="K606" i="11"/>
  <c r="M605" i="11"/>
  <c r="K605" i="11"/>
  <c r="N604" i="11"/>
  <c r="L604" i="11"/>
  <c r="N603" i="11"/>
  <c r="L603" i="11"/>
  <c r="N602" i="11"/>
  <c r="L602" i="11"/>
  <c r="M601" i="11"/>
  <c r="K601" i="11"/>
  <c r="M600" i="11"/>
  <c r="K600" i="11"/>
  <c r="M599" i="11"/>
  <c r="K599" i="11"/>
  <c r="N598" i="11"/>
  <c r="L598" i="11"/>
  <c r="N597" i="11"/>
  <c r="L597" i="11"/>
  <c r="M596" i="11"/>
  <c r="K596" i="11"/>
  <c r="M595" i="11"/>
  <c r="K595" i="11"/>
  <c r="M594" i="11"/>
  <c r="K594" i="11"/>
  <c r="N593" i="11"/>
  <c r="L593" i="11"/>
  <c r="N592" i="11"/>
  <c r="L592" i="11"/>
  <c r="N591" i="11"/>
  <c r="L591" i="11"/>
  <c r="M590" i="11"/>
  <c r="K590" i="11"/>
  <c r="M589" i="11"/>
  <c r="K589" i="11"/>
  <c r="N588" i="11"/>
  <c r="L588" i="11"/>
  <c r="N587" i="11"/>
  <c r="L587" i="11"/>
  <c r="N586" i="11"/>
  <c r="L586" i="11"/>
  <c r="M585" i="11"/>
  <c r="K585" i="11"/>
  <c r="M584" i="11"/>
  <c r="K584" i="11"/>
  <c r="M583" i="11"/>
  <c r="K583" i="11"/>
  <c r="N582" i="11"/>
  <c r="L582" i="11"/>
  <c r="N581" i="11"/>
  <c r="L581" i="11"/>
  <c r="M580" i="11"/>
  <c r="K580" i="11"/>
  <c r="M579" i="11"/>
  <c r="K579" i="11"/>
  <c r="M578" i="11"/>
  <c r="K578" i="11"/>
  <c r="N577" i="11"/>
  <c r="L577" i="11"/>
  <c r="N576" i="11"/>
  <c r="L576" i="11"/>
  <c r="N575" i="11"/>
  <c r="L575" i="11"/>
  <c r="M574" i="11"/>
  <c r="K574" i="11"/>
  <c r="M573" i="11"/>
  <c r="K573" i="11"/>
  <c r="N572" i="11"/>
  <c r="L572" i="11"/>
  <c r="N571" i="11"/>
  <c r="L571" i="11"/>
  <c r="N570" i="11"/>
  <c r="L570" i="11"/>
  <c r="M569" i="11"/>
  <c r="K569" i="11"/>
  <c r="M568" i="11"/>
  <c r="K568" i="11"/>
  <c r="M567" i="11"/>
  <c r="K567" i="11"/>
  <c r="N566" i="11"/>
  <c r="L566" i="11"/>
  <c r="N565" i="11"/>
  <c r="L565" i="11"/>
  <c r="M564" i="11"/>
  <c r="K564" i="11"/>
  <c r="M563" i="11"/>
  <c r="K563" i="11"/>
  <c r="M562" i="11"/>
  <c r="K562" i="11"/>
  <c r="N561" i="11"/>
  <c r="L561" i="11"/>
  <c r="N560" i="11"/>
  <c r="L560" i="11"/>
  <c r="N559" i="11"/>
  <c r="L559" i="11"/>
  <c r="M558" i="11"/>
  <c r="K558" i="11"/>
  <c r="M557" i="11"/>
  <c r="K557" i="11"/>
  <c r="M556" i="11"/>
  <c r="K556" i="11"/>
  <c r="N555" i="11"/>
  <c r="L555" i="11"/>
  <c r="N554" i="11"/>
  <c r="L554" i="11"/>
  <c r="N553" i="11"/>
  <c r="L553" i="11"/>
  <c r="M552" i="11"/>
  <c r="K552" i="11"/>
  <c r="M551" i="11"/>
  <c r="K551" i="11"/>
  <c r="N550" i="11"/>
  <c r="L550" i="11"/>
  <c r="N549" i="11"/>
  <c r="L549" i="11"/>
  <c r="N548" i="11"/>
  <c r="L548" i="11"/>
  <c r="M547" i="11"/>
  <c r="K547" i="11"/>
  <c r="M546" i="11"/>
  <c r="K546" i="11"/>
  <c r="M545" i="11"/>
  <c r="K545" i="11"/>
  <c r="N544" i="11"/>
  <c r="L544" i="11"/>
  <c r="N543" i="11"/>
  <c r="L543" i="11"/>
  <c r="M542" i="11"/>
  <c r="K542" i="11"/>
  <c r="M541" i="11"/>
  <c r="K541" i="11"/>
  <c r="M540" i="11"/>
  <c r="K540" i="11"/>
  <c r="N539" i="11"/>
  <c r="L539" i="11"/>
  <c r="N538" i="11"/>
  <c r="L538" i="11"/>
  <c r="N537" i="11"/>
  <c r="L537" i="11"/>
  <c r="M536" i="11"/>
  <c r="K536" i="11"/>
  <c r="M535" i="11"/>
  <c r="K535" i="11"/>
  <c r="N534" i="11"/>
  <c r="L534" i="11"/>
  <c r="N533" i="11"/>
  <c r="L533" i="11"/>
  <c r="N532" i="11"/>
  <c r="L532" i="11"/>
  <c r="M531" i="11"/>
  <c r="K531" i="11"/>
  <c r="M530" i="11"/>
  <c r="K530" i="11"/>
  <c r="M529" i="11"/>
  <c r="K529" i="11"/>
  <c r="N528" i="11"/>
  <c r="L528" i="11"/>
  <c r="N527" i="11"/>
  <c r="L527" i="11"/>
  <c r="M526" i="11"/>
  <c r="K526" i="11"/>
  <c r="M525" i="11"/>
  <c r="K525" i="11"/>
  <c r="M524" i="11"/>
  <c r="K524" i="11"/>
  <c r="N523" i="11"/>
  <c r="L523" i="11"/>
  <c r="N522" i="11"/>
  <c r="L522" i="11"/>
  <c r="N521" i="11"/>
  <c r="L521" i="11"/>
  <c r="M520" i="11"/>
  <c r="K520" i="11"/>
  <c r="M519" i="11"/>
  <c r="K519" i="11"/>
  <c r="N518" i="11"/>
  <c r="L518" i="11"/>
  <c r="N517" i="11"/>
  <c r="L517" i="11"/>
  <c r="N516" i="11"/>
  <c r="L516" i="11"/>
  <c r="M515" i="11"/>
  <c r="K515" i="11"/>
  <c r="M514" i="11"/>
  <c r="K514" i="11"/>
  <c r="M513" i="11"/>
  <c r="K513" i="11"/>
  <c r="N507" i="11"/>
  <c r="L507" i="11"/>
  <c r="N506" i="11"/>
  <c r="L506" i="11"/>
  <c r="N505" i="11"/>
  <c r="L505" i="11"/>
  <c r="M504" i="11"/>
  <c r="K504" i="11"/>
  <c r="M503" i="11"/>
  <c r="K503" i="11"/>
  <c r="N496" i="11"/>
  <c r="L496" i="11"/>
  <c r="N495" i="11"/>
  <c r="L495" i="11"/>
  <c r="M494" i="11"/>
  <c r="K494" i="11"/>
  <c r="M493" i="11"/>
  <c r="K493" i="11"/>
  <c r="M492" i="11"/>
  <c r="K492" i="11"/>
  <c r="N486" i="11"/>
  <c r="L486" i="11"/>
  <c r="N485" i="11"/>
  <c r="L485" i="11"/>
  <c r="N484" i="11"/>
  <c r="L484" i="11"/>
  <c r="M483" i="11"/>
  <c r="K483" i="11"/>
  <c r="M482" i="11"/>
  <c r="K482" i="11"/>
  <c r="M481" i="11"/>
  <c r="K481" i="11"/>
  <c r="N475" i="11"/>
  <c r="L475" i="11"/>
  <c r="N474" i="11"/>
  <c r="L474" i="11"/>
  <c r="N473" i="11"/>
  <c r="L473" i="11"/>
  <c r="M472" i="11"/>
  <c r="K472" i="11"/>
  <c r="M471" i="11"/>
  <c r="K471" i="11"/>
  <c r="N464" i="11"/>
  <c r="L464" i="11"/>
  <c r="N463" i="11"/>
  <c r="L463" i="11"/>
  <c r="M462" i="11"/>
  <c r="K462" i="11"/>
  <c r="C1001" i="11"/>
  <c r="E1001" i="11"/>
  <c r="M1001" i="11"/>
  <c r="K1001" i="11"/>
  <c r="C1000" i="11"/>
  <c r="M1000" i="11"/>
  <c r="K1000" i="11"/>
  <c r="C999" i="11"/>
  <c r="M999" i="11"/>
  <c r="K999" i="11"/>
  <c r="C998" i="11"/>
  <c r="M998" i="11"/>
  <c r="K998" i="11"/>
  <c r="C997" i="11"/>
  <c r="M997" i="11"/>
  <c r="K997" i="11"/>
  <c r="C996" i="11"/>
  <c r="M996" i="11"/>
  <c r="K996" i="11"/>
  <c r="D995" i="11"/>
  <c r="H995" i="11"/>
  <c r="N995" i="11"/>
  <c r="L995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D983" i="11"/>
  <c r="H983" i="11"/>
  <c r="N983" i="11"/>
  <c r="L983" i="11"/>
  <c r="M982" i="11"/>
  <c r="K982" i="11"/>
  <c r="N981" i="11"/>
  <c r="L981" i="11"/>
  <c r="D980" i="11"/>
  <c r="N980" i="11"/>
  <c r="L980" i="11"/>
  <c r="M979" i="11"/>
  <c r="K979" i="11"/>
  <c r="M978" i="11"/>
  <c r="K978" i="11"/>
  <c r="N977" i="11"/>
  <c r="L977" i="11"/>
  <c r="N976" i="11"/>
  <c r="L976" i="11"/>
  <c r="N975" i="11"/>
  <c r="L975" i="11"/>
  <c r="M974" i="11"/>
  <c r="K974" i="11"/>
  <c r="M973" i="11"/>
  <c r="K973" i="11"/>
  <c r="N972" i="11"/>
  <c r="L972" i="11"/>
  <c r="N971" i="11"/>
  <c r="L971" i="11"/>
  <c r="N970" i="11"/>
  <c r="L970" i="11"/>
  <c r="M969" i="11"/>
  <c r="K969" i="11"/>
  <c r="M968" i="11"/>
  <c r="K968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N911" i="11"/>
  <c r="L911" i="11"/>
  <c r="M910" i="11"/>
  <c r="K910" i="11"/>
  <c r="M909" i="11"/>
  <c r="K909" i="11"/>
  <c r="N908" i="11"/>
  <c r="L908" i="11"/>
  <c r="N907" i="11"/>
  <c r="L907" i="11"/>
  <c r="N906" i="11"/>
  <c r="L906" i="11"/>
  <c r="M905" i="11"/>
  <c r="K905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N886" i="11"/>
  <c r="L886" i="11"/>
  <c r="N885" i="11"/>
  <c r="L885" i="11"/>
  <c r="M884" i="11"/>
  <c r="K884" i="11"/>
  <c r="M883" i="11"/>
  <c r="K883" i="11"/>
  <c r="M882" i="11"/>
  <c r="K882" i="11"/>
  <c r="N881" i="11"/>
  <c r="L881" i="11"/>
  <c r="N880" i="11"/>
  <c r="L880" i="11"/>
  <c r="N879" i="11"/>
  <c r="L879" i="11"/>
  <c r="M878" i="11"/>
  <c r="K878" i="11"/>
  <c r="M877" i="11"/>
  <c r="K877" i="11"/>
  <c r="N876" i="11"/>
  <c r="L876" i="11"/>
  <c r="N875" i="11"/>
  <c r="L875" i="11"/>
  <c r="N874" i="11"/>
  <c r="L874" i="11"/>
  <c r="M873" i="11"/>
  <c r="K873" i="11"/>
  <c r="M872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N863" i="11"/>
  <c r="L863" i="11"/>
  <c r="M862" i="11"/>
  <c r="K862" i="11"/>
  <c r="M861" i="11"/>
  <c r="K861" i="11"/>
  <c r="N860" i="11"/>
  <c r="L860" i="11"/>
  <c r="N859" i="11"/>
  <c r="L859" i="11"/>
  <c r="N858" i="11"/>
  <c r="L858" i="11"/>
  <c r="M857" i="11"/>
  <c r="K857" i="11"/>
  <c r="M856" i="11"/>
  <c r="K856" i="11"/>
  <c r="M855" i="11"/>
  <c r="K855" i="11"/>
  <c r="N854" i="11"/>
  <c r="L854" i="11"/>
  <c r="N853" i="11"/>
  <c r="L853" i="11"/>
  <c r="M852" i="11"/>
  <c r="K852" i="11"/>
  <c r="M851" i="11"/>
  <c r="K851" i="11"/>
  <c r="M850" i="11"/>
  <c r="K850" i="11"/>
  <c r="M849" i="11"/>
  <c r="K849" i="11"/>
  <c r="N848" i="11"/>
  <c r="L848" i="11"/>
  <c r="N847" i="11"/>
  <c r="L847" i="11"/>
  <c r="N846" i="11"/>
  <c r="L846" i="11"/>
  <c r="N845" i="11"/>
  <c r="L845" i="11"/>
  <c r="M844" i="11"/>
  <c r="K844" i="11"/>
  <c r="M843" i="11"/>
  <c r="K843" i="11"/>
  <c r="M842" i="11"/>
  <c r="K842" i="11"/>
  <c r="M841" i="11"/>
  <c r="K841" i="11"/>
  <c r="N840" i="11"/>
  <c r="L840" i="11"/>
  <c r="N839" i="11"/>
  <c r="L839" i="11"/>
  <c r="N838" i="11"/>
  <c r="L838" i="11"/>
  <c r="N837" i="11"/>
  <c r="L837" i="11"/>
  <c r="M836" i="11"/>
  <c r="K836" i="11"/>
  <c r="M835" i="11"/>
  <c r="K835" i="11"/>
  <c r="M834" i="11"/>
  <c r="K834" i="11"/>
  <c r="M833" i="11"/>
  <c r="K833" i="11"/>
  <c r="N832" i="11"/>
  <c r="L832" i="11"/>
  <c r="N831" i="11"/>
  <c r="L831" i="11"/>
  <c r="N830" i="11"/>
  <c r="L830" i="11"/>
  <c r="N829" i="11"/>
  <c r="L829" i="11"/>
  <c r="M828" i="11"/>
  <c r="K828" i="11"/>
  <c r="M827" i="11"/>
  <c r="K827" i="11"/>
  <c r="N826" i="11"/>
  <c r="L826" i="11"/>
  <c r="N825" i="11"/>
  <c r="L825" i="11"/>
  <c r="N824" i="11"/>
  <c r="L824" i="11"/>
  <c r="M823" i="11"/>
  <c r="K823" i="11"/>
  <c r="M822" i="11"/>
  <c r="K822" i="11"/>
  <c r="M821" i="11"/>
  <c r="K821" i="11"/>
  <c r="N820" i="11"/>
  <c r="L820" i="11"/>
  <c r="N819" i="11"/>
  <c r="L819" i="11"/>
  <c r="M818" i="11"/>
  <c r="K818" i="11"/>
  <c r="M817" i="11"/>
  <c r="K817" i="11"/>
  <c r="M816" i="11"/>
  <c r="K816" i="11"/>
  <c r="N815" i="11"/>
  <c r="L815" i="11"/>
  <c r="N814" i="11"/>
  <c r="L814" i="11"/>
  <c r="N813" i="11"/>
  <c r="L813" i="11"/>
  <c r="M812" i="11"/>
  <c r="K812" i="11"/>
  <c r="M811" i="11"/>
  <c r="K811" i="11"/>
  <c r="N810" i="11"/>
  <c r="L810" i="11"/>
  <c r="N809" i="11"/>
  <c r="L809" i="11"/>
  <c r="N808" i="11"/>
  <c r="L808" i="11"/>
  <c r="M807" i="11"/>
  <c r="K807" i="11"/>
  <c r="M806" i="11"/>
  <c r="K806" i="11"/>
  <c r="M805" i="11"/>
  <c r="K805" i="11"/>
  <c r="N804" i="11"/>
  <c r="L804" i="11"/>
  <c r="N803" i="11"/>
  <c r="L803" i="11"/>
  <c r="M802" i="11"/>
  <c r="K802" i="11"/>
  <c r="M801" i="11"/>
  <c r="K801" i="11"/>
  <c r="M800" i="11"/>
  <c r="K800" i="11"/>
  <c r="N799" i="11"/>
  <c r="L799" i="11"/>
  <c r="N798" i="11"/>
  <c r="L798" i="11"/>
  <c r="N797" i="11"/>
  <c r="L797" i="11"/>
  <c r="M796" i="11"/>
  <c r="K796" i="11"/>
  <c r="M795" i="11"/>
  <c r="K795" i="11"/>
  <c r="N794" i="11"/>
  <c r="L794" i="11"/>
  <c r="N793" i="11"/>
  <c r="L793" i="11"/>
  <c r="N792" i="11"/>
  <c r="L792" i="11"/>
  <c r="M791" i="11"/>
  <c r="K791" i="11"/>
  <c r="M790" i="11"/>
  <c r="K790" i="11"/>
  <c r="M789" i="11"/>
  <c r="K789" i="11"/>
  <c r="N788" i="11"/>
  <c r="L788" i="11"/>
  <c r="N787" i="11"/>
  <c r="L787" i="11"/>
  <c r="M786" i="11"/>
  <c r="K786" i="11"/>
  <c r="M785" i="11"/>
  <c r="K785" i="11"/>
  <c r="M784" i="11"/>
  <c r="K784" i="11"/>
  <c r="N783" i="11"/>
  <c r="L783" i="11"/>
  <c r="N782" i="11"/>
  <c r="L782" i="11"/>
  <c r="M781" i="11"/>
  <c r="K781" i="11"/>
  <c r="M780" i="11"/>
  <c r="K780" i="11"/>
  <c r="M779" i="11"/>
  <c r="K779" i="11"/>
  <c r="N778" i="11"/>
  <c r="L778" i="11"/>
  <c r="N777" i="11"/>
  <c r="L777" i="11"/>
  <c r="M776" i="11"/>
  <c r="K776" i="11"/>
  <c r="M775" i="11"/>
  <c r="K775" i="11"/>
  <c r="M774" i="11"/>
  <c r="K774" i="11"/>
  <c r="N773" i="11"/>
  <c r="L773" i="11"/>
  <c r="N772" i="11"/>
  <c r="L772" i="11"/>
  <c r="N771" i="11"/>
  <c r="L771" i="11"/>
  <c r="M770" i="11"/>
  <c r="K770" i="11"/>
  <c r="M769" i="11"/>
  <c r="K769" i="11"/>
  <c r="N768" i="11"/>
  <c r="L768" i="11"/>
  <c r="N767" i="11"/>
  <c r="L767" i="11"/>
  <c r="N766" i="11"/>
  <c r="L766" i="11"/>
  <c r="M765" i="11"/>
  <c r="K765" i="11"/>
  <c r="M764" i="11"/>
  <c r="K764" i="11"/>
  <c r="M763" i="11"/>
  <c r="K763" i="11"/>
  <c r="N762" i="11"/>
  <c r="L762" i="11"/>
  <c r="N761" i="11"/>
  <c r="L761" i="11"/>
  <c r="M760" i="11"/>
  <c r="K760" i="11"/>
  <c r="M759" i="11"/>
  <c r="K759" i="11"/>
  <c r="M758" i="11"/>
  <c r="K758" i="11"/>
  <c r="N757" i="11"/>
  <c r="L757" i="11"/>
  <c r="N756" i="11"/>
  <c r="L756" i="11"/>
  <c r="N755" i="11"/>
  <c r="L755" i="11"/>
  <c r="M754" i="11"/>
  <c r="K754" i="11"/>
  <c r="M753" i="11"/>
  <c r="K753" i="11"/>
  <c r="N752" i="11"/>
  <c r="L752" i="11"/>
  <c r="N751" i="11"/>
  <c r="L751" i="11"/>
  <c r="M750" i="11"/>
  <c r="K750" i="11"/>
  <c r="M749" i="11"/>
  <c r="K749" i="11"/>
  <c r="N748" i="11"/>
  <c r="L748" i="11"/>
  <c r="N747" i="11"/>
  <c r="L747" i="11"/>
  <c r="N746" i="11"/>
  <c r="L746" i="11"/>
  <c r="N745" i="11"/>
  <c r="L745" i="11"/>
  <c r="M744" i="11"/>
  <c r="K744" i="11"/>
  <c r="M743" i="11"/>
  <c r="K743" i="11"/>
  <c r="M742" i="11"/>
  <c r="K742" i="11"/>
  <c r="M741" i="11"/>
  <c r="K741" i="11"/>
  <c r="N740" i="11"/>
  <c r="L740" i="11"/>
  <c r="N739" i="11"/>
  <c r="L739" i="11"/>
  <c r="N738" i="11"/>
  <c r="L738" i="11"/>
  <c r="M737" i="11"/>
  <c r="K737" i="11"/>
  <c r="M736" i="11"/>
  <c r="K736" i="11"/>
  <c r="M735" i="11"/>
  <c r="K735" i="11"/>
  <c r="N734" i="11"/>
  <c r="L734" i="11"/>
  <c r="N733" i="11"/>
  <c r="L733" i="11"/>
  <c r="M732" i="11"/>
  <c r="K732" i="11"/>
  <c r="M731" i="11"/>
  <c r="K731" i="11"/>
  <c r="M730" i="11"/>
  <c r="K730" i="11"/>
  <c r="N729" i="11"/>
  <c r="L729" i="11"/>
  <c r="N728" i="11"/>
  <c r="L728" i="11"/>
  <c r="N727" i="11"/>
  <c r="L727" i="11"/>
  <c r="M726" i="11"/>
  <c r="K726" i="11"/>
  <c r="M725" i="11"/>
  <c r="K725" i="11"/>
  <c r="N724" i="11"/>
  <c r="L724" i="11"/>
  <c r="N723" i="11"/>
  <c r="L723" i="11"/>
  <c r="N722" i="11"/>
  <c r="L722" i="11"/>
  <c r="M721" i="11"/>
  <c r="K721" i="11"/>
  <c r="M720" i="11"/>
  <c r="K720" i="11"/>
  <c r="M719" i="11"/>
  <c r="K719" i="11"/>
  <c r="N718" i="11"/>
  <c r="L718" i="11"/>
  <c r="N717" i="11"/>
  <c r="L717" i="11"/>
  <c r="M716" i="11"/>
  <c r="K716" i="11"/>
  <c r="M715" i="11"/>
  <c r="K715" i="11"/>
  <c r="N714" i="11"/>
  <c r="L714" i="11"/>
  <c r="N713" i="11"/>
  <c r="L713" i="11"/>
  <c r="M712" i="11"/>
  <c r="K712" i="11"/>
  <c r="M711" i="11"/>
  <c r="K711" i="11"/>
  <c r="M710" i="11"/>
  <c r="K710" i="11"/>
  <c r="N709" i="11"/>
  <c r="L709" i="11"/>
  <c r="N708" i="11"/>
  <c r="L708" i="11"/>
  <c r="N707" i="11"/>
  <c r="L707" i="11"/>
  <c r="M706" i="11"/>
  <c r="K706" i="11"/>
  <c r="M705" i="11"/>
  <c r="K705" i="11"/>
  <c r="N704" i="11"/>
  <c r="L704" i="11"/>
  <c r="N703" i="11"/>
  <c r="L703" i="11"/>
  <c r="N702" i="11"/>
  <c r="L702" i="11"/>
  <c r="M701" i="11"/>
  <c r="K701" i="11"/>
  <c r="M700" i="11"/>
  <c r="K700" i="11"/>
  <c r="M699" i="11"/>
  <c r="K699" i="11"/>
  <c r="N698" i="11"/>
  <c r="L698" i="11"/>
  <c r="N697" i="11"/>
  <c r="L697" i="11"/>
  <c r="M696" i="11"/>
  <c r="K696" i="11"/>
  <c r="M695" i="11"/>
  <c r="K695" i="11"/>
  <c r="M694" i="11"/>
  <c r="K694" i="11"/>
  <c r="N693" i="11"/>
  <c r="L693" i="11"/>
  <c r="N692" i="11"/>
  <c r="L692" i="11"/>
  <c r="N691" i="11"/>
  <c r="L691" i="11"/>
  <c r="M690" i="11"/>
  <c r="K690" i="11"/>
  <c r="M689" i="11"/>
  <c r="K689" i="11"/>
  <c r="N688" i="11"/>
  <c r="L688" i="11"/>
  <c r="N687" i="11"/>
  <c r="L687" i="11"/>
  <c r="N686" i="11"/>
  <c r="L686" i="11"/>
  <c r="M685" i="11"/>
  <c r="K685" i="11"/>
  <c r="M684" i="11"/>
  <c r="K684" i="11"/>
  <c r="M683" i="11"/>
  <c r="K683" i="11"/>
  <c r="N682" i="11"/>
  <c r="L682" i="11"/>
  <c r="N681" i="11"/>
  <c r="L681" i="11"/>
  <c r="M680" i="11"/>
  <c r="K680" i="11"/>
  <c r="M679" i="11"/>
  <c r="K679" i="11"/>
  <c r="M678" i="11"/>
  <c r="K678" i="11"/>
  <c r="N677" i="11"/>
  <c r="L677" i="11"/>
  <c r="N676" i="11"/>
  <c r="L676" i="11"/>
  <c r="N675" i="11"/>
  <c r="L675" i="11"/>
  <c r="M674" i="11"/>
  <c r="K674" i="11"/>
  <c r="M673" i="11"/>
  <c r="K673" i="11"/>
  <c r="N672" i="11"/>
  <c r="L672" i="11"/>
  <c r="N671" i="11"/>
  <c r="L671" i="11"/>
  <c r="N670" i="11"/>
  <c r="L670" i="11"/>
  <c r="M669" i="11"/>
  <c r="K669" i="11"/>
  <c r="M668" i="11"/>
  <c r="K668" i="11"/>
  <c r="M667" i="11"/>
  <c r="K667" i="11"/>
  <c r="N666" i="11"/>
  <c r="L666" i="11"/>
  <c r="N665" i="11"/>
  <c r="L665" i="11"/>
  <c r="M664" i="11"/>
  <c r="K664" i="11"/>
  <c r="M663" i="11"/>
  <c r="K663" i="11"/>
  <c r="M662" i="11"/>
  <c r="K662" i="11"/>
  <c r="N661" i="11"/>
  <c r="L661" i="11"/>
  <c r="N660" i="11"/>
  <c r="L660" i="11"/>
  <c r="N659" i="11"/>
  <c r="L659" i="11"/>
  <c r="M658" i="11"/>
  <c r="K658" i="11"/>
  <c r="M657" i="11"/>
  <c r="K657" i="11"/>
  <c r="N656" i="11"/>
  <c r="L656" i="11"/>
  <c r="N655" i="11"/>
  <c r="L655" i="11"/>
  <c r="N654" i="11"/>
  <c r="L654" i="11"/>
  <c r="M653" i="11"/>
  <c r="K653" i="11"/>
  <c r="M652" i="11"/>
  <c r="K652" i="11"/>
  <c r="M651" i="11"/>
  <c r="K651" i="11"/>
  <c r="N650" i="11"/>
  <c r="L650" i="11"/>
  <c r="N649" i="11"/>
  <c r="L649" i="11"/>
  <c r="M648" i="11"/>
  <c r="K648" i="11"/>
  <c r="M647" i="11"/>
  <c r="K647" i="11"/>
  <c r="M646" i="11"/>
  <c r="K646" i="11"/>
  <c r="N645" i="11"/>
  <c r="L645" i="11"/>
  <c r="N644" i="11"/>
  <c r="L644" i="11"/>
  <c r="N643" i="11"/>
  <c r="L643" i="11"/>
  <c r="N642" i="11"/>
  <c r="L642" i="11"/>
  <c r="M641" i="11"/>
  <c r="K641" i="11"/>
  <c r="M640" i="11"/>
  <c r="K640" i="11"/>
  <c r="M639" i="11"/>
  <c r="K639" i="11"/>
  <c r="M638" i="11"/>
  <c r="K638" i="11"/>
  <c r="N637" i="11"/>
  <c r="L637" i="11"/>
  <c r="N636" i="11"/>
  <c r="L636" i="11"/>
  <c r="N635" i="11"/>
  <c r="L635" i="11"/>
  <c r="N634" i="11"/>
  <c r="L634" i="11"/>
  <c r="M633" i="11"/>
  <c r="K633" i="11"/>
  <c r="M632" i="11"/>
  <c r="K632" i="11"/>
  <c r="M631" i="11"/>
  <c r="K631" i="11"/>
  <c r="M630" i="11"/>
  <c r="K630" i="11"/>
  <c r="N629" i="11"/>
  <c r="L629" i="11"/>
  <c r="N628" i="11"/>
  <c r="L628" i="11"/>
  <c r="N627" i="11"/>
  <c r="L627" i="11"/>
  <c r="N626" i="11"/>
  <c r="L626" i="11"/>
  <c r="M625" i="11"/>
  <c r="K625" i="11"/>
  <c r="M624" i="11"/>
  <c r="K624" i="11"/>
  <c r="M623" i="11"/>
  <c r="K623" i="11"/>
  <c r="N622" i="11"/>
  <c r="L622" i="11"/>
  <c r="N621" i="11"/>
  <c r="L621" i="11"/>
  <c r="M620" i="11"/>
  <c r="K620" i="11"/>
  <c r="M619" i="11"/>
  <c r="K619" i="11"/>
  <c r="M618" i="11"/>
  <c r="K618" i="11"/>
  <c r="N617" i="11"/>
  <c r="L617" i="11"/>
  <c r="N616" i="11"/>
  <c r="L616" i="11"/>
  <c r="N615" i="11"/>
  <c r="L615" i="11"/>
  <c r="M614" i="11"/>
  <c r="K614" i="11"/>
  <c r="M613" i="11"/>
  <c r="K613" i="11"/>
  <c r="N612" i="11"/>
  <c r="L612" i="11"/>
  <c r="N611" i="11"/>
  <c r="L611" i="11"/>
  <c r="N610" i="11"/>
  <c r="L610" i="11"/>
  <c r="M609" i="11"/>
  <c r="K609" i="11"/>
  <c r="M608" i="11"/>
  <c r="K608" i="11"/>
  <c r="M607" i="11"/>
  <c r="K607" i="11"/>
  <c r="N606" i="11"/>
  <c r="L606" i="11"/>
  <c r="N605" i="11"/>
  <c r="L605" i="11"/>
  <c r="M604" i="11"/>
  <c r="K604" i="11"/>
  <c r="M603" i="11"/>
  <c r="K603" i="11"/>
  <c r="M602" i="11"/>
  <c r="K602" i="11"/>
  <c r="N601" i="11"/>
  <c r="L601" i="11"/>
  <c r="N600" i="11"/>
  <c r="L600" i="11"/>
  <c r="N599" i="11"/>
  <c r="L599" i="11"/>
  <c r="M598" i="11"/>
  <c r="K598" i="11"/>
  <c r="M597" i="11"/>
  <c r="K597" i="11"/>
  <c r="N596" i="11"/>
  <c r="L596" i="11"/>
  <c r="N595" i="11"/>
  <c r="L595" i="11"/>
  <c r="N594" i="11"/>
  <c r="L594" i="11"/>
  <c r="M593" i="11"/>
  <c r="K593" i="11"/>
  <c r="M592" i="11"/>
  <c r="K592" i="11"/>
  <c r="M591" i="11"/>
  <c r="K591" i="11"/>
  <c r="N590" i="11"/>
  <c r="L590" i="11"/>
  <c r="N589" i="11"/>
  <c r="L589" i="11"/>
  <c r="M588" i="11"/>
  <c r="K588" i="11"/>
  <c r="M587" i="11"/>
  <c r="K587" i="11"/>
  <c r="M586" i="11"/>
  <c r="K586" i="11"/>
  <c r="N585" i="11"/>
  <c r="L585" i="11"/>
  <c r="N584" i="11"/>
  <c r="L584" i="11"/>
  <c r="N583" i="11"/>
  <c r="L583" i="11"/>
  <c r="M582" i="11"/>
  <c r="K582" i="11"/>
  <c r="M581" i="11"/>
  <c r="K581" i="11"/>
  <c r="N580" i="11"/>
  <c r="L580" i="11"/>
  <c r="N579" i="11"/>
  <c r="L579" i="11"/>
  <c r="N578" i="11"/>
  <c r="L578" i="11"/>
  <c r="M577" i="11"/>
  <c r="K577" i="11"/>
  <c r="M576" i="11"/>
  <c r="K576" i="11"/>
  <c r="M575" i="11"/>
  <c r="K575" i="11"/>
  <c r="N574" i="11"/>
  <c r="L574" i="11"/>
  <c r="N573" i="11"/>
  <c r="L573" i="11"/>
  <c r="M572" i="11"/>
  <c r="K572" i="11"/>
  <c r="M571" i="11"/>
  <c r="K571" i="11"/>
  <c r="M570" i="11"/>
  <c r="K570" i="11"/>
  <c r="N569" i="11"/>
  <c r="L569" i="11"/>
  <c r="N568" i="11"/>
  <c r="L568" i="11"/>
  <c r="N567" i="11"/>
  <c r="L567" i="11"/>
  <c r="M566" i="11"/>
  <c r="K566" i="11"/>
  <c r="M565" i="11"/>
  <c r="K565" i="11"/>
  <c r="N564" i="11"/>
  <c r="L564" i="11"/>
  <c r="N563" i="11"/>
  <c r="L563" i="11"/>
  <c r="N562" i="11"/>
  <c r="L562" i="11"/>
  <c r="M561" i="11"/>
  <c r="K561" i="11"/>
  <c r="M560" i="11"/>
  <c r="K560" i="11"/>
  <c r="M559" i="11"/>
  <c r="K559" i="11"/>
  <c r="N558" i="11"/>
  <c r="L558" i="11"/>
  <c r="N557" i="11"/>
  <c r="L557" i="11"/>
  <c r="N556" i="11"/>
  <c r="L556" i="11"/>
  <c r="M555" i="11"/>
  <c r="K555" i="11"/>
  <c r="M554" i="11"/>
  <c r="K554" i="11"/>
  <c r="M553" i="11"/>
  <c r="K553" i="11"/>
  <c r="N552" i="11"/>
  <c r="L552" i="11"/>
  <c r="N551" i="11"/>
  <c r="L551" i="11"/>
  <c r="M550" i="11"/>
  <c r="K550" i="11"/>
  <c r="M549" i="11"/>
  <c r="K549" i="11"/>
  <c r="M548" i="11"/>
  <c r="K548" i="11"/>
  <c r="N547" i="11"/>
  <c r="L547" i="11"/>
  <c r="N546" i="11"/>
  <c r="L546" i="11"/>
  <c r="N545" i="11"/>
  <c r="L545" i="11"/>
  <c r="M544" i="11"/>
  <c r="K544" i="11"/>
  <c r="M543" i="11"/>
  <c r="K543" i="11"/>
  <c r="N542" i="11"/>
  <c r="L542" i="11"/>
  <c r="N541" i="11"/>
  <c r="L541" i="11"/>
  <c r="N540" i="11"/>
  <c r="L540" i="11"/>
  <c r="M539" i="11"/>
  <c r="K539" i="11"/>
  <c r="M538" i="11"/>
  <c r="K538" i="11"/>
  <c r="M537" i="11"/>
  <c r="K537" i="11"/>
  <c r="N536" i="11"/>
  <c r="L536" i="11"/>
  <c r="N535" i="11"/>
  <c r="L535" i="11"/>
  <c r="M534" i="11"/>
  <c r="K534" i="11"/>
  <c r="M533" i="11"/>
  <c r="K533" i="11"/>
  <c r="M532" i="11"/>
  <c r="K532" i="11"/>
  <c r="N531" i="11"/>
  <c r="L531" i="11"/>
  <c r="N530" i="11"/>
  <c r="L530" i="11"/>
  <c r="N529" i="11"/>
  <c r="L529" i="11"/>
  <c r="M528" i="11"/>
  <c r="K528" i="11"/>
  <c r="M527" i="11"/>
  <c r="K527" i="11"/>
  <c r="N526" i="11"/>
  <c r="L526" i="11"/>
  <c r="N525" i="11"/>
  <c r="L525" i="11"/>
  <c r="N524" i="11"/>
  <c r="L524" i="11"/>
  <c r="M523" i="11"/>
  <c r="K523" i="11"/>
  <c r="M522" i="11"/>
  <c r="K522" i="11"/>
  <c r="M521" i="11"/>
  <c r="K521" i="11"/>
  <c r="N520" i="11"/>
  <c r="L520" i="11"/>
  <c r="N519" i="11"/>
  <c r="L519" i="11"/>
  <c r="M518" i="11"/>
  <c r="K518" i="11"/>
  <c r="M517" i="11"/>
  <c r="K517" i="11"/>
  <c r="N512" i="11"/>
  <c r="L512" i="11"/>
  <c r="N511" i="11"/>
  <c r="L511" i="11"/>
  <c r="M510" i="11"/>
  <c r="K510" i="11"/>
  <c r="M509" i="11"/>
  <c r="K509" i="11"/>
  <c r="M508" i="11"/>
  <c r="K508" i="11"/>
  <c r="N502" i="11"/>
  <c r="L502" i="11"/>
  <c r="N501" i="11"/>
  <c r="L501" i="11"/>
  <c r="N500" i="11"/>
  <c r="L500" i="11"/>
  <c r="M499" i="11"/>
  <c r="K499" i="11"/>
  <c r="M498" i="11"/>
  <c r="K498" i="11"/>
  <c r="M497" i="11"/>
  <c r="K497" i="11"/>
  <c r="N491" i="11"/>
  <c r="L491" i="11"/>
  <c r="N490" i="11"/>
  <c r="L490" i="11"/>
  <c r="N489" i="11"/>
  <c r="L489" i="11"/>
  <c r="M488" i="11"/>
  <c r="K488" i="11"/>
  <c r="M487" i="11"/>
  <c r="K487" i="11"/>
  <c r="N480" i="11"/>
  <c r="L480" i="11"/>
  <c r="N479" i="11"/>
  <c r="L479" i="11"/>
  <c r="M478" i="11"/>
  <c r="K478" i="11"/>
  <c r="M477" i="11"/>
  <c r="K477" i="11"/>
  <c r="M476" i="11"/>
  <c r="K476" i="11"/>
  <c r="N470" i="11"/>
  <c r="L470" i="11"/>
  <c r="N469" i="11"/>
  <c r="L469" i="11"/>
  <c r="N468" i="11"/>
  <c r="L468" i="11"/>
  <c r="M467" i="11"/>
  <c r="K467" i="11"/>
  <c r="M466" i="11"/>
  <c r="K466" i="11"/>
  <c r="M465" i="11"/>
  <c r="K465" i="11"/>
  <c r="E692" i="11"/>
  <c r="H686" i="11"/>
  <c r="F681" i="11"/>
  <c r="E676" i="11"/>
  <c r="H670" i="11"/>
  <c r="F665" i="11"/>
  <c r="E660" i="11"/>
  <c r="H654" i="11"/>
  <c r="F649" i="11"/>
  <c r="E644" i="11"/>
  <c r="E636" i="11"/>
  <c r="E628" i="11"/>
  <c r="F621" i="11"/>
  <c r="E616" i="11"/>
  <c r="F605" i="11"/>
  <c r="E600" i="11"/>
  <c r="H594" i="11"/>
  <c r="F589" i="11"/>
  <c r="E584" i="11"/>
  <c r="H578" i="11"/>
  <c r="F573" i="11"/>
  <c r="E568" i="11"/>
  <c r="H562" i="11"/>
  <c r="H556" i="11"/>
  <c r="F551" i="11"/>
  <c r="E546" i="11"/>
  <c r="H540" i="11"/>
  <c r="F535" i="11"/>
  <c r="E530" i="11"/>
  <c r="H524" i="11"/>
  <c r="F519" i="11"/>
  <c r="M461" i="11"/>
  <c r="K461" i="11"/>
  <c r="M460" i="11"/>
  <c r="K460" i="11"/>
  <c r="N459" i="11"/>
  <c r="L459" i="11"/>
  <c r="N458" i="11"/>
  <c r="L458" i="11"/>
  <c r="N457" i="11"/>
  <c r="L457" i="11"/>
  <c r="M456" i="11"/>
  <c r="K456" i="11"/>
  <c r="M455" i="11"/>
  <c r="K455" i="11"/>
  <c r="N454" i="11"/>
  <c r="L454" i="11"/>
  <c r="N453" i="11"/>
  <c r="L453" i="11"/>
  <c r="N452" i="11"/>
  <c r="L452" i="11"/>
  <c r="M451" i="11"/>
  <c r="K451" i="11"/>
  <c r="M450" i="11"/>
  <c r="K450" i="11"/>
  <c r="M449" i="11"/>
  <c r="K449" i="11"/>
  <c r="N448" i="11"/>
  <c r="L448" i="11"/>
  <c r="N447" i="11"/>
  <c r="L447" i="11"/>
  <c r="M446" i="11"/>
  <c r="K446" i="11"/>
  <c r="M445" i="11"/>
  <c r="K445" i="11"/>
  <c r="M444" i="11"/>
  <c r="K444" i="11"/>
  <c r="N443" i="11"/>
  <c r="L443" i="11"/>
  <c r="N442" i="11"/>
  <c r="L442" i="11"/>
  <c r="N441" i="11"/>
  <c r="L441" i="11"/>
  <c r="M440" i="11"/>
  <c r="K440" i="11"/>
  <c r="M439" i="11"/>
  <c r="K439" i="11"/>
  <c r="N438" i="11"/>
  <c r="L438" i="11"/>
  <c r="N437" i="11"/>
  <c r="L437" i="11"/>
  <c r="N436" i="11"/>
  <c r="L436" i="11"/>
  <c r="M435" i="11"/>
  <c r="K435" i="11"/>
  <c r="M434" i="11"/>
  <c r="K434" i="11"/>
  <c r="M433" i="11"/>
  <c r="K433" i="11"/>
  <c r="M432" i="11"/>
  <c r="K432" i="11"/>
  <c r="N431" i="11"/>
  <c r="L431" i="11"/>
  <c r="N430" i="11"/>
  <c r="L430" i="11"/>
  <c r="N429" i="11"/>
  <c r="L429" i="11"/>
  <c r="N428" i="11"/>
  <c r="L428" i="11"/>
  <c r="M427" i="11"/>
  <c r="K427" i="11"/>
  <c r="M426" i="11"/>
  <c r="K426" i="11"/>
  <c r="M425" i="11"/>
  <c r="K425" i="11"/>
  <c r="M424" i="11"/>
  <c r="K424" i="11"/>
  <c r="N423" i="11"/>
  <c r="L423" i="11"/>
  <c r="N422" i="11"/>
  <c r="L422" i="11"/>
  <c r="N421" i="11"/>
  <c r="L421" i="11"/>
  <c r="N420" i="11"/>
  <c r="L420" i="11"/>
  <c r="M419" i="11"/>
  <c r="K419" i="11"/>
  <c r="M418" i="11"/>
  <c r="K418" i="11"/>
  <c r="M417" i="11"/>
  <c r="K417" i="11"/>
  <c r="M416" i="11"/>
  <c r="K416" i="11"/>
  <c r="N415" i="11"/>
  <c r="L415" i="11"/>
  <c r="N414" i="11"/>
  <c r="L414" i="11"/>
  <c r="N413" i="11"/>
  <c r="L413" i="11"/>
  <c r="M412" i="11"/>
  <c r="K412" i="11"/>
  <c r="M411" i="11"/>
  <c r="K411" i="11"/>
  <c r="M516" i="11"/>
  <c r="K516" i="11"/>
  <c r="N515" i="11"/>
  <c r="L515" i="11"/>
  <c r="N514" i="11"/>
  <c r="L514" i="11"/>
  <c r="N513" i="11"/>
  <c r="L513" i="11"/>
  <c r="M512" i="11"/>
  <c r="K512" i="11"/>
  <c r="M511" i="11"/>
  <c r="K511" i="11"/>
  <c r="N510" i="11"/>
  <c r="L510" i="11"/>
  <c r="N509" i="11"/>
  <c r="L509" i="11"/>
  <c r="N508" i="11"/>
  <c r="L508" i="11"/>
  <c r="M507" i="11"/>
  <c r="K507" i="11"/>
  <c r="M506" i="11"/>
  <c r="K506" i="11"/>
  <c r="M505" i="11"/>
  <c r="K505" i="11"/>
  <c r="N504" i="11"/>
  <c r="L504" i="11"/>
  <c r="N503" i="11"/>
  <c r="L503" i="11"/>
  <c r="M502" i="11"/>
  <c r="K502" i="11"/>
  <c r="M501" i="11"/>
  <c r="K501" i="11"/>
  <c r="M500" i="11"/>
  <c r="K500" i="11"/>
  <c r="N499" i="11"/>
  <c r="L499" i="11"/>
  <c r="N498" i="11"/>
  <c r="L498" i="11"/>
  <c r="N497" i="11"/>
  <c r="L497" i="11"/>
  <c r="M496" i="11"/>
  <c r="K496" i="11"/>
  <c r="M495" i="11"/>
  <c r="K495" i="11"/>
  <c r="N494" i="11"/>
  <c r="L494" i="11"/>
  <c r="N493" i="11"/>
  <c r="L493" i="11"/>
  <c r="N492" i="11"/>
  <c r="L492" i="11"/>
  <c r="M491" i="11"/>
  <c r="K491" i="11"/>
  <c r="M490" i="11"/>
  <c r="K490" i="11"/>
  <c r="M489" i="11"/>
  <c r="K489" i="11"/>
  <c r="N488" i="11"/>
  <c r="L488" i="11"/>
  <c r="N487" i="11"/>
  <c r="L487" i="11"/>
  <c r="M486" i="11"/>
  <c r="K486" i="11"/>
  <c r="M485" i="11"/>
  <c r="K485" i="11"/>
  <c r="M484" i="11"/>
  <c r="K484" i="11"/>
  <c r="N483" i="11"/>
  <c r="L483" i="11"/>
  <c r="N482" i="11"/>
  <c r="L482" i="11"/>
  <c r="N481" i="11"/>
  <c r="L481" i="11"/>
  <c r="M480" i="11"/>
  <c r="K480" i="11"/>
  <c r="M479" i="11"/>
  <c r="K479" i="11"/>
  <c r="N478" i="11"/>
  <c r="L478" i="11"/>
  <c r="N477" i="11"/>
  <c r="L477" i="11"/>
  <c r="N476" i="11"/>
  <c r="L476" i="11"/>
  <c r="M475" i="11"/>
  <c r="K475" i="11"/>
  <c r="M474" i="11"/>
  <c r="K474" i="11"/>
  <c r="M473" i="11"/>
  <c r="K473" i="11"/>
  <c r="N472" i="11"/>
  <c r="L472" i="11"/>
  <c r="N471" i="11"/>
  <c r="L471" i="11"/>
  <c r="M470" i="11"/>
  <c r="K470" i="11"/>
  <c r="M469" i="11"/>
  <c r="K469" i="11"/>
  <c r="M468" i="11"/>
  <c r="K468" i="11"/>
  <c r="N467" i="11"/>
  <c r="L467" i="11"/>
  <c r="N466" i="11"/>
  <c r="L466" i="11"/>
  <c r="N465" i="11"/>
  <c r="L465" i="11"/>
  <c r="M464" i="11"/>
  <c r="K464" i="11"/>
  <c r="M463" i="11"/>
  <c r="K463" i="11"/>
  <c r="N462" i="11"/>
  <c r="L462" i="11"/>
  <c r="N461" i="11"/>
  <c r="L461" i="11"/>
  <c r="N460" i="11"/>
  <c r="L460" i="11"/>
  <c r="M459" i="11"/>
  <c r="K459" i="11"/>
  <c r="M458" i="11"/>
  <c r="K458" i="11"/>
  <c r="M457" i="11"/>
  <c r="K457" i="11"/>
  <c r="N456" i="11"/>
  <c r="L456" i="11"/>
  <c r="N455" i="11"/>
  <c r="L455" i="11"/>
  <c r="M454" i="11"/>
  <c r="K454" i="11"/>
  <c r="M453" i="11"/>
  <c r="K453" i="11"/>
  <c r="M452" i="11"/>
  <c r="K452" i="11"/>
  <c r="N451" i="11"/>
  <c r="L451" i="11"/>
  <c r="N450" i="11"/>
  <c r="L450" i="11"/>
  <c r="N449" i="11"/>
  <c r="L449" i="11"/>
  <c r="M448" i="11"/>
  <c r="K448" i="11"/>
  <c r="M447" i="11"/>
  <c r="K447" i="11"/>
  <c r="N446" i="11"/>
  <c r="L446" i="11"/>
  <c r="N445" i="11"/>
  <c r="L445" i="11"/>
  <c r="N444" i="11"/>
  <c r="L444" i="11"/>
  <c r="M443" i="11"/>
  <c r="K443" i="11"/>
  <c r="M442" i="11"/>
  <c r="K442" i="11"/>
  <c r="M441" i="11"/>
  <c r="K441" i="11"/>
  <c r="N440" i="11"/>
  <c r="L440" i="11"/>
  <c r="N439" i="11"/>
  <c r="L439" i="11"/>
  <c r="M438" i="11"/>
  <c r="K438" i="11"/>
  <c r="M437" i="11"/>
  <c r="K437" i="11"/>
  <c r="M436" i="11"/>
  <c r="K436" i="11"/>
  <c r="N435" i="11"/>
  <c r="L435" i="11"/>
  <c r="N434" i="11"/>
  <c r="L434" i="11"/>
  <c r="N433" i="11"/>
  <c r="L433" i="11"/>
  <c r="N432" i="11"/>
  <c r="L432" i="11"/>
  <c r="M431" i="11"/>
  <c r="K431" i="11"/>
  <c r="M430" i="11"/>
  <c r="K430" i="11"/>
  <c r="M429" i="11"/>
  <c r="K429" i="11"/>
  <c r="M428" i="11"/>
  <c r="K428" i="11"/>
  <c r="N427" i="11"/>
  <c r="L427" i="11"/>
  <c r="N426" i="11"/>
  <c r="L426" i="11"/>
  <c r="N425" i="11"/>
  <c r="L425" i="11"/>
  <c r="N424" i="11"/>
  <c r="L424" i="11"/>
  <c r="M423" i="11"/>
  <c r="K423" i="11"/>
  <c r="M422" i="11"/>
  <c r="K422" i="11"/>
  <c r="M421" i="11"/>
  <c r="K421" i="11"/>
  <c r="M420" i="11"/>
  <c r="K420" i="11"/>
  <c r="N419" i="11"/>
  <c r="L419" i="11"/>
  <c r="N418" i="11"/>
  <c r="L418" i="11"/>
  <c r="N417" i="11"/>
  <c r="L417" i="11"/>
  <c r="N416" i="11"/>
  <c r="L416" i="11"/>
  <c r="M415" i="11"/>
  <c r="K415" i="11"/>
  <c r="M414" i="11"/>
  <c r="K414" i="11"/>
  <c r="M413" i="11"/>
  <c r="K413" i="11"/>
  <c r="N412" i="11"/>
  <c r="L412" i="11"/>
  <c r="N411" i="11"/>
  <c r="L411" i="11"/>
  <c r="E514" i="11"/>
  <c r="H508" i="11"/>
  <c r="F503" i="11"/>
  <c r="E498" i="11"/>
  <c r="H492" i="11"/>
  <c r="F487" i="11"/>
  <c r="E482" i="11"/>
  <c r="H476" i="11"/>
  <c r="F471" i="11"/>
  <c r="E466" i="11"/>
  <c r="H460" i="11"/>
  <c r="F455" i="11"/>
  <c r="E450" i="11"/>
  <c r="H444" i="11"/>
  <c r="F439" i="11"/>
  <c r="E434" i="11"/>
  <c r="E426" i="11"/>
  <c r="E418" i="11"/>
  <c r="F411" i="11"/>
  <c r="E406" i="11"/>
  <c r="E390" i="11"/>
  <c r="E374" i="11"/>
  <c r="E358" i="11"/>
  <c r="F347" i="11"/>
  <c r="E342" i="11"/>
  <c r="H336" i="11"/>
  <c r="F331" i="11"/>
  <c r="E326" i="11"/>
  <c r="H320" i="11"/>
  <c r="F315" i="11"/>
  <c r="E310" i="11"/>
  <c r="H304" i="11"/>
  <c r="E215" i="11"/>
  <c r="H209" i="11"/>
  <c r="F172" i="11"/>
  <c r="F981" i="11"/>
  <c r="E978" i="11"/>
  <c r="E975" i="11"/>
  <c r="F972" i="11"/>
  <c r="E970" i="11"/>
  <c r="E967" i="11"/>
  <c r="F964" i="11"/>
  <c r="E962" i="11"/>
  <c r="E959" i="11"/>
  <c r="F956" i="11"/>
  <c r="E954" i="11"/>
  <c r="E951" i="11"/>
  <c r="F948" i="11"/>
  <c r="E946" i="11"/>
  <c r="E943" i="11"/>
  <c r="F940" i="11"/>
  <c r="E938" i="11"/>
  <c r="E935" i="11"/>
  <c r="F932" i="11"/>
  <c r="E930" i="11"/>
  <c r="E927" i="11"/>
  <c r="F924" i="11"/>
  <c r="E922" i="11"/>
  <c r="E919" i="11"/>
  <c r="F916" i="11"/>
  <c r="E914" i="11"/>
  <c r="E911" i="11"/>
  <c r="F908" i="11"/>
  <c r="E906" i="11"/>
  <c r="E903" i="11"/>
  <c r="F900" i="11"/>
  <c r="E898" i="11"/>
  <c r="E895" i="11"/>
  <c r="F892" i="11"/>
  <c r="E890" i="11"/>
  <c r="E887" i="11"/>
  <c r="F884" i="11"/>
  <c r="E882" i="11"/>
  <c r="E879" i="11"/>
  <c r="F876" i="11"/>
  <c r="E874" i="11"/>
  <c r="E871" i="11"/>
  <c r="F868" i="11"/>
  <c r="E866" i="11"/>
  <c r="E863" i="11"/>
  <c r="F860" i="11"/>
  <c r="E858" i="11"/>
  <c r="E855" i="11"/>
  <c r="F849" i="11"/>
  <c r="F845" i="11"/>
  <c r="F841" i="11"/>
  <c r="F837" i="11"/>
  <c r="F833" i="11"/>
  <c r="F829" i="11"/>
  <c r="F826" i="11"/>
  <c r="E824" i="11"/>
  <c r="E821" i="11"/>
  <c r="F818" i="11"/>
  <c r="E816" i="11"/>
  <c r="E813" i="11"/>
  <c r="F810" i="11"/>
  <c r="E808" i="11"/>
  <c r="E805" i="11"/>
  <c r="F802" i="11"/>
  <c r="E800" i="11"/>
  <c r="E797" i="11"/>
  <c r="F794" i="11"/>
  <c r="E792" i="11"/>
  <c r="E789" i="11"/>
  <c r="F786" i="11"/>
  <c r="E784" i="11"/>
  <c r="E779" i="11"/>
  <c r="F776" i="11"/>
  <c r="E774" i="11"/>
  <c r="E771" i="11"/>
  <c r="F768" i="11"/>
  <c r="E766" i="11"/>
  <c r="E763" i="11"/>
  <c r="F760" i="11"/>
  <c r="E758" i="11"/>
  <c r="E755" i="11"/>
  <c r="E751" i="11"/>
  <c r="E749" i="11"/>
  <c r="F740" i="11"/>
  <c r="E738" i="11"/>
  <c r="E735" i="11"/>
  <c r="F732" i="11"/>
  <c r="E730" i="11"/>
  <c r="E727" i="11"/>
  <c r="F724" i="11"/>
  <c r="E722" i="11"/>
  <c r="E719" i="11"/>
  <c r="F716" i="11"/>
  <c r="F713" i="11"/>
  <c r="F712" i="11"/>
  <c r="E708" i="11"/>
  <c r="E707" i="11"/>
  <c r="E702" i="11"/>
  <c r="H702" i="11"/>
  <c r="F697" i="11"/>
  <c r="F696" i="11"/>
  <c r="F976" i="11"/>
  <c r="E974" i="11"/>
  <c r="E971" i="11"/>
  <c r="F968" i="11"/>
  <c r="E966" i="11"/>
  <c r="E963" i="11"/>
  <c r="F960" i="11"/>
  <c r="E958" i="11"/>
  <c r="E955" i="11"/>
  <c r="F952" i="11"/>
  <c r="E950" i="11"/>
  <c r="E947" i="11"/>
  <c r="F944" i="11"/>
  <c r="E942" i="11"/>
  <c r="E939" i="11"/>
  <c r="F936" i="11"/>
  <c r="E934" i="11"/>
  <c r="E931" i="11"/>
  <c r="F928" i="11"/>
  <c r="E926" i="11"/>
  <c r="E923" i="11"/>
  <c r="F920" i="11"/>
  <c r="E918" i="11"/>
  <c r="E915" i="11"/>
  <c r="F912" i="11"/>
  <c r="E910" i="11"/>
  <c r="E907" i="11"/>
  <c r="F904" i="11"/>
  <c r="E902" i="11"/>
  <c r="E899" i="11"/>
  <c r="F896" i="11"/>
  <c r="E894" i="11"/>
  <c r="E891" i="11"/>
  <c r="F888" i="11"/>
  <c r="E886" i="11"/>
  <c r="E883" i="11"/>
  <c r="F880" i="11"/>
  <c r="E878" i="11"/>
  <c r="E875" i="11"/>
  <c r="F872" i="11"/>
  <c r="E870" i="11"/>
  <c r="E867" i="11"/>
  <c r="F864" i="11"/>
  <c r="E862" i="11"/>
  <c r="E859" i="11"/>
  <c r="F856" i="11"/>
  <c r="E854" i="11"/>
  <c r="E852" i="11"/>
  <c r="F851" i="11"/>
  <c r="H850" i="11"/>
  <c r="E848" i="11"/>
  <c r="F847" i="11"/>
  <c r="H846" i="11"/>
  <c r="E844" i="11"/>
  <c r="F843" i="11"/>
  <c r="H842" i="11"/>
  <c r="E840" i="11"/>
  <c r="F839" i="11"/>
  <c r="H838" i="11"/>
  <c r="E836" i="11"/>
  <c r="F835" i="11"/>
  <c r="H834" i="11"/>
  <c r="E832" i="11"/>
  <c r="F831" i="11"/>
  <c r="H830" i="11"/>
  <c r="E828" i="11"/>
  <c r="E825" i="11"/>
  <c r="F822" i="11"/>
  <c r="E820" i="11"/>
  <c r="E817" i="11"/>
  <c r="F814" i="11"/>
  <c r="E812" i="11"/>
  <c r="E809" i="11"/>
  <c r="F806" i="11"/>
  <c r="E804" i="11"/>
  <c r="E801" i="11"/>
  <c r="F798" i="11"/>
  <c r="E796" i="11"/>
  <c r="E793" i="11"/>
  <c r="F790" i="11"/>
  <c r="E788" i="11"/>
  <c r="E785" i="11"/>
  <c r="F782" i="11"/>
  <c r="F780" i="11"/>
  <c r="E778" i="11"/>
  <c r="E775" i="11"/>
  <c r="F772" i="11"/>
  <c r="E770" i="11"/>
  <c r="E767" i="11"/>
  <c r="F764" i="11"/>
  <c r="E762" i="11"/>
  <c r="E759" i="11"/>
  <c r="F756" i="11"/>
  <c r="E754" i="11"/>
  <c r="F752" i="11"/>
  <c r="I752" i="11"/>
  <c r="E750" i="11"/>
  <c r="E748" i="11"/>
  <c r="E746" i="11"/>
  <c r="E742" i="11"/>
  <c r="E739" i="11"/>
  <c r="F736" i="11"/>
  <c r="E734" i="11"/>
  <c r="E731" i="11"/>
  <c r="F728" i="11"/>
  <c r="E726" i="11"/>
  <c r="E723" i="11"/>
  <c r="F720" i="11"/>
  <c r="E718" i="11"/>
  <c r="E715" i="11"/>
  <c r="E710" i="11"/>
  <c r="H710" i="11"/>
  <c r="F705" i="11"/>
  <c r="F704" i="11"/>
  <c r="E700" i="11"/>
  <c r="E699" i="11"/>
  <c r="E694" i="11"/>
  <c r="H694" i="11"/>
  <c r="H978" i="11"/>
  <c r="E976" i="11"/>
  <c r="F973" i="11"/>
  <c r="H970" i="11"/>
  <c r="E968" i="11"/>
  <c r="F965" i="11"/>
  <c r="H962" i="11"/>
  <c r="E960" i="11"/>
  <c r="F957" i="11"/>
  <c r="H954" i="11"/>
  <c r="E952" i="11"/>
  <c r="F949" i="11"/>
  <c r="H946" i="11"/>
  <c r="E944" i="11"/>
  <c r="F941" i="11"/>
  <c r="H938" i="11"/>
  <c r="E936" i="11"/>
  <c r="F933" i="11"/>
  <c r="H930" i="11"/>
  <c r="E928" i="11"/>
  <c r="F925" i="11"/>
  <c r="H922" i="11"/>
  <c r="E920" i="11"/>
  <c r="F917" i="11"/>
  <c r="H914" i="11"/>
  <c r="E912" i="11"/>
  <c r="F909" i="11"/>
  <c r="H906" i="11"/>
  <c r="E904" i="11"/>
  <c r="F901" i="11"/>
  <c r="H898" i="11"/>
  <c r="E896" i="11"/>
  <c r="F893" i="11"/>
  <c r="H890" i="11"/>
  <c r="E888" i="11"/>
  <c r="F885" i="11"/>
  <c r="H882" i="11"/>
  <c r="E880" i="11"/>
  <c r="F877" i="11"/>
  <c r="H874" i="11"/>
  <c r="E872" i="11"/>
  <c r="F869" i="11"/>
  <c r="H866" i="11"/>
  <c r="E864" i="11"/>
  <c r="F861" i="11"/>
  <c r="H858" i="11"/>
  <c r="E856" i="11"/>
  <c r="F853" i="11"/>
  <c r="E850" i="11"/>
  <c r="E846" i="11"/>
  <c r="E842" i="11"/>
  <c r="E838" i="11"/>
  <c r="E834" i="11"/>
  <c r="E830" i="11"/>
  <c r="F827" i="11"/>
  <c r="H824" i="11"/>
  <c r="E822" i="11"/>
  <c r="F819" i="11"/>
  <c r="H816" i="11"/>
  <c r="E814" i="11"/>
  <c r="F811" i="11"/>
  <c r="H808" i="11"/>
  <c r="E806" i="11"/>
  <c r="F803" i="11"/>
  <c r="H800" i="11"/>
  <c r="E798" i="11"/>
  <c r="F795" i="11"/>
  <c r="H792" i="11"/>
  <c r="E790" i="11"/>
  <c r="F787" i="11"/>
  <c r="H784" i="11"/>
  <c r="E782" i="11"/>
  <c r="E780" i="11"/>
  <c r="F777" i="11"/>
  <c r="H774" i="11"/>
  <c r="E772" i="11"/>
  <c r="F769" i="11"/>
  <c r="H766" i="11"/>
  <c r="E764" i="11"/>
  <c r="F761" i="11"/>
  <c r="H758" i="11"/>
  <c r="E756" i="11"/>
  <c r="F753" i="11"/>
  <c r="E752" i="11"/>
  <c r="F749" i="11"/>
  <c r="F745" i="11"/>
  <c r="F741" i="11"/>
  <c r="H738" i="11"/>
  <c r="E736" i="11"/>
  <c r="F733" i="11"/>
  <c r="H730" i="11"/>
  <c r="E728" i="11"/>
  <c r="F725" i="11"/>
  <c r="H722" i="11"/>
  <c r="E720" i="11"/>
  <c r="F717" i="11"/>
  <c r="E714" i="11"/>
  <c r="E711" i="11"/>
  <c r="F708" i="11"/>
  <c r="E706" i="11"/>
  <c r="E703" i="11"/>
  <c r="F700" i="11"/>
  <c r="E698" i="11"/>
  <c r="E695" i="11"/>
  <c r="F692" i="11"/>
  <c r="E690" i="11"/>
  <c r="E687" i="11"/>
  <c r="F684" i="11"/>
  <c r="E682" i="11"/>
  <c r="E679" i="11"/>
  <c r="F676" i="11"/>
  <c r="E674" i="11"/>
  <c r="E671" i="11"/>
  <c r="F668" i="11"/>
  <c r="E666" i="11"/>
  <c r="E663" i="11"/>
  <c r="F660" i="11"/>
  <c r="E658" i="11"/>
  <c r="E655" i="11"/>
  <c r="F652" i="11"/>
  <c r="E650" i="11"/>
  <c r="E647" i="11"/>
  <c r="H644" i="11"/>
  <c r="H640" i="11"/>
  <c r="H636" i="11"/>
  <c r="H632" i="11"/>
  <c r="H628" i="11"/>
  <c r="F624" i="11"/>
  <c r="E622" i="11"/>
  <c r="E619" i="11"/>
  <c r="F616" i="11"/>
  <c r="E614" i="11"/>
  <c r="E611" i="11"/>
  <c r="F608" i="11"/>
  <c r="E606" i="11"/>
  <c r="E603" i="11"/>
  <c r="F600" i="11"/>
  <c r="E598" i="11"/>
  <c r="E595" i="11"/>
  <c r="F592" i="11"/>
  <c r="E590" i="11"/>
  <c r="E587" i="11"/>
  <c r="F584" i="11"/>
  <c r="E582" i="11"/>
  <c r="E579" i="11"/>
  <c r="F576" i="11"/>
  <c r="E574" i="11"/>
  <c r="E571" i="11"/>
  <c r="F568" i="11"/>
  <c r="E566" i="11"/>
  <c r="E563" i="11"/>
  <c r="F560" i="11"/>
  <c r="E557" i="11"/>
  <c r="F554" i="11"/>
  <c r="E552" i="11"/>
  <c r="E549" i="11"/>
  <c r="F546" i="11"/>
  <c r="E544" i="11"/>
  <c r="E541" i="11"/>
  <c r="F538" i="11"/>
  <c r="E536" i="11"/>
  <c r="E533" i="11"/>
  <c r="F530" i="11"/>
  <c r="E528" i="11"/>
  <c r="E525" i="11"/>
  <c r="F522" i="11"/>
  <c r="E520" i="11"/>
  <c r="E517" i="11"/>
  <c r="F514" i="11"/>
  <c r="E512" i="11"/>
  <c r="E509" i="11"/>
  <c r="F506" i="11"/>
  <c r="E504" i="11"/>
  <c r="E501" i="11"/>
  <c r="F498" i="11"/>
  <c r="E496" i="11"/>
  <c r="E493" i="11"/>
  <c r="F490" i="11"/>
  <c r="E488" i="11"/>
  <c r="E485" i="11"/>
  <c r="F482" i="11"/>
  <c r="E480" i="11"/>
  <c r="E477" i="11"/>
  <c r="F474" i="11"/>
  <c r="E472" i="11"/>
  <c r="E469" i="11"/>
  <c r="F466" i="11"/>
  <c r="E464" i="11"/>
  <c r="E461" i="11"/>
  <c r="F458" i="11"/>
  <c r="E456" i="11"/>
  <c r="E453" i="11"/>
  <c r="F450" i="11"/>
  <c r="E448" i="11"/>
  <c r="E445" i="11"/>
  <c r="F442" i="11"/>
  <c r="E440" i="11"/>
  <c r="E437" i="11"/>
  <c r="H434" i="11"/>
  <c r="H430" i="11"/>
  <c r="H426" i="11"/>
  <c r="H422" i="11"/>
  <c r="H418" i="11"/>
  <c r="F414" i="11"/>
  <c r="E412" i="11"/>
  <c r="E409" i="11"/>
  <c r="E404" i="11"/>
  <c r="E401" i="11"/>
  <c r="E396" i="11"/>
  <c r="E393" i="11"/>
  <c r="E388" i="11"/>
  <c r="E385" i="11"/>
  <c r="E380" i="11"/>
  <c r="E377" i="11"/>
  <c r="E372" i="11"/>
  <c r="E369" i="11"/>
  <c r="E364" i="11"/>
  <c r="E361" i="11"/>
  <c r="E356" i="11"/>
  <c r="E353" i="11"/>
  <c r="F350" i="11"/>
  <c r="E348" i="11"/>
  <c r="E345" i="11"/>
  <c r="F342" i="11"/>
  <c r="E340" i="11"/>
  <c r="E337" i="11"/>
  <c r="F334" i="11"/>
  <c r="E332" i="11"/>
  <c r="E329" i="11"/>
  <c r="F326" i="11"/>
  <c r="E324" i="11"/>
  <c r="E321" i="11"/>
  <c r="F318" i="11"/>
  <c r="E316" i="11"/>
  <c r="E313" i="11"/>
  <c r="F310" i="11"/>
  <c r="E308" i="11"/>
  <c r="E305" i="11"/>
  <c r="F302" i="11"/>
  <c r="F294" i="11"/>
  <c r="E247" i="11"/>
  <c r="E132" i="11"/>
  <c r="E54" i="11"/>
  <c r="E691" i="11"/>
  <c r="F688" i="11"/>
  <c r="E686" i="11"/>
  <c r="E683" i="11"/>
  <c r="F680" i="11"/>
  <c r="E678" i="11"/>
  <c r="E675" i="11"/>
  <c r="F672" i="11"/>
  <c r="E670" i="11"/>
  <c r="E667" i="11"/>
  <c r="F664" i="11"/>
  <c r="E662" i="11"/>
  <c r="E659" i="11"/>
  <c r="F656" i="11"/>
  <c r="E654" i="11"/>
  <c r="E651" i="11"/>
  <c r="F648" i="11"/>
  <c r="E646" i="11"/>
  <c r="E642" i="11"/>
  <c r="E638" i="11"/>
  <c r="E634" i="11"/>
  <c r="E630" i="11"/>
  <c r="E626" i="11"/>
  <c r="E623" i="11"/>
  <c r="F620" i="11"/>
  <c r="E618" i="11"/>
  <c r="E615" i="11"/>
  <c r="F612" i="11"/>
  <c r="E610" i="11"/>
  <c r="E607" i="11"/>
  <c r="F604" i="11"/>
  <c r="E602" i="11"/>
  <c r="E599" i="11"/>
  <c r="F596" i="11"/>
  <c r="E594" i="11"/>
  <c r="E591" i="11"/>
  <c r="F588" i="11"/>
  <c r="E586" i="11"/>
  <c r="E583" i="11"/>
  <c r="F580" i="11"/>
  <c r="E578" i="11"/>
  <c r="E575" i="11"/>
  <c r="F572" i="11"/>
  <c r="E570" i="11"/>
  <c r="E567" i="11"/>
  <c r="F564" i="11"/>
  <c r="E562" i="11"/>
  <c r="E559" i="11"/>
  <c r="F558" i="11"/>
  <c r="E556" i="11"/>
  <c r="E553" i="11"/>
  <c r="F550" i="11"/>
  <c r="E548" i="11"/>
  <c r="E545" i="11"/>
  <c r="F542" i="11"/>
  <c r="E540" i="11"/>
  <c r="E537" i="11"/>
  <c r="F534" i="11"/>
  <c r="E532" i="11"/>
  <c r="E529" i="11"/>
  <c r="F526" i="11"/>
  <c r="E524" i="11"/>
  <c r="E521" i="11"/>
  <c r="F518" i="11"/>
  <c r="E516" i="11"/>
  <c r="E513" i="11"/>
  <c r="F510" i="11"/>
  <c r="E508" i="11"/>
  <c r="E505" i="11"/>
  <c r="F502" i="11"/>
  <c r="E500" i="11"/>
  <c r="E497" i="11"/>
  <c r="F494" i="11"/>
  <c r="E492" i="11"/>
  <c r="E489" i="11"/>
  <c r="F486" i="11"/>
  <c r="E484" i="11"/>
  <c r="E481" i="11"/>
  <c r="F478" i="11"/>
  <c r="E476" i="11"/>
  <c r="E473" i="11"/>
  <c r="F470" i="11"/>
  <c r="E468" i="11"/>
  <c r="E465" i="11"/>
  <c r="F462" i="11"/>
  <c r="E460" i="11"/>
  <c r="E457" i="11"/>
  <c r="F454" i="11"/>
  <c r="E452" i="11"/>
  <c r="E449" i="11"/>
  <c r="F446" i="11"/>
  <c r="E444" i="11"/>
  <c r="E441" i="11"/>
  <c r="F438" i="11"/>
  <c r="E436" i="11"/>
  <c r="E432" i="11"/>
  <c r="E428" i="11"/>
  <c r="E424" i="11"/>
  <c r="E420" i="11"/>
  <c r="E416" i="11"/>
  <c r="E413" i="11"/>
  <c r="E408" i="11"/>
  <c r="E405" i="11"/>
  <c r="E400" i="11"/>
  <c r="E397" i="11"/>
  <c r="E392" i="11"/>
  <c r="E389" i="11"/>
  <c r="E384" i="11"/>
  <c r="E381" i="11"/>
  <c r="E376" i="11"/>
  <c r="E373" i="11"/>
  <c r="E368" i="11"/>
  <c r="E365" i="11"/>
  <c r="E360" i="11"/>
  <c r="E357" i="11"/>
  <c r="E352" i="11"/>
  <c r="E349" i="11"/>
  <c r="F346" i="11"/>
  <c r="E344" i="11"/>
  <c r="E341" i="11"/>
  <c r="F338" i="11"/>
  <c r="E336" i="11"/>
  <c r="E333" i="11"/>
  <c r="F330" i="11"/>
  <c r="E328" i="11"/>
  <c r="E325" i="11"/>
  <c r="F322" i="11"/>
  <c r="E320" i="11"/>
  <c r="E317" i="11"/>
  <c r="F314" i="11"/>
  <c r="E312" i="11"/>
  <c r="E309" i="11"/>
  <c r="F306" i="11"/>
  <c r="E304" i="11"/>
  <c r="F266" i="11"/>
  <c r="E255" i="11"/>
  <c r="F231" i="11"/>
  <c r="F211" i="11"/>
  <c r="E209" i="11"/>
  <c r="E50" i="11"/>
  <c r="E34" i="11"/>
  <c r="E26" i="11"/>
  <c r="H54" i="11"/>
  <c r="E743" i="11"/>
  <c r="F743" i="11"/>
  <c r="F978" i="11"/>
  <c r="E977" i="11"/>
  <c r="H976" i="11"/>
  <c r="J976" i="11"/>
  <c r="F975" i="11"/>
  <c r="F974" i="11"/>
  <c r="E973" i="11"/>
  <c r="H972" i="11"/>
  <c r="F971" i="11"/>
  <c r="F970" i="11"/>
  <c r="E969" i="11"/>
  <c r="H968" i="11"/>
  <c r="F967" i="11"/>
  <c r="F966" i="11"/>
  <c r="E965" i="11"/>
  <c r="H964" i="11"/>
  <c r="F963" i="11"/>
  <c r="F962" i="11"/>
  <c r="E961" i="11"/>
  <c r="H960" i="11"/>
  <c r="F959" i="11"/>
  <c r="F958" i="11"/>
  <c r="E957" i="11"/>
  <c r="H956" i="11"/>
  <c r="I956" i="11"/>
  <c r="F955" i="11"/>
  <c r="F954" i="11"/>
  <c r="E953" i="11"/>
  <c r="H952" i="11"/>
  <c r="F951" i="11"/>
  <c r="F950" i="11"/>
  <c r="E949" i="11"/>
  <c r="H948" i="11"/>
  <c r="F947" i="11"/>
  <c r="F946" i="11"/>
  <c r="E945" i="11"/>
  <c r="H944" i="11"/>
  <c r="J944" i="11"/>
  <c r="F943" i="11"/>
  <c r="F942" i="11"/>
  <c r="E941" i="11"/>
  <c r="H940" i="11"/>
  <c r="F939" i="11"/>
  <c r="F938" i="11"/>
  <c r="E937" i="11"/>
  <c r="H936" i="11"/>
  <c r="F935" i="11"/>
  <c r="F934" i="11"/>
  <c r="E933" i="11"/>
  <c r="H932" i="11"/>
  <c r="F931" i="11"/>
  <c r="F930" i="11"/>
  <c r="E929" i="11"/>
  <c r="H928" i="11"/>
  <c r="F927" i="11"/>
  <c r="F926" i="11"/>
  <c r="E925" i="11"/>
  <c r="H924" i="11"/>
  <c r="I924" i="11"/>
  <c r="F923" i="11"/>
  <c r="F922" i="11"/>
  <c r="E921" i="11"/>
  <c r="H920" i="11"/>
  <c r="F919" i="11"/>
  <c r="F918" i="11"/>
  <c r="E917" i="11"/>
  <c r="H916" i="11"/>
  <c r="F915" i="11"/>
  <c r="F914" i="11"/>
  <c r="E913" i="11"/>
  <c r="H912" i="11"/>
  <c r="J912" i="11"/>
  <c r="F911" i="11"/>
  <c r="F910" i="11"/>
  <c r="E909" i="11"/>
  <c r="H908" i="11"/>
  <c r="F907" i="11"/>
  <c r="F906" i="11"/>
  <c r="E905" i="11"/>
  <c r="H904" i="11"/>
  <c r="F903" i="11"/>
  <c r="F902" i="11"/>
  <c r="E901" i="11"/>
  <c r="H900" i="11"/>
  <c r="F899" i="11"/>
  <c r="F898" i="11"/>
  <c r="E897" i="11"/>
  <c r="H896" i="11"/>
  <c r="F895" i="11"/>
  <c r="F894" i="11"/>
  <c r="E893" i="11"/>
  <c r="H892" i="11"/>
  <c r="I892" i="11"/>
  <c r="F891" i="11"/>
  <c r="F890" i="11"/>
  <c r="E889" i="11"/>
  <c r="H888" i="11"/>
  <c r="F887" i="11"/>
  <c r="F886" i="11"/>
  <c r="E885" i="11"/>
  <c r="H884" i="11"/>
  <c r="F883" i="11"/>
  <c r="F882" i="11"/>
  <c r="E881" i="11"/>
  <c r="H880" i="11"/>
  <c r="J880" i="11"/>
  <c r="F879" i="11"/>
  <c r="F878" i="11"/>
  <c r="E877" i="11"/>
  <c r="H876" i="11"/>
  <c r="F875" i="11"/>
  <c r="F874" i="11"/>
  <c r="E873" i="11"/>
  <c r="H872" i="11"/>
  <c r="F871" i="11"/>
  <c r="F870" i="11"/>
  <c r="E869" i="11"/>
  <c r="H868" i="11"/>
  <c r="F867" i="11"/>
  <c r="F866" i="11"/>
  <c r="E865" i="11"/>
  <c r="H864" i="11"/>
  <c r="F863" i="11"/>
  <c r="F862" i="11"/>
  <c r="E861" i="11"/>
  <c r="H860" i="11"/>
  <c r="I860" i="11"/>
  <c r="F859" i="11"/>
  <c r="F858" i="11"/>
  <c r="E857" i="11"/>
  <c r="H856" i="11"/>
  <c r="F855" i="11"/>
  <c r="F854" i="11"/>
  <c r="E853" i="11"/>
  <c r="F852" i="11"/>
  <c r="J852" i="11"/>
  <c r="E827" i="11"/>
  <c r="H826" i="11"/>
  <c r="F825" i="11"/>
  <c r="F824" i="11"/>
  <c r="E823" i="11"/>
  <c r="H822" i="11"/>
  <c r="F821" i="11"/>
  <c r="F820" i="11"/>
  <c r="E819" i="11"/>
  <c r="H818" i="11"/>
  <c r="I818" i="11"/>
  <c r="F817" i="11"/>
  <c r="F816" i="11"/>
  <c r="E815" i="11"/>
  <c r="H814" i="11"/>
  <c r="F813" i="11"/>
  <c r="F812" i="11"/>
  <c r="E811" i="11"/>
  <c r="H810" i="11"/>
  <c r="F809" i="11"/>
  <c r="F808" i="11"/>
  <c r="E807" i="11"/>
  <c r="H806" i="11"/>
  <c r="F805" i="11"/>
  <c r="F804" i="11"/>
  <c r="I804" i="11"/>
  <c r="E803" i="11"/>
  <c r="H802" i="11"/>
  <c r="F801" i="11"/>
  <c r="F800" i="11"/>
  <c r="E799" i="11"/>
  <c r="H798" i="11"/>
  <c r="F797" i="11"/>
  <c r="F796" i="11"/>
  <c r="E795" i="11"/>
  <c r="H794" i="11"/>
  <c r="F793" i="11"/>
  <c r="F792" i="11"/>
  <c r="E791" i="11"/>
  <c r="H790" i="11"/>
  <c r="F789" i="11"/>
  <c r="F788" i="11"/>
  <c r="E787" i="11"/>
  <c r="H786" i="11"/>
  <c r="I786" i="11"/>
  <c r="F785" i="11"/>
  <c r="F784" i="11"/>
  <c r="E783" i="11"/>
  <c r="H782" i="11"/>
  <c r="F748" i="11"/>
  <c r="H742" i="11"/>
  <c r="E747" i="11"/>
  <c r="F747" i="11"/>
  <c r="F744" i="11"/>
  <c r="H744" i="11"/>
  <c r="E781" i="11"/>
  <c r="H780" i="11"/>
  <c r="F779" i="11"/>
  <c r="F778" i="11"/>
  <c r="J778" i="11"/>
  <c r="E777" i="11"/>
  <c r="H776" i="11"/>
  <c r="F775" i="11"/>
  <c r="F774" i="11"/>
  <c r="E773" i="11"/>
  <c r="H772" i="11"/>
  <c r="F771" i="11"/>
  <c r="F770" i="11"/>
  <c r="E769" i="11"/>
  <c r="H768" i="11"/>
  <c r="F767" i="11"/>
  <c r="F766" i="11"/>
  <c r="E765" i="11"/>
  <c r="H764" i="11"/>
  <c r="F763" i="11"/>
  <c r="F762" i="11"/>
  <c r="E761" i="11"/>
  <c r="H760" i="11"/>
  <c r="F759" i="11"/>
  <c r="F758" i="11"/>
  <c r="E757" i="11"/>
  <c r="H756" i="11"/>
  <c r="J756" i="11"/>
  <c r="F755" i="11"/>
  <c r="F754" i="11"/>
  <c r="E753" i="11"/>
  <c r="F751" i="11"/>
  <c r="F750" i="11"/>
  <c r="H746" i="11"/>
  <c r="F746" i="11"/>
  <c r="E745" i="11"/>
  <c r="F742" i="11"/>
  <c r="E741" i="11"/>
  <c r="H740" i="11"/>
  <c r="F739" i="11"/>
  <c r="F738" i="11"/>
  <c r="E737" i="11"/>
  <c r="H736" i="11"/>
  <c r="F735" i="11"/>
  <c r="F734" i="11"/>
  <c r="E733" i="11"/>
  <c r="H732" i="11"/>
  <c r="F731" i="11"/>
  <c r="F730" i="11"/>
  <c r="E729" i="11"/>
  <c r="H728" i="11"/>
  <c r="F727" i="11"/>
  <c r="F726" i="11"/>
  <c r="J726" i="11"/>
  <c r="E725" i="11"/>
  <c r="H724" i="11"/>
  <c r="F723" i="11"/>
  <c r="F722" i="11"/>
  <c r="E721" i="11"/>
  <c r="H720" i="11"/>
  <c r="F719" i="11"/>
  <c r="F718" i="11"/>
  <c r="E717" i="11"/>
  <c r="H716" i="11"/>
  <c r="F715" i="11"/>
  <c r="F714" i="11"/>
  <c r="E713" i="11"/>
  <c r="H712" i="11"/>
  <c r="F711" i="11"/>
  <c r="F710" i="11"/>
  <c r="E709" i="11"/>
  <c r="H708" i="11"/>
  <c r="F707" i="11"/>
  <c r="F706" i="11"/>
  <c r="E705" i="11"/>
  <c r="H704" i="11"/>
  <c r="F703" i="11"/>
  <c r="F702" i="11"/>
  <c r="E701" i="11"/>
  <c r="H700" i="11"/>
  <c r="F699" i="11"/>
  <c r="F698" i="11"/>
  <c r="E697" i="11"/>
  <c r="H696" i="11"/>
  <c r="F695" i="11"/>
  <c r="F694" i="11"/>
  <c r="E693" i="11"/>
  <c r="H692" i="11"/>
  <c r="F691" i="11"/>
  <c r="F690" i="11"/>
  <c r="E689" i="11"/>
  <c r="H688" i="11"/>
  <c r="F687" i="11"/>
  <c r="F686" i="11"/>
  <c r="E685" i="11"/>
  <c r="H684" i="11"/>
  <c r="F683" i="11"/>
  <c r="F682" i="11"/>
  <c r="E681" i="11"/>
  <c r="H680" i="11"/>
  <c r="F679" i="11"/>
  <c r="F678" i="11"/>
  <c r="E677" i="11"/>
  <c r="H676" i="11"/>
  <c r="F675" i="11"/>
  <c r="F674" i="11"/>
  <c r="E673" i="11"/>
  <c r="H672" i="11"/>
  <c r="F671" i="11"/>
  <c r="F670" i="11"/>
  <c r="E669" i="11"/>
  <c r="H668" i="11"/>
  <c r="F667" i="11"/>
  <c r="F666" i="11"/>
  <c r="E665" i="11"/>
  <c r="H664" i="11"/>
  <c r="F663" i="11"/>
  <c r="F662" i="11"/>
  <c r="J662" i="11"/>
  <c r="E661" i="11"/>
  <c r="H660" i="11"/>
  <c r="F659" i="11"/>
  <c r="F658" i="11"/>
  <c r="E657" i="11"/>
  <c r="H656" i="11"/>
  <c r="F655" i="11"/>
  <c r="F654" i="11"/>
  <c r="E653" i="11"/>
  <c r="H652" i="11"/>
  <c r="F651" i="11"/>
  <c r="F650" i="11"/>
  <c r="E649" i="11"/>
  <c r="H648" i="11"/>
  <c r="F647" i="11"/>
  <c r="F646" i="11"/>
  <c r="E625" i="11"/>
  <c r="H624" i="11"/>
  <c r="F623" i="11"/>
  <c r="F622" i="11"/>
  <c r="E621" i="11"/>
  <c r="H620" i="11"/>
  <c r="F619" i="11"/>
  <c r="F618" i="11"/>
  <c r="E617" i="11"/>
  <c r="H616" i="11"/>
  <c r="F615" i="11"/>
  <c r="F614" i="11"/>
  <c r="E613" i="11"/>
  <c r="H612" i="11"/>
  <c r="F611" i="11"/>
  <c r="F610" i="11"/>
  <c r="E609" i="11"/>
  <c r="H608" i="11"/>
  <c r="F607" i="11"/>
  <c r="F606" i="11"/>
  <c r="E605" i="11"/>
  <c r="H604" i="11"/>
  <c r="F603" i="11"/>
  <c r="F602" i="11"/>
  <c r="E601" i="11"/>
  <c r="H600" i="11"/>
  <c r="F599" i="11"/>
  <c r="F598" i="11"/>
  <c r="E597" i="11"/>
  <c r="H596" i="11"/>
  <c r="F595" i="11"/>
  <c r="F594" i="11"/>
  <c r="E593" i="11"/>
  <c r="H592" i="11"/>
  <c r="F591" i="11"/>
  <c r="F590" i="11"/>
  <c r="E589" i="11"/>
  <c r="H588" i="11"/>
  <c r="F587" i="11"/>
  <c r="F586" i="11"/>
  <c r="E585" i="11"/>
  <c r="H584" i="11"/>
  <c r="F583" i="11"/>
  <c r="F582" i="11"/>
  <c r="E581" i="11"/>
  <c r="H580" i="11"/>
  <c r="F579" i="11"/>
  <c r="F578" i="11"/>
  <c r="E577" i="11"/>
  <c r="H576" i="11"/>
  <c r="F575" i="11"/>
  <c r="F574" i="11"/>
  <c r="E573" i="11"/>
  <c r="H572" i="11"/>
  <c r="F571" i="11"/>
  <c r="F570" i="11"/>
  <c r="E569" i="11"/>
  <c r="H568" i="11"/>
  <c r="F567" i="11"/>
  <c r="F566" i="11"/>
  <c r="E565" i="11"/>
  <c r="H564" i="11"/>
  <c r="F563" i="11"/>
  <c r="F562" i="11"/>
  <c r="E561" i="11"/>
  <c r="H560" i="11"/>
  <c r="F559" i="11"/>
  <c r="F241" i="11"/>
  <c r="F238" i="11"/>
  <c r="F234" i="11"/>
  <c r="F230" i="11"/>
  <c r="F229" i="11"/>
  <c r="H558" i="11"/>
  <c r="F557" i="11"/>
  <c r="F556" i="11"/>
  <c r="E555" i="11"/>
  <c r="H554" i="11"/>
  <c r="F553" i="11"/>
  <c r="F552" i="11"/>
  <c r="E551" i="11"/>
  <c r="H550" i="11"/>
  <c r="F549" i="11"/>
  <c r="F548" i="11"/>
  <c r="E547" i="11"/>
  <c r="H546" i="11"/>
  <c r="F545" i="11"/>
  <c r="F544" i="11"/>
  <c r="E543" i="11"/>
  <c r="H542" i="11"/>
  <c r="F541" i="11"/>
  <c r="F540" i="11"/>
  <c r="E539" i="11"/>
  <c r="H538" i="11"/>
  <c r="F537" i="11"/>
  <c r="F536" i="11"/>
  <c r="E535" i="11"/>
  <c r="H534" i="11"/>
  <c r="F533" i="11"/>
  <c r="F532" i="11"/>
  <c r="E531" i="11"/>
  <c r="H530" i="11"/>
  <c r="F529" i="11"/>
  <c r="F528" i="11"/>
  <c r="E527" i="11"/>
  <c r="H526" i="11"/>
  <c r="F525" i="11"/>
  <c r="F524" i="11"/>
  <c r="E523" i="11"/>
  <c r="H522" i="11"/>
  <c r="F521" i="11"/>
  <c r="F520" i="11"/>
  <c r="E519" i="11"/>
  <c r="H518" i="11"/>
  <c r="F517" i="11"/>
  <c r="F516" i="11"/>
  <c r="E515" i="11"/>
  <c r="H514" i="11"/>
  <c r="F513" i="11"/>
  <c r="F512" i="11"/>
  <c r="E511" i="11"/>
  <c r="H510" i="11"/>
  <c r="F509" i="11"/>
  <c r="F508" i="11"/>
  <c r="E507" i="11"/>
  <c r="H506" i="11"/>
  <c r="F505" i="11"/>
  <c r="F504" i="11"/>
  <c r="E503" i="11"/>
  <c r="H502" i="11"/>
  <c r="F501" i="11"/>
  <c r="F500" i="11"/>
  <c r="I500" i="11"/>
  <c r="E499" i="11"/>
  <c r="H498" i="11"/>
  <c r="F497" i="11"/>
  <c r="F496" i="11"/>
  <c r="E495" i="11"/>
  <c r="H494" i="11"/>
  <c r="F493" i="11"/>
  <c r="F492" i="11"/>
  <c r="E491" i="11"/>
  <c r="H490" i="11"/>
  <c r="F489" i="11"/>
  <c r="F488" i="11"/>
  <c r="E487" i="11"/>
  <c r="H486" i="11"/>
  <c r="F485" i="11"/>
  <c r="F484" i="11"/>
  <c r="E483" i="11"/>
  <c r="H482" i="11"/>
  <c r="F481" i="11"/>
  <c r="F480" i="11"/>
  <c r="E479" i="11"/>
  <c r="H478" i="11"/>
  <c r="F477" i="11"/>
  <c r="F476" i="11"/>
  <c r="E475" i="11"/>
  <c r="H474" i="11"/>
  <c r="F473" i="11"/>
  <c r="F472" i="11"/>
  <c r="E471" i="11"/>
  <c r="H470" i="11"/>
  <c r="F469" i="11"/>
  <c r="F468" i="11"/>
  <c r="E467" i="11"/>
  <c r="H466" i="11"/>
  <c r="F465" i="11"/>
  <c r="F464" i="11"/>
  <c r="E463" i="11"/>
  <c r="H462" i="11"/>
  <c r="F461" i="11"/>
  <c r="F460" i="11"/>
  <c r="E459" i="11"/>
  <c r="H458" i="11"/>
  <c r="F457" i="11"/>
  <c r="F456" i="11"/>
  <c r="E455" i="11"/>
  <c r="H454" i="11"/>
  <c r="F453" i="11"/>
  <c r="F452" i="11"/>
  <c r="E451" i="11"/>
  <c r="H450" i="11"/>
  <c r="F449" i="11"/>
  <c r="F448" i="11"/>
  <c r="E447" i="11"/>
  <c r="H446" i="11"/>
  <c r="F445" i="11"/>
  <c r="F444" i="11"/>
  <c r="E443" i="11"/>
  <c r="H442" i="11"/>
  <c r="F441" i="11"/>
  <c r="F440" i="11"/>
  <c r="J440" i="11"/>
  <c r="E439" i="11"/>
  <c r="H438" i="11"/>
  <c r="F437" i="11"/>
  <c r="F436" i="11"/>
  <c r="F433" i="11"/>
  <c r="H432" i="11"/>
  <c r="F429" i="11"/>
  <c r="H428" i="11"/>
  <c r="F425" i="11"/>
  <c r="H424" i="11"/>
  <c r="F421" i="11"/>
  <c r="H420" i="11"/>
  <c r="F417" i="11"/>
  <c r="H416" i="11"/>
  <c r="H414" i="11"/>
  <c r="I414" i="11"/>
  <c r="F413" i="11"/>
  <c r="F412" i="11"/>
  <c r="E411" i="11"/>
  <c r="E407" i="11"/>
  <c r="E403" i="11"/>
  <c r="E399" i="11"/>
  <c r="E395" i="11"/>
  <c r="I394" i="11"/>
  <c r="I392" i="11"/>
  <c r="E391" i="11"/>
  <c r="E387" i="11"/>
  <c r="E383" i="11"/>
  <c r="I382" i="11"/>
  <c r="E379" i="11"/>
  <c r="I376" i="11"/>
  <c r="E375" i="11"/>
  <c r="E371" i="11"/>
  <c r="E367" i="11"/>
  <c r="E363" i="11"/>
  <c r="I362" i="11"/>
  <c r="E359" i="11"/>
  <c r="E355" i="11"/>
  <c r="E351" i="11"/>
  <c r="H350" i="11"/>
  <c r="I350" i="11"/>
  <c r="F349" i="11"/>
  <c r="F348" i="11"/>
  <c r="E347" i="11"/>
  <c r="H346" i="11"/>
  <c r="F345" i="11"/>
  <c r="F344" i="11"/>
  <c r="J344" i="11"/>
  <c r="E343" i="11"/>
  <c r="H342" i="11"/>
  <c r="F341" i="11"/>
  <c r="F340" i="11"/>
  <c r="J340" i="11"/>
  <c r="E339" i="11"/>
  <c r="H338" i="11"/>
  <c r="F337" i="11"/>
  <c r="F336" i="11"/>
  <c r="E335" i="11"/>
  <c r="H334" i="11"/>
  <c r="F333" i="11"/>
  <c r="F332" i="11"/>
  <c r="I332" i="11"/>
  <c r="E331" i="11"/>
  <c r="H330" i="11"/>
  <c r="I330" i="11"/>
  <c r="F329" i="11"/>
  <c r="F328" i="11"/>
  <c r="E327" i="11"/>
  <c r="H326" i="11"/>
  <c r="F325" i="11"/>
  <c r="F324" i="11"/>
  <c r="E323" i="11"/>
  <c r="H322" i="11"/>
  <c r="F321" i="11"/>
  <c r="F320" i="11"/>
  <c r="E319" i="11"/>
  <c r="H318" i="11"/>
  <c r="I318" i="11"/>
  <c r="F317" i="11"/>
  <c r="F316" i="11"/>
  <c r="E315" i="11"/>
  <c r="H314" i="11"/>
  <c r="F313" i="11"/>
  <c r="F312" i="11"/>
  <c r="E311" i="11"/>
  <c r="H310" i="11"/>
  <c r="F309" i="11"/>
  <c r="F308" i="11"/>
  <c r="E307" i="11"/>
  <c r="H306" i="11"/>
  <c r="F305" i="11"/>
  <c r="F304" i="11"/>
  <c r="J304" i="11"/>
  <c r="E303" i="11"/>
  <c r="H286" i="11"/>
  <c r="E279" i="11"/>
  <c r="H274" i="11"/>
  <c r="E267" i="11"/>
  <c r="F265" i="11"/>
  <c r="F225" i="11"/>
  <c r="E224" i="11"/>
  <c r="H219" i="11"/>
  <c r="F217" i="11"/>
  <c r="J217" i="11" s="1"/>
  <c r="H215" i="11"/>
  <c r="H211" i="11"/>
  <c r="F209" i="11"/>
  <c r="F135" i="11"/>
  <c r="E122" i="11"/>
  <c r="F107" i="11"/>
  <c r="F83" i="11"/>
  <c r="H56" i="11"/>
  <c r="F54" i="11"/>
  <c r="H36" i="11"/>
  <c r="F34" i="11"/>
  <c r="H28" i="11"/>
  <c r="H992" i="11"/>
  <c r="E849" i="11"/>
  <c r="H849" i="11"/>
  <c r="F848" i="11"/>
  <c r="E845" i="11"/>
  <c r="H845" i="11"/>
  <c r="F844" i="11"/>
  <c r="E841" i="11"/>
  <c r="H841" i="11"/>
  <c r="F840" i="11"/>
  <c r="E837" i="11"/>
  <c r="H837" i="11"/>
  <c r="F836" i="11"/>
  <c r="E833" i="11"/>
  <c r="H833" i="11"/>
  <c r="F832" i="11"/>
  <c r="E829" i="11"/>
  <c r="H829" i="11"/>
  <c r="F828" i="11"/>
  <c r="H977" i="11"/>
  <c r="H975" i="11"/>
  <c r="H973" i="11"/>
  <c r="H971" i="11"/>
  <c r="H969" i="11"/>
  <c r="H967" i="11"/>
  <c r="H965" i="11"/>
  <c r="H963" i="11"/>
  <c r="H961" i="11"/>
  <c r="H959" i="11"/>
  <c r="H957" i="11"/>
  <c r="H955" i="11"/>
  <c r="H953" i="11"/>
  <c r="H951" i="11"/>
  <c r="H949" i="11"/>
  <c r="H947" i="11"/>
  <c r="H945" i="11"/>
  <c r="H943" i="11"/>
  <c r="H941" i="11"/>
  <c r="H939" i="11"/>
  <c r="H937" i="11"/>
  <c r="H935" i="11"/>
  <c r="H933" i="11"/>
  <c r="H931" i="11"/>
  <c r="H929" i="11"/>
  <c r="H927" i="11"/>
  <c r="H925" i="11"/>
  <c r="H923" i="11"/>
  <c r="H921" i="11"/>
  <c r="H919" i="11"/>
  <c r="H917" i="11"/>
  <c r="H915" i="11"/>
  <c r="H913" i="11"/>
  <c r="H911" i="11"/>
  <c r="H909" i="11"/>
  <c r="H907" i="11"/>
  <c r="H905" i="11"/>
  <c r="H903" i="11"/>
  <c r="H901" i="11"/>
  <c r="H899" i="11"/>
  <c r="H897" i="11"/>
  <c r="H895" i="11"/>
  <c r="H893" i="11"/>
  <c r="H891" i="11"/>
  <c r="H889" i="11"/>
  <c r="H887" i="11"/>
  <c r="H885" i="11"/>
  <c r="H883" i="11"/>
  <c r="H881" i="11"/>
  <c r="H879" i="11"/>
  <c r="H877" i="11"/>
  <c r="H875" i="11"/>
  <c r="H873" i="11"/>
  <c r="H871" i="11"/>
  <c r="H869" i="11"/>
  <c r="H867" i="11"/>
  <c r="H865" i="11"/>
  <c r="H863" i="11"/>
  <c r="H861" i="11"/>
  <c r="H859" i="11"/>
  <c r="H857" i="11"/>
  <c r="H855" i="11"/>
  <c r="H853" i="11"/>
  <c r="E851" i="11"/>
  <c r="H851" i="11"/>
  <c r="F850" i="11"/>
  <c r="E847" i="11"/>
  <c r="H847" i="11"/>
  <c r="F846" i="11"/>
  <c r="E843" i="11"/>
  <c r="H843" i="11"/>
  <c r="F842" i="11"/>
  <c r="E839" i="11"/>
  <c r="H839" i="11"/>
  <c r="F838" i="11"/>
  <c r="E835" i="11"/>
  <c r="H835" i="11"/>
  <c r="F834" i="11"/>
  <c r="E831" i="11"/>
  <c r="H831" i="11"/>
  <c r="F830" i="11"/>
  <c r="E643" i="11"/>
  <c r="H643" i="11"/>
  <c r="F642" i="11"/>
  <c r="E639" i="11"/>
  <c r="H639" i="11"/>
  <c r="F638" i="11"/>
  <c r="E635" i="11"/>
  <c r="H635" i="11"/>
  <c r="F634" i="11"/>
  <c r="E631" i="11"/>
  <c r="H631" i="11"/>
  <c r="F630" i="11"/>
  <c r="E627" i="11"/>
  <c r="H627" i="11"/>
  <c r="F626" i="11"/>
  <c r="E645" i="11"/>
  <c r="H645" i="11"/>
  <c r="F644" i="11"/>
  <c r="E641" i="11"/>
  <c r="H641" i="11"/>
  <c r="F640" i="11"/>
  <c r="E637" i="11"/>
  <c r="H637" i="11"/>
  <c r="F636" i="11"/>
  <c r="E633" i="11"/>
  <c r="H633" i="11"/>
  <c r="F632" i="11"/>
  <c r="E629" i="11"/>
  <c r="H629" i="11"/>
  <c r="J629" i="11"/>
  <c r="F628" i="11"/>
  <c r="H827" i="11"/>
  <c r="H825" i="11"/>
  <c r="H823" i="11"/>
  <c r="H821" i="11"/>
  <c r="H819" i="11"/>
  <c r="H817" i="11"/>
  <c r="H815" i="11"/>
  <c r="H813" i="11"/>
  <c r="H811" i="11"/>
  <c r="H809" i="11"/>
  <c r="H807" i="11"/>
  <c r="H805" i="11"/>
  <c r="H803" i="11"/>
  <c r="H801" i="11"/>
  <c r="H799" i="11"/>
  <c r="H797" i="11"/>
  <c r="H795" i="11"/>
  <c r="H793" i="11"/>
  <c r="H791" i="11"/>
  <c r="H789" i="11"/>
  <c r="H787" i="11"/>
  <c r="H785" i="11"/>
  <c r="H783" i="11"/>
  <c r="H781" i="11"/>
  <c r="H779" i="11"/>
  <c r="H777" i="11"/>
  <c r="H775" i="11"/>
  <c r="H773" i="11"/>
  <c r="H771" i="11"/>
  <c r="H769" i="11"/>
  <c r="H767" i="11"/>
  <c r="H765" i="11"/>
  <c r="H763" i="11"/>
  <c r="H761" i="11"/>
  <c r="H759" i="11"/>
  <c r="H757" i="11"/>
  <c r="H755" i="11"/>
  <c r="H753" i="11"/>
  <c r="H751" i="11"/>
  <c r="H749" i="11"/>
  <c r="H747" i="11"/>
  <c r="H745" i="11"/>
  <c r="H743" i="11"/>
  <c r="H741" i="11"/>
  <c r="H739" i="11"/>
  <c r="H737" i="11"/>
  <c r="H735" i="11"/>
  <c r="H733" i="11"/>
  <c r="H731" i="11"/>
  <c r="H729" i="11"/>
  <c r="H727" i="11"/>
  <c r="H725" i="11"/>
  <c r="H723" i="11"/>
  <c r="H721" i="11"/>
  <c r="H719" i="11"/>
  <c r="H717" i="11"/>
  <c r="H715" i="11"/>
  <c r="H713" i="11"/>
  <c r="H711" i="11"/>
  <c r="H709" i="11"/>
  <c r="H707" i="11"/>
  <c r="H705" i="11"/>
  <c r="H703" i="11"/>
  <c r="H701" i="11"/>
  <c r="H699" i="11"/>
  <c r="H697" i="11"/>
  <c r="H695" i="11"/>
  <c r="H693" i="11"/>
  <c r="H691" i="11"/>
  <c r="H689" i="11"/>
  <c r="H687" i="11"/>
  <c r="H685" i="11"/>
  <c r="H683" i="11"/>
  <c r="H681" i="11"/>
  <c r="H679" i="11"/>
  <c r="H677" i="11"/>
  <c r="H675" i="11"/>
  <c r="H673" i="11"/>
  <c r="H671" i="11"/>
  <c r="H669" i="11"/>
  <c r="H667" i="11"/>
  <c r="H665" i="11"/>
  <c r="H663" i="11"/>
  <c r="H661" i="11"/>
  <c r="H659" i="11"/>
  <c r="H657" i="11"/>
  <c r="H655" i="11"/>
  <c r="H653" i="11"/>
  <c r="H651" i="11"/>
  <c r="H649" i="11"/>
  <c r="H647" i="11"/>
  <c r="F643" i="11"/>
  <c r="H642" i="11"/>
  <c r="F639" i="11"/>
  <c r="H638" i="11"/>
  <c r="F635" i="11"/>
  <c r="H634" i="11"/>
  <c r="F631" i="11"/>
  <c r="H630" i="11"/>
  <c r="F627" i="11"/>
  <c r="H626" i="11"/>
  <c r="E435" i="11"/>
  <c r="H435" i="11"/>
  <c r="I435" i="11"/>
  <c r="F434" i="11"/>
  <c r="E431" i="11"/>
  <c r="H431" i="11"/>
  <c r="F430" i="11"/>
  <c r="E427" i="11"/>
  <c r="H427" i="11"/>
  <c r="F426" i="11"/>
  <c r="E423" i="11"/>
  <c r="H423" i="11"/>
  <c r="F422" i="11"/>
  <c r="E419" i="11"/>
  <c r="H419" i="11"/>
  <c r="I419" i="11"/>
  <c r="F418" i="11"/>
  <c r="E415" i="11"/>
  <c r="H415" i="11"/>
  <c r="H625" i="11"/>
  <c r="H623" i="11"/>
  <c r="H621" i="11"/>
  <c r="H619" i="11"/>
  <c r="H617" i="11"/>
  <c r="H615" i="11"/>
  <c r="H613" i="11"/>
  <c r="H611" i="11"/>
  <c r="H609" i="11"/>
  <c r="H607" i="11"/>
  <c r="H605" i="11"/>
  <c r="H603" i="11"/>
  <c r="H601" i="11"/>
  <c r="H599" i="11"/>
  <c r="H597" i="11"/>
  <c r="H595" i="11"/>
  <c r="H593" i="11"/>
  <c r="H591" i="11"/>
  <c r="H589" i="11"/>
  <c r="H587" i="11"/>
  <c r="H585" i="11"/>
  <c r="H583" i="11"/>
  <c r="H581" i="11"/>
  <c r="H579" i="11"/>
  <c r="H577" i="11"/>
  <c r="H575" i="11"/>
  <c r="H573" i="11"/>
  <c r="H571" i="11"/>
  <c r="H569" i="11"/>
  <c r="H567" i="11"/>
  <c r="H565" i="11"/>
  <c r="H563" i="11"/>
  <c r="H561" i="11"/>
  <c r="I561" i="11"/>
  <c r="H559" i="11"/>
  <c r="H557" i="11"/>
  <c r="H555" i="11"/>
  <c r="H553" i="11"/>
  <c r="H551" i="11"/>
  <c r="H549" i="11"/>
  <c r="H547" i="11"/>
  <c r="H545" i="11"/>
  <c r="H543" i="11"/>
  <c r="H541" i="11"/>
  <c r="H539" i="11"/>
  <c r="H537" i="11"/>
  <c r="H535" i="11"/>
  <c r="H533" i="11"/>
  <c r="H531" i="11"/>
  <c r="H529" i="11"/>
  <c r="H527" i="11"/>
  <c r="H525" i="11"/>
  <c r="H523" i="11"/>
  <c r="H521" i="11"/>
  <c r="H519" i="11"/>
  <c r="H517" i="11"/>
  <c r="H515" i="11"/>
  <c r="H513" i="11"/>
  <c r="H511" i="11"/>
  <c r="H509" i="11"/>
  <c r="H507" i="11"/>
  <c r="H505" i="11"/>
  <c r="H503" i="11"/>
  <c r="H501" i="11"/>
  <c r="H499" i="11"/>
  <c r="H497" i="11"/>
  <c r="H495" i="11"/>
  <c r="H493" i="11"/>
  <c r="H491" i="11"/>
  <c r="H489" i="11"/>
  <c r="H487" i="11"/>
  <c r="H485" i="11"/>
  <c r="H483" i="11"/>
  <c r="H481" i="11"/>
  <c r="H479" i="11"/>
  <c r="H477" i="11"/>
  <c r="H475" i="11"/>
  <c r="H473" i="11"/>
  <c r="H471" i="11"/>
  <c r="H469" i="11"/>
  <c r="H467" i="11"/>
  <c r="H465" i="11"/>
  <c r="H463" i="11"/>
  <c r="H461" i="11"/>
  <c r="H459" i="11"/>
  <c r="H457" i="11"/>
  <c r="H455" i="11"/>
  <c r="H453" i="11"/>
  <c r="H451" i="11"/>
  <c r="H449" i="11"/>
  <c r="H447" i="11"/>
  <c r="H445" i="11"/>
  <c r="H443" i="11"/>
  <c r="H441" i="11"/>
  <c r="H439" i="11"/>
  <c r="H437" i="11"/>
  <c r="E433" i="11"/>
  <c r="H433" i="11"/>
  <c r="F432" i="11"/>
  <c r="E429" i="11"/>
  <c r="H429" i="11"/>
  <c r="F428" i="11"/>
  <c r="E425" i="11"/>
  <c r="H425" i="11"/>
  <c r="F424" i="11"/>
  <c r="E421" i="11"/>
  <c r="H421" i="11"/>
  <c r="F420" i="11"/>
  <c r="E417" i="11"/>
  <c r="H417" i="11"/>
  <c r="F416" i="11"/>
  <c r="H258" i="11"/>
  <c r="H250" i="11"/>
  <c r="F249" i="11"/>
  <c r="I249" i="11" s="1"/>
  <c r="H413" i="11"/>
  <c r="H411" i="11"/>
  <c r="H349" i="11"/>
  <c r="H347" i="11"/>
  <c r="H345" i="11"/>
  <c r="H343" i="11"/>
  <c r="H341" i="11"/>
  <c r="H339" i="11"/>
  <c r="H337" i="11"/>
  <c r="H335" i="11"/>
  <c r="H333" i="11"/>
  <c r="H331" i="11"/>
  <c r="H329" i="11"/>
  <c r="H327" i="11"/>
  <c r="H325" i="11"/>
  <c r="H323" i="11"/>
  <c r="H321" i="11"/>
  <c r="H319" i="11"/>
  <c r="H317" i="11"/>
  <c r="H315" i="11"/>
  <c r="H313" i="11"/>
  <c r="H311" i="11"/>
  <c r="H309" i="11"/>
  <c r="H307" i="11"/>
  <c r="H305" i="11"/>
  <c r="H303" i="11"/>
  <c r="H287" i="11"/>
  <c r="H279" i="11"/>
  <c r="H267" i="11"/>
  <c r="H265" i="11"/>
  <c r="F255" i="11"/>
  <c r="E252" i="11"/>
  <c r="H252" i="11"/>
  <c r="F251" i="11"/>
  <c r="F246" i="11"/>
  <c r="J246" i="11" s="1"/>
  <c r="H244" i="11"/>
  <c r="H242" i="11"/>
  <c r="H236" i="11"/>
  <c r="H234" i="11"/>
  <c r="H232" i="11"/>
  <c r="H212" i="11"/>
  <c r="H182" i="11"/>
  <c r="H180" i="11"/>
  <c r="H174" i="11"/>
  <c r="H156" i="11"/>
  <c r="E67" i="11"/>
  <c r="H122" i="11"/>
  <c r="H80" i="11"/>
  <c r="J1002" i="8"/>
  <c r="K1002" i="8"/>
  <c r="J1001" i="8"/>
  <c r="K1001" i="8"/>
  <c r="J1000" i="8"/>
  <c r="K1000" i="8"/>
  <c r="J999" i="8"/>
  <c r="K999" i="8"/>
  <c r="J998" i="8"/>
  <c r="K998" i="8"/>
  <c r="J997" i="8"/>
  <c r="K997" i="8"/>
  <c r="J996" i="8"/>
  <c r="K996" i="8"/>
  <c r="J995" i="8"/>
  <c r="K995" i="8"/>
  <c r="J994" i="8"/>
  <c r="K994" i="8"/>
  <c r="J993" i="8"/>
  <c r="K993" i="8"/>
  <c r="J992" i="8"/>
  <c r="K992" i="8"/>
  <c r="J991" i="8"/>
  <c r="K991" i="8"/>
  <c r="J990" i="8"/>
  <c r="K990" i="8"/>
  <c r="J989" i="8"/>
  <c r="K989" i="8"/>
  <c r="J988" i="8"/>
  <c r="K988" i="8"/>
  <c r="J987" i="8"/>
  <c r="K987" i="8"/>
  <c r="J986" i="8"/>
  <c r="K986" i="8"/>
  <c r="J985" i="8"/>
  <c r="K985" i="8"/>
  <c r="J984" i="8"/>
  <c r="K984" i="8"/>
  <c r="J983" i="8"/>
  <c r="K983" i="8"/>
  <c r="J982" i="8"/>
  <c r="K982" i="8"/>
  <c r="J981" i="8"/>
  <c r="K981" i="8"/>
  <c r="J980" i="8"/>
  <c r="K980" i="8"/>
  <c r="J979" i="8"/>
  <c r="K979" i="8"/>
  <c r="J978" i="8"/>
  <c r="K978" i="8"/>
  <c r="J977" i="8"/>
  <c r="K977" i="8"/>
  <c r="J976" i="8"/>
  <c r="K976" i="8"/>
  <c r="J975" i="8"/>
  <c r="K975" i="8"/>
  <c r="J974" i="8"/>
  <c r="K974" i="8"/>
  <c r="J973" i="8"/>
  <c r="K973" i="8"/>
  <c r="J972" i="8"/>
  <c r="K972" i="8"/>
  <c r="J971" i="8"/>
  <c r="K971" i="8"/>
  <c r="J970" i="8"/>
  <c r="K970" i="8"/>
  <c r="J969" i="8"/>
  <c r="K969" i="8"/>
  <c r="J968" i="8"/>
  <c r="K968" i="8"/>
  <c r="J967" i="8"/>
  <c r="K967" i="8"/>
  <c r="J966" i="8"/>
  <c r="K966" i="8"/>
  <c r="J965" i="8"/>
  <c r="K965" i="8"/>
  <c r="J964" i="8"/>
  <c r="K964" i="8"/>
  <c r="J963" i="8"/>
  <c r="K963" i="8"/>
  <c r="J962" i="8"/>
  <c r="K962" i="8"/>
  <c r="J961" i="8"/>
  <c r="K961" i="8"/>
  <c r="J960" i="8"/>
  <c r="K960" i="8"/>
  <c r="J959" i="8"/>
  <c r="K959" i="8"/>
  <c r="J958" i="8"/>
  <c r="K958" i="8"/>
  <c r="J957" i="8"/>
  <c r="K957" i="8"/>
  <c r="J956" i="8"/>
  <c r="K956" i="8"/>
  <c r="J955" i="8"/>
  <c r="K955" i="8"/>
  <c r="J954" i="8"/>
  <c r="K954" i="8"/>
  <c r="J953" i="8"/>
  <c r="K953" i="8"/>
  <c r="J952" i="8"/>
  <c r="K952" i="8"/>
  <c r="J951" i="8"/>
  <c r="K951" i="8"/>
  <c r="J950" i="8"/>
  <c r="K950" i="8"/>
  <c r="J949" i="8"/>
  <c r="K949" i="8"/>
  <c r="J948" i="8"/>
  <c r="K948" i="8"/>
  <c r="J947" i="8"/>
  <c r="K947" i="8"/>
  <c r="J946" i="8"/>
  <c r="K946" i="8"/>
  <c r="J945" i="8"/>
  <c r="K945" i="8"/>
  <c r="J944" i="8"/>
  <c r="K944" i="8"/>
  <c r="J943" i="8"/>
  <c r="K943" i="8"/>
  <c r="J942" i="8"/>
  <c r="K942" i="8"/>
  <c r="J941" i="8"/>
  <c r="K941" i="8"/>
  <c r="J940" i="8"/>
  <c r="K940" i="8"/>
  <c r="J939" i="8"/>
  <c r="K939" i="8"/>
  <c r="J938" i="8"/>
  <c r="K938" i="8"/>
  <c r="J937" i="8"/>
  <c r="K937" i="8"/>
  <c r="J936" i="8"/>
  <c r="K936" i="8"/>
  <c r="J935" i="8"/>
  <c r="K935" i="8"/>
  <c r="J934" i="8"/>
  <c r="K934" i="8"/>
  <c r="J933" i="8"/>
  <c r="K933" i="8"/>
  <c r="J932" i="8"/>
  <c r="K932" i="8"/>
  <c r="J931" i="8"/>
  <c r="K931" i="8"/>
  <c r="J930" i="8"/>
  <c r="K930" i="8"/>
  <c r="J929" i="8"/>
  <c r="K929" i="8"/>
  <c r="J928" i="8"/>
  <c r="K928" i="8"/>
  <c r="J927" i="8"/>
  <c r="K927" i="8"/>
  <c r="J926" i="8"/>
  <c r="K926" i="8"/>
  <c r="J925" i="8"/>
  <c r="K925" i="8"/>
  <c r="J924" i="8"/>
  <c r="K924" i="8"/>
  <c r="J923" i="8"/>
  <c r="K923" i="8"/>
  <c r="J922" i="8"/>
  <c r="K922" i="8"/>
  <c r="J921" i="8"/>
  <c r="K921" i="8"/>
  <c r="J920" i="8"/>
  <c r="K920" i="8"/>
  <c r="J919" i="8"/>
  <c r="K919" i="8"/>
  <c r="J918" i="8"/>
  <c r="K918" i="8"/>
  <c r="J917" i="8"/>
  <c r="K917" i="8"/>
  <c r="J916" i="8"/>
  <c r="K916" i="8"/>
  <c r="J915" i="8"/>
  <c r="K915" i="8"/>
  <c r="J914" i="8"/>
  <c r="K914" i="8"/>
  <c r="J913" i="8"/>
  <c r="K913" i="8"/>
  <c r="J912" i="8"/>
  <c r="K912" i="8"/>
  <c r="J911" i="8"/>
  <c r="K911" i="8"/>
  <c r="J910" i="8"/>
  <c r="K910" i="8"/>
  <c r="J909" i="8"/>
  <c r="K909" i="8"/>
  <c r="J908" i="8"/>
  <c r="K908" i="8"/>
  <c r="J907" i="8"/>
  <c r="K907" i="8"/>
  <c r="J906" i="8"/>
  <c r="K906" i="8"/>
  <c r="J905" i="8"/>
  <c r="K905" i="8"/>
  <c r="J904" i="8"/>
  <c r="K904" i="8"/>
  <c r="J903" i="8"/>
  <c r="K903" i="8"/>
  <c r="J902" i="8"/>
  <c r="K902" i="8"/>
  <c r="J901" i="8"/>
  <c r="K901" i="8"/>
  <c r="J900" i="8"/>
  <c r="K900" i="8"/>
  <c r="J899" i="8"/>
  <c r="K899" i="8"/>
  <c r="J898" i="8"/>
  <c r="K898" i="8"/>
  <c r="J897" i="8"/>
  <c r="K897" i="8"/>
  <c r="J896" i="8"/>
  <c r="K896" i="8"/>
  <c r="J895" i="8"/>
  <c r="K895" i="8"/>
  <c r="J894" i="8"/>
  <c r="K894" i="8"/>
  <c r="J893" i="8"/>
  <c r="K893" i="8"/>
  <c r="J892" i="8"/>
  <c r="K892" i="8"/>
  <c r="J891" i="8"/>
  <c r="K891" i="8"/>
  <c r="J890" i="8"/>
  <c r="K890" i="8"/>
  <c r="J889" i="8"/>
  <c r="K889" i="8"/>
  <c r="J888" i="8"/>
  <c r="K888" i="8"/>
  <c r="J887" i="8"/>
  <c r="K887" i="8"/>
  <c r="J886" i="8"/>
  <c r="K886" i="8"/>
  <c r="J885" i="8"/>
  <c r="K885" i="8"/>
  <c r="J884" i="8"/>
  <c r="K884" i="8"/>
  <c r="J883" i="8"/>
  <c r="K883" i="8"/>
  <c r="J882" i="8"/>
  <c r="K882" i="8"/>
  <c r="J881" i="8"/>
  <c r="K881" i="8"/>
  <c r="J880" i="8"/>
  <c r="K880" i="8"/>
  <c r="J879" i="8"/>
  <c r="K879" i="8"/>
  <c r="J878" i="8"/>
  <c r="K878" i="8"/>
  <c r="J877" i="8"/>
  <c r="K877" i="8"/>
  <c r="J876" i="8"/>
  <c r="K876" i="8"/>
  <c r="J875" i="8"/>
  <c r="K875" i="8"/>
  <c r="J874" i="8"/>
  <c r="K874" i="8"/>
  <c r="J873" i="8"/>
  <c r="K873" i="8"/>
  <c r="J872" i="8"/>
  <c r="K872" i="8"/>
  <c r="J871" i="8"/>
  <c r="K871" i="8"/>
  <c r="J870" i="8"/>
  <c r="K870" i="8"/>
  <c r="J869" i="8"/>
  <c r="K869" i="8"/>
  <c r="J868" i="8"/>
  <c r="K868" i="8"/>
  <c r="J867" i="8"/>
  <c r="K867" i="8"/>
  <c r="J866" i="8"/>
  <c r="K866" i="8"/>
  <c r="J865" i="8"/>
  <c r="K865" i="8"/>
  <c r="J864" i="8"/>
  <c r="K864" i="8"/>
  <c r="J863" i="8"/>
  <c r="K863" i="8"/>
  <c r="J862" i="8"/>
  <c r="K862" i="8"/>
  <c r="J861" i="8"/>
  <c r="K861" i="8"/>
  <c r="J860" i="8"/>
  <c r="K860" i="8"/>
  <c r="J859" i="8"/>
  <c r="K859" i="8"/>
  <c r="J858" i="8"/>
  <c r="K858" i="8"/>
  <c r="J857" i="8"/>
  <c r="K857" i="8"/>
  <c r="J856" i="8"/>
  <c r="K856" i="8"/>
  <c r="J855" i="8"/>
  <c r="K855" i="8"/>
  <c r="J854" i="8"/>
  <c r="K854" i="8"/>
  <c r="J853" i="8"/>
  <c r="K853" i="8"/>
  <c r="J852" i="8"/>
  <c r="K852" i="8"/>
  <c r="J851" i="8"/>
  <c r="K851" i="8"/>
  <c r="J850" i="8"/>
  <c r="K850" i="8"/>
  <c r="J849" i="8"/>
  <c r="K849" i="8"/>
  <c r="J848" i="8"/>
  <c r="K848" i="8"/>
  <c r="J847" i="8"/>
  <c r="K847" i="8"/>
  <c r="J846" i="8"/>
  <c r="K846" i="8"/>
  <c r="J845" i="8"/>
  <c r="K845" i="8"/>
  <c r="J844" i="8"/>
  <c r="K844" i="8"/>
  <c r="J843" i="8"/>
  <c r="K843" i="8"/>
  <c r="J842" i="8"/>
  <c r="K842" i="8"/>
  <c r="J841" i="8"/>
  <c r="K841" i="8"/>
  <c r="J840" i="8"/>
  <c r="K840" i="8"/>
  <c r="J839" i="8"/>
  <c r="K839" i="8"/>
  <c r="J838" i="8"/>
  <c r="K838" i="8"/>
  <c r="J837" i="8"/>
  <c r="K837" i="8"/>
  <c r="J836" i="8"/>
  <c r="K836" i="8"/>
  <c r="J835" i="8"/>
  <c r="K835" i="8"/>
  <c r="J834" i="8"/>
  <c r="K834" i="8"/>
  <c r="J833" i="8"/>
  <c r="K833" i="8"/>
  <c r="J832" i="8"/>
  <c r="K832" i="8"/>
  <c r="J831" i="8"/>
  <c r="K831" i="8"/>
  <c r="J830" i="8"/>
  <c r="K830" i="8"/>
  <c r="J829" i="8"/>
  <c r="K829" i="8"/>
  <c r="J828" i="8"/>
  <c r="K828" i="8"/>
  <c r="J827" i="8"/>
  <c r="K827" i="8"/>
  <c r="J826" i="8"/>
  <c r="K826" i="8"/>
  <c r="J825" i="8"/>
  <c r="K825" i="8"/>
  <c r="J824" i="8"/>
  <c r="K824" i="8"/>
  <c r="J823" i="8"/>
  <c r="K823" i="8"/>
  <c r="J822" i="8"/>
  <c r="K822" i="8"/>
  <c r="J821" i="8"/>
  <c r="K821" i="8"/>
  <c r="J820" i="8"/>
  <c r="K820" i="8"/>
  <c r="J819" i="8"/>
  <c r="K819" i="8"/>
  <c r="J818" i="8"/>
  <c r="K818" i="8"/>
  <c r="J817" i="8"/>
  <c r="K817" i="8"/>
  <c r="J816" i="8"/>
  <c r="K816" i="8"/>
  <c r="J815" i="8"/>
  <c r="K815" i="8"/>
  <c r="J814" i="8"/>
  <c r="K814" i="8"/>
  <c r="J813" i="8"/>
  <c r="K813" i="8"/>
  <c r="J812" i="8"/>
  <c r="K812" i="8"/>
  <c r="J811" i="8"/>
  <c r="K811" i="8"/>
  <c r="J810" i="8"/>
  <c r="K810" i="8"/>
  <c r="J809" i="8"/>
  <c r="K809" i="8"/>
  <c r="J808" i="8"/>
  <c r="K808" i="8"/>
  <c r="J807" i="8"/>
  <c r="K807" i="8"/>
  <c r="J806" i="8"/>
  <c r="K806" i="8"/>
  <c r="J805" i="8"/>
  <c r="K805" i="8"/>
  <c r="J804" i="8"/>
  <c r="K804" i="8"/>
  <c r="J803" i="8"/>
  <c r="K803" i="8"/>
  <c r="J802" i="8"/>
  <c r="K802" i="8"/>
  <c r="J801" i="8"/>
  <c r="K801" i="8"/>
  <c r="J800" i="8"/>
  <c r="K800" i="8"/>
  <c r="J799" i="8"/>
  <c r="K799" i="8"/>
  <c r="J798" i="8"/>
  <c r="K798" i="8"/>
  <c r="J797" i="8"/>
  <c r="K797" i="8"/>
  <c r="J796" i="8"/>
  <c r="K796" i="8"/>
  <c r="J795" i="8"/>
  <c r="K795" i="8"/>
  <c r="J794" i="8"/>
  <c r="K794" i="8"/>
  <c r="J793" i="8"/>
  <c r="K793" i="8"/>
  <c r="J792" i="8"/>
  <c r="K792" i="8"/>
  <c r="J791" i="8"/>
  <c r="K791" i="8"/>
  <c r="J790" i="8"/>
  <c r="K790" i="8"/>
  <c r="J789" i="8"/>
  <c r="K789" i="8"/>
  <c r="J788" i="8"/>
  <c r="K788" i="8"/>
  <c r="J787" i="8"/>
  <c r="K787" i="8"/>
  <c r="J786" i="8"/>
  <c r="K786" i="8"/>
  <c r="J785" i="8"/>
  <c r="K785" i="8"/>
  <c r="J784" i="8"/>
  <c r="K784" i="8"/>
  <c r="J783" i="8"/>
  <c r="K783" i="8"/>
  <c r="J782" i="8"/>
  <c r="K782" i="8"/>
  <c r="J781" i="8"/>
  <c r="K781" i="8"/>
  <c r="J780" i="8"/>
  <c r="K780" i="8"/>
  <c r="J779" i="8"/>
  <c r="K779" i="8"/>
  <c r="J778" i="8"/>
  <c r="K778" i="8"/>
  <c r="J777" i="8"/>
  <c r="K777" i="8"/>
  <c r="J776" i="8"/>
  <c r="K776" i="8"/>
  <c r="J775" i="8"/>
  <c r="K775" i="8"/>
  <c r="J774" i="8"/>
  <c r="K774" i="8"/>
  <c r="J773" i="8"/>
  <c r="K773" i="8"/>
  <c r="J772" i="8"/>
  <c r="K772" i="8"/>
  <c r="J771" i="8"/>
  <c r="K771" i="8"/>
  <c r="J770" i="8"/>
  <c r="K770" i="8"/>
  <c r="J769" i="8"/>
  <c r="K769" i="8"/>
  <c r="J768" i="8"/>
  <c r="K768" i="8"/>
  <c r="J767" i="8"/>
  <c r="K767" i="8"/>
  <c r="J766" i="8"/>
  <c r="K766" i="8"/>
  <c r="J765" i="8"/>
  <c r="K765" i="8"/>
  <c r="J764" i="8"/>
  <c r="K764" i="8"/>
  <c r="J763" i="8"/>
  <c r="K763" i="8"/>
  <c r="J762" i="8"/>
  <c r="K762" i="8"/>
  <c r="J761" i="8"/>
  <c r="K761" i="8"/>
  <c r="J760" i="8"/>
  <c r="K760" i="8"/>
  <c r="J759" i="8"/>
  <c r="K759" i="8"/>
  <c r="J758" i="8"/>
  <c r="K758" i="8"/>
  <c r="J757" i="8"/>
  <c r="K757" i="8"/>
  <c r="J756" i="8"/>
  <c r="K756" i="8"/>
  <c r="J755" i="8"/>
  <c r="K755" i="8"/>
  <c r="J754" i="8"/>
  <c r="K754" i="8"/>
  <c r="J753" i="8"/>
  <c r="K753" i="8"/>
  <c r="J752" i="8"/>
  <c r="K752" i="8"/>
  <c r="J751" i="8"/>
  <c r="K751" i="8"/>
  <c r="J750" i="8"/>
  <c r="K750" i="8"/>
  <c r="J749" i="8"/>
  <c r="K749" i="8"/>
  <c r="J748" i="8"/>
  <c r="K748" i="8"/>
  <c r="J747" i="8"/>
  <c r="K747" i="8"/>
  <c r="J746" i="8"/>
  <c r="K746" i="8"/>
  <c r="J745" i="8"/>
  <c r="K745" i="8"/>
  <c r="J744" i="8"/>
  <c r="K744" i="8"/>
  <c r="J743" i="8"/>
  <c r="K743" i="8"/>
  <c r="J742" i="8"/>
  <c r="K742" i="8"/>
  <c r="J741" i="8"/>
  <c r="K741" i="8"/>
  <c r="J740" i="8"/>
  <c r="K740" i="8"/>
  <c r="J739" i="8"/>
  <c r="K739" i="8"/>
  <c r="J738" i="8"/>
  <c r="K738" i="8"/>
  <c r="J737" i="8"/>
  <c r="K737" i="8"/>
  <c r="J736" i="8"/>
  <c r="K736" i="8"/>
  <c r="J735" i="8"/>
  <c r="K735" i="8"/>
  <c r="J734" i="8"/>
  <c r="K734" i="8"/>
  <c r="J733" i="8"/>
  <c r="K733" i="8"/>
  <c r="J732" i="8"/>
  <c r="K732" i="8"/>
  <c r="J731" i="8"/>
  <c r="K731" i="8"/>
  <c r="J730" i="8"/>
  <c r="K730" i="8"/>
  <c r="J729" i="8"/>
  <c r="K729" i="8"/>
  <c r="J728" i="8"/>
  <c r="K728" i="8"/>
  <c r="J727" i="8"/>
  <c r="K727" i="8"/>
  <c r="J726" i="8"/>
  <c r="K726" i="8"/>
  <c r="J725" i="8"/>
  <c r="K725" i="8"/>
  <c r="J724" i="8"/>
  <c r="K724" i="8"/>
  <c r="J723" i="8"/>
  <c r="K723" i="8"/>
  <c r="J722" i="8"/>
  <c r="K722" i="8"/>
  <c r="J721" i="8"/>
  <c r="K721" i="8"/>
  <c r="J720" i="8"/>
  <c r="K720" i="8"/>
  <c r="J719" i="8"/>
  <c r="K719" i="8"/>
  <c r="J718" i="8"/>
  <c r="K718" i="8"/>
  <c r="J717" i="8"/>
  <c r="K717" i="8"/>
  <c r="J716" i="8"/>
  <c r="K716" i="8"/>
  <c r="J715" i="8"/>
  <c r="K715" i="8"/>
  <c r="J714" i="8"/>
  <c r="K714" i="8"/>
  <c r="J713" i="8"/>
  <c r="K713" i="8"/>
  <c r="J712" i="8"/>
  <c r="K712" i="8"/>
  <c r="J711" i="8"/>
  <c r="K711" i="8"/>
  <c r="J710" i="8"/>
  <c r="K710" i="8"/>
  <c r="J709" i="8"/>
  <c r="K709" i="8"/>
  <c r="J708" i="8"/>
  <c r="K708" i="8"/>
  <c r="J707" i="8"/>
  <c r="K707" i="8"/>
  <c r="J706" i="8"/>
  <c r="K706" i="8"/>
  <c r="J705" i="8"/>
  <c r="K705" i="8"/>
  <c r="J704" i="8"/>
  <c r="K704" i="8"/>
  <c r="J703" i="8"/>
  <c r="K703" i="8"/>
  <c r="J702" i="8"/>
  <c r="K702" i="8"/>
  <c r="J701" i="8"/>
  <c r="K701" i="8"/>
  <c r="J700" i="8"/>
  <c r="K700" i="8"/>
  <c r="J699" i="8"/>
  <c r="K699" i="8"/>
  <c r="J698" i="8"/>
  <c r="K698" i="8"/>
  <c r="J697" i="8"/>
  <c r="K697" i="8"/>
  <c r="J696" i="8"/>
  <c r="K696" i="8"/>
  <c r="J695" i="8"/>
  <c r="K695" i="8"/>
  <c r="J694" i="8"/>
  <c r="K694" i="8"/>
  <c r="J693" i="8"/>
  <c r="K693" i="8"/>
  <c r="J692" i="8"/>
  <c r="K692" i="8"/>
  <c r="J691" i="8"/>
  <c r="K691" i="8"/>
  <c r="J690" i="8"/>
  <c r="K690" i="8"/>
  <c r="J689" i="8"/>
  <c r="K689" i="8"/>
  <c r="J688" i="8"/>
  <c r="K688" i="8"/>
  <c r="J687" i="8"/>
  <c r="K687" i="8"/>
  <c r="J686" i="8"/>
  <c r="K686" i="8"/>
  <c r="J685" i="8"/>
  <c r="K685" i="8"/>
  <c r="J684" i="8"/>
  <c r="K684" i="8"/>
  <c r="J683" i="8"/>
  <c r="K683" i="8"/>
  <c r="J682" i="8"/>
  <c r="K682" i="8"/>
  <c r="J681" i="8"/>
  <c r="K681" i="8"/>
  <c r="J680" i="8"/>
  <c r="K680" i="8"/>
  <c r="J679" i="8"/>
  <c r="K679" i="8"/>
  <c r="J678" i="8"/>
  <c r="K678" i="8"/>
  <c r="J677" i="8"/>
  <c r="K677" i="8"/>
  <c r="J676" i="8"/>
  <c r="K676" i="8"/>
  <c r="J675" i="8"/>
  <c r="K675" i="8"/>
  <c r="J674" i="8"/>
  <c r="K674" i="8"/>
  <c r="J673" i="8"/>
  <c r="K673" i="8"/>
  <c r="J672" i="8"/>
  <c r="K672" i="8"/>
  <c r="J671" i="8"/>
  <c r="K671" i="8"/>
  <c r="J670" i="8"/>
  <c r="K670" i="8"/>
  <c r="J669" i="8"/>
  <c r="K669" i="8"/>
  <c r="J668" i="8"/>
  <c r="K668" i="8"/>
  <c r="J667" i="8"/>
  <c r="K667" i="8"/>
  <c r="J666" i="8"/>
  <c r="K666" i="8"/>
  <c r="J665" i="8"/>
  <c r="K665" i="8"/>
  <c r="J664" i="8"/>
  <c r="K664" i="8"/>
  <c r="J663" i="8"/>
  <c r="K663" i="8"/>
  <c r="J662" i="8"/>
  <c r="K662" i="8"/>
  <c r="J661" i="8"/>
  <c r="K661" i="8"/>
  <c r="J660" i="8"/>
  <c r="K660" i="8"/>
  <c r="J659" i="8"/>
  <c r="K659" i="8"/>
  <c r="J658" i="8"/>
  <c r="K658" i="8"/>
  <c r="J657" i="8"/>
  <c r="K657" i="8"/>
  <c r="J656" i="8"/>
  <c r="K656" i="8"/>
  <c r="J655" i="8"/>
  <c r="K655" i="8"/>
  <c r="J654" i="8"/>
  <c r="K654" i="8"/>
  <c r="J653" i="8"/>
  <c r="K653" i="8"/>
  <c r="J652" i="8"/>
  <c r="K652" i="8"/>
  <c r="J651" i="8"/>
  <c r="K651" i="8"/>
  <c r="J650" i="8"/>
  <c r="K650" i="8"/>
  <c r="J649" i="8"/>
  <c r="K649" i="8"/>
  <c r="J648" i="8"/>
  <c r="K648" i="8"/>
  <c r="J647" i="8"/>
  <c r="K647" i="8"/>
  <c r="J646" i="8"/>
  <c r="K646" i="8"/>
  <c r="J645" i="8"/>
  <c r="K645" i="8"/>
  <c r="J644" i="8"/>
  <c r="K644" i="8"/>
  <c r="J643" i="8"/>
  <c r="K643" i="8"/>
  <c r="J642" i="8"/>
  <c r="K642" i="8"/>
  <c r="J641" i="8"/>
  <c r="K641" i="8"/>
  <c r="J640" i="8"/>
  <c r="K640" i="8"/>
  <c r="J639" i="8"/>
  <c r="K639" i="8"/>
  <c r="J638" i="8"/>
  <c r="K638" i="8"/>
  <c r="J637" i="8"/>
  <c r="K637" i="8"/>
  <c r="J636" i="8"/>
  <c r="K636" i="8"/>
  <c r="J635" i="8"/>
  <c r="K635" i="8"/>
  <c r="J634" i="8"/>
  <c r="K634" i="8"/>
  <c r="J633" i="8"/>
  <c r="K633" i="8"/>
  <c r="J632" i="8"/>
  <c r="K632" i="8"/>
  <c r="J631" i="8"/>
  <c r="K631" i="8"/>
  <c r="J630" i="8"/>
  <c r="K630" i="8"/>
  <c r="J629" i="8"/>
  <c r="K629" i="8"/>
  <c r="J628" i="8"/>
  <c r="K628" i="8"/>
  <c r="J627" i="8"/>
  <c r="K627" i="8"/>
  <c r="J626" i="8"/>
  <c r="K626" i="8"/>
  <c r="J625" i="8"/>
  <c r="K625" i="8"/>
  <c r="J624" i="8"/>
  <c r="K624" i="8"/>
  <c r="J623" i="8"/>
  <c r="K623" i="8"/>
  <c r="J622" i="8"/>
  <c r="K622" i="8"/>
  <c r="J621" i="8"/>
  <c r="K621" i="8"/>
  <c r="J620" i="8"/>
  <c r="K620" i="8"/>
  <c r="J619" i="8"/>
  <c r="K619" i="8"/>
  <c r="J618" i="8"/>
  <c r="K618" i="8"/>
  <c r="J617" i="8"/>
  <c r="K617" i="8"/>
  <c r="J616" i="8"/>
  <c r="K616" i="8"/>
  <c r="J615" i="8"/>
  <c r="K615" i="8"/>
  <c r="J614" i="8"/>
  <c r="K614" i="8"/>
  <c r="J613" i="8"/>
  <c r="K613" i="8"/>
  <c r="J612" i="8"/>
  <c r="K612" i="8"/>
  <c r="J611" i="8"/>
  <c r="K611" i="8"/>
  <c r="J610" i="8"/>
  <c r="K610" i="8"/>
  <c r="J609" i="8"/>
  <c r="K609" i="8"/>
  <c r="J608" i="8"/>
  <c r="K608" i="8"/>
  <c r="J607" i="8"/>
  <c r="K607" i="8"/>
  <c r="J606" i="8"/>
  <c r="K606" i="8"/>
  <c r="J605" i="8"/>
  <c r="K605" i="8"/>
  <c r="J604" i="8"/>
  <c r="K604" i="8"/>
  <c r="J603" i="8"/>
  <c r="K603" i="8"/>
  <c r="J602" i="8"/>
  <c r="K602" i="8"/>
  <c r="J601" i="8"/>
  <c r="K601" i="8"/>
  <c r="J600" i="8"/>
  <c r="K600" i="8"/>
  <c r="J599" i="8"/>
  <c r="K599" i="8"/>
  <c r="J598" i="8"/>
  <c r="K598" i="8"/>
  <c r="J597" i="8"/>
  <c r="K597" i="8"/>
  <c r="J596" i="8"/>
  <c r="K596" i="8"/>
  <c r="J595" i="8"/>
  <c r="K595" i="8"/>
  <c r="J594" i="8"/>
  <c r="K594" i="8"/>
  <c r="J593" i="8"/>
  <c r="K593" i="8"/>
  <c r="J592" i="8"/>
  <c r="K592" i="8"/>
  <c r="J591" i="8"/>
  <c r="K591" i="8"/>
  <c r="J590" i="8"/>
  <c r="K590" i="8"/>
  <c r="J589" i="8"/>
  <c r="K589" i="8"/>
  <c r="J588" i="8"/>
  <c r="K588" i="8"/>
  <c r="J587" i="8"/>
  <c r="K587" i="8"/>
  <c r="J586" i="8"/>
  <c r="K586" i="8"/>
  <c r="J585" i="8"/>
  <c r="K585" i="8"/>
  <c r="J584" i="8"/>
  <c r="K584" i="8"/>
  <c r="J583" i="8"/>
  <c r="K583" i="8"/>
  <c r="J582" i="8"/>
  <c r="K582" i="8"/>
  <c r="J581" i="8"/>
  <c r="K581" i="8"/>
  <c r="J580" i="8"/>
  <c r="K580" i="8"/>
  <c r="J579" i="8"/>
  <c r="K579" i="8"/>
  <c r="J578" i="8"/>
  <c r="K578" i="8"/>
  <c r="J577" i="8"/>
  <c r="K577" i="8"/>
  <c r="J576" i="8"/>
  <c r="K576" i="8"/>
  <c r="J575" i="8"/>
  <c r="K575" i="8"/>
  <c r="J574" i="8"/>
  <c r="K574" i="8"/>
  <c r="J573" i="8"/>
  <c r="K573" i="8"/>
  <c r="J572" i="8"/>
  <c r="K572" i="8"/>
  <c r="J571" i="8"/>
  <c r="K571" i="8"/>
  <c r="J570" i="8"/>
  <c r="K570" i="8"/>
  <c r="J569" i="8"/>
  <c r="K569" i="8"/>
  <c r="J568" i="8"/>
  <c r="K568" i="8"/>
  <c r="J567" i="8"/>
  <c r="K567" i="8"/>
  <c r="J566" i="8"/>
  <c r="K566" i="8"/>
  <c r="J565" i="8"/>
  <c r="K565" i="8"/>
  <c r="J564" i="8"/>
  <c r="K564" i="8"/>
  <c r="J563" i="8"/>
  <c r="K563" i="8"/>
  <c r="J562" i="8"/>
  <c r="K562" i="8"/>
  <c r="J561" i="8"/>
  <c r="K561" i="8"/>
  <c r="J560" i="8"/>
  <c r="K560" i="8"/>
  <c r="J559" i="8"/>
  <c r="K559" i="8"/>
  <c r="J558" i="8"/>
  <c r="K558" i="8"/>
  <c r="J557" i="8"/>
  <c r="K557" i="8"/>
  <c r="J556" i="8"/>
  <c r="K556" i="8"/>
  <c r="J555" i="8"/>
  <c r="K555" i="8"/>
  <c r="J554" i="8"/>
  <c r="K554" i="8"/>
  <c r="J553" i="8"/>
  <c r="K553" i="8"/>
  <c r="J552" i="8"/>
  <c r="K552" i="8"/>
  <c r="J551" i="8"/>
  <c r="K551" i="8"/>
  <c r="J550" i="8"/>
  <c r="K550" i="8"/>
  <c r="J549" i="8"/>
  <c r="K549" i="8"/>
  <c r="J548" i="8"/>
  <c r="K548" i="8"/>
  <c r="J547" i="8"/>
  <c r="K547" i="8"/>
  <c r="J546" i="8"/>
  <c r="K546" i="8"/>
  <c r="J545" i="8"/>
  <c r="K545" i="8"/>
  <c r="J544" i="8"/>
  <c r="K544" i="8"/>
  <c r="J543" i="8"/>
  <c r="K543" i="8"/>
  <c r="J542" i="8"/>
  <c r="K542" i="8"/>
  <c r="J541" i="8"/>
  <c r="K541" i="8"/>
  <c r="J540" i="8"/>
  <c r="K540" i="8"/>
  <c r="J539" i="8"/>
  <c r="K539" i="8"/>
  <c r="J538" i="8"/>
  <c r="K538" i="8"/>
  <c r="J537" i="8"/>
  <c r="K537" i="8"/>
  <c r="J536" i="8"/>
  <c r="K536" i="8"/>
  <c r="J535" i="8"/>
  <c r="K535" i="8"/>
  <c r="J534" i="8"/>
  <c r="K534" i="8"/>
  <c r="J533" i="8"/>
  <c r="K533" i="8"/>
  <c r="J532" i="8"/>
  <c r="K532" i="8"/>
  <c r="J531" i="8"/>
  <c r="K531" i="8"/>
  <c r="J530" i="8"/>
  <c r="K530" i="8"/>
  <c r="J529" i="8"/>
  <c r="K529" i="8"/>
  <c r="J528" i="8"/>
  <c r="K528" i="8"/>
  <c r="J527" i="8"/>
  <c r="K527" i="8"/>
  <c r="J526" i="8"/>
  <c r="K526" i="8"/>
  <c r="J525" i="8"/>
  <c r="K525" i="8"/>
  <c r="J524" i="8"/>
  <c r="K524" i="8"/>
  <c r="J523" i="8"/>
  <c r="K523" i="8"/>
  <c r="J522" i="8"/>
  <c r="K522" i="8"/>
  <c r="J521" i="8"/>
  <c r="K521" i="8"/>
  <c r="J520" i="8"/>
  <c r="K520" i="8"/>
  <c r="J519" i="8"/>
  <c r="K519" i="8"/>
  <c r="J518" i="8"/>
  <c r="K518" i="8"/>
  <c r="J517" i="8"/>
  <c r="K517" i="8"/>
  <c r="J516" i="8"/>
  <c r="K516" i="8"/>
  <c r="J515" i="8"/>
  <c r="K515" i="8"/>
  <c r="J514" i="8"/>
  <c r="K514" i="8"/>
  <c r="J513" i="8"/>
  <c r="K513" i="8"/>
  <c r="J512" i="8"/>
  <c r="K512" i="8"/>
  <c r="J511" i="8"/>
  <c r="K511" i="8"/>
  <c r="J510" i="8"/>
  <c r="K510" i="8"/>
  <c r="J509" i="8"/>
  <c r="K509" i="8"/>
  <c r="J508" i="8"/>
  <c r="K508" i="8"/>
  <c r="J507" i="8"/>
  <c r="K507" i="8"/>
  <c r="J506" i="8"/>
  <c r="K506" i="8"/>
  <c r="J505" i="8"/>
  <c r="K505" i="8"/>
  <c r="J504" i="8"/>
  <c r="K504" i="8"/>
  <c r="J503" i="8"/>
  <c r="K503" i="8"/>
  <c r="J502" i="8"/>
  <c r="K502" i="8"/>
  <c r="J501" i="8"/>
  <c r="K501" i="8"/>
  <c r="J500" i="8"/>
  <c r="K500" i="8"/>
  <c r="J499" i="8"/>
  <c r="K499" i="8"/>
  <c r="J498" i="8"/>
  <c r="K498" i="8"/>
  <c r="J497" i="8"/>
  <c r="K497" i="8"/>
  <c r="J496" i="8"/>
  <c r="K496" i="8"/>
  <c r="J495" i="8"/>
  <c r="K495" i="8"/>
  <c r="J494" i="8"/>
  <c r="K494" i="8"/>
  <c r="J493" i="8"/>
  <c r="K493" i="8"/>
  <c r="J492" i="8"/>
  <c r="K492" i="8"/>
  <c r="J491" i="8"/>
  <c r="K491" i="8"/>
  <c r="J490" i="8"/>
  <c r="K490" i="8"/>
  <c r="J489" i="8"/>
  <c r="K489" i="8"/>
  <c r="J488" i="8"/>
  <c r="K488" i="8"/>
  <c r="J487" i="8"/>
  <c r="K487" i="8"/>
  <c r="J486" i="8"/>
  <c r="K486" i="8"/>
  <c r="J485" i="8"/>
  <c r="K485" i="8"/>
  <c r="J484" i="8"/>
  <c r="K484" i="8"/>
  <c r="J483" i="8"/>
  <c r="K483" i="8"/>
  <c r="J482" i="8"/>
  <c r="K482" i="8"/>
  <c r="J481" i="8"/>
  <c r="K481" i="8"/>
  <c r="J480" i="8"/>
  <c r="K480" i="8"/>
  <c r="J479" i="8"/>
  <c r="K479" i="8"/>
  <c r="J478" i="8"/>
  <c r="K478" i="8"/>
  <c r="J477" i="8"/>
  <c r="K477" i="8"/>
  <c r="J476" i="8"/>
  <c r="K476" i="8"/>
  <c r="J475" i="8"/>
  <c r="K475" i="8"/>
  <c r="J474" i="8"/>
  <c r="K474" i="8"/>
  <c r="J473" i="8"/>
  <c r="K473" i="8"/>
  <c r="J472" i="8"/>
  <c r="K472" i="8"/>
  <c r="J471" i="8"/>
  <c r="K471" i="8"/>
  <c r="J470" i="8"/>
  <c r="K470" i="8"/>
  <c r="J469" i="8"/>
  <c r="K469" i="8"/>
  <c r="J468" i="8"/>
  <c r="K468" i="8"/>
  <c r="J467" i="8"/>
  <c r="K467" i="8"/>
  <c r="J466" i="8"/>
  <c r="K466" i="8"/>
  <c r="J465" i="8"/>
  <c r="K465" i="8"/>
  <c r="J464" i="8"/>
  <c r="K464" i="8"/>
  <c r="J463" i="8"/>
  <c r="K463" i="8"/>
  <c r="J462" i="8"/>
  <c r="K462" i="8"/>
  <c r="J461" i="8"/>
  <c r="K461" i="8"/>
  <c r="J460" i="8"/>
  <c r="K460" i="8"/>
  <c r="J459" i="8"/>
  <c r="K459" i="8"/>
  <c r="J458" i="8"/>
  <c r="K458" i="8"/>
  <c r="J457" i="8"/>
  <c r="K457" i="8"/>
  <c r="J456" i="8"/>
  <c r="K456" i="8"/>
  <c r="J455" i="8"/>
  <c r="K455" i="8"/>
  <c r="J454" i="8"/>
  <c r="K454" i="8"/>
  <c r="J453" i="8"/>
  <c r="K453" i="8"/>
  <c r="J452" i="8"/>
  <c r="K452" i="8"/>
  <c r="J451" i="8"/>
  <c r="K451" i="8"/>
  <c r="J450" i="8"/>
  <c r="K450" i="8"/>
  <c r="J449" i="8"/>
  <c r="K449" i="8"/>
  <c r="J448" i="8"/>
  <c r="K448" i="8"/>
  <c r="J447" i="8"/>
  <c r="K447" i="8"/>
  <c r="J446" i="8"/>
  <c r="K446" i="8"/>
  <c r="J445" i="8"/>
  <c r="K445" i="8"/>
  <c r="J444" i="8"/>
  <c r="K444" i="8"/>
  <c r="J443" i="8"/>
  <c r="K443" i="8"/>
  <c r="J442" i="8"/>
  <c r="K442" i="8"/>
  <c r="J441" i="8"/>
  <c r="K441" i="8"/>
  <c r="J440" i="8"/>
  <c r="K440" i="8"/>
  <c r="J439" i="8"/>
  <c r="K439" i="8"/>
  <c r="J438" i="8"/>
  <c r="K438" i="8"/>
  <c r="J437" i="8"/>
  <c r="K437" i="8"/>
  <c r="J436" i="8"/>
  <c r="K436" i="8"/>
  <c r="J435" i="8"/>
  <c r="K435" i="8"/>
  <c r="J434" i="8"/>
  <c r="K434" i="8"/>
  <c r="J433" i="8"/>
  <c r="K433" i="8"/>
  <c r="J432" i="8"/>
  <c r="K432" i="8"/>
  <c r="J431" i="8"/>
  <c r="K431" i="8"/>
  <c r="J430" i="8"/>
  <c r="K430" i="8"/>
  <c r="J429" i="8"/>
  <c r="K429" i="8"/>
  <c r="J428" i="8"/>
  <c r="K428" i="8"/>
  <c r="J427" i="8"/>
  <c r="K427" i="8"/>
  <c r="J426" i="8"/>
  <c r="K426" i="8"/>
  <c r="J425" i="8"/>
  <c r="K425" i="8"/>
  <c r="J424" i="8"/>
  <c r="K424" i="8"/>
  <c r="J423" i="8"/>
  <c r="K423" i="8"/>
  <c r="J422" i="8"/>
  <c r="K422" i="8"/>
  <c r="J421" i="8"/>
  <c r="K421" i="8"/>
  <c r="J420" i="8"/>
  <c r="K420" i="8"/>
  <c r="J419" i="8"/>
  <c r="K419" i="8"/>
  <c r="J418" i="8"/>
  <c r="K418" i="8"/>
  <c r="J417" i="8"/>
  <c r="K417" i="8"/>
  <c r="J416" i="8"/>
  <c r="K416" i="8"/>
  <c r="J415" i="8"/>
  <c r="K415" i="8"/>
  <c r="J414" i="8"/>
  <c r="K414" i="8"/>
  <c r="J413" i="8"/>
  <c r="K413" i="8"/>
  <c r="J412" i="8"/>
  <c r="K412" i="8"/>
  <c r="A351" i="9"/>
  <c r="B351" i="9"/>
  <c r="C351" i="9"/>
  <c r="G351" i="9"/>
  <c r="A352" i="9"/>
  <c r="B352" i="9"/>
  <c r="C352" i="9"/>
  <c r="G352" i="9"/>
  <c r="A353" i="9"/>
  <c r="B353" i="9"/>
  <c r="C353" i="9"/>
  <c r="G353" i="9"/>
  <c r="A354" i="9"/>
  <c r="B354" i="9"/>
  <c r="C354" i="9"/>
  <c r="G354" i="9"/>
  <c r="A355" i="9"/>
  <c r="B355" i="9"/>
  <c r="C355" i="9"/>
  <c r="G355" i="9"/>
  <c r="A356" i="9"/>
  <c r="B356" i="9"/>
  <c r="C356" i="9"/>
  <c r="G356" i="9"/>
  <c r="A357" i="9"/>
  <c r="B357" i="9"/>
  <c r="C357" i="9"/>
  <c r="G357" i="9"/>
  <c r="A358" i="9"/>
  <c r="B358" i="9"/>
  <c r="C358" i="9"/>
  <c r="G358" i="9"/>
  <c r="A359" i="9"/>
  <c r="B359" i="9"/>
  <c r="C359" i="9"/>
  <c r="G359" i="9"/>
  <c r="A360" i="9"/>
  <c r="B360" i="9"/>
  <c r="C360" i="9"/>
  <c r="G360" i="9"/>
  <c r="A361" i="9"/>
  <c r="B361" i="9"/>
  <c r="C361" i="9"/>
  <c r="G361" i="9"/>
  <c r="A362" i="9"/>
  <c r="B362" i="9"/>
  <c r="C362" i="9"/>
  <c r="G362" i="9"/>
  <c r="A363" i="9"/>
  <c r="B363" i="9"/>
  <c r="C363" i="9"/>
  <c r="G363" i="9"/>
  <c r="A364" i="9"/>
  <c r="B364" i="9"/>
  <c r="C364" i="9"/>
  <c r="G364" i="9"/>
  <c r="A365" i="9"/>
  <c r="B365" i="9"/>
  <c r="C365" i="9"/>
  <c r="G365" i="9"/>
  <c r="A366" i="9"/>
  <c r="B366" i="9"/>
  <c r="C366" i="9"/>
  <c r="G366" i="9"/>
  <c r="A367" i="9"/>
  <c r="B367" i="9"/>
  <c r="C367" i="9"/>
  <c r="G367" i="9"/>
  <c r="A368" i="9"/>
  <c r="B368" i="9"/>
  <c r="C368" i="9"/>
  <c r="G368" i="9"/>
  <c r="A369" i="9"/>
  <c r="B369" i="9"/>
  <c r="C369" i="9"/>
  <c r="G369" i="9"/>
  <c r="A370" i="9"/>
  <c r="B370" i="9"/>
  <c r="C370" i="9"/>
  <c r="G370" i="9"/>
  <c r="A371" i="9"/>
  <c r="B371" i="9"/>
  <c r="C371" i="9"/>
  <c r="G371" i="9"/>
  <c r="A372" i="9"/>
  <c r="B372" i="9"/>
  <c r="C372" i="9"/>
  <c r="G372" i="9"/>
  <c r="A373" i="9"/>
  <c r="B373" i="9"/>
  <c r="C373" i="9"/>
  <c r="G373" i="9"/>
  <c r="A374" i="9"/>
  <c r="B374" i="9"/>
  <c r="C374" i="9"/>
  <c r="G374" i="9"/>
  <c r="A375" i="9"/>
  <c r="B375" i="9"/>
  <c r="C375" i="9"/>
  <c r="G375" i="9"/>
  <c r="A376" i="9"/>
  <c r="B376" i="9"/>
  <c r="C376" i="9"/>
  <c r="G376" i="9"/>
  <c r="A377" i="9"/>
  <c r="B377" i="9"/>
  <c r="C377" i="9"/>
  <c r="G377" i="9"/>
  <c r="A378" i="9"/>
  <c r="B378" i="9"/>
  <c r="C378" i="9"/>
  <c r="G378" i="9"/>
  <c r="A379" i="9"/>
  <c r="B379" i="9"/>
  <c r="C379" i="9"/>
  <c r="G379" i="9"/>
  <c r="A380" i="9"/>
  <c r="B380" i="9"/>
  <c r="C380" i="9"/>
  <c r="G380" i="9"/>
  <c r="A381" i="9"/>
  <c r="B381" i="9"/>
  <c r="C381" i="9"/>
  <c r="G381" i="9"/>
  <c r="A382" i="9"/>
  <c r="B382" i="9"/>
  <c r="C382" i="9"/>
  <c r="G382" i="9"/>
  <c r="A383" i="9"/>
  <c r="B383" i="9"/>
  <c r="C383" i="9"/>
  <c r="G383" i="9"/>
  <c r="A384" i="9"/>
  <c r="B384" i="9"/>
  <c r="C384" i="9"/>
  <c r="G384" i="9"/>
  <c r="A385" i="9"/>
  <c r="B385" i="9"/>
  <c r="C385" i="9"/>
  <c r="G385" i="9"/>
  <c r="A386" i="9"/>
  <c r="B386" i="9"/>
  <c r="C386" i="9"/>
  <c r="G386" i="9"/>
  <c r="A387" i="9"/>
  <c r="B387" i="9"/>
  <c r="C387" i="9"/>
  <c r="G387" i="9"/>
  <c r="A388" i="9"/>
  <c r="B388" i="9"/>
  <c r="C388" i="9"/>
  <c r="G388" i="9"/>
  <c r="A389" i="9"/>
  <c r="B389" i="9"/>
  <c r="C389" i="9"/>
  <c r="G389" i="9"/>
  <c r="A390" i="9"/>
  <c r="B390" i="9"/>
  <c r="C390" i="9"/>
  <c r="G390" i="9"/>
  <c r="A391" i="9"/>
  <c r="B391" i="9"/>
  <c r="C391" i="9"/>
  <c r="G391" i="9"/>
  <c r="A392" i="9"/>
  <c r="B392" i="9"/>
  <c r="C392" i="9"/>
  <c r="G392" i="9"/>
  <c r="A393" i="9"/>
  <c r="B393" i="9"/>
  <c r="C393" i="9"/>
  <c r="G393" i="9"/>
  <c r="A394" i="9"/>
  <c r="B394" i="9"/>
  <c r="C394" i="9"/>
  <c r="G394" i="9"/>
  <c r="A395" i="9"/>
  <c r="B395" i="9"/>
  <c r="C395" i="9"/>
  <c r="G395" i="9"/>
  <c r="A396" i="9"/>
  <c r="B396" i="9"/>
  <c r="C396" i="9"/>
  <c r="G396" i="9"/>
  <c r="A397" i="9"/>
  <c r="B397" i="9"/>
  <c r="C397" i="9"/>
  <c r="G397" i="9"/>
  <c r="A398" i="9"/>
  <c r="B398" i="9"/>
  <c r="C398" i="9"/>
  <c r="G398" i="9"/>
  <c r="A399" i="9"/>
  <c r="B399" i="9"/>
  <c r="C399" i="9"/>
  <c r="G399" i="9"/>
  <c r="A400" i="9"/>
  <c r="B400" i="9"/>
  <c r="C400" i="9"/>
  <c r="G400" i="9"/>
  <c r="A401" i="9"/>
  <c r="B401" i="9"/>
  <c r="C401" i="9"/>
  <c r="G401" i="9"/>
  <c r="A402" i="9"/>
  <c r="B402" i="9"/>
  <c r="C402" i="9"/>
  <c r="G402" i="9"/>
  <c r="A403" i="9"/>
  <c r="B403" i="9"/>
  <c r="C403" i="9"/>
  <c r="G403" i="9"/>
  <c r="A404" i="9"/>
  <c r="B404" i="9"/>
  <c r="C404" i="9"/>
  <c r="G404" i="9"/>
  <c r="A405" i="9"/>
  <c r="B405" i="9"/>
  <c r="C405" i="9"/>
  <c r="G405" i="9"/>
  <c r="A406" i="9"/>
  <c r="B406" i="9"/>
  <c r="C406" i="9"/>
  <c r="G406" i="9"/>
  <c r="A407" i="9"/>
  <c r="B407" i="9"/>
  <c r="C407" i="9"/>
  <c r="G407" i="9"/>
  <c r="A408" i="9"/>
  <c r="B408" i="9"/>
  <c r="C408" i="9"/>
  <c r="G408" i="9"/>
  <c r="A409" i="9"/>
  <c r="B409" i="9"/>
  <c r="C409" i="9"/>
  <c r="G409" i="9"/>
  <c r="A410" i="9"/>
  <c r="B410" i="9"/>
  <c r="C410" i="9"/>
  <c r="G410" i="9"/>
  <c r="D412" i="8"/>
  <c r="E412" i="8"/>
  <c r="D413" i="8"/>
  <c r="E413" i="8"/>
  <c r="D414" i="8"/>
  <c r="E414" i="8"/>
  <c r="D415" i="8"/>
  <c r="E415" i="8"/>
  <c r="D416" i="8"/>
  <c r="E416" i="8"/>
  <c r="D417" i="8"/>
  <c r="E417" i="8"/>
  <c r="D418" i="8"/>
  <c r="E418" i="8"/>
  <c r="D419" i="8"/>
  <c r="E419" i="8"/>
  <c r="D420" i="8"/>
  <c r="E420" i="8"/>
  <c r="D421" i="8"/>
  <c r="E421" i="8"/>
  <c r="D422" i="8"/>
  <c r="E422" i="8"/>
  <c r="D423" i="8"/>
  <c r="E423" i="8"/>
  <c r="D424" i="8"/>
  <c r="E424" i="8"/>
  <c r="D425" i="8"/>
  <c r="E425" i="8"/>
  <c r="D426" i="8"/>
  <c r="E426" i="8"/>
  <c r="D427" i="8"/>
  <c r="E427" i="8"/>
  <c r="D428" i="8"/>
  <c r="E428" i="8"/>
  <c r="D429" i="8"/>
  <c r="E429" i="8"/>
  <c r="D430" i="8"/>
  <c r="E430" i="8"/>
  <c r="D431" i="8"/>
  <c r="E431" i="8"/>
  <c r="D432" i="8"/>
  <c r="E432" i="8"/>
  <c r="D433" i="8"/>
  <c r="E433" i="8"/>
  <c r="D434" i="8"/>
  <c r="E434" i="8"/>
  <c r="D435" i="8"/>
  <c r="E435" i="8"/>
  <c r="D436" i="8"/>
  <c r="E436" i="8"/>
  <c r="D437" i="8"/>
  <c r="E437" i="8"/>
  <c r="D438" i="8"/>
  <c r="E438" i="8"/>
  <c r="D439" i="8"/>
  <c r="E439" i="8"/>
  <c r="D440" i="8"/>
  <c r="E440" i="8"/>
  <c r="D441" i="8"/>
  <c r="E441" i="8"/>
  <c r="D442" i="8"/>
  <c r="E442" i="8"/>
  <c r="D443" i="8"/>
  <c r="E443" i="8"/>
  <c r="D444" i="8"/>
  <c r="E444" i="8"/>
  <c r="D445" i="8"/>
  <c r="E445" i="8"/>
  <c r="D446" i="8"/>
  <c r="E446" i="8"/>
  <c r="D447" i="8"/>
  <c r="E447" i="8"/>
  <c r="D448" i="8"/>
  <c r="E448" i="8"/>
  <c r="D449" i="8"/>
  <c r="E449" i="8"/>
  <c r="D450" i="8"/>
  <c r="E450" i="8"/>
  <c r="D451" i="8"/>
  <c r="E451" i="8"/>
  <c r="D452" i="8"/>
  <c r="E452" i="8"/>
  <c r="D453" i="8"/>
  <c r="E453" i="8"/>
  <c r="D454" i="8"/>
  <c r="E454" i="8"/>
  <c r="D455" i="8"/>
  <c r="E455" i="8"/>
  <c r="D456" i="8"/>
  <c r="E456" i="8"/>
  <c r="D457" i="8"/>
  <c r="E457" i="8"/>
  <c r="D458" i="8"/>
  <c r="E458" i="8"/>
  <c r="D459" i="8"/>
  <c r="E459" i="8"/>
  <c r="D460" i="8"/>
  <c r="E460" i="8"/>
  <c r="D461" i="8"/>
  <c r="E461" i="8"/>
  <c r="D462" i="8"/>
  <c r="E462" i="8"/>
  <c r="D463" i="8"/>
  <c r="E463" i="8"/>
  <c r="D464" i="8"/>
  <c r="E464" i="8"/>
  <c r="D465" i="8"/>
  <c r="E465" i="8"/>
  <c r="D466" i="8"/>
  <c r="E466" i="8"/>
  <c r="D467" i="8"/>
  <c r="E467" i="8"/>
  <c r="D468" i="8"/>
  <c r="E468" i="8"/>
  <c r="D469" i="8"/>
  <c r="E469" i="8"/>
  <c r="D470" i="8"/>
  <c r="E470" i="8"/>
  <c r="D471" i="8"/>
  <c r="E471" i="8"/>
  <c r="D472" i="8"/>
  <c r="E472" i="8"/>
  <c r="D473" i="8"/>
  <c r="E473" i="8"/>
  <c r="D474" i="8"/>
  <c r="E474" i="8"/>
  <c r="D475" i="8"/>
  <c r="E475" i="8"/>
  <c r="D476" i="8"/>
  <c r="E476" i="8"/>
  <c r="D477" i="8"/>
  <c r="E477" i="8"/>
  <c r="D478" i="8"/>
  <c r="E478" i="8"/>
  <c r="D479" i="8"/>
  <c r="E479" i="8"/>
  <c r="D480" i="8"/>
  <c r="E480" i="8"/>
  <c r="D481" i="8"/>
  <c r="E481" i="8"/>
  <c r="D482" i="8"/>
  <c r="E482" i="8"/>
  <c r="D483" i="8"/>
  <c r="E483" i="8"/>
  <c r="D484" i="8"/>
  <c r="E484" i="8"/>
  <c r="D485" i="8"/>
  <c r="E485" i="8"/>
  <c r="D486" i="8"/>
  <c r="E486" i="8"/>
  <c r="D487" i="8"/>
  <c r="E487" i="8"/>
  <c r="D488" i="8"/>
  <c r="E488" i="8"/>
  <c r="D489" i="8"/>
  <c r="E489" i="8"/>
  <c r="D490" i="8"/>
  <c r="E490" i="8"/>
  <c r="D491" i="8"/>
  <c r="E491" i="8"/>
  <c r="D492" i="8"/>
  <c r="E492" i="8"/>
  <c r="D493" i="8"/>
  <c r="E493" i="8"/>
  <c r="D494" i="8"/>
  <c r="E494" i="8"/>
  <c r="D495" i="8"/>
  <c r="E495" i="8"/>
  <c r="D496" i="8"/>
  <c r="E496" i="8"/>
  <c r="D497" i="8"/>
  <c r="E497" i="8"/>
  <c r="D498" i="8"/>
  <c r="E498" i="8"/>
  <c r="D499" i="8"/>
  <c r="E499" i="8"/>
  <c r="D500" i="8"/>
  <c r="E500" i="8"/>
  <c r="D501" i="8"/>
  <c r="E501" i="8"/>
  <c r="D502" i="8"/>
  <c r="E502" i="8"/>
  <c r="D503" i="8"/>
  <c r="E503" i="8"/>
  <c r="D504" i="8"/>
  <c r="E504" i="8"/>
  <c r="D505" i="8"/>
  <c r="E505" i="8"/>
  <c r="D506" i="8"/>
  <c r="E506" i="8"/>
  <c r="D507" i="8"/>
  <c r="E507" i="8"/>
  <c r="D508" i="8"/>
  <c r="E508" i="8"/>
  <c r="D509" i="8"/>
  <c r="E509" i="8"/>
  <c r="D510" i="8"/>
  <c r="E510" i="8"/>
  <c r="D511" i="8"/>
  <c r="E511" i="8"/>
  <c r="D512" i="8"/>
  <c r="E512" i="8"/>
  <c r="D513" i="8"/>
  <c r="E513" i="8"/>
  <c r="D514" i="8"/>
  <c r="E514" i="8"/>
  <c r="D515" i="8"/>
  <c r="E515" i="8"/>
  <c r="D516" i="8"/>
  <c r="E516" i="8"/>
  <c r="D517" i="8"/>
  <c r="E517" i="8"/>
  <c r="D518" i="8"/>
  <c r="E518" i="8"/>
  <c r="D519" i="8"/>
  <c r="E519" i="8"/>
  <c r="D520" i="8"/>
  <c r="E520" i="8"/>
  <c r="D521" i="8"/>
  <c r="E521" i="8"/>
  <c r="D522" i="8"/>
  <c r="E522" i="8"/>
  <c r="D523" i="8"/>
  <c r="E523" i="8"/>
  <c r="D524" i="8"/>
  <c r="E524" i="8"/>
  <c r="D525" i="8"/>
  <c r="E525" i="8"/>
  <c r="D526" i="8"/>
  <c r="E526" i="8"/>
  <c r="D527" i="8"/>
  <c r="E527" i="8"/>
  <c r="D528" i="8"/>
  <c r="E528" i="8"/>
  <c r="D529" i="8"/>
  <c r="E529" i="8"/>
  <c r="D530" i="8"/>
  <c r="E530" i="8"/>
  <c r="D531" i="8"/>
  <c r="E531" i="8"/>
  <c r="D532" i="8"/>
  <c r="E532" i="8"/>
  <c r="D533" i="8"/>
  <c r="E533" i="8"/>
  <c r="D534" i="8"/>
  <c r="E534" i="8"/>
  <c r="D535" i="8"/>
  <c r="E535" i="8"/>
  <c r="D536" i="8"/>
  <c r="E536" i="8"/>
  <c r="D537" i="8"/>
  <c r="E537" i="8"/>
  <c r="D538" i="8"/>
  <c r="E538" i="8"/>
  <c r="D539" i="8"/>
  <c r="E539" i="8"/>
  <c r="D540" i="8"/>
  <c r="E540" i="8"/>
  <c r="D541" i="8"/>
  <c r="E541" i="8"/>
  <c r="D542" i="8"/>
  <c r="E542" i="8"/>
  <c r="D543" i="8"/>
  <c r="E543" i="8"/>
  <c r="D544" i="8"/>
  <c r="E544" i="8"/>
  <c r="D545" i="8"/>
  <c r="E545" i="8"/>
  <c r="D546" i="8"/>
  <c r="E546" i="8"/>
  <c r="D547" i="8"/>
  <c r="E547" i="8"/>
  <c r="D548" i="8"/>
  <c r="E548" i="8"/>
  <c r="D549" i="8"/>
  <c r="E549" i="8"/>
  <c r="D550" i="8"/>
  <c r="E550" i="8"/>
  <c r="D551" i="8"/>
  <c r="E551" i="8"/>
  <c r="D552" i="8"/>
  <c r="E552" i="8"/>
  <c r="D553" i="8"/>
  <c r="E553" i="8"/>
  <c r="D554" i="8"/>
  <c r="E554" i="8"/>
  <c r="D555" i="8"/>
  <c r="E555" i="8"/>
  <c r="D556" i="8"/>
  <c r="E556" i="8"/>
  <c r="D557" i="8"/>
  <c r="E557" i="8"/>
  <c r="D558" i="8"/>
  <c r="E558" i="8"/>
  <c r="D559" i="8"/>
  <c r="E559" i="8"/>
  <c r="D560" i="8"/>
  <c r="E560" i="8"/>
  <c r="D561" i="8"/>
  <c r="E561" i="8"/>
  <c r="D562" i="8"/>
  <c r="E562" i="8"/>
  <c r="D563" i="8"/>
  <c r="E563" i="8"/>
  <c r="D564" i="8"/>
  <c r="E564" i="8"/>
  <c r="D565" i="8"/>
  <c r="E565" i="8"/>
  <c r="D566" i="8"/>
  <c r="E566" i="8"/>
  <c r="D567" i="8"/>
  <c r="E567" i="8"/>
  <c r="D568" i="8"/>
  <c r="E568" i="8"/>
  <c r="D569" i="8"/>
  <c r="E569" i="8"/>
  <c r="D570" i="8"/>
  <c r="E570" i="8"/>
  <c r="D571" i="8"/>
  <c r="E571" i="8"/>
  <c r="D572" i="8"/>
  <c r="E572" i="8"/>
  <c r="D573" i="8"/>
  <c r="E573" i="8"/>
  <c r="D574" i="8"/>
  <c r="E574" i="8"/>
  <c r="D575" i="8"/>
  <c r="E575" i="8"/>
  <c r="D576" i="8"/>
  <c r="E576" i="8"/>
  <c r="D577" i="8"/>
  <c r="E577" i="8"/>
  <c r="D578" i="8"/>
  <c r="E578" i="8"/>
  <c r="D579" i="8"/>
  <c r="E579" i="8"/>
  <c r="D580" i="8"/>
  <c r="E580" i="8"/>
  <c r="D581" i="8"/>
  <c r="E581" i="8"/>
  <c r="D582" i="8"/>
  <c r="E582" i="8"/>
  <c r="D583" i="8"/>
  <c r="E583" i="8"/>
  <c r="D584" i="8"/>
  <c r="E584" i="8"/>
  <c r="D585" i="8"/>
  <c r="E585" i="8"/>
  <c r="D586" i="8"/>
  <c r="E586" i="8"/>
  <c r="D587" i="8"/>
  <c r="E587" i="8"/>
  <c r="D588" i="8"/>
  <c r="E588" i="8"/>
  <c r="D589" i="8"/>
  <c r="E589" i="8"/>
  <c r="D590" i="8"/>
  <c r="E590" i="8"/>
  <c r="D591" i="8"/>
  <c r="E591" i="8"/>
  <c r="D592" i="8"/>
  <c r="E592" i="8"/>
  <c r="D593" i="8"/>
  <c r="E593" i="8"/>
  <c r="D594" i="8"/>
  <c r="E594" i="8"/>
  <c r="D595" i="8"/>
  <c r="E595" i="8"/>
  <c r="D596" i="8"/>
  <c r="E596" i="8"/>
  <c r="D597" i="8"/>
  <c r="E597" i="8"/>
  <c r="D598" i="8"/>
  <c r="E598" i="8"/>
  <c r="D599" i="8"/>
  <c r="E599" i="8"/>
  <c r="D600" i="8"/>
  <c r="E600" i="8"/>
  <c r="D601" i="8"/>
  <c r="E601" i="8"/>
  <c r="D602" i="8"/>
  <c r="E602" i="8"/>
  <c r="D603" i="8"/>
  <c r="E603" i="8"/>
  <c r="D604" i="8"/>
  <c r="E604" i="8"/>
  <c r="D605" i="8"/>
  <c r="E605" i="8"/>
  <c r="D606" i="8"/>
  <c r="E606" i="8"/>
  <c r="D607" i="8"/>
  <c r="E607" i="8"/>
  <c r="D608" i="8"/>
  <c r="E608" i="8"/>
  <c r="D609" i="8"/>
  <c r="E609" i="8"/>
  <c r="D610" i="8"/>
  <c r="E610" i="8"/>
  <c r="D611" i="8"/>
  <c r="E611" i="8"/>
  <c r="D612" i="8"/>
  <c r="E612" i="8"/>
  <c r="D613" i="8"/>
  <c r="E613" i="8"/>
  <c r="D614" i="8"/>
  <c r="E614" i="8"/>
  <c r="D615" i="8"/>
  <c r="E615" i="8"/>
  <c r="D616" i="8"/>
  <c r="E616" i="8"/>
  <c r="D617" i="8"/>
  <c r="E617" i="8"/>
  <c r="D618" i="8"/>
  <c r="E618" i="8"/>
  <c r="D619" i="8"/>
  <c r="E619" i="8"/>
  <c r="D620" i="8"/>
  <c r="E620" i="8"/>
  <c r="D621" i="8"/>
  <c r="E621" i="8"/>
  <c r="D622" i="8"/>
  <c r="E622" i="8"/>
  <c r="D623" i="8"/>
  <c r="E623" i="8"/>
  <c r="D624" i="8"/>
  <c r="E624" i="8"/>
  <c r="D625" i="8"/>
  <c r="E625" i="8"/>
  <c r="D626" i="8"/>
  <c r="E626" i="8"/>
  <c r="D627" i="8"/>
  <c r="E627" i="8"/>
  <c r="D628" i="8"/>
  <c r="E628" i="8"/>
  <c r="D629" i="8"/>
  <c r="E629" i="8"/>
  <c r="D630" i="8"/>
  <c r="E630" i="8"/>
  <c r="D631" i="8"/>
  <c r="E631" i="8"/>
  <c r="D632" i="8"/>
  <c r="E632" i="8"/>
  <c r="D633" i="8"/>
  <c r="E633" i="8"/>
  <c r="D634" i="8"/>
  <c r="E634" i="8"/>
  <c r="D635" i="8"/>
  <c r="E635" i="8"/>
  <c r="D636" i="8"/>
  <c r="E636" i="8"/>
  <c r="D637" i="8"/>
  <c r="E637" i="8"/>
  <c r="D638" i="8"/>
  <c r="E638" i="8"/>
  <c r="D639" i="8"/>
  <c r="E639" i="8"/>
  <c r="D640" i="8"/>
  <c r="E640" i="8"/>
  <c r="D641" i="8"/>
  <c r="E641" i="8"/>
  <c r="D642" i="8"/>
  <c r="E642" i="8"/>
  <c r="D643" i="8"/>
  <c r="E643" i="8"/>
  <c r="D644" i="8"/>
  <c r="E644" i="8"/>
  <c r="D645" i="8"/>
  <c r="E645" i="8"/>
  <c r="D646" i="8"/>
  <c r="E646" i="8"/>
  <c r="D647" i="8"/>
  <c r="E647" i="8"/>
  <c r="D648" i="8"/>
  <c r="E648" i="8"/>
  <c r="D649" i="8"/>
  <c r="E649" i="8"/>
  <c r="D650" i="8"/>
  <c r="E650" i="8"/>
  <c r="D651" i="8"/>
  <c r="E651" i="8"/>
  <c r="D652" i="8"/>
  <c r="E652" i="8"/>
  <c r="D653" i="8"/>
  <c r="E653" i="8"/>
  <c r="D654" i="8"/>
  <c r="E654" i="8"/>
  <c r="D655" i="8"/>
  <c r="E655" i="8"/>
  <c r="D656" i="8"/>
  <c r="E656" i="8"/>
  <c r="D657" i="8"/>
  <c r="E657" i="8"/>
  <c r="D658" i="8"/>
  <c r="E658" i="8"/>
  <c r="D659" i="8"/>
  <c r="E659" i="8"/>
  <c r="D660" i="8"/>
  <c r="E660" i="8"/>
  <c r="D661" i="8"/>
  <c r="E661" i="8"/>
  <c r="D662" i="8"/>
  <c r="E662" i="8"/>
  <c r="D663" i="8"/>
  <c r="E663" i="8"/>
  <c r="D664" i="8"/>
  <c r="E664" i="8"/>
  <c r="D665" i="8"/>
  <c r="E665" i="8"/>
  <c r="D666" i="8"/>
  <c r="E666" i="8"/>
  <c r="D667" i="8"/>
  <c r="E667" i="8"/>
  <c r="D668" i="8"/>
  <c r="E668" i="8"/>
  <c r="D669" i="8"/>
  <c r="E669" i="8"/>
  <c r="D670" i="8"/>
  <c r="E670" i="8"/>
  <c r="D671" i="8"/>
  <c r="E671" i="8"/>
  <c r="D672" i="8"/>
  <c r="E672" i="8"/>
  <c r="D673" i="8"/>
  <c r="E673" i="8"/>
  <c r="D674" i="8"/>
  <c r="E674" i="8"/>
  <c r="D675" i="8"/>
  <c r="E675" i="8"/>
  <c r="D676" i="8"/>
  <c r="E676" i="8"/>
  <c r="D677" i="8"/>
  <c r="E677" i="8"/>
  <c r="D678" i="8"/>
  <c r="E678" i="8"/>
  <c r="D679" i="8"/>
  <c r="E679" i="8"/>
  <c r="D680" i="8"/>
  <c r="E680" i="8"/>
  <c r="D681" i="8"/>
  <c r="E681" i="8"/>
  <c r="D682" i="8"/>
  <c r="E682" i="8"/>
  <c r="D683" i="8"/>
  <c r="E683" i="8"/>
  <c r="D684" i="8"/>
  <c r="E684" i="8"/>
  <c r="D685" i="8"/>
  <c r="E685" i="8"/>
  <c r="D686" i="8"/>
  <c r="E686" i="8"/>
  <c r="D687" i="8"/>
  <c r="E687" i="8"/>
  <c r="D688" i="8"/>
  <c r="E688" i="8"/>
  <c r="D689" i="8"/>
  <c r="E689" i="8"/>
  <c r="D690" i="8"/>
  <c r="E690" i="8"/>
  <c r="D691" i="8"/>
  <c r="E691" i="8"/>
  <c r="D692" i="8"/>
  <c r="E692" i="8"/>
  <c r="D693" i="8"/>
  <c r="E693" i="8"/>
  <c r="D694" i="8"/>
  <c r="E694" i="8"/>
  <c r="D695" i="8"/>
  <c r="E695" i="8"/>
  <c r="D696" i="8"/>
  <c r="E696" i="8"/>
  <c r="D697" i="8"/>
  <c r="E697" i="8"/>
  <c r="D698" i="8"/>
  <c r="E698" i="8"/>
  <c r="D699" i="8"/>
  <c r="E699" i="8"/>
  <c r="D700" i="8"/>
  <c r="E700" i="8"/>
  <c r="D701" i="8"/>
  <c r="E701" i="8"/>
  <c r="D702" i="8"/>
  <c r="E702" i="8"/>
  <c r="D703" i="8"/>
  <c r="E703" i="8"/>
  <c r="D704" i="8"/>
  <c r="E704" i="8"/>
  <c r="D705" i="8"/>
  <c r="E705" i="8"/>
  <c r="D706" i="8"/>
  <c r="E706" i="8"/>
  <c r="D707" i="8"/>
  <c r="E707" i="8"/>
  <c r="D708" i="8"/>
  <c r="E708" i="8"/>
  <c r="D709" i="8"/>
  <c r="E709" i="8"/>
  <c r="D710" i="8"/>
  <c r="E710" i="8"/>
  <c r="D711" i="8"/>
  <c r="E711" i="8"/>
  <c r="D712" i="8"/>
  <c r="E712" i="8"/>
  <c r="D713" i="8"/>
  <c r="E713" i="8"/>
  <c r="D714" i="8"/>
  <c r="E714" i="8"/>
  <c r="D715" i="8"/>
  <c r="E715" i="8"/>
  <c r="D716" i="8"/>
  <c r="E716" i="8"/>
  <c r="D717" i="8"/>
  <c r="E717" i="8"/>
  <c r="D718" i="8"/>
  <c r="E718" i="8"/>
  <c r="D719" i="8"/>
  <c r="E719" i="8"/>
  <c r="D720" i="8"/>
  <c r="E720" i="8"/>
  <c r="D721" i="8"/>
  <c r="E721" i="8"/>
  <c r="D722" i="8"/>
  <c r="E722" i="8"/>
  <c r="D723" i="8"/>
  <c r="E723" i="8"/>
  <c r="D724" i="8"/>
  <c r="E724" i="8"/>
  <c r="D725" i="8"/>
  <c r="E725" i="8"/>
  <c r="D726" i="8"/>
  <c r="E726" i="8"/>
  <c r="D727" i="8"/>
  <c r="E727" i="8"/>
  <c r="D728" i="8"/>
  <c r="E728" i="8"/>
  <c r="D729" i="8"/>
  <c r="E729" i="8"/>
  <c r="D730" i="8"/>
  <c r="E730" i="8"/>
  <c r="D731" i="8"/>
  <c r="E731" i="8"/>
  <c r="D732" i="8"/>
  <c r="E732" i="8"/>
  <c r="D733" i="8"/>
  <c r="E733" i="8"/>
  <c r="D734" i="8"/>
  <c r="E734" i="8"/>
  <c r="D735" i="8"/>
  <c r="E735" i="8"/>
  <c r="D736" i="8"/>
  <c r="E736" i="8"/>
  <c r="D737" i="8"/>
  <c r="E737" i="8"/>
  <c r="D738" i="8"/>
  <c r="E738" i="8"/>
  <c r="D739" i="8"/>
  <c r="E739" i="8"/>
  <c r="D740" i="8"/>
  <c r="E740" i="8"/>
  <c r="D741" i="8"/>
  <c r="E741" i="8"/>
  <c r="D742" i="8"/>
  <c r="E742" i="8"/>
  <c r="D743" i="8"/>
  <c r="E743" i="8"/>
  <c r="D744" i="8"/>
  <c r="E744" i="8"/>
  <c r="D745" i="8"/>
  <c r="E745" i="8"/>
  <c r="D746" i="8"/>
  <c r="E746" i="8"/>
  <c r="D747" i="8"/>
  <c r="E747" i="8"/>
  <c r="D748" i="8"/>
  <c r="E748" i="8"/>
  <c r="D749" i="8"/>
  <c r="E749" i="8"/>
  <c r="D750" i="8"/>
  <c r="E750" i="8"/>
  <c r="D751" i="8"/>
  <c r="E751" i="8"/>
  <c r="D752" i="8"/>
  <c r="E752" i="8"/>
  <c r="D753" i="8"/>
  <c r="E753" i="8"/>
  <c r="D754" i="8"/>
  <c r="E754" i="8"/>
  <c r="D755" i="8"/>
  <c r="E755" i="8"/>
  <c r="D756" i="8"/>
  <c r="E756" i="8"/>
  <c r="D757" i="8"/>
  <c r="E757" i="8"/>
  <c r="D758" i="8"/>
  <c r="E758" i="8"/>
  <c r="D759" i="8"/>
  <c r="E759" i="8"/>
  <c r="D760" i="8"/>
  <c r="E760" i="8"/>
  <c r="D761" i="8"/>
  <c r="E761" i="8"/>
  <c r="D762" i="8"/>
  <c r="E762" i="8"/>
  <c r="D763" i="8"/>
  <c r="E763" i="8"/>
  <c r="D764" i="8"/>
  <c r="E764" i="8"/>
  <c r="D765" i="8"/>
  <c r="E765" i="8"/>
  <c r="D766" i="8"/>
  <c r="E766" i="8"/>
  <c r="D767" i="8"/>
  <c r="E767" i="8"/>
  <c r="D768" i="8"/>
  <c r="E768" i="8"/>
  <c r="D769" i="8"/>
  <c r="E769" i="8"/>
  <c r="D770" i="8"/>
  <c r="E770" i="8"/>
  <c r="D771" i="8"/>
  <c r="E771" i="8"/>
  <c r="D772" i="8"/>
  <c r="E772" i="8"/>
  <c r="D773" i="8"/>
  <c r="E773" i="8"/>
  <c r="D774" i="8"/>
  <c r="E774" i="8"/>
  <c r="D775" i="8"/>
  <c r="E775" i="8"/>
  <c r="D776" i="8"/>
  <c r="E776" i="8"/>
  <c r="D777" i="8"/>
  <c r="E777" i="8"/>
  <c r="D778" i="8"/>
  <c r="E778" i="8"/>
  <c r="D779" i="8"/>
  <c r="E779" i="8"/>
  <c r="D780" i="8"/>
  <c r="E780" i="8"/>
  <c r="D781" i="8"/>
  <c r="E781" i="8"/>
  <c r="D782" i="8"/>
  <c r="E782" i="8"/>
  <c r="D783" i="8"/>
  <c r="E783" i="8"/>
  <c r="D784" i="8"/>
  <c r="E784" i="8"/>
  <c r="D785" i="8"/>
  <c r="E785" i="8"/>
  <c r="D786" i="8"/>
  <c r="E786" i="8"/>
  <c r="D787" i="8"/>
  <c r="E787" i="8"/>
  <c r="D788" i="8"/>
  <c r="E788" i="8"/>
  <c r="D789" i="8"/>
  <c r="E789" i="8"/>
  <c r="D790" i="8"/>
  <c r="E790" i="8"/>
  <c r="D791" i="8"/>
  <c r="E791" i="8"/>
  <c r="D792" i="8"/>
  <c r="E792" i="8"/>
  <c r="D793" i="8"/>
  <c r="E793" i="8"/>
  <c r="D794" i="8"/>
  <c r="E794" i="8"/>
  <c r="D795" i="8"/>
  <c r="E795" i="8"/>
  <c r="D796" i="8"/>
  <c r="E796" i="8"/>
  <c r="D797" i="8"/>
  <c r="E797" i="8"/>
  <c r="D798" i="8"/>
  <c r="E798" i="8"/>
  <c r="D799" i="8"/>
  <c r="E799" i="8"/>
  <c r="D800" i="8"/>
  <c r="E800" i="8"/>
  <c r="D801" i="8"/>
  <c r="E801" i="8"/>
  <c r="D802" i="8"/>
  <c r="E802" i="8"/>
  <c r="D803" i="8"/>
  <c r="E803" i="8"/>
  <c r="D804" i="8"/>
  <c r="E804" i="8"/>
  <c r="D805" i="8"/>
  <c r="E805" i="8"/>
  <c r="D806" i="8"/>
  <c r="E806" i="8"/>
  <c r="D807" i="8"/>
  <c r="E807" i="8"/>
  <c r="D808" i="8"/>
  <c r="E808" i="8"/>
  <c r="D809" i="8"/>
  <c r="E809" i="8"/>
  <c r="D810" i="8"/>
  <c r="E810" i="8"/>
  <c r="D811" i="8"/>
  <c r="E811" i="8"/>
  <c r="D812" i="8"/>
  <c r="E812" i="8"/>
  <c r="D813" i="8"/>
  <c r="E813" i="8"/>
  <c r="D814" i="8"/>
  <c r="E814" i="8"/>
  <c r="D815" i="8"/>
  <c r="E815" i="8"/>
  <c r="D816" i="8"/>
  <c r="E816" i="8"/>
  <c r="D817" i="8"/>
  <c r="E817" i="8"/>
  <c r="D818" i="8"/>
  <c r="E818" i="8"/>
  <c r="D819" i="8"/>
  <c r="E819" i="8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D351" i="9"/>
  <c r="E351" i="9"/>
  <c r="D352" i="9"/>
  <c r="E352" i="9"/>
  <c r="D353" i="9"/>
  <c r="E353" i="9"/>
  <c r="D354" i="9"/>
  <c r="E354" i="9"/>
  <c r="D355" i="9"/>
  <c r="E355" i="9"/>
  <c r="D356" i="9"/>
  <c r="E356" i="9"/>
  <c r="D357" i="9"/>
  <c r="E357" i="9"/>
  <c r="D358" i="9"/>
  <c r="E358" i="9"/>
  <c r="D359" i="9"/>
  <c r="E359" i="9"/>
  <c r="D360" i="9"/>
  <c r="E360" i="9"/>
  <c r="D361" i="9"/>
  <c r="E361" i="9"/>
  <c r="D362" i="9"/>
  <c r="E362" i="9"/>
  <c r="D363" i="9"/>
  <c r="E363" i="9"/>
  <c r="D364" i="9"/>
  <c r="E364" i="9"/>
  <c r="D365" i="9"/>
  <c r="E365" i="9"/>
  <c r="D366" i="9"/>
  <c r="E366" i="9"/>
  <c r="D367" i="9"/>
  <c r="E367" i="9"/>
  <c r="D368" i="9"/>
  <c r="E368" i="9"/>
  <c r="D369" i="9"/>
  <c r="E369" i="9"/>
  <c r="D370" i="9"/>
  <c r="E370" i="9"/>
  <c r="D371" i="9"/>
  <c r="E371" i="9"/>
  <c r="D372" i="9"/>
  <c r="E372" i="9"/>
  <c r="D373" i="9"/>
  <c r="E373" i="9"/>
  <c r="D374" i="9"/>
  <c r="E374" i="9"/>
  <c r="D375" i="9"/>
  <c r="E375" i="9"/>
  <c r="D376" i="9"/>
  <c r="E376" i="9"/>
  <c r="D377" i="9"/>
  <c r="E377" i="9"/>
  <c r="D378" i="9"/>
  <c r="E378" i="9"/>
  <c r="D379" i="9"/>
  <c r="E379" i="9"/>
  <c r="D380" i="9"/>
  <c r="E380" i="9"/>
  <c r="D381" i="9"/>
  <c r="E381" i="9"/>
  <c r="D382" i="9"/>
  <c r="E382" i="9"/>
  <c r="D383" i="9"/>
  <c r="E383" i="9"/>
  <c r="D384" i="9"/>
  <c r="E384" i="9"/>
  <c r="D385" i="9"/>
  <c r="E385" i="9"/>
  <c r="D386" i="9"/>
  <c r="E386" i="9"/>
  <c r="D387" i="9"/>
  <c r="E387" i="9"/>
  <c r="D388" i="9"/>
  <c r="E388" i="9"/>
  <c r="D389" i="9"/>
  <c r="E389" i="9"/>
  <c r="D390" i="9"/>
  <c r="E390" i="9"/>
  <c r="D391" i="9"/>
  <c r="E391" i="9"/>
  <c r="D392" i="9"/>
  <c r="E392" i="9"/>
  <c r="D393" i="9"/>
  <c r="E393" i="9"/>
  <c r="D394" i="9"/>
  <c r="E394" i="9"/>
  <c r="D395" i="9"/>
  <c r="E395" i="9"/>
  <c r="D396" i="9"/>
  <c r="E396" i="9"/>
  <c r="D397" i="9"/>
  <c r="E397" i="9"/>
  <c r="D398" i="9"/>
  <c r="E398" i="9"/>
  <c r="D399" i="9"/>
  <c r="E399" i="9"/>
  <c r="D400" i="9"/>
  <c r="E400" i="9"/>
  <c r="D401" i="9"/>
  <c r="E401" i="9"/>
  <c r="D402" i="9"/>
  <c r="E402" i="9"/>
  <c r="D403" i="9"/>
  <c r="E403" i="9"/>
  <c r="D404" i="9"/>
  <c r="E404" i="9"/>
  <c r="D405" i="9"/>
  <c r="E405" i="9"/>
  <c r="D406" i="9"/>
  <c r="E406" i="9"/>
  <c r="D407" i="9"/>
  <c r="E407" i="9"/>
  <c r="D408" i="9"/>
  <c r="E408" i="9"/>
  <c r="D409" i="9"/>
  <c r="E409" i="9"/>
  <c r="D410" i="9"/>
  <c r="E410" i="9"/>
  <c r="F412" i="8"/>
  <c r="G412" i="8"/>
  <c r="F413" i="8"/>
  <c r="G413" i="8"/>
  <c r="F414" i="8"/>
  <c r="G414" i="8"/>
  <c r="F415" i="8"/>
  <c r="G415" i="8"/>
  <c r="F416" i="8"/>
  <c r="G416" i="8"/>
  <c r="F417" i="8"/>
  <c r="G417" i="8"/>
  <c r="F418" i="8"/>
  <c r="G418" i="8"/>
  <c r="F419" i="8"/>
  <c r="G419" i="8"/>
  <c r="F420" i="8"/>
  <c r="G420" i="8"/>
  <c r="F421" i="8"/>
  <c r="G421" i="8"/>
  <c r="F422" i="8"/>
  <c r="G422" i="8"/>
  <c r="F423" i="8"/>
  <c r="G423" i="8"/>
  <c r="F424" i="8"/>
  <c r="G424" i="8"/>
  <c r="F425" i="8"/>
  <c r="G425" i="8"/>
  <c r="F426" i="8"/>
  <c r="G426" i="8"/>
  <c r="F427" i="8"/>
  <c r="G427" i="8"/>
  <c r="F428" i="8"/>
  <c r="G428" i="8"/>
  <c r="F429" i="8"/>
  <c r="G429" i="8"/>
  <c r="F430" i="8"/>
  <c r="G430" i="8"/>
  <c r="F431" i="8"/>
  <c r="G431" i="8"/>
  <c r="F432" i="8"/>
  <c r="G432" i="8"/>
  <c r="F433" i="8"/>
  <c r="G433" i="8"/>
  <c r="F434" i="8"/>
  <c r="G434" i="8"/>
  <c r="F435" i="8"/>
  <c r="G435" i="8"/>
  <c r="F436" i="8"/>
  <c r="G436" i="8"/>
  <c r="F437" i="8"/>
  <c r="G437" i="8"/>
  <c r="F438" i="8"/>
  <c r="G438" i="8"/>
  <c r="F439" i="8"/>
  <c r="G439" i="8"/>
  <c r="F440" i="8"/>
  <c r="G440" i="8"/>
  <c r="F441" i="8"/>
  <c r="G441" i="8"/>
  <c r="F442" i="8"/>
  <c r="G442" i="8"/>
  <c r="F443" i="8"/>
  <c r="G443" i="8"/>
  <c r="F444" i="8"/>
  <c r="G444" i="8"/>
  <c r="F445" i="8"/>
  <c r="G445" i="8"/>
  <c r="F446" i="8"/>
  <c r="G446" i="8"/>
  <c r="F447" i="8"/>
  <c r="G447" i="8"/>
  <c r="F448" i="8"/>
  <c r="G448" i="8"/>
  <c r="F449" i="8"/>
  <c r="G449" i="8"/>
  <c r="F450" i="8"/>
  <c r="G450" i="8"/>
  <c r="F451" i="8"/>
  <c r="G451" i="8"/>
  <c r="F452" i="8"/>
  <c r="G452" i="8"/>
  <c r="F453" i="8"/>
  <c r="G453" i="8"/>
  <c r="F454" i="8"/>
  <c r="G454" i="8"/>
  <c r="F455" i="8"/>
  <c r="G455" i="8"/>
  <c r="F456" i="8"/>
  <c r="G456" i="8"/>
  <c r="F457" i="8"/>
  <c r="G457" i="8"/>
  <c r="F458" i="8"/>
  <c r="G458" i="8"/>
  <c r="F459" i="8"/>
  <c r="G459" i="8"/>
  <c r="F460" i="8"/>
  <c r="G460" i="8"/>
  <c r="F461" i="8"/>
  <c r="G461" i="8"/>
  <c r="F462" i="8"/>
  <c r="G462" i="8"/>
  <c r="F463" i="8"/>
  <c r="G463" i="8"/>
  <c r="F464" i="8"/>
  <c r="G464" i="8"/>
  <c r="F465" i="8"/>
  <c r="G465" i="8"/>
  <c r="F466" i="8"/>
  <c r="G466" i="8"/>
  <c r="F467" i="8"/>
  <c r="G467" i="8"/>
  <c r="F468" i="8"/>
  <c r="G468" i="8"/>
  <c r="F469" i="8"/>
  <c r="G469" i="8"/>
  <c r="F470" i="8"/>
  <c r="G470" i="8"/>
  <c r="F471" i="8"/>
  <c r="G471" i="8"/>
  <c r="F472" i="8"/>
  <c r="G472" i="8"/>
  <c r="F473" i="8"/>
  <c r="G473" i="8"/>
  <c r="F474" i="8"/>
  <c r="G474" i="8"/>
  <c r="F475" i="8"/>
  <c r="G475" i="8"/>
  <c r="F476" i="8"/>
  <c r="G476" i="8"/>
  <c r="F477" i="8"/>
  <c r="G477" i="8"/>
  <c r="F478" i="8"/>
  <c r="G478" i="8"/>
  <c r="F479" i="8"/>
  <c r="G479" i="8"/>
  <c r="F480" i="8"/>
  <c r="G480" i="8"/>
  <c r="F481" i="8"/>
  <c r="G481" i="8"/>
  <c r="F482" i="8"/>
  <c r="G482" i="8"/>
  <c r="F483" i="8"/>
  <c r="G483" i="8"/>
  <c r="F484" i="8"/>
  <c r="G484" i="8"/>
  <c r="F485" i="8"/>
  <c r="G485" i="8"/>
  <c r="F486" i="8"/>
  <c r="G486" i="8"/>
  <c r="F487" i="8"/>
  <c r="G487" i="8"/>
  <c r="F488" i="8"/>
  <c r="G488" i="8"/>
  <c r="F489" i="8"/>
  <c r="G489" i="8"/>
  <c r="F490" i="8"/>
  <c r="G490" i="8"/>
  <c r="F491" i="8"/>
  <c r="G491" i="8"/>
  <c r="F492" i="8"/>
  <c r="G492" i="8"/>
  <c r="F493" i="8"/>
  <c r="G493" i="8"/>
  <c r="F494" i="8"/>
  <c r="G494" i="8"/>
  <c r="F495" i="8"/>
  <c r="G495" i="8"/>
  <c r="F496" i="8"/>
  <c r="G496" i="8"/>
  <c r="F497" i="8"/>
  <c r="G497" i="8"/>
  <c r="F498" i="8"/>
  <c r="G498" i="8"/>
  <c r="F499" i="8"/>
  <c r="G499" i="8"/>
  <c r="F500" i="8"/>
  <c r="G500" i="8"/>
  <c r="F501" i="8"/>
  <c r="G501" i="8"/>
  <c r="F502" i="8"/>
  <c r="G502" i="8"/>
  <c r="F503" i="8"/>
  <c r="G503" i="8"/>
  <c r="F504" i="8"/>
  <c r="G504" i="8"/>
  <c r="F505" i="8"/>
  <c r="G505" i="8"/>
  <c r="F506" i="8"/>
  <c r="G506" i="8"/>
  <c r="F507" i="8"/>
  <c r="G507" i="8"/>
  <c r="F508" i="8"/>
  <c r="G508" i="8"/>
  <c r="F509" i="8"/>
  <c r="G509" i="8"/>
  <c r="F510" i="8"/>
  <c r="G510" i="8"/>
  <c r="F511" i="8"/>
  <c r="G511" i="8"/>
  <c r="F512" i="8"/>
  <c r="G512" i="8"/>
  <c r="F513" i="8"/>
  <c r="G513" i="8"/>
  <c r="F514" i="8"/>
  <c r="G514" i="8"/>
  <c r="F515" i="8"/>
  <c r="G515" i="8"/>
  <c r="F516" i="8"/>
  <c r="G516" i="8"/>
  <c r="F517" i="8"/>
  <c r="G517" i="8"/>
  <c r="F518" i="8"/>
  <c r="G518" i="8"/>
  <c r="F519" i="8"/>
  <c r="G519" i="8"/>
  <c r="F520" i="8"/>
  <c r="G520" i="8"/>
  <c r="F521" i="8"/>
  <c r="G521" i="8"/>
  <c r="F522" i="8"/>
  <c r="G522" i="8"/>
  <c r="F523" i="8"/>
  <c r="G523" i="8"/>
  <c r="F524" i="8"/>
  <c r="G524" i="8"/>
  <c r="F525" i="8"/>
  <c r="G525" i="8"/>
  <c r="F526" i="8"/>
  <c r="G526" i="8"/>
  <c r="F527" i="8"/>
  <c r="G527" i="8"/>
  <c r="F528" i="8"/>
  <c r="G528" i="8"/>
  <c r="F529" i="8"/>
  <c r="G529" i="8"/>
  <c r="F530" i="8"/>
  <c r="G530" i="8"/>
  <c r="F531" i="8"/>
  <c r="G531" i="8"/>
  <c r="F532" i="8"/>
  <c r="G532" i="8"/>
  <c r="F533" i="8"/>
  <c r="G533" i="8"/>
  <c r="F534" i="8"/>
  <c r="G534" i="8"/>
  <c r="F535" i="8"/>
  <c r="G535" i="8"/>
  <c r="F536" i="8"/>
  <c r="G536" i="8"/>
  <c r="F537" i="8"/>
  <c r="G537" i="8"/>
  <c r="F538" i="8"/>
  <c r="G538" i="8"/>
  <c r="F539" i="8"/>
  <c r="G539" i="8"/>
  <c r="F540" i="8"/>
  <c r="G540" i="8"/>
  <c r="F541" i="8"/>
  <c r="G541" i="8"/>
  <c r="F542" i="8"/>
  <c r="G542" i="8"/>
  <c r="F543" i="8"/>
  <c r="G543" i="8"/>
  <c r="F544" i="8"/>
  <c r="G544" i="8"/>
  <c r="F545" i="8"/>
  <c r="G545" i="8"/>
  <c r="F546" i="8"/>
  <c r="G546" i="8"/>
  <c r="F547" i="8"/>
  <c r="G547" i="8"/>
  <c r="F548" i="8"/>
  <c r="G548" i="8"/>
  <c r="F549" i="8"/>
  <c r="G549" i="8"/>
  <c r="F550" i="8"/>
  <c r="G550" i="8"/>
  <c r="F551" i="8"/>
  <c r="G551" i="8"/>
  <c r="F552" i="8"/>
  <c r="G552" i="8"/>
  <c r="F553" i="8"/>
  <c r="G553" i="8"/>
  <c r="F554" i="8"/>
  <c r="G554" i="8"/>
  <c r="F555" i="8"/>
  <c r="G555" i="8"/>
  <c r="F556" i="8"/>
  <c r="G556" i="8"/>
  <c r="F557" i="8"/>
  <c r="G557" i="8"/>
  <c r="F558" i="8"/>
  <c r="G558" i="8"/>
  <c r="F559" i="8"/>
  <c r="G559" i="8"/>
  <c r="F560" i="8"/>
  <c r="G560" i="8"/>
  <c r="F561" i="8"/>
  <c r="G561" i="8"/>
  <c r="F562" i="8"/>
  <c r="G562" i="8"/>
  <c r="F563" i="8"/>
  <c r="G563" i="8"/>
  <c r="F564" i="8"/>
  <c r="G564" i="8"/>
  <c r="F565" i="8"/>
  <c r="G565" i="8"/>
  <c r="F566" i="8"/>
  <c r="G566" i="8"/>
  <c r="F567" i="8"/>
  <c r="G567" i="8"/>
  <c r="F568" i="8"/>
  <c r="G568" i="8"/>
  <c r="F569" i="8"/>
  <c r="G569" i="8"/>
  <c r="F570" i="8"/>
  <c r="G570" i="8"/>
  <c r="F571" i="8"/>
  <c r="G571" i="8"/>
  <c r="F572" i="8"/>
  <c r="G572" i="8"/>
  <c r="F573" i="8"/>
  <c r="G573" i="8"/>
  <c r="F574" i="8"/>
  <c r="G574" i="8"/>
  <c r="F575" i="8"/>
  <c r="G575" i="8"/>
  <c r="F576" i="8"/>
  <c r="G576" i="8"/>
  <c r="F577" i="8"/>
  <c r="G577" i="8"/>
  <c r="F578" i="8"/>
  <c r="G578" i="8"/>
  <c r="F579" i="8"/>
  <c r="G579" i="8"/>
  <c r="F580" i="8"/>
  <c r="G580" i="8"/>
  <c r="F581" i="8"/>
  <c r="G581" i="8"/>
  <c r="F582" i="8"/>
  <c r="G582" i="8"/>
  <c r="F583" i="8"/>
  <c r="G583" i="8"/>
  <c r="F584" i="8"/>
  <c r="G584" i="8"/>
  <c r="F585" i="8"/>
  <c r="G585" i="8"/>
  <c r="F586" i="8"/>
  <c r="G586" i="8"/>
  <c r="F587" i="8"/>
  <c r="G587" i="8"/>
  <c r="F588" i="8"/>
  <c r="G588" i="8"/>
  <c r="F589" i="8"/>
  <c r="G589" i="8"/>
  <c r="F590" i="8"/>
  <c r="G590" i="8"/>
  <c r="F591" i="8"/>
  <c r="G591" i="8"/>
  <c r="F592" i="8"/>
  <c r="G592" i="8"/>
  <c r="F593" i="8"/>
  <c r="G593" i="8"/>
  <c r="F594" i="8"/>
  <c r="G594" i="8"/>
  <c r="F595" i="8"/>
  <c r="G595" i="8"/>
  <c r="F596" i="8"/>
  <c r="G596" i="8"/>
  <c r="F597" i="8"/>
  <c r="G597" i="8"/>
  <c r="F598" i="8"/>
  <c r="G598" i="8"/>
  <c r="F599" i="8"/>
  <c r="G599" i="8"/>
  <c r="F600" i="8"/>
  <c r="G600" i="8"/>
  <c r="F601" i="8"/>
  <c r="G601" i="8"/>
  <c r="F602" i="8"/>
  <c r="G602" i="8"/>
  <c r="F603" i="8"/>
  <c r="G603" i="8"/>
  <c r="F604" i="8"/>
  <c r="G604" i="8"/>
  <c r="F605" i="8"/>
  <c r="G605" i="8"/>
  <c r="F606" i="8"/>
  <c r="G606" i="8"/>
  <c r="F607" i="8"/>
  <c r="G607" i="8"/>
  <c r="F608" i="8"/>
  <c r="G608" i="8"/>
  <c r="F609" i="8"/>
  <c r="G609" i="8"/>
  <c r="F610" i="8"/>
  <c r="G610" i="8"/>
  <c r="F611" i="8"/>
  <c r="G611" i="8"/>
  <c r="F612" i="8"/>
  <c r="G612" i="8"/>
  <c r="F613" i="8"/>
  <c r="G613" i="8"/>
  <c r="F614" i="8"/>
  <c r="G614" i="8"/>
  <c r="F615" i="8"/>
  <c r="G615" i="8"/>
  <c r="F616" i="8"/>
  <c r="G616" i="8"/>
  <c r="F617" i="8"/>
  <c r="G617" i="8"/>
  <c r="F618" i="8"/>
  <c r="G618" i="8"/>
  <c r="F619" i="8"/>
  <c r="G619" i="8"/>
  <c r="F620" i="8"/>
  <c r="G620" i="8"/>
  <c r="F621" i="8"/>
  <c r="G621" i="8"/>
  <c r="F622" i="8"/>
  <c r="G622" i="8"/>
  <c r="F623" i="8"/>
  <c r="G623" i="8"/>
  <c r="F624" i="8"/>
  <c r="G624" i="8"/>
  <c r="F625" i="8"/>
  <c r="G625" i="8"/>
  <c r="F626" i="8"/>
  <c r="G626" i="8"/>
  <c r="F627" i="8"/>
  <c r="G627" i="8"/>
  <c r="F628" i="8"/>
  <c r="G628" i="8"/>
  <c r="F629" i="8"/>
  <c r="G629" i="8"/>
  <c r="F630" i="8"/>
  <c r="G630" i="8"/>
  <c r="F631" i="8"/>
  <c r="G631" i="8"/>
  <c r="F632" i="8"/>
  <c r="G632" i="8"/>
  <c r="F633" i="8"/>
  <c r="G633" i="8"/>
  <c r="F634" i="8"/>
  <c r="G634" i="8"/>
  <c r="F635" i="8"/>
  <c r="G635" i="8"/>
  <c r="F636" i="8"/>
  <c r="G636" i="8"/>
  <c r="F637" i="8"/>
  <c r="G637" i="8"/>
  <c r="F638" i="8"/>
  <c r="G638" i="8"/>
  <c r="F639" i="8"/>
  <c r="G639" i="8"/>
  <c r="F640" i="8"/>
  <c r="G640" i="8"/>
  <c r="F641" i="8"/>
  <c r="G641" i="8"/>
  <c r="F642" i="8"/>
  <c r="G642" i="8"/>
  <c r="F643" i="8"/>
  <c r="G643" i="8"/>
  <c r="F644" i="8"/>
  <c r="G644" i="8"/>
  <c r="F645" i="8"/>
  <c r="G645" i="8"/>
  <c r="F646" i="8"/>
  <c r="G646" i="8"/>
  <c r="F647" i="8"/>
  <c r="G647" i="8"/>
  <c r="F648" i="8"/>
  <c r="G648" i="8"/>
  <c r="F649" i="8"/>
  <c r="G649" i="8"/>
  <c r="F650" i="8"/>
  <c r="G650" i="8"/>
  <c r="F651" i="8"/>
  <c r="G651" i="8"/>
  <c r="F652" i="8"/>
  <c r="G652" i="8"/>
  <c r="F653" i="8"/>
  <c r="G653" i="8"/>
  <c r="F654" i="8"/>
  <c r="G654" i="8"/>
  <c r="F655" i="8"/>
  <c r="G655" i="8"/>
  <c r="F656" i="8"/>
  <c r="G656" i="8"/>
  <c r="F657" i="8"/>
  <c r="G657" i="8"/>
  <c r="F658" i="8"/>
  <c r="G658" i="8"/>
  <c r="F659" i="8"/>
  <c r="G659" i="8"/>
  <c r="F660" i="8"/>
  <c r="G660" i="8"/>
  <c r="F661" i="8"/>
  <c r="G661" i="8"/>
  <c r="F662" i="8"/>
  <c r="G662" i="8"/>
  <c r="F663" i="8"/>
  <c r="G663" i="8"/>
  <c r="F664" i="8"/>
  <c r="G664" i="8"/>
  <c r="F665" i="8"/>
  <c r="G665" i="8"/>
  <c r="F666" i="8"/>
  <c r="G666" i="8"/>
  <c r="F667" i="8"/>
  <c r="G667" i="8"/>
  <c r="F668" i="8"/>
  <c r="G668" i="8"/>
  <c r="F669" i="8"/>
  <c r="G669" i="8"/>
  <c r="F670" i="8"/>
  <c r="G670" i="8"/>
  <c r="F671" i="8"/>
  <c r="G671" i="8"/>
  <c r="F672" i="8"/>
  <c r="G672" i="8"/>
  <c r="F673" i="8"/>
  <c r="G673" i="8"/>
  <c r="F674" i="8"/>
  <c r="G674" i="8"/>
  <c r="F675" i="8"/>
  <c r="G675" i="8"/>
  <c r="F676" i="8"/>
  <c r="G676" i="8"/>
  <c r="F677" i="8"/>
  <c r="G677" i="8"/>
  <c r="F678" i="8"/>
  <c r="G678" i="8"/>
  <c r="F679" i="8"/>
  <c r="G679" i="8"/>
  <c r="F680" i="8"/>
  <c r="G680" i="8"/>
  <c r="F681" i="8"/>
  <c r="G681" i="8"/>
  <c r="F682" i="8"/>
  <c r="G682" i="8"/>
  <c r="F683" i="8"/>
  <c r="G683" i="8"/>
  <c r="F684" i="8"/>
  <c r="G684" i="8"/>
  <c r="F685" i="8"/>
  <c r="G685" i="8"/>
  <c r="F686" i="8"/>
  <c r="G686" i="8"/>
  <c r="F687" i="8"/>
  <c r="G687" i="8"/>
  <c r="F688" i="8"/>
  <c r="G688" i="8"/>
  <c r="F689" i="8"/>
  <c r="G689" i="8"/>
  <c r="F690" i="8"/>
  <c r="G690" i="8"/>
  <c r="F691" i="8"/>
  <c r="G691" i="8"/>
  <c r="F692" i="8"/>
  <c r="G692" i="8"/>
  <c r="F693" i="8"/>
  <c r="G693" i="8"/>
  <c r="F694" i="8"/>
  <c r="G694" i="8"/>
  <c r="F695" i="8"/>
  <c r="G695" i="8"/>
  <c r="F696" i="8"/>
  <c r="G696" i="8"/>
  <c r="F697" i="8"/>
  <c r="G697" i="8"/>
  <c r="F698" i="8"/>
  <c r="G698" i="8"/>
  <c r="F699" i="8"/>
  <c r="G699" i="8"/>
  <c r="F700" i="8"/>
  <c r="G700" i="8"/>
  <c r="F701" i="8"/>
  <c r="G701" i="8"/>
  <c r="F702" i="8"/>
  <c r="G702" i="8"/>
  <c r="F703" i="8"/>
  <c r="G703" i="8"/>
  <c r="F704" i="8"/>
  <c r="G704" i="8"/>
  <c r="F705" i="8"/>
  <c r="G705" i="8"/>
  <c r="F706" i="8"/>
  <c r="G706" i="8"/>
  <c r="F707" i="8"/>
  <c r="G707" i="8"/>
  <c r="F708" i="8"/>
  <c r="G708" i="8"/>
  <c r="F709" i="8"/>
  <c r="G709" i="8"/>
  <c r="F710" i="8"/>
  <c r="G710" i="8"/>
  <c r="F711" i="8"/>
  <c r="G711" i="8"/>
  <c r="F712" i="8"/>
  <c r="G712" i="8"/>
  <c r="F713" i="8"/>
  <c r="G713" i="8"/>
  <c r="F714" i="8"/>
  <c r="G714" i="8"/>
  <c r="F715" i="8"/>
  <c r="G715" i="8"/>
  <c r="F716" i="8"/>
  <c r="G716" i="8"/>
  <c r="F717" i="8"/>
  <c r="G717" i="8"/>
  <c r="F718" i="8"/>
  <c r="G718" i="8"/>
  <c r="F719" i="8"/>
  <c r="G719" i="8"/>
  <c r="F720" i="8"/>
  <c r="G720" i="8"/>
  <c r="F721" i="8"/>
  <c r="G721" i="8"/>
  <c r="F722" i="8"/>
  <c r="G722" i="8"/>
  <c r="F723" i="8"/>
  <c r="G723" i="8"/>
  <c r="F724" i="8"/>
  <c r="G724" i="8"/>
  <c r="F725" i="8"/>
  <c r="G725" i="8"/>
  <c r="F726" i="8"/>
  <c r="G726" i="8"/>
  <c r="F727" i="8"/>
  <c r="G727" i="8"/>
  <c r="F728" i="8"/>
  <c r="G728" i="8"/>
  <c r="F729" i="8"/>
  <c r="G729" i="8"/>
  <c r="F730" i="8"/>
  <c r="G730" i="8"/>
  <c r="F731" i="8"/>
  <c r="G731" i="8"/>
  <c r="F732" i="8"/>
  <c r="G732" i="8"/>
  <c r="F733" i="8"/>
  <c r="G733" i="8"/>
  <c r="F734" i="8"/>
  <c r="G734" i="8"/>
  <c r="F735" i="8"/>
  <c r="G735" i="8"/>
  <c r="F736" i="8"/>
  <c r="G736" i="8"/>
  <c r="F737" i="8"/>
  <c r="G737" i="8"/>
  <c r="F738" i="8"/>
  <c r="G738" i="8"/>
  <c r="F739" i="8"/>
  <c r="G739" i="8"/>
  <c r="F740" i="8"/>
  <c r="G740" i="8"/>
  <c r="F741" i="8"/>
  <c r="G741" i="8"/>
  <c r="F742" i="8"/>
  <c r="G742" i="8"/>
  <c r="F743" i="8"/>
  <c r="G743" i="8"/>
  <c r="F744" i="8"/>
  <c r="G744" i="8"/>
  <c r="F745" i="8"/>
  <c r="G745" i="8"/>
  <c r="F746" i="8"/>
  <c r="G746" i="8"/>
  <c r="F747" i="8"/>
  <c r="G747" i="8"/>
  <c r="F748" i="8"/>
  <c r="G748" i="8"/>
  <c r="F749" i="8"/>
  <c r="G749" i="8"/>
  <c r="F750" i="8"/>
  <c r="G750" i="8"/>
  <c r="F751" i="8"/>
  <c r="G751" i="8"/>
  <c r="F752" i="8"/>
  <c r="G752" i="8"/>
  <c r="F753" i="8"/>
  <c r="G753" i="8"/>
  <c r="F754" i="8"/>
  <c r="G754" i="8"/>
  <c r="F755" i="8"/>
  <c r="G755" i="8"/>
  <c r="F756" i="8"/>
  <c r="G756" i="8"/>
  <c r="F757" i="8"/>
  <c r="G757" i="8"/>
  <c r="F758" i="8"/>
  <c r="G758" i="8"/>
  <c r="F759" i="8"/>
  <c r="G759" i="8"/>
  <c r="F760" i="8"/>
  <c r="G760" i="8"/>
  <c r="F761" i="8"/>
  <c r="G761" i="8"/>
  <c r="F762" i="8"/>
  <c r="G762" i="8"/>
  <c r="F763" i="8"/>
  <c r="G763" i="8"/>
  <c r="F764" i="8"/>
  <c r="G764" i="8"/>
  <c r="F765" i="8"/>
  <c r="G765" i="8"/>
  <c r="F766" i="8"/>
  <c r="G766" i="8"/>
  <c r="F767" i="8"/>
  <c r="G767" i="8"/>
  <c r="F768" i="8"/>
  <c r="G768" i="8"/>
  <c r="F769" i="8"/>
  <c r="G769" i="8"/>
  <c r="F770" i="8"/>
  <c r="G770" i="8"/>
  <c r="F771" i="8"/>
  <c r="G771" i="8"/>
  <c r="F772" i="8"/>
  <c r="G772" i="8"/>
  <c r="F773" i="8"/>
  <c r="G773" i="8"/>
  <c r="F774" i="8"/>
  <c r="G774" i="8"/>
  <c r="F775" i="8"/>
  <c r="G775" i="8"/>
  <c r="F776" i="8"/>
  <c r="G776" i="8"/>
  <c r="F777" i="8"/>
  <c r="G777" i="8"/>
  <c r="F778" i="8"/>
  <c r="G778" i="8"/>
  <c r="F779" i="8"/>
  <c r="G779" i="8"/>
  <c r="F780" i="8"/>
  <c r="G780" i="8"/>
  <c r="F781" i="8"/>
  <c r="G781" i="8"/>
  <c r="F782" i="8"/>
  <c r="G782" i="8"/>
  <c r="F783" i="8"/>
  <c r="G783" i="8"/>
  <c r="F784" i="8"/>
  <c r="G784" i="8"/>
  <c r="F785" i="8"/>
  <c r="G785" i="8"/>
  <c r="F786" i="8"/>
  <c r="G786" i="8"/>
  <c r="F787" i="8"/>
  <c r="G787" i="8"/>
  <c r="F788" i="8"/>
  <c r="G788" i="8"/>
  <c r="F789" i="8"/>
  <c r="G789" i="8"/>
  <c r="F790" i="8"/>
  <c r="G790" i="8"/>
  <c r="F791" i="8"/>
  <c r="G791" i="8"/>
  <c r="F792" i="8"/>
  <c r="G792" i="8"/>
  <c r="F793" i="8"/>
  <c r="G793" i="8"/>
  <c r="F794" i="8"/>
  <c r="G794" i="8"/>
  <c r="F795" i="8"/>
  <c r="G795" i="8"/>
  <c r="F796" i="8"/>
  <c r="G796" i="8"/>
  <c r="F797" i="8"/>
  <c r="G797" i="8"/>
  <c r="F798" i="8"/>
  <c r="G798" i="8"/>
  <c r="F799" i="8"/>
  <c r="G799" i="8"/>
  <c r="F800" i="8"/>
  <c r="G800" i="8"/>
  <c r="F801" i="8"/>
  <c r="G801" i="8"/>
  <c r="F802" i="8"/>
  <c r="G802" i="8"/>
  <c r="F803" i="8"/>
  <c r="G803" i="8"/>
  <c r="F804" i="8"/>
  <c r="G804" i="8"/>
  <c r="F805" i="8"/>
  <c r="G805" i="8"/>
  <c r="F806" i="8"/>
  <c r="G806" i="8"/>
  <c r="F807" i="8"/>
  <c r="G807" i="8"/>
  <c r="F808" i="8"/>
  <c r="G808" i="8"/>
  <c r="F809" i="8"/>
  <c r="G809" i="8"/>
  <c r="F810" i="8"/>
  <c r="G810" i="8"/>
  <c r="F811" i="8"/>
  <c r="G811" i="8"/>
  <c r="F812" i="8"/>
  <c r="G812" i="8"/>
  <c r="F813" i="8"/>
  <c r="G813" i="8"/>
  <c r="F814" i="8"/>
  <c r="G814" i="8"/>
  <c r="F815" i="8"/>
  <c r="G815" i="8"/>
  <c r="F816" i="8"/>
  <c r="G816" i="8"/>
  <c r="F817" i="8"/>
  <c r="G817" i="8"/>
  <c r="F818" i="8"/>
  <c r="G818" i="8"/>
  <c r="F819" i="8"/>
  <c r="G819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C34" i="9" s="1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C66" i="9" s="1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C82" i="9" s="1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C98" i="9" s="1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C141" i="9" s="1"/>
  <c r="G141" i="9" s="1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C217" i="9" s="1"/>
  <c r="E217" i="9" s="1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C225" i="9" s="1"/>
  <c r="B225" i="9"/>
  <c r="A226" i="9"/>
  <c r="B226" i="9"/>
  <c r="A227" i="9"/>
  <c r="B227" i="9"/>
  <c r="A228" i="9"/>
  <c r="B228" i="9"/>
  <c r="A229" i="9"/>
  <c r="C229" i="9" s="1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C247" i="9" s="1"/>
  <c r="B247" i="9"/>
  <c r="A248" i="9"/>
  <c r="B248" i="9"/>
  <c r="A249" i="9"/>
  <c r="C249" i="9" s="1"/>
  <c r="E249" i="9" s="1"/>
  <c r="B249" i="9"/>
  <c r="A250" i="9"/>
  <c r="B250" i="9"/>
  <c r="A251" i="9"/>
  <c r="C251" i="9" s="1"/>
  <c r="B251" i="9"/>
  <c r="A252" i="9"/>
  <c r="B252" i="9"/>
  <c r="A253" i="9"/>
  <c r="B253" i="9"/>
  <c r="A254" i="9"/>
  <c r="B254" i="9"/>
  <c r="A255" i="9"/>
  <c r="B255" i="9"/>
  <c r="A256" i="9"/>
  <c r="B256" i="9"/>
  <c r="A257" i="9"/>
  <c r="C257" i="9" s="1"/>
  <c r="B257" i="9"/>
  <c r="A258" i="9"/>
  <c r="B258" i="9"/>
  <c r="A259" i="9"/>
  <c r="B259" i="9"/>
  <c r="A260" i="9"/>
  <c r="B260" i="9"/>
  <c r="A261" i="9"/>
  <c r="C261" i="9" s="1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C268" i="9" s="1"/>
  <c r="D268" i="9" s="1"/>
  <c r="A269" i="9"/>
  <c r="B269" i="9"/>
  <c r="A270" i="9"/>
  <c r="B270" i="9"/>
  <c r="A271" i="9"/>
  <c r="B271" i="9"/>
  <c r="A272" i="9"/>
  <c r="B272" i="9"/>
  <c r="C272" i="9" s="1"/>
  <c r="D272" i="9" s="1"/>
  <c r="A273" i="9"/>
  <c r="B273" i="9"/>
  <c r="A274" i="9"/>
  <c r="B274" i="9"/>
  <c r="C274" i="9" s="1"/>
  <c r="A275" i="9"/>
  <c r="B275" i="9"/>
  <c r="A276" i="9"/>
  <c r="B276" i="9"/>
  <c r="C276" i="9" s="1"/>
  <c r="D276" i="9" s="1"/>
  <c r="A277" i="9"/>
  <c r="B277" i="9"/>
  <c r="A278" i="9"/>
  <c r="B278" i="9"/>
  <c r="A279" i="9"/>
  <c r="B279" i="9"/>
  <c r="A280" i="9"/>
  <c r="B280" i="9"/>
  <c r="A281" i="9"/>
  <c r="C281" i="9" s="1"/>
  <c r="B281" i="9"/>
  <c r="A282" i="9"/>
  <c r="B282" i="9"/>
  <c r="A283" i="9"/>
  <c r="B283" i="9"/>
  <c r="A284" i="9"/>
  <c r="B284" i="9"/>
  <c r="A285" i="9"/>
  <c r="C285" i="9" s="1"/>
  <c r="B285" i="9"/>
  <c r="A286" i="9"/>
  <c r="B286" i="9"/>
  <c r="A287" i="9"/>
  <c r="B287" i="9"/>
  <c r="A288" i="9"/>
  <c r="B288" i="9"/>
  <c r="C288" i="9" s="1"/>
  <c r="D288" i="9" s="1"/>
  <c r="A289" i="9"/>
  <c r="B289" i="9"/>
  <c r="A290" i="9"/>
  <c r="B290" i="9"/>
  <c r="C290" i="9" s="1"/>
  <c r="D290" i="9" s="1"/>
  <c r="A291" i="9"/>
  <c r="B291" i="9"/>
  <c r="A292" i="9"/>
  <c r="B292" i="9"/>
  <c r="A293" i="9"/>
  <c r="B293" i="9"/>
  <c r="A294" i="9"/>
  <c r="B294" i="9"/>
  <c r="A295" i="9"/>
  <c r="B295" i="9"/>
  <c r="A296" i="9"/>
  <c r="B296" i="9"/>
  <c r="C296" i="9" s="1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D411" i="9"/>
  <c r="B411" i="9"/>
  <c r="E411" i="9"/>
  <c r="A412" i="9"/>
  <c r="D412" i="9"/>
  <c r="B412" i="9"/>
  <c r="E412" i="9"/>
  <c r="A413" i="9"/>
  <c r="D413" i="9"/>
  <c r="B413" i="9"/>
  <c r="E413" i="9"/>
  <c r="A414" i="9"/>
  <c r="D414" i="9"/>
  <c r="B414" i="9"/>
  <c r="E414" i="9"/>
  <c r="A415" i="9"/>
  <c r="D415" i="9"/>
  <c r="B415" i="9"/>
  <c r="E415" i="9"/>
  <c r="A416" i="9"/>
  <c r="D416" i="9"/>
  <c r="B416" i="9"/>
  <c r="E416" i="9"/>
  <c r="A417" i="9"/>
  <c r="D417" i="9"/>
  <c r="B417" i="9"/>
  <c r="E417" i="9"/>
  <c r="A418" i="9"/>
  <c r="D418" i="9"/>
  <c r="B418" i="9"/>
  <c r="E418" i="9"/>
  <c r="A419" i="9"/>
  <c r="D419" i="9"/>
  <c r="B419" i="9"/>
  <c r="E419" i="9"/>
  <c r="A420" i="9"/>
  <c r="D420" i="9"/>
  <c r="B420" i="9"/>
  <c r="E420" i="9"/>
  <c r="A421" i="9"/>
  <c r="D421" i="9"/>
  <c r="B421" i="9"/>
  <c r="E421" i="9"/>
  <c r="A422" i="9"/>
  <c r="D422" i="9"/>
  <c r="B422" i="9"/>
  <c r="E422" i="9"/>
  <c r="A423" i="9"/>
  <c r="D423" i="9"/>
  <c r="B423" i="9"/>
  <c r="E423" i="9"/>
  <c r="A424" i="9"/>
  <c r="D424" i="9"/>
  <c r="B424" i="9"/>
  <c r="E424" i="9"/>
  <c r="A425" i="9"/>
  <c r="D425" i="9"/>
  <c r="B425" i="9"/>
  <c r="E425" i="9"/>
  <c r="A426" i="9"/>
  <c r="D426" i="9"/>
  <c r="B426" i="9"/>
  <c r="E426" i="9"/>
  <c r="A427" i="9"/>
  <c r="D427" i="9"/>
  <c r="B427" i="9"/>
  <c r="E427" i="9"/>
  <c r="A428" i="9"/>
  <c r="D428" i="9"/>
  <c r="B428" i="9"/>
  <c r="E428" i="9"/>
  <c r="A429" i="9"/>
  <c r="D429" i="9"/>
  <c r="B429" i="9"/>
  <c r="E429" i="9"/>
  <c r="A430" i="9"/>
  <c r="D430" i="9"/>
  <c r="B430" i="9"/>
  <c r="E430" i="9"/>
  <c r="A431" i="9"/>
  <c r="D431" i="9"/>
  <c r="B431" i="9"/>
  <c r="E431" i="9"/>
  <c r="A432" i="9"/>
  <c r="D432" i="9"/>
  <c r="B432" i="9"/>
  <c r="E432" i="9"/>
  <c r="A433" i="9"/>
  <c r="D433" i="9"/>
  <c r="B433" i="9"/>
  <c r="E433" i="9"/>
  <c r="A434" i="9"/>
  <c r="D434" i="9"/>
  <c r="B434" i="9"/>
  <c r="E434" i="9"/>
  <c r="A435" i="9"/>
  <c r="D435" i="9"/>
  <c r="B435" i="9"/>
  <c r="E435" i="9"/>
  <c r="A436" i="9"/>
  <c r="D436" i="9"/>
  <c r="B436" i="9"/>
  <c r="E436" i="9"/>
  <c r="A437" i="9"/>
  <c r="D437" i="9"/>
  <c r="B437" i="9"/>
  <c r="E437" i="9"/>
  <c r="A438" i="9"/>
  <c r="D438" i="9"/>
  <c r="B438" i="9"/>
  <c r="E438" i="9"/>
  <c r="A439" i="9"/>
  <c r="D439" i="9"/>
  <c r="B439" i="9"/>
  <c r="E439" i="9"/>
  <c r="A440" i="9"/>
  <c r="D440" i="9"/>
  <c r="B440" i="9"/>
  <c r="E440" i="9"/>
  <c r="A441" i="9"/>
  <c r="D441" i="9"/>
  <c r="B441" i="9"/>
  <c r="E441" i="9"/>
  <c r="A442" i="9"/>
  <c r="D442" i="9"/>
  <c r="B442" i="9"/>
  <c r="E442" i="9"/>
  <c r="A443" i="9"/>
  <c r="D443" i="9"/>
  <c r="B443" i="9"/>
  <c r="E443" i="9"/>
  <c r="A444" i="9"/>
  <c r="D444" i="9"/>
  <c r="B444" i="9"/>
  <c r="E444" i="9"/>
  <c r="A445" i="9"/>
  <c r="D445" i="9"/>
  <c r="B445" i="9"/>
  <c r="E445" i="9"/>
  <c r="A446" i="9"/>
  <c r="D446" i="9"/>
  <c r="B446" i="9"/>
  <c r="E446" i="9"/>
  <c r="A447" i="9"/>
  <c r="D447" i="9"/>
  <c r="B447" i="9"/>
  <c r="E447" i="9"/>
  <c r="A448" i="9"/>
  <c r="D448" i="9"/>
  <c r="B448" i="9"/>
  <c r="E448" i="9"/>
  <c r="A449" i="9"/>
  <c r="D449" i="9"/>
  <c r="B449" i="9"/>
  <c r="E449" i="9"/>
  <c r="A450" i="9"/>
  <c r="D450" i="9"/>
  <c r="B450" i="9"/>
  <c r="E450" i="9"/>
  <c r="A451" i="9"/>
  <c r="D451" i="9"/>
  <c r="B451" i="9"/>
  <c r="E451" i="9"/>
  <c r="A452" i="9"/>
  <c r="D452" i="9"/>
  <c r="B452" i="9"/>
  <c r="E452" i="9"/>
  <c r="A453" i="9"/>
  <c r="D453" i="9"/>
  <c r="B453" i="9"/>
  <c r="E453" i="9"/>
  <c r="A454" i="9"/>
  <c r="D454" i="9"/>
  <c r="B454" i="9"/>
  <c r="E454" i="9"/>
  <c r="A455" i="9"/>
  <c r="D455" i="9"/>
  <c r="B455" i="9"/>
  <c r="E455" i="9"/>
  <c r="A456" i="9"/>
  <c r="D456" i="9"/>
  <c r="B456" i="9"/>
  <c r="E456" i="9"/>
  <c r="A457" i="9"/>
  <c r="D457" i="9"/>
  <c r="B457" i="9"/>
  <c r="E457" i="9"/>
  <c r="A458" i="9"/>
  <c r="D458" i="9"/>
  <c r="B458" i="9"/>
  <c r="E458" i="9"/>
  <c r="A459" i="9"/>
  <c r="D459" i="9"/>
  <c r="B459" i="9"/>
  <c r="E459" i="9"/>
  <c r="A460" i="9"/>
  <c r="D460" i="9"/>
  <c r="B460" i="9"/>
  <c r="E460" i="9"/>
  <c r="A461" i="9"/>
  <c r="D461" i="9"/>
  <c r="B461" i="9"/>
  <c r="E461" i="9"/>
  <c r="A462" i="9"/>
  <c r="D462" i="9"/>
  <c r="B462" i="9"/>
  <c r="E462" i="9"/>
  <c r="A463" i="9"/>
  <c r="D463" i="9"/>
  <c r="B463" i="9"/>
  <c r="E463" i="9"/>
  <c r="A464" i="9"/>
  <c r="D464" i="9"/>
  <c r="B464" i="9"/>
  <c r="E464" i="9"/>
  <c r="A465" i="9"/>
  <c r="D465" i="9"/>
  <c r="B465" i="9"/>
  <c r="E465" i="9"/>
  <c r="A466" i="9"/>
  <c r="D466" i="9"/>
  <c r="B466" i="9"/>
  <c r="E466" i="9"/>
  <c r="A467" i="9"/>
  <c r="D467" i="9"/>
  <c r="B467" i="9"/>
  <c r="E467" i="9"/>
  <c r="A468" i="9"/>
  <c r="D468" i="9"/>
  <c r="B468" i="9"/>
  <c r="E468" i="9"/>
  <c r="A469" i="9"/>
  <c r="D469" i="9"/>
  <c r="B469" i="9"/>
  <c r="E469" i="9"/>
  <c r="A470" i="9"/>
  <c r="D470" i="9"/>
  <c r="B470" i="9"/>
  <c r="E470" i="9"/>
  <c r="A471" i="9"/>
  <c r="D471" i="9"/>
  <c r="B471" i="9"/>
  <c r="E471" i="9"/>
  <c r="A472" i="9"/>
  <c r="D472" i="9"/>
  <c r="B472" i="9"/>
  <c r="E472" i="9"/>
  <c r="A473" i="9"/>
  <c r="D473" i="9"/>
  <c r="B473" i="9"/>
  <c r="E473" i="9"/>
  <c r="A474" i="9"/>
  <c r="D474" i="9"/>
  <c r="B474" i="9"/>
  <c r="E474" i="9"/>
  <c r="A475" i="9"/>
  <c r="D475" i="9"/>
  <c r="B475" i="9"/>
  <c r="E475" i="9"/>
  <c r="A476" i="9"/>
  <c r="D476" i="9"/>
  <c r="B476" i="9"/>
  <c r="E476" i="9"/>
  <c r="A477" i="9"/>
  <c r="D477" i="9"/>
  <c r="B477" i="9"/>
  <c r="E477" i="9"/>
  <c r="A478" i="9"/>
  <c r="D478" i="9"/>
  <c r="B478" i="9"/>
  <c r="E478" i="9"/>
  <c r="A479" i="9"/>
  <c r="D479" i="9"/>
  <c r="B479" i="9"/>
  <c r="E479" i="9"/>
  <c r="A480" i="9"/>
  <c r="D480" i="9"/>
  <c r="B480" i="9"/>
  <c r="E480" i="9"/>
  <c r="A481" i="9"/>
  <c r="D481" i="9"/>
  <c r="B481" i="9"/>
  <c r="E481" i="9"/>
  <c r="A482" i="9"/>
  <c r="D482" i="9"/>
  <c r="B482" i="9"/>
  <c r="E482" i="9"/>
  <c r="A483" i="9"/>
  <c r="D483" i="9"/>
  <c r="B483" i="9"/>
  <c r="E483" i="9"/>
  <c r="A484" i="9"/>
  <c r="D484" i="9"/>
  <c r="B484" i="9"/>
  <c r="E484" i="9"/>
  <c r="A485" i="9"/>
  <c r="D485" i="9"/>
  <c r="B485" i="9"/>
  <c r="E485" i="9"/>
  <c r="A486" i="9"/>
  <c r="D486" i="9"/>
  <c r="B486" i="9"/>
  <c r="E486" i="9"/>
  <c r="A487" i="9"/>
  <c r="D487" i="9"/>
  <c r="B487" i="9"/>
  <c r="E487" i="9"/>
  <c r="A488" i="9"/>
  <c r="D488" i="9"/>
  <c r="B488" i="9"/>
  <c r="E488" i="9"/>
  <c r="A489" i="9"/>
  <c r="D489" i="9"/>
  <c r="B489" i="9"/>
  <c r="E489" i="9"/>
  <c r="A490" i="9"/>
  <c r="D490" i="9"/>
  <c r="B490" i="9"/>
  <c r="E490" i="9"/>
  <c r="A491" i="9"/>
  <c r="D491" i="9"/>
  <c r="B491" i="9"/>
  <c r="E491" i="9"/>
  <c r="A492" i="9"/>
  <c r="D492" i="9"/>
  <c r="B492" i="9"/>
  <c r="E492" i="9"/>
  <c r="A493" i="9"/>
  <c r="D493" i="9"/>
  <c r="B493" i="9"/>
  <c r="E493" i="9"/>
  <c r="A494" i="9"/>
  <c r="D494" i="9"/>
  <c r="B494" i="9"/>
  <c r="E494" i="9"/>
  <c r="A495" i="9"/>
  <c r="D495" i="9"/>
  <c r="B495" i="9"/>
  <c r="E495" i="9"/>
  <c r="A496" i="9"/>
  <c r="D496" i="9"/>
  <c r="B496" i="9"/>
  <c r="E496" i="9"/>
  <c r="A497" i="9"/>
  <c r="D497" i="9"/>
  <c r="B497" i="9"/>
  <c r="E497" i="9"/>
  <c r="A498" i="9"/>
  <c r="D498" i="9"/>
  <c r="B498" i="9"/>
  <c r="E498" i="9"/>
  <c r="A499" i="9"/>
  <c r="D499" i="9"/>
  <c r="B499" i="9"/>
  <c r="E499" i="9"/>
  <c r="A500" i="9"/>
  <c r="D500" i="9"/>
  <c r="B500" i="9"/>
  <c r="E500" i="9"/>
  <c r="A501" i="9"/>
  <c r="D501" i="9"/>
  <c r="B501" i="9"/>
  <c r="E501" i="9"/>
  <c r="A502" i="9"/>
  <c r="D502" i="9"/>
  <c r="B502" i="9"/>
  <c r="E502" i="9"/>
  <c r="A503" i="9"/>
  <c r="D503" i="9"/>
  <c r="B503" i="9"/>
  <c r="E503" i="9"/>
  <c r="A504" i="9"/>
  <c r="D504" i="9"/>
  <c r="B504" i="9"/>
  <c r="E504" i="9"/>
  <c r="A505" i="9"/>
  <c r="D505" i="9"/>
  <c r="B505" i="9"/>
  <c r="E505" i="9"/>
  <c r="A506" i="9"/>
  <c r="D506" i="9"/>
  <c r="B506" i="9"/>
  <c r="E506" i="9"/>
  <c r="A507" i="9"/>
  <c r="D507" i="9"/>
  <c r="B507" i="9"/>
  <c r="E507" i="9"/>
  <c r="A508" i="9"/>
  <c r="D508" i="9"/>
  <c r="B508" i="9"/>
  <c r="E508" i="9"/>
  <c r="A509" i="9"/>
  <c r="D509" i="9"/>
  <c r="B509" i="9"/>
  <c r="E509" i="9"/>
  <c r="A510" i="9"/>
  <c r="D510" i="9"/>
  <c r="B510" i="9"/>
  <c r="E510" i="9"/>
  <c r="A511" i="9"/>
  <c r="D511" i="9"/>
  <c r="B511" i="9"/>
  <c r="E511" i="9"/>
  <c r="A512" i="9"/>
  <c r="D512" i="9"/>
  <c r="B512" i="9"/>
  <c r="E512" i="9"/>
  <c r="A513" i="9"/>
  <c r="D513" i="9"/>
  <c r="B513" i="9"/>
  <c r="E513" i="9"/>
  <c r="A514" i="9"/>
  <c r="D514" i="9"/>
  <c r="B514" i="9"/>
  <c r="E514" i="9"/>
  <c r="A515" i="9"/>
  <c r="D515" i="9"/>
  <c r="B515" i="9"/>
  <c r="E515" i="9"/>
  <c r="A516" i="9"/>
  <c r="D516" i="9"/>
  <c r="B516" i="9"/>
  <c r="E516" i="9"/>
  <c r="A517" i="9"/>
  <c r="D517" i="9"/>
  <c r="B517" i="9"/>
  <c r="E517" i="9"/>
  <c r="A518" i="9"/>
  <c r="D518" i="9"/>
  <c r="B518" i="9"/>
  <c r="E518" i="9"/>
  <c r="A519" i="9"/>
  <c r="D519" i="9"/>
  <c r="B519" i="9"/>
  <c r="E519" i="9"/>
  <c r="A520" i="9"/>
  <c r="D520" i="9"/>
  <c r="B520" i="9"/>
  <c r="E520" i="9"/>
  <c r="A521" i="9"/>
  <c r="D521" i="9"/>
  <c r="B521" i="9"/>
  <c r="E521" i="9"/>
  <c r="A522" i="9"/>
  <c r="D522" i="9"/>
  <c r="B522" i="9"/>
  <c r="E522" i="9"/>
  <c r="A523" i="9"/>
  <c r="D523" i="9"/>
  <c r="B523" i="9"/>
  <c r="E523" i="9"/>
  <c r="A524" i="9"/>
  <c r="D524" i="9"/>
  <c r="B524" i="9"/>
  <c r="E524" i="9"/>
  <c r="A525" i="9"/>
  <c r="D525" i="9"/>
  <c r="B525" i="9"/>
  <c r="E525" i="9"/>
  <c r="A526" i="9"/>
  <c r="D526" i="9"/>
  <c r="B526" i="9"/>
  <c r="E526" i="9"/>
  <c r="A527" i="9"/>
  <c r="D527" i="9"/>
  <c r="B527" i="9"/>
  <c r="E527" i="9"/>
  <c r="A528" i="9"/>
  <c r="D528" i="9"/>
  <c r="B528" i="9"/>
  <c r="E528" i="9"/>
  <c r="A529" i="9"/>
  <c r="D529" i="9"/>
  <c r="B529" i="9"/>
  <c r="E529" i="9"/>
  <c r="A530" i="9"/>
  <c r="D530" i="9"/>
  <c r="B530" i="9"/>
  <c r="E530" i="9"/>
  <c r="A531" i="9"/>
  <c r="D531" i="9"/>
  <c r="B531" i="9"/>
  <c r="E531" i="9"/>
  <c r="A532" i="9"/>
  <c r="D532" i="9"/>
  <c r="B532" i="9"/>
  <c r="E532" i="9"/>
  <c r="A533" i="9"/>
  <c r="D533" i="9"/>
  <c r="B533" i="9"/>
  <c r="E533" i="9"/>
  <c r="A534" i="9"/>
  <c r="D534" i="9"/>
  <c r="B534" i="9"/>
  <c r="E534" i="9"/>
  <c r="A535" i="9"/>
  <c r="D535" i="9"/>
  <c r="B535" i="9"/>
  <c r="E535" i="9"/>
  <c r="A536" i="9"/>
  <c r="D536" i="9"/>
  <c r="B536" i="9"/>
  <c r="E536" i="9"/>
  <c r="A537" i="9"/>
  <c r="D537" i="9"/>
  <c r="B537" i="9"/>
  <c r="E537" i="9"/>
  <c r="A538" i="9"/>
  <c r="D538" i="9"/>
  <c r="B538" i="9"/>
  <c r="E538" i="9"/>
  <c r="A539" i="9"/>
  <c r="D539" i="9"/>
  <c r="B539" i="9"/>
  <c r="E539" i="9"/>
  <c r="A540" i="9"/>
  <c r="D540" i="9"/>
  <c r="B540" i="9"/>
  <c r="E540" i="9"/>
  <c r="A541" i="9"/>
  <c r="D541" i="9"/>
  <c r="B541" i="9"/>
  <c r="E541" i="9"/>
  <c r="A542" i="9"/>
  <c r="D542" i="9"/>
  <c r="B542" i="9"/>
  <c r="E542" i="9"/>
  <c r="A543" i="9"/>
  <c r="D543" i="9"/>
  <c r="B543" i="9"/>
  <c r="E543" i="9"/>
  <c r="A544" i="9"/>
  <c r="D544" i="9"/>
  <c r="B544" i="9"/>
  <c r="E544" i="9"/>
  <c r="A545" i="9"/>
  <c r="D545" i="9"/>
  <c r="B545" i="9"/>
  <c r="E545" i="9"/>
  <c r="A546" i="9"/>
  <c r="D546" i="9"/>
  <c r="B546" i="9"/>
  <c r="E546" i="9"/>
  <c r="A547" i="9"/>
  <c r="D547" i="9"/>
  <c r="B547" i="9"/>
  <c r="E547" i="9"/>
  <c r="A548" i="9"/>
  <c r="D548" i="9"/>
  <c r="B548" i="9"/>
  <c r="E548" i="9"/>
  <c r="A549" i="9"/>
  <c r="D549" i="9"/>
  <c r="B549" i="9"/>
  <c r="E549" i="9"/>
  <c r="A550" i="9"/>
  <c r="D550" i="9"/>
  <c r="B550" i="9"/>
  <c r="E550" i="9"/>
  <c r="A551" i="9"/>
  <c r="D551" i="9"/>
  <c r="B551" i="9"/>
  <c r="E551" i="9"/>
  <c r="A552" i="9"/>
  <c r="D552" i="9"/>
  <c r="B552" i="9"/>
  <c r="E552" i="9"/>
  <c r="A553" i="9"/>
  <c r="D553" i="9"/>
  <c r="B553" i="9"/>
  <c r="E553" i="9"/>
  <c r="A554" i="9"/>
  <c r="D554" i="9"/>
  <c r="B554" i="9"/>
  <c r="E554" i="9"/>
  <c r="A555" i="9"/>
  <c r="D555" i="9"/>
  <c r="B555" i="9"/>
  <c r="E555" i="9"/>
  <c r="A556" i="9"/>
  <c r="D556" i="9"/>
  <c r="B556" i="9"/>
  <c r="E556" i="9"/>
  <c r="A557" i="9"/>
  <c r="D557" i="9"/>
  <c r="B557" i="9"/>
  <c r="E557" i="9"/>
  <c r="A558" i="9"/>
  <c r="D558" i="9"/>
  <c r="B558" i="9"/>
  <c r="E558" i="9"/>
  <c r="A559" i="9"/>
  <c r="D559" i="9"/>
  <c r="B559" i="9"/>
  <c r="E559" i="9"/>
  <c r="A560" i="9"/>
  <c r="D560" i="9"/>
  <c r="B560" i="9"/>
  <c r="E560" i="9"/>
  <c r="A561" i="9"/>
  <c r="D561" i="9"/>
  <c r="B561" i="9"/>
  <c r="E561" i="9"/>
  <c r="A562" i="9"/>
  <c r="D562" i="9"/>
  <c r="B562" i="9"/>
  <c r="E562" i="9"/>
  <c r="A563" i="9"/>
  <c r="D563" i="9"/>
  <c r="B563" i="9"/>
  <c r="E563" i="9"/>
  <c r="A564" i="9"/>
  <c r="D564" i="9"/>
  <c r="B564" i="9"/>
  <c r="E564" i="9"/>
  <c r="A565" i="9"/>
  <c r="D565" i="9"/>
  <c r="B565" i="9"/>
  <c r="E565" i="9"/>
  <c r="A566" i="9"/>
  <c r="D566" i="9"/>
  <c r="B566" i="9"/>
  <c r="E566" i="9"/>
  <c r="A567" i="9"/>
  <c r="D567" i="9"/>
  <c r="B567" i="9"/>
  <c r="E567" i="9"/>
  <c r="A568" i="9"/>
  <c r="D568" i="9"/>
  <c r="B568" i="9"/>
  <c r="E568" i="9"/>
  <c r="A569" i="9"/>
  <c r="D569" i="9"/>
  <c r="B569" i="9"/>
  <c r="E569" i="9"/>
  <c r="A570" i="9"/>
  <c r="D570" i="9"/>
  <c r="B570" i="9"/>
  <c r="E570" i="9"/>
  <c r="A571" i="9"/>
  <c r="D571" i="9"/>
  <c r="B571" i="9"/>
  <c r="E571" i="9"/>
  <c r="A572" i="9"/>
  <c r="D572" i="9"/>
  <c r="B572" i="9"/>
  <c r="E572" i="9"/>
  <c r="A573" i="9"/>
  <c r="D573" i="9"/>
  <c r="B573" i="9"/>
  <c r="E573" i="9"/>
  <c r="A574" i="9"/>
  <c r="D574" i="9"/>
  <c r="B574" i="9"/>
  <c r="E574" i="9"/>
  <c r="A575" i="9"/>
  <c r="D575" i="9"/>
  <c r="B575" i="9"/>
  <c r="E575" i="9"/>
  <c r="A576" i="9"/>
  <c r="D576" i="9"/>
  <c r="B576" i="9"/>
  <c r="E576" i="9"/>
  <c r="A577" i="9"/>
  <c r="D577" i="9"/>
  <c r="B577" i="9"/>
  <c r="E577" i="9"/>
  <c r="A578" i="9"/>
  <c r="D578" i="9"/>
  <c r="B578" i="9"/>
  <c r="E578" i="9"/>
  <c r="A579" i="9"/>
  <c r="D579" i="9"/>
  <c r="B579" i="9"/>
  <c r="E579" i="9"/>
  <c r="A580" i="9"/>
  <c r="D580" i="9"/>
  <c r="B580" i="9"/>
  <c r="E580" i="9"/>
  <c r="A581" i="9"/>
  <c r="D581" i="9"/>
  <c r="B581" i="9"/>
  <c r="E581" i="9"/>
  <c r="A582" i="9"/>
  <c r="D582" i="9"/>
  <c r="B582" i="9"/>
  <c r="E582" i="9"/>
  <c r="A583" i="9"/>
  <c r="D583" i="9"/>
  <c r="B583" i="9"/>
  <c r="E583" i="9"/>
  <c r="A584" i="9"/>
  <c r="D584" i="9"/>
  <c r="B584" i="9"/>
  <c r="E584" i="9"/>
  <c r="A585" i="9"/>
  <c r="D585" i="9"/>
  <c r="B585" i="9"/>
  <c r="E585" i="9"/>
  <c r="A586" i="9"/>
  <c r="D586" i="9"/>
  <c r="B586" i="9"/>
  <c r="E586" i="9"/>
  <c r="A587" i="9"/>
  <c r="D587" i="9"/>
  <c r="B587" i="9"/>
  <c r="E587" i="9"/>
  <c r="A588" i="9"/>
  <c r="D588" i="9"/>
  <c r="B588" i="9"/>
  <c r="E588" i="9"/>
  <c r="A589" i="9"/>
  <c r="D589" i="9"/>
  <c r="B589" i="9"/>
  <c r="E589" i="9"/>
  <c r="A590" i="9"/>
  <c r="D590" i="9"/>
  <c r="B590" i="9"/>
  <c r="E590" i="9"/>
  <c r="A591" i="9"/>
  <c r="D591" i="9"/>
  <c r="B591" i="9"/>
  <c r="E591" i="9"/>
  <c r="A592" i="9"/>
  <c r="D592" i="9"/>
  <c r="B592" i="9"/>
  <c r="E592" i="9"/>
  <c r="A593" i="9"/>
  <c r="D593" i="9"/>
  <c r="B593" i="9"/>
  <c r="E593" i="9"/>
  <c r="A594" i="9"/>
  <c r="D594" i="9"/>
  <c r="B594" i="9"/>
  <c r="E594" i="9"/>
  <c r="A595" i="9"/>
  <c r="D595" i="9"/>
  <c r="B595" i="9"/>
  <c r="E595" i="9"/>
  <c r="A596" i="9"/>
  <c r="D596" i="9"/>
  <c r="B596" i="9"/>
  <c r="E596" i="9"/>
  <c r="A597" i="9"/>
  <c r="D597" i="9"/>
  <c r="B597" i="9"/>
  <c r="E597" i="9"/>
  <c r="A598" i="9"/>
  <c r="D598" i="9"/>
  <c r="B598" i="9"/>
  <c r="E598" i="9"/>
  <c r="A599" i="9"/>
  <c r="D599" i="9"/>
  <c r="B599" i="9"/>
  <c r="E599" i="9"/>
  <c r="A600" i="9"/>
  <c r="D600" i="9"/>
  <c r="B600" i="9"/>
  <c r="E600" i="9"/>
  <c r="A601" i="9"/>
  <c r="D601" i="9"/>
  <c r="B601" i="9"/>
  <c r="E601" i="9"/>
  <c r="A602" i="9"/>
  <c r="D602" i="9"/>
  <c r="B602" i="9"/>
  <c r="E602" i="9"/>
  <c r="A603" i="9"/>
  <c r="D603" i="9"/>
  <c r="B603" i="9"/>
  <c r="E603" i="9"/>
  <c r="A604" i="9"/>
  <c r="D604" i="9"/>
  <c r="B604" i="9"/>
  <c r="E604" i="9"/>
  <c r="A605" i="9"/>
  <c r="D605" i="9"/>
  <c r="B605" i="9"/>
  <c r="E605" i="9"/>
  <c r="A606" i="9"/>
  <c r="D606" i="9"/>
  <c r="B606" i="9"/>
  <c r="E606" i="9"/>
  <c r="A607" i="9"/>
  <c r="D607" i="9"/>
  <c r="B607" i="9"/>
  <c r="E607" i="9"/>
  <c r="A608" i="9"/>
  <c r="D608" i="9"/>
  <c r="B608" i="9"/>
  <c r="E608" i="9"/>
  <c r="A609" i="9"/>
  <c r="D609" i="9"/>
  <c r="B609" i="9"/>
  <c r="E609" i="9"/>
  <c r="A610" i="9"/>
  <c r="D610" i="9"/>
  <c r="B610" i="9"/>
  <c r="E610" i="9"/>
  <c r="A611" i="9"/>
  <c r="D611" i="9"/>
  <c r="B611" i="9"/>
  <c r="E611" i="9"/>
  <c r="A612" i="9"/>
  <c r="D612" i="9"/>
  <c r="B612" i="9"/>
  <c r="E612" i="9"/>
  <c r="A613" i="9"/>
  <c r="D613" i="9"/>
  <c r="B613" i="9"/>
  <c r="E613" i="9"/>
  <c r="A614" i="9"/>
  <c r="D614" i="9"/>
  <c r="B614" i="9"/>
  <c r="E614" i="9"/>
  <c r="A615" i="9"/>
  <c r="D615" i="9"/>
  <c r="B615" i="9"/>
  <c r="E615" i="9"/>
  <c r="A616" i="9"/>
  <c r="D616" i="9"/>
  <c r="B616" i="9"/>
  <c r="E616" i="9"/>
  <c r="A617" i="9"/>
  <c r="D617" i="9"/>
  <c r="B617" i="9"/>
  <c r="E617" i="9"/>
  <c r="A618" i="9"/>
  <c r="D618" i="9"/>
  <c r="B618" i="9"/>
  <c r="E618" i="9"/>
  <c r="A619" i="9"/>
  <c r="D619" i="9"/>
  <c r="B619" i="9"/>
  <c r="E619" i="9"/>
  <c r="A620" i="9"/>
  <c r="D620" i="9"/>
  <c r="B620" i="9"/>
  <c r="E620" i="9"/>
  <c r="A621" i="9"/>
  <c r="D621" i="9"/>
  <c r="B621" i="9"/>
  <c r="E621" i="9"/>
  <c r="A622" i="9"/>
  <c r="D622" i="9"/>
  <c r="B622" i="9"/>
  <c r="E622" i="9"/>
  <c r="A623" i="9"/>
  <c r="D623" i="9"/>
  <c r="B623" i="9"/>
  <c r="E623" i="9"/>
  <c r="A624" i="9"/>
  <c r="D624" i="9"/>
  <c r="B624" i="9"/>
  <c r="E624" i="9"/>
  <c r="A625" i="9"/>
  <c r="D625" i="9"/>
  <c r="B625" i="9"/>
  <c r="E625" i="9"/>
  <c r="A626" i="9"/>
  <c r="D626" i="9"/>
  <c r="B626" i="9"/>
  <c r="E626" i="9"/>
  <c r="A627" i="9"/>
  <c r="D627" i="9"/>
  <c r="B627" i="9"/>
  <c r="E627" i="9"/>
  <c r="A628" i="9"/>
  <c r="D628" i="9"/>
  <c r="B628" i="9"/>
  <c r="E628" i="9"/>
  <c r="A629" i="9"/>
  <c r="D629" i="9"/>
  <c r="B629" i="9"/>
  <c r="E629" i="9"/>
  <c r="A630" i="9"/>
  <c r="D630" i="9"/>
  <c r="B630" i="9"/>
  <c r="E630" i="9"/>
  <c r="A631" i="9"/>
  <c r="D631" i="9"/>
  <c r="B631" i="9"/>
  <c r="E631" i="9"/>
  <c r="A632" i="9"/>
  <c r="D632" i="9"/>
  <c r="B632" i="9"/>
  <c r="E632" i="9"/>
  <c r="A633" i="9"/>
  <c r="D633" i="9"/>
  <c r="B633" i="9"/>
  <c r="E633" i="9"/>
  <c r="A634" i="9"/>
  <c r="D634" i="9"/>
  <c r="B634" i="9"/>
  <c r="E634" i="9"/>
  <c r="A635" i="9"/>
  <c r="D635" i="9"/>
  <c r="B635" i="9"/>
  <c r="E635" i="9"/>
  <c r="A636" i="9"/>
  <c r="D636" i="9"/>
  <c r="B636" i="9"/>
  <c r="E636" i="9"/>
  <c r="A637" i="9"/>
  <c r="D637" i="9"/>
  <c r="B637" i="9"/>
  <c r="E637" i="9"/>
  <c r="A638" i="9"/>
  <c r="D638" i="9"/>
  <c r="B638" i="9"/>
  <c r="E638" i="9"/>
  <c r="A639" i="9"/>
  <c r="D639" i="9"/>
  <c r="B639" i="9"/>
  <c r="E639" i="9"/>
  <c r="A640" i="9"/>
  <c r="D640" i="9"/>
  <c r="B640" i="9"/>
  <c r="E640" i="9"/>
  <c r="A641" i="9"/>
  <c r="D641" i="9"/>
  <c r="B641" i="9"/>
  <c r="E641" i="9"/>
  <c r="A642" i="9"/>
  <c r="D642" i="9"/>
  <c r="B642" i="9"/>
  <c r="E642" i="9"/>
  <c r="A643" i="9"/>
  <c r="D643" i="9"/>
  <c r="B643" i="9"/>
  <c r="E643" i="9"/>
  <c r="A644" i="9"/>
  <c r="D644" i="9"/>
  <c r="B644" i="9"/>
  <c r="E644" i="9"/>
  <c r="A645" i="9"/>
  <c r="D645" i="9"/>
  <c r="B645" i="9"/>
  <c r="E645" i="9"/>
  <c r="A646" i="9"/>
  <c r="D646" i="9"/>
  <c r="B646" i="9"/>
  <c r="E646" i="9"/>
  <c r="A647" i="9"/>
  <c r="D647" i="9"/>
  <c r="B647" i="9"/>
  <c r="E647" i="9"/>
  <c r="A648" i="9"/>
  <c r="D648" i="9"/>
  <c r="B648" i="9"/>
  <c r="E648" i="9"/>
  <c r="A649" i="9"/>
  <c r="D649" i="9"/>
  <c r="B649" i="9"/>
  <c r="E649" i="9"/>
  <c r="A650" i="9"/>
  <c r="D650" i="9"/>
  <c r="B650" i="9"/>
  <c r="E650" i="9"/>
  <c r="A651" i="9"/>
  <c r="D651" i="9"/>
  <c r="B651" i="9"/>
  <c r="E651" i="9"/>
  <c r="A652" i="9"/>
  <c r="D652" i="9"/>
  <c r="B652" i="9"/>
  <c r="E652" i="9"/>
  <c r="A653" i="9"/>
  <c r="D653" i="9"/>
  <c r="B653" i="9"/>
  <c r="E653" i="9"/>
  <c r="A654" i="9"/>
  <c r="D654" i="9"/>
  <c r="B654" i="9"/>
  <c r="E654" i="9"/>
  <c r="A655" i="9"/>
  <c r="D655" i="9"/>
  <c r="B655" i="9"/>
  <c r="E655" i="9"/>
  <c r="A656" i="9"/>
  <c r="D656" i="9"/>
  <c r="B656" i="9"/>
  <c r="E656" i="9"/>
  <c r="A657" i="9"/>
  <c r="D657" i="9"/>
  <c r="B657" i="9"/>
  <c r="E657" i="9"/>
  <c r="A658" i="9"/>
  <c r="D658" i="9"/>
  <c r="B658" i="9"/>
  <c r="E658" i="9"/>
  <c r="A659" i="9"/>
  <c r="D659" i="9"/>
  <c r="B659" i="9"/>
  <c r="E659" i="9"/>
  <c r="A660" i="9"/>
  <c r="D660" i="9"/>
  <c r="B660" i="9"/>
  <c r="E660" i="9"/>
  <c r="A661" i="9"/>
  <c r="D661" i="9"/>
  <c r="B661" i="9"/>
  <c r="E661" i="9"/>
  <c r="A662" i="9"/>
  <c r="D662" i="9"/>
  <c r="B662" i="9"/>
  <c r="E662" i="9"/>
  <c r="A663" i="9"/>
  <c r="D663" i="9"/>
  <c r="B663" i="9"/>
  <c r="E663" i="9"/>
  <c r="A664" i="9"/>
  <c r="D664" i="9"/>
  <c r="B664" i="9"/>
  <c r="E664" i="9"/>
  <c r="A665" i="9"/>
  <c r="D665" i="9"/>
  <c r="B665" i="9"/>
  <c r="E665" i="9"/>
  <c r="A666" i="9"/>
  <c r="D666" i="9"/>
  <c r="B666" i="9"/>
  <c r="E666" i="9"/>
  <c r="A667" i="9"/>
  <c r="D667" i="9"/>
  <c r="B667" i="9"/>
  <c r="E667" i="9"/>
  <c r="A668" i="9"/>
  <c r="D668" i="9"/>
  <c r="B668" i="9"/>
  <c r="E668" i="9"/>
  <c r="A669" i="9"/>
  <c r="D669" i="9"/>
  <c r="B669" i="9"/>
  <c r="E669" i="9"/>
  <c r="A670" i="9"/>
  <c r="D670" i="9"/>
  <c r="B670" i="9"/>
  <c r="E670" i="9"/>
  <c r="A671" i="9"/>
  <c r="D671" i="9"/>
  <c r="B671" i="9"/>
  <c r="E671" i="9"/>
  <c r="A672" i="9"/>
  <c r="D672" i="9"/>
  <c r="B672" i="9"/>
  <c r="E672" i="9"/>
  <c r="A673" i="9"/>
  <c r="D673" i="9"/>
  <c r="B673" i="9"/>
  <c r="E673" i="9"/>
  <c r="A674" i="9"/>
  <c r="D674" i="9"/>
  <c r="B674" i="9"/>
  <c r="E674" i="9"/>
  <c r="A675" i="9"/>
  <c r="D675" i="9"/>
  <c r="B675" i="9"/>
  <c r="E675" i="9"/>
  <c r="A676" i="9"/>
  <c r="D676" i="9"/>
  <c r="B676" i="9"/>
  <c r="E676" i="9"/>
  <c r="A677" i="9"/>
  <c r="D677" i="9"/>
  <c r="B677" i="9"/>
  <c r="E677" i="9"/>
  <c r="A678" i="9"/>
  <c r="D678" i="9"/>
  <c r="B678" i="9"/>
  <c r="E678" i="9"/>
  <c r="A679" i="9"/>
  <c r="D679" i="9"/>
  <c r="B679" i="9"/>
  <c r="E679" i="9"/>
  <c r="A680" i="9"/>
  <c r="D680" i="9"/>
  <c r="B680" i="9"/>
  <c r="E680" i="9"/>
  <c r="A681" i="9"/>
  <c r="D681" i="9"/>
  <c r="B681" i="9"/>
  <c r="E681" i="9"/>
  <c r="A682" i="9"/>
  <c r="D682" i="9"/>
  <c r="B682" i="9"/>
  <c r="E682" i="9"/>
  <c r="A683" i="9"/>
  <c r="D683" i="9"/>
  <c r="B683" i="9"/>
  <c r="E683" i="9"/>
  <c r="A684" i="9"/>
  <c r="D684" i="9"/>
  <c r="B684" i="9"/>
  <c r="E684" i="9"/>
  <c r="A685" i="9"/>
  <c r="D685" i="9"/>
  <c r="B685" i="9"/>
  <c r="E685" i="9"/>
  <c r="A686" i="9"/>
  <c r="D686" i="9"/>
  <c r="B686" i="9"/>
  <c r="E686" i="9"/>
  <c r="A687" i="9"/>
  <c r="D687" i="9"/>
  <c r="B687" i="9"/>
  <c r="E687" i="9"/>
  <c r="A688" i="9"/>
  <c r="D688" i="9"/>
  <c r="B688" i="9"/>
  <c r="E688" i="9"/>
  <c r="A689" i="9"/>
  <c r="D689" i="9"/>
  <c r="B689" i="9"/>
  <c r="E689" i="9"/>
  <c r="A690" i="9"/>
  <c r="D690" i="9"/>
  <c r="B690" i="9"/>
  <c r="E690" i="9"/>
  <c r="A691" i="9"/>
  <c r="D691" i="9"/>
  <c r="B691" i="9"/>
  <c r="E691" i="9"/>
  <c r="A692" i="9"/>
  <c r="D692" i="9"/>
  <c r="B692" i="9"/>
  <c r="E692" i="9"/>
  <c r="A693" i="9"/>
  <c r="D693" i="9"/>
  <c r="B693" i="9"/>
  <c r="E693" i="9"/>
  <c r="A694" i="9"/>
  <c r="D694" i="9"/>
  <c r="B694" i="9"/>
  <c r="E694" i="9"/>
  <c r="A695" i="9"/>
  <c r="D695" i="9"/>
  <c r="B695" i="9"/>
  <c r="E695" i="9"/>
  <c r="A696" i="9"/>
  <c r="D696" i="9"/>
  <c r="B696" i="9"/>
  <c r="E696" i="9"/>
  <c r="A697" i="9"/>
  <c r="D697" i="9"/>
  <c r="B697" i="9"/>
  <c r="E697" i="9"/>
  <c r="A698" i="9"/>
  <c r="D698" i="9"/>
  <c r="B698" i="9"/>
  <c r="E698" i="9"/>
  <c r="A699" i="9"/>
  <c r="D699" i="9"/>
  <c r="B699" i="9"/>
  <c r="E699" i="9"/>
  <c r="A700" i="9"/>
  <c r="D700" i="9"/>
  <c r="B700" i="9"/>
  <c r="E700" i="9"/>
  <c r="A701" i="9"/>
  <c r="D701" i="9"/>
  <c r="B701" i="9"/>
  <c r="E701" i="9"/>
  <c r="A702" i="9"/>
  <c r="D702" i="9"/>
  <c r="B702" i="9"/>
  <c r="E702" i="9"/>
  <c r="A703" i="9"/>
  <c r="D703" i="9"/>
  <c r="B703" i="9"/>
  <c r="E703" i="9"/>
  <c r="A704" i="9"/>
  <c r="D704" i="9"/>
  <c r="B704" i="9"/>
  <c r="E704" i="9"/>
  <c r="A705" i="9"/>
  <c r="D705" i="9"/>
  <c r="B705" i="9"/>
  <c r="E705" i="9"/>
  <c r="A706" i="9"/>
  <c r="D706" i="9"/>
  <c r="B706" i="9"/>
  <c r="E706" i="9"/>
  <c r="A707" i="9"/>
  <c r="D707" i="9"/>
  <c r="B707" i="9"/>
  <c r="E707" i="9"/>
  <c r="A708" i="9"/>
  <c r="D708" i="9"/>
  <c r="B708" i="9"/>
  <c r="E708" i="9"/>
  <c r="A709" i="9"/>
  <c r="D709" i="9"/>
  <c r="B709" i="9"/>
  <c r="E709" i="9"/>
  <c r="A710" i="9"/>
  <c r="D710" i="9"/>
  <c r="B710" i="9"/>
  <c r="E710" i="9"/>
  <c r="A711" i="9"/>
  <c r="D711" i="9"/>
  <c r="B711" i="9"/>
  <c r="E711" i="9"/>
  <c r="A712" i="9"/>
  <c r="D712" i="9"/>
  <c r="B712" i="9"/>
  <c r="E712" i="9"/>
  <c r="A713" i="9"/>
  <c r="D713" i="9"/>
  <c r="B713" i="9"/>
  <c r="E713" i="9"/>
  <c r="A714" i="9"/>
  <c r="D714" i="9"/>
  <c r="B714" i="9"/>
  <c r="E714" i="9"/>
  <c r="A715" i="9"/>
  <c r="D715" i="9"/>
  <c r="B715" i="9"/>
  <c r="E715" i="9"/>
  <c r="A716" i="9"/>
  <c r="D716" i="9"/>
  <c r="B716" i="9"/>
  <c r="E716" i="9"/>
  <c r="A717" i="9"/>
  <c r="D717" i="9"/>
  <c r="B717" i="9"/>
  <c r="E717" i="9"/>
  <c r="A718" i="9"/>
  <c r="D718" i="9"/>
  <c r="B718" i="9"/>
  <c r="E718" i="9"/>
  <c r="A719" i="9"/>
  <c r="D719" i="9"/>
  <c r="B719" i="9"/>
  <c r="E719" i="9"/>
  <c r="A720" i="9"/>
  <c r="D720" i="9"/>
  <c r="B720" i="9"/>
  <c r="E720" i="9"/>
  <c r="A721" i="9"/>
  <c r="D721" i="9"/>
  <c r="B721" i="9"/>
  <c r="E721" i="9"/>
  <c r="A722" i="9"/>
  <c r="D722" i="9"/>
  <c r="B722" i="9"/>
  <c r="E722" i="9"/>
  <c r="A723" i="9"/>
  <c r="D723" i="9"/>
  <c r="B723" i="9"/>
  <c r="E723" i="9"/>
  <c r="A724" i="9"/>
  <c r="D724" i="9"/>
  <c r="B724" i="9"/>
  <c r="E724" i="9"/>
  <c r="A725" i="9"/>
  <c r="D725" i="9"/>
  <c r="B725" i="9"/>
  <c r="E725" i="9"/>
  <c r="A726" i="9"/>
  <c r="D726" i="9"/>
  <c r="B726" i="9"/>
  <c r="E726" i="9"/>
  <c r="A727" i="9"/>
  <c r="D727" i="9"/>
  <c r="B727" i="9"/>
  <c r="E727" i="9"/>
  <c r="A728" i="9"/>
  <c r="D728" i="9"/>
  <c r="B728" i="9"/>
  <c r="E728" i="9"/>
  <c r="A729" i="9"/>
  <c r="D729" i="9"/>
  <c r="B729" i="9"/>
  <c r="E729" i="9"/>
  <c r="A730" i="9"/>
  <c r="D730" i="9"/>
  <c r="B730" i="9"/>
  <c r="E730" i="9"/>
  <c r="A731" i="9"/>
  <c r="D731" i="9"/>
  <c r="B731" i="9"/>
  <c r="E731" i="9"/>
  <c r="A732" i="9"/>
  <c r="D732" i="9"/>
  <c r="B732" i="9"/>
  <c r="E732" i="9"/>
  <c r="A733" i="9"/>
  <c r="D733" i="9"/>
  <c r="B733" i="9"/>
  <c r="E733" i="9"/>
  <c r="A734" i="9"/>
  <c r="D734" i="9"/>
  <c r="B734" i="9"/>
  <c r="E734" i="9"/>
  <c r="A735" i="9"/>
  <c r="D735" i="9"/>
  <c r="B735" i="9"/>
  <c r="E735" i="9"/>
  <c r="A736" i="9"/>
  <c r="D736" i="9"/>
  <c r="B736" i="9"/>
  <c r="E736" i="9"/>
  <c r="A737" i="9"/>
  <c r="D737" i="9"/>
  <c r="B737" i="9"/>
  <c r="E737" i="9"/>
  <c r="A738" i="9"/>
  <c r="D738" i="9"/>
  <c r="B738" i="9"/>
  <c r="E738" i="9"/>
  <c r="A739" i="9"/>
  <c r="D739" i="9"/>
  <c r="B739" i="9"/>
  <c r="E739" i="9"/>
  <c r="A740" i="9"/>
  <c r="D740" i="9"/>
  <c r="B740" i="9"/>
  <c r="E740" i="9"/>
  <c r="A741" i="9"/>
  <c r="D741" i="9"/>
  <c r="B741" i="9"/>
  <c r="E741" i="9"/>
  <c r="A742" i="9"/>
  <c r="D742" i="9"/>
  <c r="B742" i="9"/>
  <c r="E742" i="9"/>
  <c r="A743" i="9"/>
  <c r="D743" i="9"/>
  <c r="B743" i="9"/>
  <c r="E743" i="9"/>
  <c r="A744" i="9"/>
  <c r="D744" i="9"/>
  <c r="B744" i="9"/>
  <c r="E744" i="9"/>
  <c r="A745" i="9"/>
  <c r="D745" i="9"/>
  <c r="B745" i="9"/>
  <c r="E745" i="9"/>
  <c r="A746" i="9"/>
  <c r="D746" i="9"/>
  <c r="B746" i="9"/>
  <c r="E746" i="9"/>
  <c r="A747" i="9"/>
  <c r="D747" i="9"/>
  <c r="B747" i="9"/>
  <c r="E747" i="9"/>
  <c r="A748" i="9"/>
  <c r="D748" i="9"/>
  <c r="B748" i="9"/>
  <c r="E748" i="9"/>
  <c r="A749" i="9"/>
  <c r="D749" i="9"/>
  <c r="B749" i="9"/>
  <c r="E749" i="9"/>
  <c r="A750" i="9"/>
  <c r="D750" i="9"/>
  <c r="B750" i="9"/>
  <c r="E750" i="9"/>
  <c r="A751" i="9"/>
  <c r="D751" i="9"/>
  <c r="B751" i="9"/>
  <c r="E751" i="9"/>
  <c r="A752" i="9"/>
  <c r="D752" i="9"/>
  <c r="B752" i="9"/>
  <c r="E752" i="9"/>
  <c r="A753" i="9"/>
  <c r="D753" i="9"/>
  <c r="B753" i="9"/>
  <c r="E753" i="9"/>
  <c r="A754" i="9"/>
  <c r="D754" i="9"/>
  <c r="B754" i="9"/>
  <c r="E754" i="9"/>
  <c r="A755" i="9"/>
  <c r="D755" i="9"/>
  <c r="B755" i="9"/>
  <c r="E755" i="9"/>
  <c r="A756" i="9"/>
  <c r="D756" i="9"/>
  <c r="B756" i="9"/>
  <c r="E756" i="9"/>
  <c r="A757" i="9"/>
  <c r="D757" i="9"/>
  <c r="B757" i="9"/>
  <c r="E757" i="9"/>
  <c r="A758" i="9"/>
  <c r="D758" i="9"/>
  <c r="B758" i="9"/>
  <c r="E758" i="9"/>
  <c r="A759" i="9"/>
  <c r="D759" i="9"/>
  <c r="B759" i="9"/>
  <c r="E759" i="9"/>
  <c r="A760" i="9"/>
  <c r="D760" i="9"/>
  <c r="B760" i="9"/>
  <c r="E760" i="9"/>
  <c r="A761" i="9"/>
  <c r="D761" i="9"/>
  <c r="B761" i="9"/>
  <c r="E761" i="9"/>
  <c r="A762" i="9"/>
  <c r="D762" i="9"/>
  <c r="B762" i="9"/>
  <c r="E762" i="9"/>
  <c r="A763" i="9"/>
  <c r="D763" i="9"/>
  <c r="B763" i="9"/>
  <c r="E763" i="9"/>
  <c r="A764" i="9"/>
  <c r="D764" i="9"/>
  <c r="B764" i="9"/>
  <c r="E764" i="9"/>
  <c r="A765" i="9"/>
  <c r="D765" i="9"/>
  <c r="B765" i="9"/>
  <c r="E765" i="9"/>
  <c r="A766" i="9"/>
  <c r="D766" i="9"/>
  <c r="B766" i="9"/>
  <c r="E766" i="9"/>
  <c r="A767" i="9"/>
  <c r="D767" i="9"/>
  <c r="B767" i="9"/>
  <c r="E767" i="9"/>
  <c r="A768" i="9"/>
  <c r="D768" i="9"/>
  <c r="B768" i="9"/>
  <c r="E768" i="9"/>
  <c r="A769" i="9"/>
  <c r="D769" i="9"/>
  <c r="B769" i="9"/>
  <c r="E769" i="9"/>
  <c r="A770" i="9"/>
  <c r="D770" i="9"/>
  <c r="B770" i="9"/>
  <c r="E770" i="9"/>
  <c r="A771" i="9"/>
  <c r="D771" i="9"/>
  <c r="B771" i="9"/>
  <c r="E771" i="9"/>
  <c r="A772" i="9"/>
  <c r="D772" i="9"/>
  <c r="B772" i="9"/>
  <c r="E772" i="9"/>
  <c r="A773" i="9"/>
  <c r="D773" i="9"/>
  <c r="B773" i="9"/>
  <c r="E773" i="9"/>
  <c r="A774" i="9"/>
  <c r="D774" i="9"/>
  <c r="B774" i="9"/>
  <c r="E774" i="9"/>
  <c r="A775" i="9"/>
  <c r="D775" i="9"/>
  <c r="B775" i="9"/>
  <c r="E775" i="9"/>
  <c r="A776" i="9"/>
  <c r="D776" i="9"/>
  <c r="B776" i="9"/>
  <c r="E776" i="9"/>
  <c r="A777" i="9"/>
  <c r="D777" i="9"/>
  <c r="B777" i="9"/>
  <c r="E777" i="9"/>
  <c r="A778" i="9"/>
  <c r="D778" i="9"/>
  <c r="B778" i="9"/>
  <c r="E778" i="9"/>
  <c r="A779" i="9"/>
  <c r="D779" i="9"/>
  <c r="B779" i="9"/>
  <c r="E779" i="9"/>
  <c r="A780" i="9"/>
  <c r="D780" i="9"/>
  <c r="B780" i="9"/>
  <c r="E780" i="9"/>
  <c r="A781" i="9"/>
  <c r="D781" i="9"/>
  <c r="B781" i="9"/>
  <c r="E781" i="9"/>
  <c r="A782" i="9"/>
  <c r="D782" i="9"/>
  <c r="B782" i="9"/>
  <c r="E782" i="9"/>
  <c r="A783" i="9"/>
  <c r="D783" i="9"/>
  <c r="B783" i="9"/>
  <c r="E783" i="9"/>
  <c r="A784" i="9"/>
  <c r="D784" i="9"/>
  <c r="B784" i="9"/>
  <c r="E784" i="9"/>
  <c r="A785" i="9"/>
  <c r="D785" i="9"/>
  <c r="B785" i="9"/>
  <c r="E785" i="9"/>
  <c r="A786" i="9"/>
  <c r="D786" i="9"/>
  <c r="B786" i="9"/>
  <c r="E786" i="9"/>
  <c r="A787" i="9"/>
  <c r="D787" i="9"/>
  <c r="B787" i="9"/>
  <c r="E787" i="9"/>
  <c r="A788" i="9"/>
  <c r="D788" i="9"/>
  <c r="B788" i="9"/>
  <c r="E788" i="9"/>
  <c r="A789" i="9"/>
  <c r="D789" i="9"/>
  <c r="B789" i="9"/>
  <c r="E789" i="9"/>
  <c r="A790" i="9"/>
  <c r="D790" i="9"/>
  <c r="B790" i="9"/>
  <c r="E790" i="9"/>
  <c r="A791" i="9"/>
  <c r="D791" i="9"/>
  <c r="B791" i="9"/>
  <c r="E791" i="9"/>
  <c r="A792" i="9"/>
  <c r="D792" i="9"/>
  <c r="B792" i="9"/>
  <c r="E792" i="9"/>
  <c r="A793" i="9"/>
  <c r="D793" i="9"/>
  <c r="B793" i="9"/>
  <c r="E793" i="9"/>
  <c r="A794" i="9"/>
  <c r="D794" i="9"/>
  <c r="B794" i="9"/>
  <c r="E794" i="9"/>
  <c r="A795" i="9"/>
  <c r="D795" i="9"/>
  <c r="B795" i="9"/>
  <c r="E795" i="9"/>
  <c r="A796" i="9"/>
  <c r="D796" i="9"/>
  <c r="B796" i="9"/>
  <c r="E796" i="9"/>
  <c r="A797" i="9"/>
  <c r="D797" i="9"/>
  <c r="B797" i="9"/>
  <c r="E797" i="9"/>
  <c r="A798" i="9"/>
  <c r="D798" i="9"/>
  <c r="B798" i="9"/>
  <c r="E798" i="9"/>
  <c r="A799" i="9"/>
  <c r="D799" i="9"/>
  <c r="B799" i="9"/>
  <c r="E799" i="9"/>
  <c r="A800" i="9"/>
  <c r="D800" i="9"/>
  <c r="B800" i="9"/>
  <c r="E800" i="9"/>
  <c r="A801" i="9"/>
  <c r="D801" i="9"/>
  <c r="B801" i="9"/>
  <c r="E801" i="9"/>
  <c r="A802" i="9"/>
  <c r="D802" i="9"/>
  <c r="B802" i="9"/>
  <c r="E802" i="9"/>
  <c r="A803" i="9"/>
  <c r="D803" i="9"/>
  <c r="B803" i="9"/>
  <c r="E803" i="9"/>
  <c r="A804" i="9"/>
  <c r="D804" i="9"/>
  <c r="B804" i="9"/>
  <c r="E804" i="9"/>
  <c r="A805" i="9"/>
  <c r="D805" i="9"/>
  <c r="B805" i="9"/>
  <c r="E805" i="9"/>
  <c r="A806" i="9"/>
  <c r="D806" i="9"/>
  <c r="B806" i="9"/>
  <c r="E806" i="9"/>
  <c r="A807" i="9"/>
  <c r="D807" i="9"/>
  <c r="B807" i="9"/>
  <c r="E807" i="9"/>
  <c r="A808" i="9"/>
  <c r="D808" i="9"/>
  <c r="B808" i="9"/>
  <c r="E808" i="9"/>
  <c r="A809" i="9"/>
  <c r="D809" i="9"/>
  <c r="B809" i="9"/>
  <c r="E809" i="9"/>
  <c r="A810" i="9"/>
  <c r="D810" i="9"/>
  <c r="B810" i="9"/>
  <c r="E810" i="9"/>
  <c r="A811" i="9"/>
  <c r="D811" i="9"/>
  <c r="B811" i="9"/>
  <c r="E811" i="9"/>
  <c r="A812" i="9"/>
  <c r="D812" i="9"/>
  <c r="B812" i="9"/>
  <c r="E812" i="9"/>
  <c r="A813" i="9"/>
  <c r="D813" i="9"/>
  <c r="B813" i="9"/>
  <c r="E813" i="9"/>
  <c r="A814" i="9"/>
  <c r="D814" i="9"/>
  <c r="B814" i="9"/>
  <c r="E814" i="9"/>
  <c r="A815" i="9"/>
  <c r="D815" i="9"/>
  <c r="B815" i="9"/>
  <c r="E815" i="9"/>
  <c r="A816" i="9"/>
  <c r="D816" i="9"/>
  <c r="B816" i="9"/>
  <c r="E816" i="9"/>
  <c r="A817" i="9"/>
  <c r="D817" i="9"/>
  <c r="B817" i="9"/>
  <c r="E817" i="9"/>
  <c r="A818" i="9"/>
  <c r="D818" i="9"/>
  <c r="B818" i="9"/>
  <c r="E818" i="9"/>
  <c r="A819" i="9"/>
  <c r="D819" i="9"/>
  <c r="B819" i="9"/>
  <c r="E819" i="9"/>
  <c r="A820" i="9"/>
  <c r="D820" i="9"/>
  <c r="B820" i="9"/>
  <c r="E820" i="9"/>
  <c r="A821" i="9"/>
  <c r="D821" i="9"/>
  <c r="B821" i="9"/>
  <c r="E821" i="9"/>
  <c r="A822" i="9"/>
  <c r="D822" i="9"/>
  <c r="B822" i="9"/>
  <c r="E822" i="9"/>
  <c r="A823" i="9"/>
  <c r="D823" i="9"/>
  <c r="B823" i="9"/>
  <c r="E823" i="9"/>
  <c r="A824" i="9"/>
  <c r="D824" i="9"/>
  <c r="B824" i="9"/>
  <c r="E824" i="9"/>
  <c r="A825" i="9"/>
  <c r="D825" i="9"/>
  <c r="B825" i="9"/>
  <c r="E825" i="9"/>
  <c r="A826" i="9"/>
  <c r="D826" i="9"/>
  <c r="B826" i="9"/>
  <c r="E826" i="9"/>
  <c r="A827" i="9"/>
  <c r="D827" i="9"/>
  <c r="B827" i="9"/>
  <c r="E827" i="9"/>
  <c r="A828" i="9"/>
  <c r="D828" i="9"/>
  <c r="B828" i="9"/>
  <c r="E828" i="9"/>
  <c r="A829" i="9"/>
  <c r="D829" i="9"/>
  <c r="B829" i="9"/>
  <c r="E829" i="9"/>
  <c r="A830" i="9"/>
  <c r="D830" i="9"/>
  <c r="B830" i="9"/>
  <c r="E830" i="9"/>
  <c r="A831" i="9"/>
  <c r="D831" i="9"/>
  <c r="B831" i="9"/>
  <c r="E831" i="9"/>
  <c r="A832" i="9"/>
  <c r="D832" i="9"/>
  <c r="B832" i="9"/>
  <c r="E832" i="9"/>
  <c r="A833" i="9"/>
  <c r="D833" i="9"/>
  <c r="B833" i="9"/>
  <c r="E833" i="9"/>
  <c r="A834" i="9"/>
  <c r="D834" i="9"/>
  <c r="B834" i="9"/>
  <c r="E834" i="9"/>
  <c r="A835" i="9"/>
  <c r="D835" i="9"/>
  <c r="B835" i="9"/>
  <c r="E835" i="9"/>
  <c r="A836" i="9"/>
  <c r="D836" i="9"/>
  <c r="B836" i="9"/>
  <c r="E836" i="9"/>
  <c r="A837" i="9"/>
  <c r="D837" i="9"/>
  <c r="B837" i="9"/>
  <c r="E837" i="9"/>
  <c r="A838" i="9"/>
  <c r="D838" i="9"/>
  <c r="B838" i="9"/>
  <c r="E838" i="9"/>
  <c r="A839" i="9"/>
  <c r="D839" i="9"/>
  <c r="B839" i="9"/>
  <c r="E839" i="9"/>
  <c r="A840" i="9"/>
  <c r="D840" i="9"/>
  <c r="B840" i="9"/>
  <c r="E840" i="9"/>
  <c r="A841" i="9"/>
  <c r="D841" i="9"/>
  <c r="B841" i="9"/>
  <c r="E841" i="9"/>
  <c r="A842" i="9"/>
  <c r="D842" i="9"/>
  <c r="B842" i="9"/>
  <c r="E842" i="9"/>
  <c r="A843" i="9"/>
  <c r="D843" i="9"/>
  <c r="B843" i="9"/>
  <c r="E843" i="9"/>
  <c r="A844" i="9"/>
  <c r="D844" i="9"/>
  <c r="B844" i="9"/>
  <c r="E844" i="9"/>
  <c r="A845" i="9"/>
  <c r="D845" i="9"/>
  <c r="B845" i="9"/>
  <c r="E845" i="9"/>
  <c r="A846" i="9"/>
  <c r="D846" i="9"/>
  <c r="B846" i="9"/>
  <c r="E846" i="9"/>
  <c r="A847" i="9"/>
  <c r="D847" i="9"/>
  <c r="B847" i="9"/>
  <c r="E847" i="9"/>
  <c r="A848" i="9"/>
  <c r="D848" i="9"/>
  <c r="B848" i="9"/>
  <c r="E848" i="9"/>
  <c r="A849" i="9"/>
  <c r="D849" i="9"/>
  <c r="B849" i="9"/>
  <c r="E849" i="9"/>
  <c r="A850" i="9"/>
  <c r="D850" i="9"/>
  <c r="B850" i="9"/>
  <c r="E850" i="9"/>
  <c r="A851" i="9"/>
  <c r="D851" i="9"/>
  <c r="B851" i="9"/>
  <c r="E851" i="9"/>
  <c r="A852" i="9"/>
  <c r="D852" i="9"/>
  <c r="B852" i="9"/>
  <c r="E852" i="9"/>
  <c r="A853" i="9"/>
  <c r="D853" i="9"/>
  <c r="B853" i="9"/>
  <c r="E853" i="9"/>
  <c r="A854" i="9"/>
  <c r="D854" i="9"/>
  <c r="B854" i="9"/>
  <c r="E854" i="9"/>
  <c r="A855" i="9"/>
  <c r="D855" i="9"/>
  <c r="B855" i="9"/>
  <c r="E855" i="9"/>
  <c r="A856" i="9"/>
  <c r="D856" i="9"/>
  <c r="B856" i="9"/>
  <c r="E856" i="9"/>
  <c r="A857" i="9"/>
  <c r="D857" i="9"/>
  <c r="B857" i="9"/>
  <c r="E857" i="9"/>
  <c r="A858" i="9"/>
  <c r="D858" i="9"/>
  <c r="B858" i="9"/>
  <c r="E858" i="9"/>
  <c r="A859" i="9"/>
  <c r="D859" i="9"/>
  <c r="B859" i="9"/>
  <c r="E859" i="9"/>
  <c r="A860" i="9"/>
  <c r="D860" i="9"/>
  <c r="B860" i="9"/>
  <c r="E860" i="9"/>
  <c r="A861" i="9"/>
  <c r="D861" i="9"/>
  <c r="B861" i="9"/>
  <c r="E861" i="9"/>
  <c r="A862" i="9"/>
  <c r="D862" i="9"/>
  <c r="B862" i="9"/>
  <c r="E862" i="9"/>
  <c r="A863" i="9"/>
  <c r="D863" i="9"/>
  <c r="B863" i="9"/>
  <c r="E863" i="9"/>
  <c r="A864" i="9"/>
  <c r="D864" i="9"/>
  <c r="B864" i="9"/>
  <c r="E864" i="9"/>
  <c r="A865" i="9"/>
  <c r="D865" i="9"/>
  <c r="B865" i="9"/>
  <c r="E865" i="9"/>
  <c r="A866" i="9"/>
  <c r="D866" i="9"/>
  <c r="B866" i="9"/>
  <c r="E866" i="9"/>
  <c r="A867" i="9"/>
  <c r="D867" i="9"/>
  <c r="B867" i="9"/>
  <c r="E867" i="9"/>
  <c r="A868" i="9"/>
  <c r="D868" i="9"/>
  <c r="B868" i="9"/>
  <c r="E868" i="9"/>
  <c r="A869" i="9"/>
  <c r="D869" i="9"/>
  <c r="B869" i="9"/>
  <c r="E869" i="9"/>
  <c r="A870" i="9"/>
  <c r="D870" i="9"/>
  <c r="B870" i="9"/>
  <c r="E870" i="9"/>
  <c r="A871" i="9"/>
  <c r="D871" i="9"/>
  <c r="B871" i="9"/>
  <c r="E871" i="9"/>
  <c r="A872" i="9"/>
  <c r="D872" i="9"/>
  <c r="B872" i="9"/>
  <c r="E872" i="9"/>
  <c r="A873" i="9"/>
  <c r="D873" i="9"/>
  <c r="B873" i="9"/>
  <c r="E873" i="9"/>
  <c r="A874" i="9"/>
  <c r="D874" i="9"/>
  <c r="B874" i="9"/>
  <c r="E874" i="9"/>
  <c r="A875" i="9"/>
  <c r="D875" i="9"/>
  <c r="B875" i="9"/>
  <c r="E875" i="9"/>
  <c r="A876" i="9"/>
  <c r="D876" i="9"/>
  <c r="B876" i="9"/>
  <c r="E876" i="9"/>
  <c r="A877" i="9"/>
  <c r="D877" i="9"/>
  <c r="B877" i="9"/>
  <c r="E877" i="9"/>
  <c r="A878" i="9"/>
  <c r="D878" i="9"/>
  <c r="B878" i="9"/>
  <c r="E878" i="9"/>
  <c r="A879" i="9"/>
  <c r="D879" i="9"/>
  <c r="B879" i="9"/>
  <c r="E879" i="9"/>
  <c r="A880" i="9"/>
  <c r="D880" i="9"/>
  <c r="B880" i="9"/>
  <c r="E880" i="9"/>
  <c r="A881" i="9"/>
  <c r="D881" i="9"/>
  <c r="B881" i="9"/>
  <c r="E881" i="9"/>
  <c r="A882" i="9"/>
  <c r="D882" i="9"/>
  <c r="B882" i="9"/>
  <c r="E882" i="9"/>
  <c r="A883" i="9"/>
  <c r="D883" i="9"/>
  <c r="B883" i="9"/>
  <c r="E883" i="9"/>
  <c r="A884" i="9"/>
  <c r="D884" i="9"/>
  <c r="B884" i="9"/>
  <c r="E884" i="9"/>
  <c r="A885" i="9"/>
  <c r="D885" i="9"/>
  <c r="B885" i="9"/>
  <c r="E885" i="9"/>
  <c r="A886" i="9"/>
  <c r="D886" i="9"/>
  <c r="B886" i="9"/>
  <c r="E886" i="9"/>
  <c r="A887" i="9"/>
  <c r="D887" i="9"/>
  <c r="B887" i="9"/>
  <c r="E887" i="9"/>
  <c r="A888" i="9"/>
  <c r="D888" i="9"/>
  <c r="B888" i="9"/>
  <c r="E888" i="9"/>
  <c r="A889" i="9"/>
  <c r="D889" i="9"/>
  <c r="B889" i="9"/>
  <c r="E889" i="9"/>
  <c r="A890" i="9"/>
  <c r="D890" i="9"/>
  <c r="B890" i="9"/>
  <c r="E890" i="9"/>
  <c r="A891" i="9"/>
  <c r="D891" i="9"/>
  <c r="B891" i="9"/>
  <c r="E891" i="9"/>
  <c r="A892" i="9"/>
  <c r="D892" i="9"/>
  <c r="B892" i="9"/>
  <c r="E892" i="9"/>
  <c r="A893" i="9"/>
  <c r="D893" i="9"/>
  <c r="B893" i="9"/>
  <c r="E893" i="9"/>
  <c r="A894" i="9"/>
  <c r="D894" i="9"/>
  <c r="B894" i="9"/>
  <c r="E894" i="9"/>
  <c r="A895" i="9"/>
  <c r="D895" i="9"/>
  <c r="B895" i="9"/>
  <c r="E895" i="9"/>
  <c r="A896" i="9"/>
  <c r="D896" i="9"/>
  <c r="B896" i="9"/>
  <c r="E896" i="9"/>
  <c r="A897" i="9"/>
  <c r="D897" i="9"/>
  <c r="B897" i="9"/>
  <c r="E897" i="9"/>
  <c r="A898" i="9"/>
  <c r="D898" i="9"/>
  <c r="B898" i="9"/>
  <c r="E898" i="9"/>
  <c r="A899" i="9"/>
  <c r="D899" i="9"/>
  <c r="B899" i="9"/>
  <c r="E899" i="9"/>
  <c r="A900" i="9"/>
  <c r="D900" i="9"/>
  <c r="B900" i="9"/>
  <c r="E900" i="9"/>
  <c r="A901" i="9"/>
  <c r="D901" i="9"/>
  <c r="B901" i="9"/>
  <c r="E901" i="9"/>
  <c r="A902" i="9"/>
  <c r="D902" i="9"/>
  <c r="B902" i="9"/>
  <c r="E902" i="9"/>
  <c r="A903" i="9"/>
  <c r="D903" i="9"/>
  <c r="B903" i="9"/>
  <c r="E903" i="9"/>
  <c r="A904" i="9"/>
  <c r="D904" i="9"/>
  <c r="B904" i="9"/>
  <c r="E904" i="9"/>
  <c r="A905" i="9"/>
  <c r="D905" i="9"/>
  <c r="B905" i="9"/>
  <c r="E905" i="9"/>
  <c r="A906" i="9"/>
  <c r="D906" i="9"/>
  <c r="B906" i="9"/>
  <c r="E906" i="9"/>
  <c r="A907" i="9"/>
  <c r="D907" i="9"/>
  <c r="B907" i="9"/>
  <c r="E907" i="9"/>
  <c r="A908" i="9"/>
  <c r="D908" i="9"/>
  <c r="B908" i="9"/>
  <c r="E908" i="9"/>
  <c r="A909" i="9"/>
  <c r="D909" i="9"/>
  <c r="B909" i="9"/>
  <c r="E909" i="9"/>
  <c r="A910" i="9"/>
  <c r="D910" i="9"/>
  <c r="B910" i="9"/>
  <c r="E910" i="9"/>
  <c r="A911" i="9"/>
  <c r="D911" i="9"/>
  <c r="B911" i="9"/>
  <c r="E911" i="9"/>
  <c r="A912" i="9"/>
  <c r="D912" i="9"/>
  <c r="B912" i="9"/>
  <c r="E912" i="9"/>
  <c r="A913" i="9"/>
  <c r="D913" i="9"/>
  <c r="B913" i="9"/>
  <c r="E913" i="9"/>
  <c r="A914" i="9"/>
  <c r="D914" i="9"/>
  <c r="B914" i="9"/>
  <c r="E914" i="9"/>
  <c r="A915" i="9"/>
  <c r="D915" i="9"/>
  <c r="B915" i="9"/>
  <c r="E915" i="9"/>
  <c r="A916" i="9"/>
  <c r="D916" i="9"/>
  <c r="B916" i="9"/>
  <c r="E916" i="9"/>
  <c r="A917" i="9"/>
  <c r="D917" i="9"/>
  <c r="B917" i="9"/>
  <c r="E917" i="9"/>
  <c r="A918" i="9"/>
  <c r="D918" i="9"/>
  <c r="B918" i="9"/>
  <c r="E918" i="9"/>
  <c r="A919" i="9"/>
  <c r="D919" i="9"/>
  <c r="B919" i="9"/>
  <c r="E919" i="9"/>
  <c r="A920" i="9"/>
  <c r="D920" i="9"/>
  <c r="B920" i="9"/>
  <c r="E920" i="9"/>
  <c r="A921" i="9"/>
  <c r="D921" i="9"/>
  <c r="B921" i="9"/>
  <c r="E921" i="9"/>
  <c r="A922" i="9"/>
  <c r="D922" i="9"/>
  <c r="B922" i="9"/>
  <c r="E922" i="9"/>
  <c r="A923" i="9"/>
  <c r="D923" i="9"/>
  <c r="B923" i="9"/>
  <c r="E923" i="9"/>
  <c r="A924" i="9"/>
  <c r="D924" i="9"/>
  <c r="B924" i="9"/>
  <c r="E924" i="9"/>
  <c r="A925" i="9"/>
  <c r="D925" i="9"/>
  <c r="B925" i="9"/>
  <c r="E925" i="9"/>
  <c r="A926" i="9"/>
  <c r="D926" i="9"/>
  <c r="B926" i="9"/>
  <c r="E926" i="9"/>
  <c r="A927" i="9"/>
  <c r="D927" i="9"/>
  <c r="B927" i="9"/>
  <c r="E927" i="9"/>
  <c r="A928" i="9"/>
  <c r="D928" i="9"/>
  <c r="B928" i="9"/>
  <c r="E928" i="9"/>
  <c r="A929" i="9"/>
  <c r="D929" i="9"/>
  <c r="B929" i="9"/>
  <c r="E929" i="9"/>
  <c r="A930" i="9"/>
  <c r="D930" i="9"/>
  <c r="B930" i="9"/>
  <c r="E930" i="9"/>
  <c r="A931" i="9"/>
  <c r="D931" i="9"/>
  <c r="B931" i="9"/>
  <c r="E931" i="9"/>
  <c r="A932" i="9"/>
  <c r="D932" i="9"/>
  <c r="B932" i="9"/>
  <c r="E932" i="9"/>
  <c r="A933" i="9"/>
  <c r="D933" i="9"/>
  <c r="B933" i="9"/>
  <c r="E933" i="9"/>
  <c r="A934" i="9"/>
  <c r="D934" i="9"/>
  <c r="B934" i="9"/>
  <c r="E934" i="9"/>
  <c r="A935" i="9"/>
  <c r="D935" i="9"/>
  <c r="B935" i="9"/>
  <c r="E935" i="9"/>
  <c r="A936" i="9"/>
  <c r="D936" i="9"/>
  <c r="B936" i="9"/>
  <c r="E936" i="9"/>
  <c r="A937" i="9"/>
  <c r="D937" i="9"/>
  <c r="B937" i="9"/>
  <c r="E937" i="9"/>
  <c r="A938" i="9"/>
  <c r="D938" i="9"/>
  <c r="B938" i="9"/>
  <c r="E938" i="9"/>
  <c r="A939" i="9"/>
  <c r="D939" i="9"/>
  <c r="B939" i="9"/>
  <c r="E939" i="9"/>
  <c r="A940" i="9"/>
  <c r="D940" i="9"/>
  <c r="B940" i="9"/>
  <c r="E940" i="9"/>
  <c r="A941" i="9"/>
  <c r="D941" i="9"/>
  <c r="B941" i="9"/>
  <c r="E941" i="9"/>
  <c r="A942" i="9"/>
  <c r="D942" i="9"/>
  <c r="B942" i="9"/>
  <c r="E942" i="9"/>
  <c r="A943" i="9"/>
  <c r="D943" i="9"/>
  <c r="B943" i="9"/>
  <c r="E943" i="9"/>
  <c r="A944" i="9"/>
  <c r="D944" i="9"/>
  <c r="B944" i="9"/>
  <c r="E944" i="9"/>
  <c r="A945" i="9"/>
  <c r="D945" i="9"/>
  <c r="B945" i="9"/>
  <c r="E945" i="9"/>
  <c r="A946" i="9"/>
  <c r="D946" i="9"/>
  <c r="B946" i="9"/>
  <c r="E946" i="9"/>
  <c r="A947" i="9"/>
  <c r="D947" i="9"/>
  <c r="B947" i="9"/>
  <c r="E947" i="9"/>
  <c r="A948" i="9"/>
  <c r="D948" i="9"/>
  <c r="B948" i="9"/>
  <c r="E948" i="9"/>
  <c r="A949" i="9"/>
  <c r="D949" i="9"/>
  <c r="B949" i="9"/>
  <c r="E949" i="9"/>
  <c r="A950" i="9"/>
  <c r="D950" i="9"/>
  <c r="B950" i="9"/>
  <c r="E950" i="9"/>
  <c r="A951" i="9"/>
  <c r="D951" i="9"/>
  <c r="B951" i="9"/>
  <c r="E951" i="9"/>
  <c r="A952" i="9"/>
  <c r="D952" i="9"/>
  <c r="B952" i="9"/>
  <c r="E952" i="9"/>
  <c r="A953" i="9"/>
  <c r="D953" i="9"/>
  <c r="B953" i="9"/>
  <c r="E953" i="9"/>
  <c r="A954" i="9"/>
  <c r="D954" i="9"/>
  <c r="B954" i="9"/>
  <c r="E954" i="9"/>
  <c r="A955" i="9"/>
  <c r="D955" i="9"/>
  <c r="B955" i="9"/>
  <c r="E955" i="9"/>
  <c r="A956" i="9"/>
  <c r="D956" i="9"/>
  <c r="B956" i="9"/>
  <c r="E956" i="9"/>
  <c r="A957" i="9"/>
  <c r="D957" i="9"/>
  <c r="B957" i="9"/>
  <c r="E957" i="9"/>
  <c r="A958" i="9"/>
  <c r="D958" i="9"/>
  <c r="B958" i="9"/>
  <c r="E958" i="9"/>
  <c r="A959" i="9"/>
  <c r="D959" i="9"/>
  <c r="B959" i="9"/>
  <c r="E959" i="9"/>
  <c r="A960" i="9"/>
  <c r="D960" i="9"/>
  <c r="B960" i="9"/>
  <c r="E960" i="9"/>
  <c r="A961" i="9"/>
  <c r="D961" i="9"/>
  <c r="B961" i="9"/>
  <c r="E961" i="9"/>
  <c r="A962" i="9"/>
  <c r="D962" i="9"/>
  <c r="B962" i="9"/>
  <c r="E962" i="9"/>
  <c r="A963" i="9"/>
  <c r="D963" i="9"/>
  <c r="B963" i="9"/>
  <c r="E963" i="9"/>
  <c r="A964" i="9"/>
  <c r="D964" i="9"/>
  <c r="B964" i="9"/>
  <c r="E964" i="9"/>
  <c r="A965" i="9"/>
  <c r="D965" i="9"/>
  <c r="B965" i="9"/>
  <c r="E965" i="9"/>
  <c r="A966" i="9"/>
  <c r="D966" i="9"/>
  <c r="B966" i="9"/>
  <c r="E966" i="9"/>
  <c r="A967" i="9"/>
  <c r="D967" i="9"/>
  <c r="B967" i="9"/>
  <c r="E967" i="9"/>
  <c r="A968" i="9"/>
  <c r="D968" i="9"/>
  <c r="B968" i="9"/>
  <c r="E968" i="9"/>
  <c r="A969" i="9"/>
  <c r="D969" i="9"/>
  <c r="B969" i="9"/>
  <c r="E969" i="9"/>
  <c r="A970" i="9"/>
  <c r="D970" i="9"/>
  <c r="B970" i="9"/>
  <c r="E970" i="9"/>
  <c r="A971" i="9"/>
  <c r="D971" i="9"/>
  <c r="B971" i="9"/>
  <c r="E971" i="9"/>
  <c r="A972" i="9"/>
  <c r="D972" i="9"/>
  <c r="B972" i="9"/>
  <c r="E972" i="9"/>
  <c r="A973" i="9"/>
  <c r="D973" i="9"/>
  <c r="B973" i="9"/>
  <c r="E973" i="9"/>
  <c r="A974" i="9"/>
  <c r="D974" i="9"/>
  <c r="B974" i="9"/>
  <c r="E974" i="9"/>
  <c r="A975" i="9"/>
  <c r="D975" i="9"/>
  <c r="B975" i="9"/>
  <c r="E975" i="9"/>
  <c r="A976" i="9"/>
  <c r="D976" i="9"/>
  <c r="B976" i="9"/>
  <c r="E976" i="9"/>
  <c r="A977" i="9"/>
  <c r="D977" i="9"/>
  <c r="B977" i="9"/>
  <c r="E977" i="9"/>
  <c r="A978" i="9"/>
  <c r="D978" i="9"/>
  <c r="B978" i="9"/>
  <c r="E978" i="9"/>
  <c r="A979" i="9"/>
  <c r="D979" i="9"/>
  <c r="B979" i="9"/>
  <c r="E979" i="9"/>
  <c r="A980" i="9"/>
  <c r="D980" i="9"/>
  <c r="B980" i="9"/>
  <c r="E980" i="9"/>
  <c r="A981" i="9"/>
  <c r="D981" i="9"/>
  <c r="B981" i="9"/>
  <c r="E981" i="9"/>
  <c r="A982" i="9"/>
  <c r="D982" i="9"/>
  <c r="B982" i="9"/>
  <c r="E982" i="9"/>
  <c r="A983" i="9"/>
  <c r="D983" i="9"/>
  <c r="B983" i="9"/>
  <c r="E983" i="9"/>
  <c r="A984" i="9"/>
  <c r="D984" i="9"/>
  <c r="B984" i="9"/>
  <c r="E984" i="9"/>
  <c r="A985" i="9"/>
  <c r="D985" i="9"/>
  <c r="B985" i="9"/>
  <c r="E985" i="9"/>
  <c r="A986" i="9"/>
  <c r="D986" i="9"/>
  <c r="B986" i="9"/>
  <c r="E986" i="9"/>
  <c r="A987" i="9"/>
  <c r="D987" i="9"/>
  <c r="B987" i="9"/>
  <c r="E987" i="9"/>
  <c r="A988" i="9"/>
  <c r="D988" i="9"/>
  <c r="B988" i="9"/>
  <c r="E988" i="9"/>
  <c r="A989" i="9"/>
  <c r="D989" i="9"/>
  <c r="B989" i="9"/>
  <c r="E989" i="9"/>
  <c r="A990" i="9"/>
  <c r="D990" i="9"/>
  <c r="B990" i="9"/>
  <c r="E990" i="9"/>
  <c r="A991" i="9"/>
  <c r="D991" i="9"/>
  <c r="B991" i="9"/>
  <c r="E991" i="9"/>
  <c r="A992" i="9"/>
  <c r="D992" i="9"/>
  <c r="B992" i="9"/>
  <c r="E992" i="9"/>
  <c r="A993" i="9"/>
  <c r="D993" i="9"/>
  <c r="B993" i="9"/>
  <c r="E993" i="9"/>
  <c r="A994" i="9"/>
  <c r="D994" i="9"/>
  <c r="B994" i="9"/>
  <c r="E994" i="9"/>
  <c r="A995" i="9"/>
  <c r="D995" i="9"/>
  <c r="B995" i="9"/>
  <c r="E995" i="9"/>
  <c r="A996" i="9"/>
  <c r="D996" i="9"/>
  <c r="B996" i="9"/>
  <c r="E996" i="9"/>
  <c r="A997" i="9"/>
  <c r="D997" i="9"/>
  <c r="B997" i="9"/>
  <c r="E997" i="9"/>
  <c r="A998" i="9"/>
  <c r="D998" i="9"/>
  <c r="B998" i="9"/>
  <c r="E998" i="9"/>
  <c r="A999" i="9"/>
  <c r="D999" i="9"/>
  <c r="B999" i="9"/>
  <c r="E999" i="9"/>
  <c r="A1000" i="9"/>
  <c r="D1000" i="9"/>
  <c r="B1000" i="9"/>
  <c r="E1000" i="9"/>
  <c r="A1001" i="9"/>
  <c r="D1001" i="9"/>
  <c r="B1001" i="9"/>
  <c r="E1001" i="9"/>
  <c r="B2" i="9"/>
  <c r="A2" i="9"/>
  <c r="D1002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001" i="2"/>
  <c r="D4" i="2"/>
  <c r="D3" i="2"/>
  <c r="K1001" i="2"/>
  <c r="L1001" i="2"/>
  <c r="M1001" i="2"/>
  <c r="K1002" i="2"/>
  <c r="L1002" i="2"/>
  <c r="M1002" i="2"/>
  <c r="H1001" i="2"/>
  <c r="I1001" i="2"/>
  <c r="J1001" i="2"/>
  <c r="H1002" i="2"/>
  <c r="I1002" i="2"/>
  <c r="J1002" i="2"/>
  <c r="E1001" i="2"/>
  <c r="F1001" i="2"/>
  <c r="G1001" i="2"/>
  <c r="E1002" i="2"/>
  <c r="F1002" i="2"/>
  <c r="G1002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D190" i="5" s="1"/>
  <c r="G190" i="5" s="1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D199" i="5" s="1"/>
  <c r="G199" i="5" s="1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D206" i="5" s="1"/>
  <c r="G206" i="5" s="1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D222" i="5" s="1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D262" i="5" s="1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D269" i="5" s="1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D279" i="5" s="1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D294" i="5" s="1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D306" i="5" s="1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D334" i="5" s="1"/>
  <c r="C334" i="5"/>
  <c r="A335" i="5"/>
  <c r="B335" i="5"/>
  <c r="C335" i="5"/>
  <c r="A336" i="5"/>
  <c r="B336" i="5"/>
  <c r="C336" i="5"/>
  <c r="A337" i="5"/>
  <c r="B337" i="5"/>
  <c r="C337" i="5"/>
  <c r="A338" i="5"/>
  <c r="B338" i="5"/>
  <c r="D338" i="5" s="1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D346" i="5" s="1"/>
  <c r="C346" i="5"/>
  <c r="A347" i="5"/>
  <c r="B347" i="5"/>
  <c r="C347" i="5"/>
  <c r="A348" i="5"/>
  <c r="B348" i="5"/>
  <c r="C348" i="5"/>
  <c r="A349" i="5"/>
  <c r="B349" i="5"/>
  <c r="C349" i="5"/>
  <c r="A350" i="5"/>
  <c r="B350" i="5"/>
  <c r="D350" i="5" s="1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D357" i="5" s="1"/>
  <c r="I357" i="5" s="1"/>
  <c r="B357" i="5"/>
  <c r="C357" i="5"/>
  <c r="A358" i="5"/>
  <c r="B358" i="5"/>
  <c r="D358" i="5" s="1"/>
  <c r="C358" i="5"/>
  <c r="A359" i="5"/>
  <c r="B359" i="5"/>
  <c r="C359" i="5"/>
  <c r="A360" i="5"/>
  <c r="B360" i="5"/>
  <c r="C360" i="5"/>
  <c r="A361" i="5"/>
  <c r="B361" i="5"/>
  <c r="C361" i="5"/>
  <c r="A362" i="5"/>
  <c r="B362" i="5"/>
  <c r="D362" i="5" s="1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D373" i="5" s="1"/>
  <c r="F373" i="5" s="1"/>
  <c r="A374" i="5"/>
  <c r="B374" i="5"/>
  <c r="C374" i="5"/>
  <c r="A375" i="5"/>
  <c r="D375" i="5" s="1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C812" i="5"/>
  <c r="A813" i="5"/>
  <c r="B813" i="5"/>
  <c r="C813" i="5"/>
  <c r="A814" i="5"/>
  <c r="B814" i="5"/>
  <c r="C814" i="5"/>
  <c r="A815" i="5"/>
  <c r="B815" i="5"/>
  <c r="C815" i="5"/>
  <c r="A816" i="5"/>
  <c r="B816" i="5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A872" i="5"/>
  <c r="B872" i="5"/>
  <c r="C872" i="5"/>
  <c r="A873" i="5"/>
  <c r="B873" i="5"/>
  <c r="C873" i="5"/>
  <c r="A874" i="5"/>
  <c r="B874" i="5"/>
  <c r="C874" i="5"/>
  <c r="A875" i="5"/>
  <c r="B875" i="5"/>
  <c r="C875" i="5"/>
  <c r="A876" i="5"/>
  <c r="B876" i="5"/>
  <c r="C876" i="5"/>
  <c r="A877" i="5"/>
  <c r="B877" i="5"/>
  <c r="C877" i="5"/>
  <c r="A878" i="5"/>
  <c r="B878" i="5"/>
  <c r="C878" i="5"/>
  <c r="A879" i="5"/>
  <c r="B879" i="5"/>
  <c r="C879" i="5"/>
  <c r="A880" i="5"/>
  <c r="B880" i="5"/>
  <c r="C880" i="5"/>
  <c r="A881" i="5"/>
  <c r="B881" i="5"/>
  <c r="C881" i="5"/>
  <c r="A882" i="5"/>
  <c r="B882" i="5"/>
  <c r="C882" i="5"/>
  <c r="A883" i="5"/>
  <c r="B883" i="5"/>
  <c r="C883" i="5"/>
  <c r="A884" i="5"/>
  <c r="B884" i="5"/>
  <c r="C884" i="5"/>
  <c r="A885" i="5"/>
  <c r="B885" i="5"/>
  <c r="C885" i="5"/>
  <c r="A886" i="5"/>
  <c r="B886" i="5"/>
  <c r="C886" i="5"/>
  <c r="A887" i="5"/>
  <c r="B887" i="5"/>
  <c r="C887" i="5"/>
  <c r="A888" i="5"/>
  <c r="B888" i="5"/>
  <c r="C888" i="5"/>
  <c r="A889" i="5"/>
  <c r="B889" i="5"/>
  <c r="C889" i="5"/>
  <c r="A890" i="5"/>
  <c r="B890" i="5"/>
  <c r="C890" i="5"/>
  <c r="A891" i="5"/>
  <c r="B891" i="5"/>
  <c r="C891" i="5"/>
  <c r="A892" i="5"/>
  <c r="B892" i="5"/>
  <c r="C892" i="5"/>
  <c r="A893" i="5"/>
  <c r="B893" i="5"/>
  <c r="C893" i="5"/>
  <c r="A894" i="5"/>
  <c r="B894" i="5"/>
  <c r="C894" i="5"/>
  <c r="A895" i="5"/>
  <c r="B895" i="5"/>
  <c r="C895" i="5"/>
  <c r="A896" i="5"/>
  <c r="B896" i="5"/>
  <c r="C896" i="5"/>
  <c r="A897" i="5"/>
  <c r="B897" i="5"/>
  <c r="C897" i="5"/>
  <c r="A898" i="5"/>
  <c r="B898" i="5"/>
  <c r="C898" i="5"/>
  <c r="A899" i="5"/>
  <c r="B899" i="5"/>
  <c r="C899" i="5"/>
  <c r="A900" i="5"/>
  <c r="B900" i="5"/>
  <c r="C900" i="5"/>
  <c r="A901" i="5"/>
  <c r="B901" i="5"/>
  <c r="C901" i="5"/>
  <c r="A902" i="5"/>
  <c r="B902" i="5"/>
  <c r="C902" i="5"/>
  <c r="A903" i="5"/>
  <c r="B903" i="5"/>
  <c r="C903" i="5"/>
  <c r="A904" i="5"/>
  <c r="B904" i="5"/>
  <c r="C904" i="5"/>
  <c r="A905" i="5"/>
  <c r="B905" i="5"/>
  <c r="C905" i="5"/>
  <c r="A906" i="5"/>
  <c r="B906" i="5"/>
  <c r="C906" i="5"/>
  <c r="A907" i="5"/>
  <c r="B907" i="5"/>
  <c r="C907" i="5"/>
  <c r="A908" i="5"/>
  <c r="B908" i="5"/>
  <c r="C908" i="5"/>
  <c r="A909" i="5"/>
  <c r="B909" i="5"/>
  <c r="C909" i="5"/>
  <c r="A910" i="5"/>
  <c r="B910" i="5"/>
  <c r="C910" i="5"/>
  <c r="A911" i="5"/>
  <c r="B911" i="5"/>
  <c r="C911" i="5"/>
  <c r="A912" i="5"/>
  <c r="B912" i="5"/>
  <c r="C912" i="5"/>
  <c r="A913" i="5"/>
  <c r="B913" i="5"/>
  <c r="C913" i="5"/>
  <c r="A914" i="5"/>
  <c r="B914" i="5"/>
  <c r="C914" i="5"/>
  <c r="A915" i="5"/>
  <c r="B915" i="5"/>
  <c r="C915" i="5"/>
  <c r="A916" i="5"/>
  <c r="B916" i="5"/>
  <c r="C916" i="5"/>
  <c r="A917" i="5"/>
  <c r="B917" i="5"/>
  <c r="C917" i="5"/>
  <c r="A918" i="5"/>
  <c r="B918" i="5"/>
  <c r="C918" i="5"/>
  <c r="A919" i="5"/>
  <c r="B919" i="5"/>
  <c r="C919" i="5"/>
  <c r="A920" i="5"/>
  <c r="B920" i="5"/>
  <c r="C920" i="5"/>
  <c r="A921" i="5"/>
  <c r="B921" i="5"/>
  <c r="C921" i="5"/>
  <c r="A922" i="5"/>
  <c r="B922" i="5"/>
  <c r="C922" i="5"/>
  <c r="A923" i="5"/>
  <c r="B923" i="5"/>
  <c r="C923" i="5"/>
  <c r="A924" i="5"/>
  <c r="B924" i="5"/>
  <c r="C924" i="5"/>
  <c r="A925" i="5"/>
  <c r="B925" i="5"/>
  <c r="C925" i="5"/>
  <c r="A926" i="5"/>
  <c r="B926" i="5"/>
  <c r="C926" i="5"/>
  <c r="A927" i="5"/>
  <c r="B927" i="5"/>
  <c r="C927" i="5"/>
  <c r="A928" i="5"/>
  <c r="B928" i="5"/>
  <c r="C928" i="5"/>
  <c r="A929" i="5"/>
  <c r="B929" i="5"/>
  <c r="C929" i="5"/>
  <c r="A930" i="5"/>
  <c r="B930" i="5"/>
  <c r="C930" i="5"/>
  <c r="A931" i="5"/>
  <c r="B931" i="5"/>
  <c r="C931" i="5"/>
  <c r="A932" i="5"/>
  <c r="B932" i="5"/>
  <c r="C932" i="5"/>
  <c r="A933" i="5"/>
  <c r="B933" i="5"/>
  <c r="C933" i="5"/>
  <c r="A934" i="5"/>
  <c r="B934" i="5"/>
  <c r="C934" i="5"/>
  <c r="A935" i="5"/>
  <c r="B935" i="5"/>
  <c r="C935" i="5"/>
  <c r="A936" i="5"/>
  <c r="B936" i="5"/>
  <c r="C936" i="5"/>
  <c r="A937" i="5"/>
  <c r="B937" i="5"/>
  <c r="C937" i="5"/>
  <c r="A938" i="5"/>
  <c r="B938" i="5"/>
  <c r="C938" i="5"/>
  <c r="A939" i="5"/>
  <c r="B939" i="5"/>
  <c r="C939" i="5"/>
  <c r="A940" i="5"/>
  <c r="B940" i="5"/>
  <c r="C940" i="5"/>
  <c r="A941" i="5"/>
  <c r="B941" i="5"/>
  <c r="C941" i="5"/>
  <c r="A942" i="5"/>
  <c r="B942" i="5"/>
  <c r="C942" i="5"/>
  <c r="A943" i="5"/>
  <c r="B943" i="5"/>
  <c r="C943" i="5"/>
  <c r="A944" i="5"/>
  <c r="B944" i="5"/>
  <c r="C944" i="5"/>
  <c r="A945" i="5"/>
  <c r="B945" i="5"/>
  <c r="C945" i="5"/>
  <c r="A946" i="5"/>
  <c r="B946" i="5"/>
  <c r="C946" i="5"/>
  <c r="A947" i="5"/>
  <c r="B947" i="5"/>
  <c r="C947" i="5"/>
  <c r="A948" i="5"/>
  <c r="B948" i="5"/>
  <c r="C948" i="5"/>
  <c r="A949" i="5"/>
  <c r="B949" i="5"/>
  <c r="C949" i="5"/>
  <c r="A950" i="5"/>
  <c r="B950" i="5"/>
  <c r="C950" i="5"/>
  <c r="A951" i="5"/>
  <c r="B951" i="5"/>
  <c r="C951" i="5"/>
  <c r="A952" i="5"/>
  <c r="B952" i="5"/>
  <c r="C952" i="5"/>
  <c r="A953" i="5"/>
  <c r="B953" i="5"/>
  <c r="C953" i="5"/>
  <c r="A954" i="5"/>
  <c r="B954" i="5"/>
  <c r="C954" i="5"/>
  <c r="A955" i="5"/>
  <c r="B955" i="5"/>
  <c r="C955" i="5"/>
  <c r="A956" i="5"/>
  <c r="B956" i="5"/>
  <c r="C956" i="5"/>
  <c r="A957" i="5"/>
  <c r="B957" i="5"/>
  <c r="C957" i="5"/>
  <c r="A958" i="5"/>
  <c r="B958" i="5"/>
  <c r="C958" i="5"/>
  <c r="A959" i="5"/>
  <c r="B959" i="5"/>
  <c r="C959" i="5"/>
  <c r="A960" i="5"/>
  <c r="B960" i="5"/>
  <c r="C960" i="5"/>
  <c r="A961" i="5"/>
  <c r="B961" i="5"/>
  <c r="C961" i="5"/>
  <c r="A962" i="5"/>
  <c r="B962" i="5"/>
  <c r="C962" i="5"/>
  <c r="A963" i="5"/>
  <c r="B963" i="5"/>
  <c r="C963" i="5"/>
  <c r="A964" i="5"/>
  <c r="B964" i="5"/>
  <c r="C964" i="5"/>
  <c r="A965" i="5"/>
  <c r="B965" i="5"/>
  <c r="C965" i="5"/>
  <c r="A966" i="5"/>
  <c r="B966" i="5"/>
  <c r="C966" i="5"/>
  <c r="A967" i="5"/>
  <c r="B967" i="5"/>
  <c r="C967" i="5"/>
  <c r="A968" i="5"/>
  <c r="B968" i="5"/>
  <c r="C968" i="5"/>
  <c r="A969" i="5"/>
  <c r="B969" i="5"/>
  <c r="C969" i="5"/>
  <c r="A970" i="5"/>
  <c r="B970" i="5"/>
  <c r="C970" i="5"/>
  <c r="A971" i="5"/>
  <c r="B971" i="5"/>
  <c r="C971" i="5"/>
  <c r="A972" i="5"/>
  <c r="B972" i="5"/>
  <c r="C972" i="5"/>
  <c r="A973" i="5"/>
  <c r="B973" i="5"/>
  <c r="C973" i="5"/>
  <c r="A974" i="5"/>
  <c r="B974" i="5"/>
  <c r="C974" i="5"/>
  <c r="A975" i="5"/>
  <c r="B975" i="5"/>
  <c r="C975" i="5"/>
  <c r="A976" i="5"/>
  <c r="B976" i="5"/>
  <c r="C976" i="5"/>
  <c r="A977" i="5"/>
  <c r="B977" i="5"/>
  <c r="C977" i="5"/>
  <c r="A978" i="5"/>
  <c r="B978" i="5"/>
  <c r="C978" i="5"/>
  <c r="A979" i="5"/>
  <c r="B979" i="5"/>
  <c r="C979" i="5"/>
  <c r="A980" i="5"/>
  <c r="B980" i="5"/>
  <c r="C980" i="5"/>
  <c r="A981" i="5"/>
  <c r="B981" i="5"/>
  <c r="C981" i="5"/>
  <c r="A982" i="5"/>
  <c r="B982" i="5"/>
  <c r="C982" i="5"/>
  <c r="A983" i="5"/>
  <c r="B983" i="5"/>
  <c r="C983" i="5"/>
  <c r="A984" i="5"/>
  <c r="B984" i="5"/>
  <c r="C984" i="5"/>
  <c r="A985" i="5"/>
  <c r="B985" i="5"/>
  <c r="C985" i="5"/>
  <c r="A986" i="5"/>
  <c r="B986" i="5"/>
  <c r="C986" i="5"/>
  <c r="A987" i="5"/>
  <c r="B987" i="5"/>
  <c r="C987" i="5"/>
  <c r="A988" i="5"/>
  <c r="B988" i="5"/>
  <c r="C988" i="5"/>
  <c r="A989" i="5"/>
  <c r="B989" i="5"/>
  <c r="C989" i="5"/>
  <c r="A990" i="5"/>
  <c r="B990" i="5"/>
  <c r="C990" i="5"/>
  <c r="A991" i="5"/>
  <c r="B991" i="5"/>
  <c r="C991" i="5"/>
  <c r="A992" i="5"/>
  <c r="B992" i="5"/>
  <c r="C992" i="5"/>
  <c r="A993" i="5"/>
  <c r="B993" i="5"/>
  <c r="C993" i="5"/>
  <c r="A994" i="5"/>
  <c r="B994" i="5"/>
  <c r="C994" i="5"/>
  <c r="A995" i="5"/>
  <c r="B995" i="5"/>
  <c r="C995" i="5"/>
  <c r="A996" i="5"/>
  <c r="B996" i="5"/>
  <c r="C996" i="5"/>
  <c r="A997" i="5"/>
  <c r="B997" i="5"/>
  <c r="C997" i="5"/>
  <c r="A998" i="5"/>
  <c r="B998" i="5"/>
  <c r="C998" i="5"/>
  <c r="A999" i="5"/>
  <c r="B999" i="5"/>
  <c r="C999" i="5"/>
  <c r="A1000" i="5"/>
  <c r="B1000" i="5"/>
  <c r="C1000" i="5"/>
  <c r="A1001" i="5"/>
  <c r="B1001" i="5"/>
  <c r="C1001" i="5"/>
  <c r="A4" i="4"/>
  <c r="K4" i="4"/>
  <c r="B4" i="4"/>
  <c r="L4" i="4"/>
  <c r="C4" i="4"/>
  <c r="M4" i="4"/>
  <c r="O4" i="4"/>
  <c r="A5" i="4"/>
  <c r="B5" i="4"/>
  <c r="L5" i="4"/>
  <c r="C5" i="4"/>
  <c r="M5" i="4"/>
  <c r="O5" i="4"/>
  <c r="A6" i="4"/>
  <c r="K6" i="4"/>
  <c r="B6" i="4"/>
  <c r="C6" i="4"/>
  <c r="M6" i="4"/>
  <c r="O6" i="4"/>
  <c r="A7" i="4"/>
  <c r="B7" i="4"/>
  <c r="L7" i="4"/>
  <c r="C7" i="4"/>
  <c r="O7" i="4"/>
  <c r="A8" i="4"/>
  <c r="K8" i="4"/>
  <c r="B8" i="4"/>
  <c r="C8" i="4"/>
  <c r="M8" i="4"/>
  <c r="O8" i="4"/>
  <c r="A9" i="4"/>
  <c r="B9" i="4"/>
  <c r="L9" i="4"/>
  <c r="C9" i="4"/>
  <c r="O9" i="4"/>
  <c r="A10" i="4"/>
  <c r="K10" i="4"/>
  <c r="B10" i="4"/>
  <c r="C10" i="4"/>
  <c r="M10" i="4"/>
  <c r="O10" i="4"/>
  <c r="A11" i="4"/>
  <c r="B11" i="4"/>
  <c r="L11" i="4"/>
  <c r="C11" i="4"/>
  <c r="O11" i="4"/>
  <c r="A12" i="4"/>
  <c r="K12" i="4"/>
  <c r="B12" i="4"/>
  <c r="C12" i="4"/>
  <c r="M12" i="4"/>
  <c r="O12" i="4"/>
  <c r="A13" i="4"/>
  <c r="B13" i="4"/>
  <c r="L13" i="4"/>
  <c r="C13" i="4"/>
  <c r="O13" i="4"/>
  <c r="A14" i="4"/>
  <c r="K14" i="4"/>
  <c r="B14" i="4"/>
  <c r="L14" i="4"/>
  <c r="C14" i="4"/>
  <c r="M14" i="4"/>
  <c r="O14" i="4"/>
  <c r="A15" i="4"/>
  <c r="K15" i="4"/>
  <c r="B15" i="4"/>
  <c r="L15" i="4"/>
  <c r="C15" i="4"/>
  <c r="M15" i="4"/>
  <c r="O15" i="4"/>
  <c r="A16" i="4"/>
  <c r="B16" i="4"/>
  <c r="L16" i="4"/>
  <c r="C16" i="4"/>
  <c r="O16" i="4"/>
  <c r="A17" i="4"/>
  <c r="K17" i="4"/>
  <c r="B17" i="4"/>
  <c r="C17" i="4"/>
  <c r="M17" i="4"/>
  <c r="O17" i="4"/>
  <c r="A18" i="4"/>
  <c r="B18" i="4"/>
  <c r="L18" i="4"/>
  <c r="C18" i="4"/>
  <c r="M18" i="4"/>
  <c r="O18" i="4"/>
  <c r="A19" i="4"/>
  <c r="K19" i="4"/>
  <c r="B19" i="4"/>
  <c r="L19" i="4"/>
  <c r="C19" i="4"/>
  <c r="M19" i="4"/>
  <c r="O19" i="4"/>
  <c r="A20" i="4"/>
  <c r="B20" i="4"/>
  <c r="C20" i="4"/>
  <c r="M20" i="4"/>
  <c r="O20" i="4"/>
  <c r="A21" i="4"/>
  <c r="K21" i="4"/>
  <c r="B21" i="4"/>
  <c r="L21" i="4"/>
  <c r="C21" i="4"/>
  <c r="M21" i="4"/>
  <c r="O21" i="4"/>
  <c r="A22" i="4"/>
  <c r="B22" i="4"/>
  <c r="L22" i="4"/>
  <c r="C22" i="4"/>
  <c r="M22" i="4"/>
  <c r="O22" i="4"/>
  <c r="A23" i="4"/>
  <c r="K23" i="4"/>
  <c r="B23" i="4"/>
  <c r="L23" i="4"/>
  <c r="C23" i="4"/>
  <c r="M23" i="4"/>
  <c r="O23" i="4"/>
  <c r="A24" i="4"/>
  <c r="B24" i="4"/>
  <c r="C24" i="4"/>
  <c r="M24" i="4"/>
  <c r="O24" i="4"/>
  <c r="A25" i="4"/>
  <c r="K25" i="4"/>
  <c r="B25" i="4"/>
  <c r="L25" i="4"/>
  <c r="C25" i="4"/>
  <c r="M25" i="4"/>
  <c r="O25" i="4"/>
  <c r="A26" i="4"/>
  <c r="B26" i="4"/>
  <c r="L26" i="4"/>
  <c r="C26" i="4"/>
  <c r="M26" i="4"/>
  <c r="O26" i="4"/>
  <c r="A27" i="4"/>
  <c r="K27" i="4"/>
  <c r="B27" i="4"/>
  <c r="L27" i="4"/>
  <c r="C27" i="4"/>
  <c r="M27" i="4"/>
  <c r="O27" i="4"/>
  <c r="A28" i="4"/>
  <c r="B28" i="4"/>
  <c r="C28" i="4"/>
  <c r="M28" i="4"/>
  <c r="O28" i="4"/>
  <c r="A29" i="4"/>
  <c r="K29" i="4"/>
  <c r="B29" i="4"/>
  <c r="L29" i="4"/>
  <c r="C29" i="4"/>
  <c r="M29" i="4"/>
  <c r="O29" i="4"/>
  <c r="A30" i="4"/>
  <c r="B30" i="4"/>
  <c r="L30" i="4"/>
  <c r="C30" i="4"/>
  <c r="M30" i="4"/>
  <c r="O30" i="4"/>
  <c r="A31" i="4"/>
  <c r="K31" i="4"/>
  <c r="B31" i="4"/>
  <c r="L31" i="4"/>
  <c r="C31" i="4"/>
  <c r="M31" i="4"/>
  <c r="O31" i="4"/>
  <c r="A32" i="4"/>
  <c r="B32" i="4"/>
  <c r="C32" i="4"/>
  <c r="M32" i="4"/>
  <c r="O32" i="4"/>
  <c r="A33" i="4"/>
  <c r="K33" i="4"/>
  <c r="B33" i="4"/>
  <c r="L33" i="4"/>
  <c r="C33" i="4"/>
  <c r="M33" i="4"/>
  <c r="O33" i="4"/>
  <c r="A34" i="4"/>
  <c r="B34" i="4"/>
  <c r="L34" i="4"/>
  <c r="C34" i="4"/>
  <c r="M34" i="4"/>
  <c r="O34" i="4"/>
  <c r="A35" i="4"/>
  <c r="K35" i="4"/>
  <c r="B35" i="4"/>
  <c r="L35" i="4"/>
  <c r="C35" i="4"/>
  <c r="M35" i="4"/>
  <c r="O35" i="4"/>
  <c r="A36" i="4"/>
  <c r="B36" i="4"/>
  <c r="C36" i="4"/>
  <c r="M36" i="4"/>
  <c r="O36" i="4"/>
  <c r="A37" i="4"/>
  <c r="K37" i="4"/>
  <c r="B37" i="4"/>
  <c r="L37" i="4"/>
  <c r="C37" i="4"/>
  <c r="M37" i="4"/>
  <c r="O37" i="4"/>
  <c r="A38" i="4"/>
  <c r="B38" i="4"/>
  <c r="L38" i="4"/>
  <c r="C38" i="4"/>
  <c r="M38" i="4"/>
  <c r="O38" i="4"/>
  <c r="A39" i="4"/>
  <c r="K39" i="4"/>
  <c r="B39" i="4"/>
  <c r="L39" i="4"/>
  <c r="C39" i="4"/>
  <c r="M39" i="4"/>
  <c r="O39" i="4"/>
  <c r="A40" i="4"/>
  <c r="B40" i="4"/>
  <c r="C40" i="4"/>
  <c r="M40" i="4"/>
  <c r="O40" i="4"/>
  <c r="A41" i="4"/>
  <c r="K41" i="4"/>
  <c r="B41" i="4"/>
  <c r="L41" i="4"/>
  <c r="C41" i="4"/>
  <c r="M41" i="4"/>
  <c r="O41" i="4"/>
  <c r="A42" i="4"/>
  <c r="B42" i="4"/>
  <c r="C42" i="4"/>
  <c r="M42" i="4"/>
  <c r="O42" i="4"/>
  <c r="A43" i="4"/>
  <c r="K43" i="4"/>
  <c r="B43" i="4"/>
  <c r="L43" i="4"/>
  <c r="C43" i="4"/>
  <c r="M43" i="4"/>
  <c r="O43" i="4"/>
  <c r="A44" i="4"/>
  <c r="K44" i="4"/>
  <c r="B44" i="4"/>
  <c r="L44" i="4"/>
  <c r="C44" i="4"/>
  <c r="M44" i="4"/>
  <c r="O44" i="4"/>
  <c r="A45" i="4"/>
  <c r="B45" i="4"/>
  <c r="L45" i="4"/>
  <c r="C45" i="4"/>
  <c r="M45" i="4"/>
  <c r="O45" i="4"/>
  <c r="A46" i="4"/>
  <c r="K46" i="4"/>
  <c r="B46" i="4"/>
  <c r="L46" i="4"/>
  <c r="C46" i="4"/>
  <c r="M46" i="4"/>
  <c r="O46" i="4"/>
  <c r="A47" i="4"/>
  <c r="B47" i="4"/>
  <c r="C47" i="4"/>
  <c r="O47" i="4"/>
  <c r="A48" i="4"/>
  <c r="K48" i="4"/>
  <c r="B48" i="4"/>
  <c r="L48" i="4"/>
  <c r="C48" i="4"/>
  <c r="M48" i="4"/>
  <c r="O48" i="4"/>
  <c r="A49" i="4"/>
  <c r="B49" i="4"/>
  <c r="L49" i="4"/>
  <c r="C49" i="4"/>
  <c r="M49" i="4"/>
  <c r="O49" i="4"/>
  <c r="A50" i="4"/>
  <c r="K50" i="4"/>
  <c r="B50" i="4"/>
  <c r="L50" i="4"/>
  <c r="C50" i="4"/>
  <c r="M50" i="4"/>
  <c r="O50" i="4"/>
  <c r="A51" i="4"/>
  <c r="B51" i="4"/>
  <c r="C51" i="4"/>
  <c r="O51" i="4"/>
  <c r="A52" i="4"/>
  <c r="K52" i="4"/>
  <c r="B52" i="4"/>
  <c r="L52" i="4"/>
  <c r="C52" i="4"/>
  <c r="M52" i="4"/>
  <c r="O52" i="4"/>
  <c r="A53" i="4"/>
  <c r="B53" i="4"/>
  <c r="L53" i="4"/>
  <c r="C53" i="4"/>
  <c r="M53" i="4"/>
  <c r="O53" i="4"/>
  <c r="A54" i="4"/>
  <c r="K54" i="4"/>
  <c r="B54" i="4"/>
  <c r="L54" i="4"/>
  <c r="C54" i="4"/>
  <c r="M54" i="4"/>
  <c r="O54" i="4"/>
  <c r="A55" i="4"/>
  <c r="B55" i="4"/>
  <c r="C55" i="4"/>
  <c r="O55" i="4"/>
  <c r="A56" i="4"/>
  <c r="K56" i="4"/>
  <c r="B56" i="4"/>
  <c r="L56" i="4"/>
  <c r="C56" i="4"/>
  <c r="M56" i="4"/>
  <c r="O56" i="4"/>
  <c r="A57" i="4"/>
  <c r="B57" i="4"/>
  <c r="L57" i="4"/>
  <c r="C57" i="4"/>
  <c r="M57" i="4"/>
  <c r="O57" i="4"/>
  <c r="A58" i="4"/>
  <c r="K58" i="4"/>
  <c r="B58" i="4"/>
  <c r="L58" i="4"/>
  <c r="C58" i="4"/>
  <c r="M58" i="4"/>
  <c r="O58" i="4"/>
  <c r="A59" i="4"/>
  <c r="B59" i="4"/>
  <c r="C59" i="4"/>
  <c r="O59" i="4"/>
  <c r="A60" i="4"/>
  <c r="K60" i="4"/>
  <c r="B60" i="4"/>
  <c r="L60" i="4"/>
  <c r="C60" i="4"/>
  <c r="M60" i="4"/>
  <c r="O60" i="4"/>
  <c r="A61" i="4"/>
  <c r="B61" i="4"/>
  <c r="L61" i="4"/>
  <c r="C61" i="4"/>
  <c r="M61" i="4"/>
  <c r="O61" i="4"/>
  <c r="A62" i="4"/>
  <c r="K62" i="4"/>
  <c r="B62" i="4"/>
  <c r="L62" i="4"/>
  <c r="C62" i="4"/>
  <c r="M62" i="4"/>
  <c r="O62" i="4"/>
  <c r="A63" i="4"/>
  <c r="B63" i="4"/>
  <c r="C63" i="4"/>
  <c r="M63" i="4"/>
  <c r="O63" i="4"/>
  <c r="A64" i="4"/>
  <c r="K64" i="4"/>
  <c r="B64" i="4"/>
  <c r="L64" i="4"/>
  <c r="C64" i="4"/>
  <c r="M64" i="4"/>
  <c r="O64" i="4"/>
  <c r="A65" i="4"/>
  <c r="K65" i="4"/>
  <c r="B65" i="4"/>
  <c r="L65" i="4"/>
  <c r="C65" i="4"/>
  <c r="M65" i="4"/>
  <c r="O65" i="4"/>
  <c r="A66" i="4"/>
  <c r="K66" i="4"/>
  <c r="B66" i="4"/>
  <c r="L66" i="4"/>
  <c r="C66" i="4"/>
  <c r="M66" i="4"/>
  <c r="O66" i="4"/>
  <c r="A67" i="4"/>
  <c r="K67" i="4"/>
  <c r="B67" i="4"/>
  <c r="L67" i="4"/>
  <c r="C67" i="4"/>
  <c r="M67" i="4"/>
  <c r="O67" i="4"/>
  <c r="A68" i="4"/>
  <c r="B68" i="4"/>
  <c r="C68" i="4"/>
  <c r="M68" i="4"/>
  <c r="O68" i="4"/>
  <c r="A69" i="4"/>
  <c r="K69" i="4"/>
  <c r="B69" i="4"/>
  <c r="L69" i="4"/>
  <c r="C69" i="4"/>
  <c r="M69" i="4"/>
  <c r="O69" i="4"/>
  <c r="A70" i="4"/>
  <c r="B70" i="4"/>
  <c r="C70" i="4"/>
  <c r="M70" i="4"/>
  <c r="O70" i="4"/>
  <c r="A71" i="4"/>
  <c r="K71" i="4"/>
  <c r="B71" i="4"/>
  <c r="L71" i="4"/>
  <c r="C71" i="4"/>
  <c r="M71" i="4"/>
  <c r="O71" i="4"/>
  <c r="A72" i="4"/>
  <c r="B72" i="4"/>
  <c r="C72" i="4"/>
  <c r="M72" i="4"/>
  <c r="O72" i="4"/>
  <c r="A73" i="4"/>
  <c r="K73" i="4"/>
  <c r="B73" i="4"/>
  <c r="L73" i="4"/>
  <c r="C73" i="4"/>
  <c r="M73" i="4"/>
  <c r="O73" i="4"/>
  <c r="A74" i="4"/>
  <c r="B74" i="4"/>
  <c r="C74" i="4"/>
  <c r="M74" i="4"/>
  <c r="O74" i="4"/>
  <c r="A75" i="4"/>
  <c r="K75" i="4"/>
  <c r="B75" i="4"/>
  <c r="L75" i="4"/>
  <c r="C75" i="4"/>
  <c r="M75" i="4"/>
  <c r="O75" i="4"/>
  <c r="A76" i="4"/>
  <c r="B76" i="4"/>
  <c r="C76" i="4"/>
  <c r="M76" i="4"/>
  <c r="O76" i="4"/>
  <c r="A77" i="4"/>
  <c r="K77" i="4"/>
  <c r="B77" i="4"/>
  <c r="L77" i="4"/>
  <c r="C77" i="4"/>
  <c r="M77" i="4"/>
  <c r="O77" i="4"/>
  <c r="A78" i="4"/>
  <c r="B78" i="4"/>
  <c r="C78" i="4"/>
  <c r="M78" i="4"/>
  <c r="O78" i="4"/>
  <c r="A79" i="4"/>
  <c r="K79" i="4"/>
  <c r="B79" i="4"/>
  <c r="L79" i="4"/>
  <c r="C79" i="4"/>
  <c r="M79" i="4"/>
  <c r="O79" i="4"/>
  <c r="A80" i="4"/>
  <c r="B80" i="4"/>
  <c r="C80" i="4"/>
  <c r="M80" i="4"/>
  <c r="O80" i="4"/>
  <c r="A81" i="4"/>
  <c r="K81" i="4"/>
  <c r="B81" i="4"/>
  <c r="L81" i="4"/>
  <c r="C81" i="4"/>
  <c r="M81" i="4"/>
  <c r="O81" i="4"/>
  <c r="A82" i="4"/>
  <c r="B82" i="4"/>
  <c r="C82" i="4"/>
  <c r="M82" i="4"/>
  <c r="O82" i="4"/>
  <c r="A83" i="4"/>
  <c r="K83" i="4"/>
  <c r="B83" i="4"/>
  <c r="L83" i="4"/>
  <c r="C83" i="4"/>
  <c r="M83" i="4"/>
  <c r="O83" i="4"/>
  <c r="A84" i="4"/>
  <c r="B84" i="4"/>
  <c r="C84" i="4"/>
  <c r="M84" i="4"/>
  <c r="O84" i="4"/>
  <c r="A85" i="4"/>
  <c r="K85" i="4"/>
  <c r="B85" i="4"/>
  <c r="L85" i="4"/>
  <c r="C85" i="4"/>
  <c r="M85" i="4"/>
  <c r="O85" i="4"/>
  <c r="A86" i="4"/>
  <c r="B86" i="4"/>
  <c r="C86" i="4"/>
  <c r="M86" i="4"/>
  <c r="O86" i="4"/>
  <c r="A87" i="4"/>
  <c r="K87" i="4"/>
  <c r="B87" i="4"/>
  <c r="L87" i="4"/>
  <c r="C87" i="4"/>
  <c r="M87" i="4"/>
  <c r="O87" i="4"/>
  <c r="A88" i="4"/>
  <c r="B88" i="4"/>
  <c r="C88" i="4"/>
  <c r="M88" i="4"/>
  <c r="O88" i="4"/>
  <c r="A89" i="4"/>
  <c r="K89" i="4"/>
  <c r="B89" i="4"/>
  <c r="L89" i="4"/>
  <c r="C89" i="4"/>
  <c r="M89" i="4"/>
  <c r="O89" i="4"/>
  <c r="A90" i="4"/>
  <c r="B90" i="4"/>
  <c r="C90" i="4"/>
  <c r="M90" i="4"/>
  <c r="O90" i="4"/>
  <c r="A91" i="4"/>
  <c r="K91" i="4"/>
  <c r="B91" i="4"/>
  <c r="L91" i="4"/>
  <c r="C91" i="4"/>
  <c r="M91" i="4"/>
  <c r="O91" i="4"/>
  <c r="A92" i="4"/>
  <c r="B92" i="4"/>
  <c r="C92" i="4"/>
  <c r="M92" i="4"/>
  <c r="O92" i="4"/>
  <c r="A93" i="4"/>
  <c r="K93" i="4"/>
  <c r="B93" i="4"/>
  <c r="L93" i="4"/>
  <c r="C93" i="4"/>
  <c r="M93" i="4"/>
  <c r="O93" i="4"/>
  <c r="A94" i="4"/>
  <c r="B94" i="4"/>
  <c r="C94" i="4"/>
  <c r="M94" i="4"/>
  <c r="O94" i="4"/>
  <c r="A95" i="4"/>
  <c r="K95" i="4"/>
  <c r="B95" i="4"/>
  <c r="L95" i="4"/>
  <c r="C95" i="4"/>
  <c r="M95" i="4"/>
  <c r="O95" i="4"/>
  <c r="A96" i="4"/>
  <c r="B96" i="4"/>
  <c r="C96" i="4"/>
  <c r="M96" i="4"/>
  <c r="O96" i="4"/>
  <c r="A97" i="4"/>
  <c r="K97" i="4"/>
  <c r="B97" i="4"/>
  <c r="L97" i="4"/>
  <c r="C97" i="4"/>
  <c r="M97" i="4"/>
  <c r="O97" i="4"/>
  <c r="A98" i="4"/>
  <c r="B98" i="4"/>
  <c r="C98" i="4"/>
  <c r="M98" i="4"/>
  <c r="O98" i="4"/>
  <c r="A99" i="4"/>
  <c r="K99" i="4"/>
  <c r="B99" i="4"/>
  <c r="L99" i="4"/>
  <c r="C99" i="4"/>
  <c r="M99" i="4"/>
  <c r="O99" i="4"/>
  <c r="A100" i="4"/>
  <c r="B100" i="4"/>
  <c r="C100" i="4"/>
  <c r="M100" i="4"/>
  <c r="O100" i="4"/>
  <c r="A101" i="4"/>
  <c r="K101" i="4"/>
  <c r="B101" i="4"/>
  <c r="L101" i="4"/>
  <c r="C101" i="4"/>
  <c r="M101" i="4"/>
  <c r="O101" i="4"/>
  <c r="A102" i="4"/>
  <c r="B102" i="4"/>
  <c r="C102" i="4"/>
  <c r="M102" i="4"/>
  <c r="O102" i="4"/>
  <c r="A103" i="4"/>
  <c r="K103" i="4"/>
  <c r="B103" i="4"/>
  <c r="L103" i="4"/>
  <c r="C103" i="4"/>
  <c r="M103" i="4"/>
  <c r="O103" i="4"/>
  <c r="A104" i="4"/>
  <c r="B104" i="4"/>
  <c r="C104" i="4"/>
  <c r="M104" i="4"/>
  <c r="O104" i="4"/>
  <c r="A105" i="4"/>
  <c r="K105" i="4"/>
  <c r="B105" i="4"/>
  <c r="L105" i="4"/>
  <c r="C105" i="4"/>
  <c r="M105" i="4"/>
  <c r="O105" i="4"/>
  <c r="A106" i="4"/>
  <c r="K106" i="4"/>
  <c r="B106" i="4"/>
  <c r="C106" i="4"/>
  <c r="O106" i="4"/>
  <c r="A107" i="4"/>
  <c r="K107" i="4"/>
  <c r="B107" i="4"/>
  <c r="L107" i="4"/>
  <c r="C107" i="4"/>
  <c r="M107" i="4"/>
  <c r="O107" i="4"/>
  <c r="A108" i="4"/>
  <c r="K108" i="4"/>
  <c r="B108" i="4"/>
  <c r="C108" i="4"/>
  <c r="M108" i="4"/>
  <c r="O108" i="4"/>
  <c r="A109" i="4"/>
  <c r="K109" i="4"/>
  <c r="B109" i="4"/>
  <c r="L109" i="4"/>
  <c r="C109" i="4"/>
  <c r="M109" i="4"/>
  <c r="O109" i="4"/>
  <c r="A110" i="4"/>
  <c r="K110" i="4"/>
  <c r="B110" i="4"/>
  <c r="C110" i="4"/>
  <c r="O110" i="4"/>
  <c r="A111" i="4"/>
  <c r="K111" i="4"/>
  <c r="B111" i="4"/>
  <c r="L111" i="4"/>
  <c r="C111" i="4"/>
  <c r="M111" i="4"/>
  <c r="O111" i="4"/>
  <c r="A112" i="4"/>
  <c r="B112" i="4"/>
  <c r="C112" i="4"/>
  <c r="M112" i="4"/>
  <c r="O112" i="4"/>
  <c r="A113" i="4"/>
  <c r="K113" i="4"/>
  <c r="B113" i="4"/>
  <c r="L113" i="4"/>
  <c r="C113" i="4"/>
  <c r="M113" i="4"/>
  <c r="O113" i="4"/>
  <c r="A114" i="4"/>
  <c r="B114" i="4"/>
  <c r="C114" i="4"/>
  <c r="M114" i="4"/>
  <c r="O114" i="4"/>
  <c r="A115" i="4"/>
  <c r="K115" i="4"/>
  <c r="B115" i="4"/>
  <c r="L115" i="4"/>
  <c r="C115" i="4"/>
  <c r="M115" i="4"/>
  <c r="O115" i="4"/>
  <c r="A116" i="4"/>
  <c r="B116" i="4"/>
  <c r="C116" i="4"/>
  <c r="M116" i="4"/>
  <c r="O116" i="4"/>
  <c r="A117" i="4"/>
  <c r="K117" i="4"/>
  <c r="B117" i="4"/>
  <c r="L117" i="4"/>
  <c r="C117" i="4"/>
  <c r="M117" i="4"/>
  <c r="O117" i="4"/>
  <c r="A118" i="4"/>
  <c r="B118" i="4"/>
  <c r="C118" i="4"/>
  <c r="M118" i="4"/>
  <c r="O118" i="4"/>
  <c r="A119" i="4"/>
  <c r="K119" i="4"/>
  <c r="B119" i="4"/>
  <c r="L119" i="4"/>
  <c r="C119" i="4"/>
  <c r="M119" i="4"/>
  <c r="O119" i="4"/>
  <c r="A120" i="4"/>
  <c r="B120" i="4"/>
  <c r="C120" i="4"/>
  <c r="M120" i="4"/>
  <c r="O120" i="4"/>
  <c r="A121" i="4"/>
  <c r="K121" i="4"/>
  <c r="B121" i="4"/>
  <c r="L121" i="4"/>
  <c r="C121" i="4"/>
  <c r="M121" i="4"/>
  <c r="O121" i="4"/>
  <c r="A122" i="4"/>
  <c r="B122" i="4"/>
  <c r="C122" i="4"/>
  <c r="M122" i="4"/>
  <c r="O122" i="4"/>
  <c r="A123" i="4"/>
  <c r="K123" i="4"/>
  <c r="B123" i="4"/>
  <c r="L123" i="4"/>
  <c r="C123" i="4"/>
  <c r="M123" i="4"/>
  <c r="O123" i="4"/>
  <c r="A124" i="4"/>
  <c r="B124" i="4"/>
  <c r="C124" i="4"/>
  <c r="M124" i="4"/>
  <c r="O124" i="4"/>
  <c r="A125" i="4"/>
  <c r="K125" i="4"/>
  <c r="B125" i="4"/>
  <c r="L125" i="4"/>
  <c r="C125" i="4"/>
  <c r="M125" i="4"/>
  <c r="O125" i="4"/>
  <c r="A126" i="4"/>
  <c r="B126" i="4"/>
  <c r="C126" i="4"/>
  <c r="M126" i="4"/>
  <c r="O126" i="4"/>
  <c r="A127" i="4"/>
  <c r="K127" i="4"/>
  <c r="B127" i="4"/>
  <c r="L127" i="4"/>
  <c r="C127" i="4"/>
  <c r="M127" i="4"/>
  <c r="O127" i="4"/>
  <c r="A128" i="4"/>
  <c r="B128" i="4"/>
  <c r="C128" i="4"/>
  <c r="M128" i="4"/>
  <c r="O128" i="4"/>
  <c r="A129" i="4"/>
  <c r="K129" i="4"/>
  <c r="B129" i="4"/>
  <c r="L129" i="4"/>
  <c r="C129" i="4"/>
  <c r="M129" i="4"/>
  <c r="O129" i="4"/>
  <c r="A130" i="4"/>
  <c r="B130" i="4"/>
  <c r="C130" i="4"/>
  <c r="M130" i="4"/>
  <c r="O130" i="4"/>
  <c r="A131" i="4"/>
  <c r="K131" i="4"/>
  <c r="B131" i="4"/>
  <c r="L131" i="4"/>
  <c r="C131" i="4"/>
  <c r="M131" i="4"/>
  <c r="O131" i="4"/>
  <c r="A132" i="4"/>
  <c r="B132" i="4"/>
  <c r="C132" i="4"/>
  <c r="M132" i="4"/>
  <c r="O132" i="4"/>
  <c r="A133" i="4"/>
  <c r="K133" i="4"/>
  <c r="B133" i="4"/>
  <c r="L133" i="4"/>
  <c r="C133" i="4"/>
  <c r="M133" i="4"/>
  <c r="O133" i="4"/>
  <c r="A134" i="4"/>
  <c r="B134" i="4"/>
  <c r="C134" i="4"/>
  <c r="M134" i="4"/>
  <c r="O134" i="4"/>
  <c r="A135" i="4"/>
  <c r="K135" i="4"/>
  <c r="B135" i="4"/>
  <c r="L135" i="4"/>
  <c r="C135" i="4"/>
  <c r="M135" i="4"/>
  <c r="O135" i="4"/>
  <c r="A136" i="4"/>
  <c r="B136" i="4"/>
  <c r="C136" i="4"/>
  <c r="M136" i="4"/>
  <c r="O136" i="4"/>
  <c r="A137" i="4"/>
  <c r="K137" i="4"/>
  <c r="B137" i="4"/>
  <c r="L137" i="4"/>
  <c r="C137" i="4"/>
  <c r="M137" i="4"/>
  <c r="O137" i="4"/>
  <c r="A138" i="4"/>
  <c r="B138" i="4"/>
  <c r="C138" i="4"/>
  <c r="M138" i="4"/>
  <c r="O138" i="4"/>
  <c r="A139" i="4"/>
  <c r="K139" i="4"/>
  <c r="B139" i="4"/>
  <c r="L139" i="4"/>
  <c r="C139" i="4"/>
  <c r="M139" i="4"/>
  <c r="O139" i="4"/>
  <c r="A140" i="4"/>
  <c r="B140" i="4"/>
  <c r="C140" i="4"/>
  <c r="M140" i="4"/>
  <c r="O140" i="4"/>
  <c r="A141" i="4"/>
  <c r="K141" i="4"/>
  <c r="B141" i="4"/>
  <c r="L141" i="4"/>
  <c r="C141" i="4"/>
  <c r="M141" i="4"/>
  <c r="O141" i="4"/>
  <c r="A142" i="4"/>
  <c r="B142" i="4"/>
  <c r="C142" i="4"/>
  <c r="M142" i="4"/>
  <c r="O142" i="4"/>
  <c r="A143" i="4"/>
  <c r="K143" i="4"/>
  <c r="B143" i="4"/>
  <c r="L143" i="4"/>
  <c r="C143" i="4"/>
  <c r="M143" i="4"/>
  <c r="O143" i="4"/>
  <c r="A144" i="4"/>
  <c r="B144" i="4"/>
  <c r="C144" i="4"/>
  <c r="M144" i="4"/>
  <c r="O144" i="4"/>
  <c r="A145" i="4"/>
  <c r="K145" i="4"/>
  <c r="B145" i="4"/>
  <c r="L145" i="4"/>
  <c r="C145" i="4"/>
  <c r="M145" i="4"/>
  <c r="O145" i="4"/>
  <c r="A146" i="4"/>
  <c r="B146" i="4"/>
  <c r="C146" i="4"/>
  <c r="M146" i="4"/>
  <c r="O146" i="4"/>
  <c r="A147" i="4"/>
  <c r="K147" i="4"/>
  <c r="B147" i="4"/>
  <c r="L147" i="4"/>
  <c r="C147" i="4"/>
  <c r="M147" i="4"/>
  <c r="O147" i="4"/>
  <c r="A148" i="4"/>
  <c r="B148" i="4"/>
  <c r="C148" i="4"/>
  <c r="M148" i="4"/>
  <c r="O148" i="4"/>
  <c r="A149" i="4"/>
  <c r="K149" i="4"/>
  <c r="B149" i="4"/>
  <c r="L149" i="4"/>
  <c r="C149" i="4"/>
  <c r="M149" i="4"/>
  <c r="O149" i="4"/>
  <c r="A150" i="4"/>
  <c r="K150" i="4"/>
  <c r="B150" i="4"/>
  <c r="C150" i="4"/>
  <c r="O150" i="4"/>
  <c r="A151" i="4"/>
  <c r="K151" i="4"/>
  <c r="B151" i="4"/>
  <c r="L151" i="4"/>
  <c r="C151" i="4"/>
  <c r="M151" i="4"/>
  <c r="O151" i="4"/>
  <c r="A152" i="4"/>
  <c r="K152" i="4"/>
  <c r="B152" i="4"/>
  <c r="C152" i="4"/>
  <c r="M152" i="4"/>
  <c r="O152" i="4"/>
  <c r="A153" i="4"/>
  <c r="K153" i="4"/>
  <c r="B153" i="4"/>
  <c r="L153" i="4"/>
  <c r="C153" i="4"/>
  <c r="M153" i="4"/>
  <c r="O153" i="4"/>
  <c r="A154" i="4"/>
  <c r="K154" i="4"/>
  <c r="B154" i="4"/>
  <c r="C154" i="4"/>
  <c r="O154" i="4"/>
  <c r="A155" i="4"/>
  <c r="K155" i="4"/>
  <c r="B155" i="4"/>
  <c r="L155" i="4"/>
  <c r="C155" i="4"/>
  <c r="M155" i="4"/>
  <c r="O155" i="4"/>
  <c r="A156" i="4"/>
  <c r="B156" i="4"/>
  <c r="C156" i="4"/>
  <c r="M156" i="4"/>
  <c r="O156" i="4"/>
  <c r="A157" i="4"/>
  <c r="K157" i="4"/>
  <c r="B157" i="4"/>
  <c r="L157" i="4"/>
  <c r="C157" i="4"/>
  <c r="M157" i="4"/>
  <c r="O157" i="4"/>
  <c r="A158" i="4"/>
  <c r="B158" i="4"/>
  <c r="C158" i="4"/>
  <c r="M158" i="4"/>
  <c r="O158" i="4"/>
  <c r="A159" i="4"/>
  <c r="K159" i="4"/>
  <c r="B159" i="4"/>
  <c r="L159" i="4"/>
  <c r="C159" i="4"/>
  <c r="M159" i="4"/>
  <c r="O159" i="4"/>
  <c r="A160" i="4"/>
  <c r="B160" i="4"/>
  <c r="C160" i="4"/>
  <c r="M160" i="4"/>
  <c r="O160" i="4"/>
  <c r="A161" i="4"/>
  <c r="K161" i="4"/>
  <c r="B161" i="4"/>
  <c r="L161" i="4"/>
  <c r="C161" i="4"/>
  <c r="M161" i="4"/>
  <c r="O161" i="4"/>
  <c r="A162" i="4"/>
  <c r="B162" i="4"/>
  <c r="C162" i="4"/>
  <c r="M162" i="4"/>
  <c r="O162" i="4"/>
  <c r="A163" i="4"/>
  <c r="K163" i="4"/>
  <c r="B163" i="4"/>
  <c r="L163" i="4"/>
  <c r="C163" i="4"/>
  <c r="M163" i="4"/>
  <c r="O163" i="4"/>
  <c r="A164" i="4"/>
  <c r="B164" i="4"/>
  <c r="C164" i="4"/>
  <c r="M164" i="4"/>
  <c r="O164" i="4"/>
  <c r="A165" i="4"/>
  <c r="K165" i="4"/>
  <c r="B165" i="4"/>
  <c r="L165" i="4"/>
  <c r="C165" i="4"/>
  <c r="M165" i="4"/>
  <c r="O165" i="4"/>
  <c r="A166" i="4"/>
  <c r="B166" i="4"/>
  <c r="C166" i="4"/>
  <c r="M166" i="4"/>
  <c r="O166" i="4"/>
  <c r="A167" i="4"/>
  <c r="K167" i="4"/>
  <c r="B167" i="4"/>
  <c r="L167" i="4"/>
  <c r="C167" i="4"/>
  <c r="M167" i="4"/>
  <c r="O167" i="4"/>
  <c r="A168" i="4"/>
  <c r="B168" i="4"/>
  <c r="C168" i="4"/>
  <c r="M168" i="4"/>
  <c r="O168" i="4"/>
  <c r="A169" i="4"/>
  <c r="K169" i="4"/>
  <c r="B169" i="4"/>
  <c r="L169" i="4"/>
  <c r="C169" i="4"/>
  <c r="M169" i="4"/>
  <c r="O169" i="4"/>
  <c r="A170" i="4"/>
  <c r="B170" i="4"/>
  <c r="C170" i="4"/>
  <c r="M170" i="4"/>
  <c r="O170" i="4"/>
  <c r="A171" i="4"/>
  <c r="K171" i="4"/>
  <c r="B171" i="4"/>
  <c r="L171" i="4"/>
  <c r="C171" i="4"/>
  <c r="M171" i="4"/>
  <c r="O171" i="4"/>
  <c r="A172" i="4"/>
  <c r="B172" i="4"/>
  <c r="C172" i="4"/>
  <c r="M172" i="4"/>
  <c r="O172" i="4"/>
  <c r="A173" i="4"/>
  <c r="K173" i="4"/>
  <c r="B173" i="4"/>
  <c r="L173" i="4"/>
  <c r="C173" i="4"/>
  <c r="M173" i="4"/>
  <c r="O173" i="4"/>
  <c r="A174" i="4"/>
  <c r="B174" i="4"/>
  <c r="C174" i="4"/>
  <c r="M174" i="4"/>
  <c r="O174" i="4"/>
  <c r="A175" i="4"/>
  <c r="K175" i="4"/>
  <c r="B175" i="4"/>
  <c r="L175" i="4"/>
  <c r="C175" i="4"/>
  <c r="M175" i="4"/>
  <c r="O175" i="4"/>
  <c r="A176" i="4"/>
  <c r="B176" i="4"/>
  <c r="C176" i="4"/>
  <c r="M176" i="4"/>
  <c r="O176" i="4"/>
  <c r="A177" i="4"/>
  <c r="K177" i="4"/>
  <c r="B177" i="4"/>
  <c r="L177" i="4"/>
  <c r="C177" i="4"/>
  <c r="M177" i="4"/>
  <c r="O177" i="4"/>
  <c r="A178" i="4"/>
  <c r="B178" i="4"/>
  <c r="C178" i="4"/>
  <c r="M178" i="4"/>
  <c r="O178" i="4"/>
  <c r="A179" i="4"/>
  <c r="K179" i="4"/>
  <c r="B179" i="4"/>
  <c r="L179" i="4"/>
  <c r="C179" i="4"/>
  <c r="M179" i="4"/>
  <c r="O179" i="4"/>
  <c r="A180" i="4"/>
  <c r="B180" i="4"/>
  <c r="C180" i="4"/>
  <c r="M180" i="4"/>
  <c r="O180" i="4"/>
  <c r="A181" i="4"/>
  <c r="K181" i="4"/>
  <c r="B181" i="4"/>
  <c r="L181" i="4"/>
  <c r="C181" i="4"/>
  <c r="M181" i="4"/>
  <c r="O181" i="4"/>
  <c r="A182" i="4"/>
  <c r="B182" i="4"/>
  <c r="C182" i="4"/>
  <c r="M182" i="4"/>
  <c r="O182" i="4"/>
  <c r="A183" i="4"/>
  <c r="K183" i="4"/>
  <c r="B183" i="4"/>
  <c r="L183" i="4"/>
  <c r="C183" i="4"/>
  <c r="M183" i="4"/>
  <c r="O183" i="4"/>
  <c r="A184" i="4"/>
  <c r="B184" i="4"/>
  <c r="C184" i="4"/>
  <c r="M184" i="4"/>
  <c r="O184" i="4"/>
  <c r="A185" i="4"/>
  <c r="K185" i="4"/>
  <c r="B185" i="4"/>
  <c r="L185" i="4"/>
  <c r="C185" i="4"/>
  <c r="M185" i="4"/>
  <c r="O185" i="4"/>
  <c r="A186" i="4"/>
  <c r="K186" i="4" s="1"/>
  <c r="B186" i="4"/>
  <c r="C186" i="4"/>
  <c r="M186" i="4" s="1"/>
  <c r="P186" i="4" s="1"/>
  <c r="O186" i="4"/>
  <c r="A187" i="4"/>
  <c r="K187" i="4" s="1"/>
  <c r="B187" i="4"/>
  <c r="L187" i="4" s="1"/>
  <c r="C187" i="4"/>
  <c r="M187" i="4" s="1"/>
  <c r="N187" i="4" s="1"/>
  <c r="R187" i="4" s="1"/>
  <c r="O187" i="4"/>
  <c r="A188" i="4"/>
  <c r="K188" i="4" s="1"/>
  <c r="B188" i="4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P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C192" i="4"/>
  <c r="M192" i="4" s="1"/>
  <c r="Q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C196" i="4"/>
  <c r="M196" i="4" s="1"/>
  <c r="O196" i="4"/>
  <c r="A197" i="4"/>
  <c r="K197" i="4" s="1"/>
  <c r="B197" i="4"/>
  <c r="L197" i="4" s="1"/>
  <c r="C197" i="4"/>
  <c r="M197" i="4" s="1"/>
  <c r="N197" i="4" s="1"/>
  <c r="O197" i="4"/>
  <c r="A198" i="4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C200" i="4"/>
  <c r="M200" i="4" s="1"/>
  <c r="Q200" i="4" s="1"/>
  <c r="O200" i="4"/>
  <c r="A201" i="4"/>
  <c r="K201" i="4" s="1"/>
  <c r="B201" i="4"/>
  <c r="L201" i="4" s="1"/>
  <c r="C201" i="4"/>
  <c r="M201" i="4" s="1"/>
  <c r="O201" i="4"/>
  <c r="A202" i="4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N203" i="4" s="1"/>
  <c r="R203" i="4" s="1"/>
  <c r="O203" i="4"/>
  <c r="A204" i="4"/>
  <c r="B204" i="4"/>
  <c r="C204" i="4"/>
  <c r="M204" i="4" s="1"/>
  <c r="O204" i="4"/>
  <c r="A205" i="4"/>
  <c r="K205" i="4" s="1"/>
  <c r="B205" i="4"/>
  <c r="L205" i="4" s="1"/>
  <c r="C205" i="4"/>
  <c r="M205" i="4" s="1"/>
  <c r="N205" i="4" s="1"/>
  <c r="R205" i="4" s="1"/>
  <c r="O205" i="4"/>
  <c r="A206" i="4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N207" i="4" s="1"/>
  <c r="R207" i="4" s="1"/>
  <c r="O207" i="4"/>
  <c r="A208" i="4"/>
  <c r="B208" i="4"/>
  <c r="L208" i="4" s="1"/>
  <c r="C208" i="4"/>
  <c r="M208" i="4" s="1"/>
  <c r="Q208" i="4" s="1"/>
  <c r="O208" i="4"/>
  <c r="A209" i="4"/>
  <c r="K209" i="4" s="1"/>
  <c r="B209" i="4"/>
  <c r="L209" i="4" s="1"/>
  <c r="C209" i="4"/>
  <c r="M209" i="4" s="1"/>
  <c r="Q209" i="4" s="1"/>
  <c r="O209" i="4"/>
  <c r="A210" i="4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C212" i="4"/>
  <c r="M212" i="4" s="1"/>
  <c r="O212" i="4"/>
  <c r="A213" i="4"/>
  <c r="K213" i="4" s="1"/>
  <c r="B213" i="4"/>
  <c r="L213" i="4" s="1"/>
  <c r="C213" i="4"/>
  <c r="M213" i="4" s="1"/>
  <c r="N213" i="4" s="1"/>
  <c r="O213" i="4"/>
  <c r="A214" i="4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N215" i="4" s="1"/>
  <c r="R215" i="4" s="1"/>
  <c r="O215" i="4"/>
  <c r="A216" i="4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B218" i="4"/>
  <c r="C218" i="4"/>
  <c r="M218" i="4" s="1"/>
  <c r="O218" i="4"/>
  <c r="A219" i="4"/>
  <c r="K219" i="4" s="1"/>
  <c r="B219" i="4"/>
  <c r="L219" i="4" s="1"/>
  <c r="C219" i="4"/>
  <c r="M219" i="4" s="1"/>
  <c r="N219" i="4" s="1"/>
  <c r="R219" i="4" s="1"/>
  <c r="O219" i="4"/>
  <c r="A220" i="4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Q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/>
  <c r="B235" i="4"/>
  <c r="L235" i="4" s="1"/>
  <c r="C235" i="4"/>
  <c r="M235" i="4" s="1"/>
  <c r="O235" i="4"/>
  <c r="A236" i="4"/>
  <c r="K236" i="4" s="1"/>
  <c r="B236" i="4"/>
  <c r="C236" i="4"/>
  <c r="O236" i="4"/>
  <c r="A237" i="4"/>
  <c r="K237" i="4" s="1"/>
  <c r="B237" i="4"/>
  <c r="L237" i="4" s="1"/>
  <c r="C237" i="4"/>
  <c r="M237" i="4" s="1"/>
  <c r="O237" i="4"/>
  <c r="A238" i="4"/>
  <c r="B238" i="4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C240" i="4"/>
  <c r="O240" i="4"/>
  <c r="A241" i="4"/>
  <c r="K241" i="4" s="1"/>
  <c r="B241" i="4"/>
  <c r="L241" i="4" s="1"/>
  <c r="C241" i="4"/>
  <c r="M241" i="4" s="1"/>
  <c r="O241" i="4"/>
  <c r="A242" i="4"/>
  <c r="K242" i="4" s="1"/>
  <c r="B242" i="4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C244" i="4"/>
  <c r="O244" i="4"/>
  <c r="A245" i="4"/>
  <c r="K245" i="4" s="1"/>
  <c r="B245" i="4"/>
  <c r="L245" i="4" s="1"/>
  <c r="C245" i="4"/>
  <c r="M245" i="4" s="1"/>
  <c r="O245" i="4"/>
  <c r="A246" i="4"/>
  <c r="K246" i="4" s="1"/>
  <c r="B246" i="4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C248" i="4"/>
  <c r="M248" i="4" s="1"/>
  <c r="O248" i="4"/>
  <c r="A249" i="4"/>
  <c r="K249" i="4" s="1"/>
  <c r="B249" i="4"/>
  <c r="L249" i="4" s="1"/>
  <c r="C249" i="4"/>
  <c r="M249" i="4" s="1"/>
  <c r="O249" i="4"/>
  <c r="A250" i="4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C256" i="4"/>
  <c r="M256" i="4" s="1"/>
  <c r="O256" i="4"/>
  <c r="A257" i="4"/>
  <c r="K257" i="4" s="1"/>
  <c r="B257" i="4"/>
  <c r="L257" i="4" s="1"/>
  <c r="C257" i="4"/>
  <c r="M257" i="4" s="1"/>
  <c r="O257" i="4"/>
  <c r="A258" i="4"/>
  <c r="B258" i="4"/>
  <c r="C258" i="4"/>
  <c r="M258" i="4" s="1"/>
  <c r="O258" i="4"/>
  <c r="A259" i="4"/>
  <c r="K259" i="4" s="1"/>
  <c r="B259" i="4"/>
  <c r="L259" i="4" s="1"/>
  <c r="C259" i="4"/>
  <c r="M259" i="4" s="1"/>
  <c r="N259" i="4" s="1"/>
  <c r="O259" i="4"/>
  <c r="A260" i="4"/>
  <c r="B260" i="4"/>
  <c r="L260" i="4" s="1"/>
  <c r="C260" i="4"/>
  <c r="M260" i="4" s="1"/>
  <c r="O260" i="4"/>
  <c r="A261" i="4"/>
  <c r="K261" i="4" s="1"/>
  <c r="B261" i="4"/>
  <c r="L261" i="4" s="1"/>
  <c r="Q261" i="4" s="1"/>
  <c r="C261" i="4"/>
  <c r="M261" i="4" s="1"/>
  <c r="O261" i="4"/>
  <c r="A262" i="4"/>
  <c r="K262" i="4" s="1"/>
  <c r="B262" i="4"/>
  <c r="C262" i="4"/>
  <c r="M262" i="4" s="1"/>
  <c r="O262" i="4"/>
  <c r="A263" i="4"/>
  <c r="K263" i="4" s="1"/>
  <c r="B263" i="4"/>
  <c r="L263" i="4" s="1"/>
  <c r="C263" i="4"/>
  <c r="M263" i="4" s="1"/>
  <c r="O263" i="4"/>
  <c r="A264" i="4"/>
  <c r="B264" i="4"/>
  <c r="C264" i="4"/>
  <c r="M264" i="4" s="1"/>
  <c r="O264" i="4"/>
  <c r="A265" i="4"/>
  <c r="K265" i="4" s="1"/>
  <c r="B265" i="4"/>
  <c r="L265" i="4" s="1"/>
  <c r="C265" i="4"/>
  <c r="M265" i="4" s="1"/>
  <c r="O265" i="4"/>
  <c r="A266" i="4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B268" i="4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P277" i="4" s="1"/>
  <c r="B277" i="4"/>
  <c r="L277" i="4" s="1"/>
  <c r="C277" i="4"/>
  <c r="M277" i="4" s="1"/>
  <c r="O277" i="4"/>
  <c r="A278" i="4"/>
  <c r="K278" i="4" s="1"/>
  <c r="Q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B280" i="4"/>
  <c r="C280" i="4"/>
  <c r="M280" i="4" s="1"/>
  <c r="O280" i="4"/>
  <c r="A281" i="4"/>
  <c r="K281" i="4" s="1"/>
  <c r="P281" i="4" s="1"/>
  <c r="B281" i="4"/>
  <c r="L281" i="4" s="1"/>
  <c r="C281" i="4"/>
  <c r="M281" i="4" s="1"/>
  <c r="O281" i="4"/>
  <c r="A282" i="4"/>
  <c r="K282" i="4" s="1"/>
  <c r="B282" i="4"/>
  <c r="C282" i="4"/>
  <c r="M282" i="4" s="1"/>
  <c r="O282" i="4"/>
  <c r="A283" i="4"/>
  <c r="K283" i="4" s="1"/>
  <c r="Q283" i="4" s="1"/>
  <c r="B283" i="4"/>
  <c r="L283" i="4" s="1"/>
  <c r="C283" i="4"/>
  <c r="M283" i="4" s="1"/>
  <c r="O283" i="4"/>
  <c r="A284" i="4"/>
  <c r="K284" i="4" s="1"/>
  <c r="B284" i="4"/>
  <c r="C284" i="4"/>
  <c r="M284" i="4" s="1"/>
  <c r="O284" i="4"/>
  <c r="A285" i="4"/>
  <c r="K285" i="4" s="1"/>
  <c r="P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Q288" i="4" s="1"/>
  <c r="B288" i="4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Q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B292" i="4"/>
  <c r="L292" i="4" s="1"/>
  <c r="C292" i="4"/>
  <c r="M292" i="4" s="1"/>
  <c r="O292" i="4"/>
  <c r="A293" i="4"/>
  <c r="K293" i="4" s="1"/>
  <c r="P293" i="4" s="1"/>
  <c r="B293" i="4"/>
  <c r="L293" i="4" s="1"/>
  <c r="C293" i="4"/>
  <c r="M293" i="4" s="1"/>
  <c r="O293" i="4"/>
  <c r="A294" i="4"/>
  <c r="K294" i="4" s="1"/>
  <c r="Q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P299" i="4" s="1"/>
  <c r="B299" i="4"/>
  <c r="L299" i="4" s="1"/>
  <c r="C299" i="4"/>
  <c r="M299" i="4" s="1"/>
  <c r="O299" i="4"/>
  <c r="A300" i="4"/>
  <c r="K300" i="4" s="1"/>
  <c r="B300" i="4"/>
  <c r="C300" i="4"/>
  <c r="M300" i="4" s="1"/>
  <c r="O300" i="4"/>
  <c r="A301" i="4"/>
  <c r="K301" i="4" s="1"/>
  <c r="N301" i="4" s="1"/>
  <c r="B301" i="4"/>
  <c r="L301" i="4" s="1"/>
  <c r="C301" i="4"/>
  <c r="M301" i="4" s="1"/>
  <c r="O301" i="4"/>
  <c r="A302" i="4"/>
  <c r="K302" i="4" s="1"/>
  <c r="B302" i="4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Q304" i="4" s="1"/>
  <c r="B304" i="4"/>
  <c r="L304" i="4" s="1"/>
  <c r="C304" i="4"/>
  <c r="M304" i="4" s="1"/>
  <c r="O304" i="4"/>
  <c r="A305" i="4"/>
  <c r="K305" i="4" s="1"/>
  <c r="P305" i="4" s="1"/>
  <c r="B305" i="4"/>
  <c r="L305" i="4" s="1"/>
  <c r="C305" i="4"/>
  <c r="M305" i="4" s="1"/>
  <c r="O305" i="4"/>
  <c r="A306" i="4"/>
  <c r="K306" i="4" s="1"/>
  <c r="B306" i="4"/>
  <c r="C306" i="4"/>
  <c r="M306" i="4" s="1"/>
  <c r="O306" i="4"/>
  <c r="A307" i="4"/>
  <c r="K307" i="4" s="1"/>
  <c r="B307" i="4"/>
  <c r="L307" i="4" s="1"/>
  <c r="C307" i="4"/>
  <c r="M307" i="4" s="1"/>
  <c r="O307" i="4"/>
  <c r="A308" i="4"/>
  <c r="B308" i="4"/>
  <c r="C308" i="4"/>
  <c r="M308" i="4" s="1"/>
  <c r="O308" i="4"/>
  <c r="A309" i="4"/>
  <c r="K309" i="4" s="1"/>
  <c r="N309" i="4" s="1"/>
  <c r="B309" i="4"/>
  <c r="L309" i="4" s="1"/>
  <c r="C309" i="4"/>
  <c r="M309" i="4" s="1"/>
  <c r="O309" i="4"/>
  <c r="A310" i="4"/>
  <c r="K310" i="4" s="1"/>
  <c r="B310" i="4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Q312" i="4" s="1"/>
  <c r="B312" i="4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P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Q318" i="4" s="1"/>
  <c r="B318" i="4"/>
  <c r="C318" i="4"/>
  <c r="M318" i="4" s="1"/>
  <c r="O318" i="4"/>
  <c r="A319" i="4"/>
  <c r="K319" i="4" s="1"/>
  <c r="P319" i="4" s="1"/>
  <c r="B319" i="4"/>
  <c r="L319" i="4" s="1"/>
  <c r="C319" i="4"/>
  <c r="M319" i="4" s="1"/>
  <c r="O319" i="4"/>
  <c r="A320" i="4"/>
  <c r="K320" i="4" s="1"/>
  <c r="B320" i="4"/>
  <c r="C320" i="4"/>
  <c r="M320" i="4" s="1"/>
  <c r="O320" i="4"/>
  <c r="A321" i="4"/>
  <c r="K321" i="4" s="1"/>
  <c r="B321" i="4"/>
  <c r="L321" i="4" s="1"/>
  <c r="C321" i="4"/>
  <c r="M321" i="4"/>
  <c r="O321" i="4"/>
  <c r="A322" i="4"/>
  <c r="B322" i="4"/>
  <c r="C322" i="4"/>
  <c r="M322" i="4" s="1"/>
  <c r="O322" i="4"/>
  <c r="A323" i="4"/>
  <c r="K323" i="4" s="1"/>
  <c r="B323" i="4"/>
  <c r="L323" i="4" s="1"/>
  <c r="C323" i="4"/>
  <c r="M323" i="4" s="1"/>
  <c r="O323" i="4"/>
  <c r="A324" i="4"/>
  <c r="B324" i="4"/>
  <c r="C324" i="4"/>
  <c r="M324" i="4" s="1"/>
  <c r="O324" i="4"/>
  <c r="A325" i="4"/>
  <c r="K325" i="4" s="1"/>
  <c r="B325" i="4"/>
  <c r="L325" i="4" s="1"/>
  <c r="C325" i="4"/>
  <c r="M325" i="4" s="1"/>
  <c r="P325" i="4" s="1"/>
  <c r="O325" i="4"/>
  <c r="A326" i="4"/>
  <c r="B326" i="4"/>
  <c r="C326" i="4"/>
  <c r="M326" i="4" s="1"/>
  <c r="O326" i="4"/>
  <c r="A327" i="4"/>
  <c r="K327" i="4" s="1"/>
  <c r="B327" i="4"/>
  <c r="L327" i="4" s="1"/>
  <c r="C327" i="4"/>
  <c r="M327" i="4" s="1"/>
  <c r="O327" i="4"/>
  <c r="A328" i="4"/>
  <c r="B328" i="4"/>
  <c r="C328" i="4"/>
  <c r="M328" i="4" s="1"/>
  <c r="O328" i="4"/>
  <c r="A329" i="4"/>
  <c r="K329" i="4" s="1"/>
  <c r="B329" i="4"/>
  <c r="L329" i="4" s="1"/>
  <c r="C329" i="4"/>
  <c r="M329" i="4" s="1"/>
  <c r="O329" i="4"/>
  <c r="A330" i="4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C336" i="4"/>
  <c r="M336" i="4" s="1"/>
  <c r="O336" i="4"/>
  <c r="A337" i="4"/>
  <c r="K337" i="4" s="1"/>
  <c r="P337" i="4" s="1"/>
  <c r="B337" i="4"/>
  <c r="L337" i="4" s="1"/>
  <c r="C337" i="4"/>
  <c r="M337" i="4" s="1"/>
  <c r="O337" i="4"/>
  <c r="A338" i="4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Q345" i="4" s="1"/>
  <c r="B345" i="4"/>
  <c r="L345" i="4" s="1"/>
  <c r="C345" i="4"/>
  <c r="M345" i="4" s="1"/>
  <c r="O345" i="4"/>
  <c r="A346" i="4"/>
  <c r="B346" i="4"/>
  <c r="L346" i="4" s="1"/>
  <c r="C346" i="4"/>
  <c r="M346" i="4" s="1"/>
  <c r="O346" i="4"/>
  <c r="A347" i="4"/>
  <c r="K347" i="4" s="1"/>
  <c r="N347" i="4" s="1"/>
  <c r="B347" i="4"/>
  <c r="L347" i="4" s="1"/>
  <c r="C347" i="4"/>
  <c r="M347" i="4" s="1"/>
  <c r="O347" i="4"/>
  <c r="A348" i="4"/>
  <c r="K348" i="4" s="1"/>
  <c r="B348" i="4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B352" i="4"/>
  <c r="C352" i="4"/>
  <c r="M352" i="4" s="1"/>
  <c r="O352" i="4"/>
  <c r="A353" i="4"/>
  <c r="K353" i="4" s="1"/>
  <c r="B353" i="4"/>
  <c r="L353" i="4" s="1"/>
  <c r="C353" i="4"/>
  <c r="M353" i="4" s="1"/>
  <c r="O353" i="4"/>
  <c r="A354" i="4"/>
  <c r="B354" i="4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C360" i="4"/>
  <c r="O360" i="4"/>
  <c r="A361" i="4"/>
  <c r="K361" i="4" s="1"/>
  <c r="B361" i="4"/>
  <c r="L361" i="4" s="1"/>
  <c r="C361" i="4"/>
  <c r="M361" i="4" s="1"/>
  <c r="O361" i="4"/>
  <c r="A362" i="4"/>
  <c r="K362" i="4" s="1"/>
  <c r="B362" i="4"/>
  <c r="C362" i="4"/>
  <c r="M362" i="4" s="1"/>
  <c r="O362" i="4"/>
  <c r="A363" i="4"/>
  <c r="K363" i="4" s="1"/>
  <c r="P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B368" i="4"/>
  <c r="L368" i="4" s="1"/>
  <c r="C368" i="4"/>
  <c r="O368" i="4"/>
  <c r="A369" i="4"/>
  <c r="K369" i="4" s="1"/>
  <c r="B369" i="4"/>
  <c r="L369" i="4" s="1"/>
  <c r="C369" i="4"/>
  <c r="M369" i="4" s="1"/>
  <c r="O369" i="4"/>
  <c r="A370" i="4"/>
  <c r="B370" i="4"/>
  <c r="L370" i="4" s="1"/>
  <c r="C370" i="4"/>
  <c r="M370" i="4" s="1"/>
  <c r="O370" i="4"/>
  <c r="A371" i="4"/>
  <c r="K371" i="4"/>
  <c r="B371" i="4"/>
  <c r="L371" i="4" s="1"/>
  <c r="C371" i="4"/>
  <c r="M371" i="4" s="1"/>
  <c r="O371" i="4"/>
  <c r="A372" i="4"/>
  <c r="K372" i="4" s="1"/>
  <c r="B372" i="4"/>
  <c r="C372" i="4"/>
  <c r="O372" i="4"/>
  <c r="A373" i="4"/>
  <c r="K373" i="4" s="1"/>
  <c r="B373" i="4"/>
  <c r="L373" i="4" s="1"/>
  <c r="C373" i="4"/>
  <c r="M373" i="4" s="1"/>
  <c r="O373" i="4"/>
  <c r="A374" i="4"/>
  <c r="K374" i="4" s="1"/>
  <c r="B374" i="4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C376" i="4"/>
  <c r="O376" i="4"/>
  <c r="A377" i="4"/>
  <c r="K377" i="4" s="1"/>
  <c r="B377" i="4"/>
  <c r="L377" i="4" s="1"/>
  <c r="C377" i="4"/>
  <c r="M377" i="4" s="1"/>
  <c r="O377" i="4"/>
  <c r="A378" i="4"/>
  <c r="K378" i="4" s="1"/>
  <c r="B378" i="4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C380" i="4"/>
  <c r="M380" i="4" s="1"/>
  <c r="O380" i="4"/>
  <c r="A381" i="4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N382" i="4" s="1"/>
  <c r="R382" i="4" s="1"/>
  <c r="O382" i="4"/>
  <c r="A383" i="4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N384" i="4" s="1"/>
  <c r="O384" i="4"/>
  <c r="A385" i="4"/>
  <c r="B385" i="4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N387" i="4" s="1"/>
  <c r="R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B393" i="4"/>
  <c r="C393" i="4"/>
  <c r="M393" i="4" s="1"/>
  <c r="O393" i="4"/>
  <c r="A394" i="4"/>
  <c r="K394" i="4" s="1"/>
  <c r="Q394" i="4" s="1"/>
  <c r="B394" i="4"/>
  <c r="L394" i="4" s="1"/>
  <c r="C394" i="4"/>
  <c r="M394" i="4" s="1"/>
  <c r="O394" i="4"/>
  <c r="A395" i="4"/>
  <c r="B395" i="4"/>
  <c r="L395" i="4" s="1"/>
  <c r="C395" i="4"/>
  <c r="M395" i="4"/>
  <c r="O395" i="4"/>
  <c r="A396" i="4"/>
  <c r="K396" i="4" s="1"/>
  <c r="B396" i="4"/>
  <c r="L396" i="4" s="1"/>
  <c r="C396" i="4"/>
  <c r="M396" i="4" s="1"/>
  <c r="O396" i="4"/>
  <c r="A397" i="4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/>
  <c r="O403" i="4"/>
  <c r="A404" i="4"/>
  <c r="K404" i="4" s="1"/>
  <c r="B404" i="4"/>
  <c r="L404" i="4" s="1"/>
  <c r="C404" i="4"/>
  <c r="M404" i="4" s="1"/>
  <c r="O404" i="4"/>
  <c r="A405" i="4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/>
  <c r="O416" i="4"/>
  <c r="A417" i="4"/>
  <c r="B417" i="4"/>
  <c r="C417" i="4"/>
  <c r="M417" i="4" s="1"/>
  <c r="O417" i="4"/>
  <c r="A418" i="4"/>
  <c r="K418" i="4" s="1"/>
  <c r="B418" i="4"/>
  <c r="L418" i="4" s="1"/>
  <c r="C418" i="4"/>
  <c r="M418" i="4"/>
  <c r="O418" i="4"/>
  <c r="A419" i="4"/>
  <c r="K419" i="4" s="1"/>
  <c r="B419" i="4"/>
  <c r="L419" i="4"/>
  <c r="C419" i="4"/>
  <c r="M419" i="4" s="1"/>
  <c r="O419" i="4"/>
  <c r="A420" i="4"/>
  <c r="K420" i="4"/>
  <c r="B420" i="4"/>
  <c r="L420" i="4" s="1"/>
  <c r="C420" i="4"/>
  <c r="M420" i="4" s="1"/>
  <c r="O420" i="4"/>
  <c r="A421" i="4"/>
  <c r="B421" i="4"/>
  <c r="L421" i="4" s="1"/>
  <c r="C421" i="4"/>
  <c r="M421" i="4" s="1"/>
  <c r="O421" i="4"/>
  <c r="A422" i="4"/>
  <c r="K422" i="4" s="1"/>
  <c r="B422" i="4"/>
  <c r="L422" i="4"/>
  <c r="C422" i="4"/>
  <c r="M422" i="4" s="1"/>
  <c r="O422" i="4"/>
  <c r="A423" i="4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B425" i="4"/>
  <c r="C425" i="4"/>
  <c r="M425" i="4" s="1"/>
  <c r="O425" i="4"/>
  <c r="A426" i="4"/>
  <c r="K426" i="4" s="1"/>
  <c r="B426" i="4"/>
  <c r="L426" i="4" s="1"/>
  <c r="C426" i="4"/>
  <c r="M426" i="4" s="1"/>
  <c r="O426" i="4"/>
  <c r="A427" i="4"/>
  <c r="B427" i="4"/>
  <c r="L427" i="4" s="1"/>
  <c r="C427" i="4"/>
  <c r="M427" i="4" s="1"/>
  <c r="O427" i="4"/>
  <c r="A428" i="4"/>
  <c r="K428" i="4" s="1"/>
  <c r="B428" i="4"/>
  <c r="L428" i="4" s="1"/>
  <c r="C428" i="4"/>
  <c r="M428" i="4"/>
  <c r="O428" i="4"/>
  <c r="A429" i="4"/>
  <c r="B429" i="4"/>
  <c r="L429" i="4"/>
  <c r="C429" i="4"/>
  <c r="M429" i="4" s="1"/>
  <c r="O429" i="4"/>
  <c r="A430" i="4"/>
  <c r="K430" i="4"/>
  <c r="B430" i="4"/>
  <c r="L430" i="4" s="1"/>
  <c r="C430" i="4"/>
  <c r="M430" i="4" s="1"/>
  <c r="O430" i="4"/>
  <c r="A431" i="4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B433" i="4"/>
  <c r="C433" i="4"/>
  <c r="M433" i="4" s="1"/>
  <c r="O433" i="4"/>
  <c r="A434" i="4"/>
  <c r="K434" i="4" s="1"/>
  <c r="B434" i="4"/>
  <c r="L434" i="4" s="1"/>
  <c r="C434" i="4"/>
  <c r="M434" i="4" s="1"/>
  <c r="O434" i="4"/>
  <c r="A435" i="4"/>
  <c r="B435" i="4"/>
  <c r="L435" i="4" s="1"/>
  <c r="C435" i="4"/>
  <c r="M435" i="4" s="1"/>
  <c r="O435" i="4"/>
  <c r="A436" i="4"/>
  <c r="K436" i="4" s="1"/>
  <c r="B436" i="4"/>
  <c r="L436" i="4"/>
  <c r="C436" i="4"/>
  <c r="M436" i="4" s="1"/>
  <c r="O436" i="4"/>
  <c r="A437" i="4"/>
  <c r="B437" i="4"/>
  <c r="L437" i="4" s="1"/>
  <c r="C437" i="4"/>
  <c r="M437" i="4"/>
  <c r="O437" i="4"/>
  <c r="A438" i="4"/>
  <c r="K438" i="4" s="1"/>
  <c r="B438" i="4"/>
  <c r="L438" i="4" s="1"/>
  <c r="C438" i="4"/>
  <c r="M438" i="4" s="1"/>
  <c r="O438" i="4"/>
  <c r="A439" i="4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B441" i="4"/>
  <c r="C441" i="4"/>
  <c r="M441" i="4" s="1"/>
  <c r="O441" i="4"/>
  <c r="A442" i="4"/>
  <c r="K442" i="4" s="1"/>
  <c r="B442" i="4"/>
  <c r="L442" i="4" s="1"/>
  <c r="C442" i="4"/>
  <c r="M442" i="4" s="1"/>
  <c r="O442" i="4"/>
  <c r="A443" i="4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B449" i="4"/>
  <c r="C449" i="4"/>
  <c r="M449" i="4" s="1"/>
  <c r="O449" i="4"/>
  <c r="A450" i="4"/>
  <c r="K450" i="4"/>
  <c r="B450" i="4"/>
  <c r="L450" i="4" s="1"/>
  <c r="C450" i="4"/>
  <c r="M450" i="4" s="1"/>
  <c r="O450" i="4"/>
  <c r="A451" i="4"/>
  <c r="B451" i="4"/>
  <c r="L451" i="4" s="1"/>
  <c r="C451" i="4"/>
  <c r="M451" i="4" s="1"/>
  <c r="O451" i="4"/>
  <c r="A452" i="4"/>
  <c r="K452" i="4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/>
  <c r="C454" i="4"/>
  <c r="M454" i="4" s="1"/>
  <c r="O454" i="4"/>
  <c r="A455" i="4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B457" i="4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B461" i="4"/>
  <c r="C461" i="4"/>
  <c r="M461" i="4" s="1"/>
  <c r="O461" i="4"/>
  <c r="A462" i="4"/>
  <c r="K462" i="4" s="1"/>
  <c r="B462" i="4"/>
  <c r="L462" i="4" s="1"/>
  <c r="C462" i="4"/>
  <c r="M462" i="4"/>
  <c r="O462" i="4"/>
  <c r="A463" i="4"/>
  <c r="B463" i="4"/>
  <c r="L463" i="4"/>
  <c r="C463" i="4"/>
  <c r="M463" i="4" s="1"/>
  <c r="O463" i="4"/>
  <c r="A464" i="4"/>
  <c r="K464" i="4"/>
  <c r="B464" i="4"/>
  <c r="L464" i="4" s="1"/>
  <c r="C464" i="4"/>
  <c r="M464" i="4" s="1"/>
  <c r="O464" i="4"/>
  <c r="A465" i="4"/>
  <c r="B465" i="4"/>
  <c r="L465" i="4" s="1"/>
  <c r="C465" i="4"/>
  <c r="M465" i="4" s="1"/>
  <c r="O465" i="4"/>
  <c r="A466" i="4"/>
  <c r="K466" i="4" s="1"/>
  <c r="B466" i="4"/>
  <c r="L466" i="4" s="1"/>
  <c r="C466" i="4"/>
  <c r="M466" i="4"/>
  <c r="O466" i="4"/>
  <c r="A467" i="4"/>
  <c r="B467" i="4"/>
  <c r="L467" i="4"/>
  <c r="C467" i="4"/>
  <c r="M467" i="4" s="1"/>
  <c r="O467" i="4"/>
  <c r="A468" i="4"/>
  <c r="K468" i="4" s="1"/>
  <c r="B468" i="4"/>
  <c r="L468" i="4" s="1"/>
  <c r="C468" i="4"/>
  <c r="M468" i="4" s="1"/>
  <c r="O468" i="4"/>
  <c r="A469" i="4"/>
  <c r="B469" i="4"/>
  <c r="C469" i="4"/>
  <c r="M469" i="4" s="1"/>
  <c r="O469" i="4"/>
  <c r="A470" i="4"/>
  <c r="K470" i="4" s="1"/>
  <c r="B470" i="4"/>
  <c r="L470" i="4" s="1"/>
  <c r="C470" i="4"/>
  <c r="M470" i="4" s="1"/>
  <c r="O470" i="4"/>
  <c r="A471" i="4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B473" i="4"/>
  <c r="C473" i="4"/>
  <c r="M473" i="4" s="1"/>
  <c r="O473" i="4"/>
  <c r="A474" i="4"/>
  <c r="K474" i="4" s="1"/>
  <c r="B474" i="4"/>
  <c r="L474" i="4" s="1"/>
  <c r="C474" i="4"/>
  <c r="M474" i="4" s="1"/>
  <c r="O474" i="4"/>
  <c r="A475" i="4"/>
  <c r="B475" i="4"/>
  <c r="L475" i="4" s="1"/>
  <c r="C475" i="4"/>
  <c r="M475" i="4" s="1"/>
  <c r="O475" i="4"/>
  <c r="A476" i="4"/>
  <c r="K476" i="4"/>
  <c r="B476" i="4"/>
  <c r="L476" i="4" s="1"/>
  <c r="C476" i="4"/>
  <c r="M476" i="4" s="1"/>
  <c r="O476" i="4"/>
  <c r="A477" i="4"/>
  <c r="B477" i="4"/>
  <c r="L477" i="4" s="1"/>
  <c r="C477" i="4"/>
  <c r="M477" i="4" s="1"/>
  <c r="O477" i="4"/>
  <c r="A478" i="4"/>
  <c r="B478" i="4"/>
  <c r="L478" i="4" s="1"/>
  <c r="C478" i="4"/>
  <c r="M478" i="4"/>
  <c r="O478" i="4"/>
  <c r="A479" i="4"/>
  <c r="B479" i="4"/>
  <c r="L479" i="4"/>
  <c r="C479" i="4"/>
  <c r="M479" i="4" s="1"/>
  <c r="O479" i="4"/>
  <c r="A480" i="4"/>
  <c r="K480" i="4"/>
  <c r="B480" i="4"/>
  <c r="L480" i="4" s="1"/>
  <c r="C480" i="4"/>
  <c r="M480" i="4" s="1"/>
  <c r="O480" i="4"/>
  <c r="A481" i="4"/>
  <c r="B481" i="4"/>
  <c r="C481" i="4"/>
  <c r="M481" i="4" s="1"/>
  <c r="O481" i="4"/>
  <c r="A482" i="4"/>
  <c r="K482" i="4" s="1"/>
  <c r="B482" i="4"/>
  <c r="L482" i="4" s="1"/>
  <c r="C482" i="4"/>
  <c r="M482" i="4" s="1"/>
  <c r="O482" i="4"/>
  <c r="A483" i="4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B485" i="4"/>
  <c r="C485" i="4"/>
  <c r="M485" i="4" s="1"/>
  <c r="O485" i="4"/>
  <c r="A486" i="4"/>
  <c r="K486" i="4" s="1"/>
  <c r="B486" i="4"/>
  <c r="L486" i="4" s="1"/>
  <c r="C486" i="4"/>
  <c r="M486" i="4" s="1"/>
  <c r="O486" i="4"/>
  <c r="A487" i="4"/>
  <c r="B487" i="4"/>
  <c r="L487" i="4" s="1"/>
  <c r="C487" i="4"/>
  <c r="M487" i="4"/>
  <c r="O487" i="4"/>
  <c r="A488" i="4"/>
  <c r="K488" i="4" s="1"/>
  <c r="B488" i="4"/>
  <c r="L488" i="4"/>
  <c r="C488" i="4"/>
  <c r="M488" i="4" s="1"/>
  <c r="O488" i="4"/>
  <c r="A489" i="4"/>
  <c r="B489" i="4"/>
  <c r="C489" i="4"/>
  <c r="M489" i="4"/>
  <c r="O489" i="4"/>
  <c r="A490" i="4"/>
  <c r="K490" i="4" s="1"/>
  <c r="B490" i="4"/>
  <c r="L490" i="4"/>
  <c r="C490" i="4"/>
  <c r="M490" i="4" s="1"/>
  <c r="O490" i="4"/>
  <c r="A491" i="4"/>
  <c r="B491" i="4"/>
  <c r="L491" i="4" s="1"/>
  <c r="C491" i="4"/>
  <c r="M491" i="4"/>
  <c r="O491" i="4"/>
  <c r="A492" i="4"/>
  <c r="K492" i="4"/>
  <c r="B492" i="4"/>
  <c r="L492" i="4" s="1"/>
  <c r="C492" i="4"/>
  <c r="M492" i="4"/>
  <c r="O492" i="4"/>
  <c r="A493" i="4"/>
  <c r="B493" i="4"/>
  <c r="C493" i="4"/>
  <c r="M493" i="4"/>
  <c r="O493" i="4"/>
  <c r="A494" i="4"/>
  <c r="K494" i="4"/>
  <c r="B494" i="4"/>
  <c r="L494" i="4" s="1"/>
  <c r="C494" i="4"/>
  <c r="M494" i="4"/>
  <c r="O494" i="4"/>
  <c r="A495" i="4"/>
  <c r="B495" i="4"/>
  <c r="L495" i="4"/>
  <c r="C495" i="4"/>
  <c r="O495" i="4"/>
  <c r="A496" i="4"/>
  <c r="K496" i="4"/>
  <c r="B496" i="4"/>
  <c r="L496" i="4" s="1"/>
  <c r="C496" i="4"/>
  <c r="M496" i="4"/>
  <c r="O496" i="4"/>
  <c r="A497" i="4"/>
  <c r="B497" i="4"/>
  <c r="C497" i="4"/>
  <c r="M497" i="4"/>
  <c r="O497" i="4"/>
  <c r="A498" i="4"/>
  <c r="K498" i="4"/>
  <c r="B498" i="4"/>
  <c r="L498" i="4" s="1"/>
  <c r="C498" i="4"/>
  <c r="M498" i="4"/>
  <c r="O498" i="4"/>
  <c r="A499" i="4"/>
  <c r="B499" i="4"/>
  <c r="L499" i="4"/>
  <c r="C499" i="4"/>
  <c r="O499" i="4"/>
  <c r="A500" i="4"/>
  <c r="K500" i="4"/>
  <c r="B500" i="4"/>
  <c r="L500" i="4" s="1"/>
  <c r="C500" i="4"/>
  <c r="M500" i="4"/>
  <c r="O500" i="4"/>
  <c r="A501" i="4"/>
  <c r="K501" i="4" s="1"/>
  <c r="Q501" i="4" s="1"/>
  <c r="B501" i="4"/>
  <c r="C501" i="4"/>
  <c r="M501" i="4" s="1"/>
  <c r="O501" i="4"/>
  <c r="A502" i="4"/>
  <c r="K502" i="4"/>
  <c r="B502" i="4"/>
  <c r="L502" i="4" s="1"/>
  <c r="C502" i="4"/>
  <c r="M502" i="4"/>
  <c r="O502" i="4"/>
  <c r="A503" i="4"/>
  <c r="B503" i="4"/>
  <c r="L503" i="4"/>
  <c r="C503" i="4"/>
  <c r="O503" i="4"/>
  <c r="A504" i="4"/>
  <c r="K504" i="4"/>
  <c r="B504" i="4"/>
  <c r="L504" i="4" s="1"/>
  <c r="C504" i="4"/>
  <c r="M504" i="4"/>
  <c r="O504" i="4"/>
  <c r="A505" i="4"/>
  <c r="B505" i="4"/>
  <c r="C505" i="4"/>
  <c r="M505" i="4" s="1"/>
  <c r="Q505" i="4" s="1"/>
  <c r="O505" i="4"/>
  <c r="A506" i="4"/>
  <c r="K506" i="4"/>
  <c r="B506" i="4"/>
  <c r="L506" i="4" s="1"/>
  <c r="C506" i="4"/>
  <c r="M506" i="4"/>
  <c r="O506" i="4"/>
  <c r="A507" i="4"/>
  <c r="B507" i="4"/>
  <c r="L507" i="4"/>
  <c r="C507" i="4"/>
  <c r="O507" i="4"/>
  <c r="A508" i="4"/>
  <c r="K508" i="4"/>
  <c r="B508" i="4"/>
  <c r="L508" i="4" s="1"/>
  <c r="C508" i="4"/>
  <c r="M508" i="4"/>
  <c r="O508" i="4"/>
  <c r="A509" i="4"/>
  <c r="K509" i="4"/>
  <c r="B509" i="4"/>
  <c r="C509" i="4"/>
  <c r="M509" i="4" s="1"/>
  <c r="Q509" i="4" s="1"/>
  <c r="O509" i="4"/>
  <c r="A510" i="4"/>
  <c r="K510" i="4" s="1"/>
  <c r="B510" i="4"/>
  <c r="L510" i="4"/>
  <c r="C510" i="4"/>
  <c r="M510" i="4" s="1"/>
  <c r="O510" i="4"/>
  <c r="A511" i="4"/>
  <c r="B511" i="4"/>
  <c r="C511" i="4"/>
  <c r="M511" i="4" s="1"/>
  <c r="Q511" i="4" s="1"/>
  <c r="O511" i="4"/>
  <c r="A512" i="4"/>
  <c r="K512" i="4" s="1"/>
  <c r="B512" i="4"/>
  <c r="L512" i="4"/>
  <c r="C512" i="4"/>
  <c r="M512" i="4" s="1"/>
  <c r="O512" i="4"/>
  <c r="A513" i="4"/>
  <c r="B513" i="4"/>
  <c r="L513" i="4" s="1"/>
  <c r="Q513" i="4" s="1"/>
  <c r="C513" i="4"/>
  <c r="O513" i="4"/>
  <c r="A514" i="4"/>
  <c r="K514" i="4" s="1"/>
  <c r="B514" i="4"/>
  <c r="C514" i="4"/>
  <c r="M514" i="4"/>
  <c r="O514" i="4"/>
  <c r="A515" i="4"/>
  <c r="K515" i="4"/>
  <c r="B515" i="4"/>
  <c r="C515" i="4"/>
  <c r="O515" i="4"/>
  <c r="A516" i="4"/>
  <c r="K516" i="4"/>
  <c r="B516" i="4"/>
  <c r="L516" i="4" s="1"/>
  <c r="C516" i="4"/>
  <c r="M516" i="4"/>
  <c r="O516" i="4"/>
  <c r="A517" i="4"/>
  <c r="K517" i="4"/>
  <c r="B517" i="4"/>
  <c r="C517" i="4"/>
  <c r="M517" i="4" s="1"/>
  <c r="O517" i="4"/>
  <c r="A518" i="4"/>
  <c r="K518" i="4" s="1"/>
  <c r="B518" i="4"/>
  <c r="L518" i="4"/>
  <c r="C518" i="4"/>
  <c r="M518" i="4" s="1"/>
  <c r="O518" i="4"/>
  <c r="A519" i="4"/>
  <c r="B519" i="4"/>
  <c r="C519" i="4"/>
  <c r="O519" i="4"/>
  <c r="A520" i="4"/>
  <c r="K520" i="4"/>
  <c r="B520" i="4"/>
  <c r="L520" i="4" s="1"/>
  <c r="C520" i="4"/>
  <c r="M520" i="4"/>
  <c r="O520" i="4"/>
  <c r="A521" i="4"/>
  <c r="B521" i="4"/>
  <c r="C521" i="4"/>
  <c r="M521" i="4" s="1"/>
  <c r="O521" i="4"/>
  <c r="A522" i="4"/>
  <c r="K522" i="4"/>
  <c r="B522" i="4"/>
  <c r="L522" i="4" s="1"/>
  <c r="C522" i="4"/>
  <c r="M522" i="4"/>
  <c r="O522" i="4"/>
  <c r="A523" i="4"/>
  <c r="K523" i="4"/>
  <c r="B523" i="4"/>
  <c r="C523" i="4"/>
  <c r="O523" i="4"/>
  <c r="A524" i="4"/>
  <c r="K524" i="4"/>
  <c r="B524" i="4"/>
  <c r="L524" i="4" s="1"/>
  <c r="C524" i="4"/>
  <c r="M524" i="4"/>
  <c r="O524" i="4"/>
  <c r="A525" i="4"/>
  <c r="K525" i="4"/>
  <c r="B525" i="4"/>
  <c r="C525" i="4"/>
  <c r="M525" i="4" s="1"/>
  <c r="O525" i="4"/>
  <c r="A526" i="4"/>
  <c r="K526" i="4" s="1"/>
  <c r="B526" i="4"/>
  <c r="L526" i="4"/>
  <c r="C526" i="4"/>
  <c r="M526" i="4" s="1"/>
  <c r="O526" i="4"/>
  <c r="A527" i="4"/>
  <c r="B527" i="4"/>
  <c r="C527" i="4"/>
  <c r="O527" i="4"/>
  <c r="A528" i="4"/>
  <c r="K528" i="4"/>
  <c r="B528" i="4"/>
  <c r="L528" i="4" s="1"/>
  <c r="C528" i="4"/>
  <c r="M528" i="4"/>
  <c r="O528" i="4"/>
  <c r="A529" i="4"/>
  <c r="B529" i="4"/>
  <c r="C529" i="4"/>
  <c r="M529" i="4" s="1"/>
  <c r="O529" i="4"/>
  <c r="A530" i="4"/>
  <c r="K530" i="4"/>
  <c r="B530" i="4"/>
  <c r="L530" i="4" s="1"/>
  <c r="C530" i="4"/>
  <c r="M530" i="4"/>
  <c r="O530" i="4"/>
  <c r="A531" i="4"/>
  <c r="K531" i="4"/>
  <c r="B531" i="4"/>
  <c r="C531" i="4"/>
  <c r="O531" i="4"/>
  <c r="A532" i="4"/>
  <c r="K532" i="4"/>
  <c r="B532" i="4"/>
  <c r="L532" i="4" s="1"/>
  <c r="C532" i="4"/>
  <c r="M532" i="4"/>
  <c r="O532" i="4"/>
  <c r="A533" i="4"/>
  <c r="B533" i="4"/>
  <c r="C533" i="4"/>
  <c r="M533" i="4" s="1"/>
  <c r="O533" i="4"/>
  <c r="A534" i="4"/>
  <c r="K534" i="4"/>
  <c r="B534" i="4"/>
  <c r="L534" i="4" s="1"/>
  <c r="C534" i="4"/>
  <c r="M534" i="4"/>
  <c r="O534" i="4"/>
  <c r="A535" i="4"/>
  <c r="B535" i="4"/>
  <c r="C535" i="4"/>
  <c r="O535" i="4"/>
  <c r="A536" i="4"/>
  <c r="K536" i="4"/>
  <c r="B536" i="4"/>
  <c r="L536" i="4" s="1"/>
  <c r="C536" i="4"/>
  <c r="M536" i="4"/>
  <c r="O536" i="4"/>
  <c r="A537" i="4"/>
  <c r="B537" i="4"/>
  <c r="C537" i="4"/>
  <c r="M537" i="4"/>
  <c r="O537" i="4"/>
  <c r="A538" i="4"/>
  <c r="K538" i="4"/>
  <c r="B538" i="4"/>
  <c r="L538" i="4" s="1"/>
  <c r="C538" i="4"/>
  <c r="M538" i="4"/>
  <c r="O538" i="4"/>
  <c r="A539" i="4"/>
  <c r="K539" i="4" s="1"/>
  <c r="B539" i="4"/>
  <c r="C539" i="4"/>
  <c r="O539" i="4"/>
  <c r="A540" i="4"/>
  <c r="K540" i="4"/>
  <c r="B540" i="4"/>
  <c r="L540" i="4" s="1"/>
  <c r="C540" i="4"/>
  <c r="M540" i="4"/>
  <c r="O540" i="4"/>
  <c r="A541" i="4"/>
  <c r="K541" i="4" s="1"/>
  <c r="B541" i="4"/>
  <c r="C541" i="4"/>
  <c r="M541" i="4" s="1"/>
  <c r="O541" i="4"/>
  <c r="A542" i="4"/>
  <c r="K542" i="4"/>
  <c r="B542" i="4"/>
  <c r="L542" i="4" s="1"/>
  <c r="C542" i="4"/>
  <c r="M542" i="4"/>
  <c r="O542" i="4"/>
  <c r="A543" i="4"/>
  <c r="B543" i="4"/>
  <c r="C543" i="4"/>
  <c r="O543" i="4"/>
  <c r="A544" i="4"/>
  <c r="K544" i="4"/>
  <c r="B544" i="4"/>
  <c r="L544" i="4" s="1"/>
  <c r="C544" i="4"/>
  <c r="M544" i="4"/>
  <c r="O544" i="4"/>
  <c r="A545" i="4"/>
  <c r="K545" i="4" s="1"/>
  <c r="B545" i="4"/>
  <c r="C545" i="4"/>
  <c r="M545" i="4" s="1"/>
  <c r="O545" i="4"/>
  <c r="A546" i="4"/>
  <c r="K546" i="4"/>
  <c r="B546" i="4"/>
  <c r="L546" i="4" s="1"/>
  <c r="C546" i="4"/>
  <c r="M546" i="4"/>
  <c r="O546" i="4"/>
  <c r="A547" i="4"/>
  <c r="K547" i="4"/>
  <c r="B547" i="4"/>
  <c r="C547" i="4"/>
  <c r="O547" i="4"/>
  <c r="A548" i="4"/>
  <c r="K548" i="4"/>
  <c r="B548" i="4"/>
  <c r="L548" i="4" s="1"/>
  <c r="C548" i="4"/>
  <c r="M548" i="4"/>
  <c r="O548" i="4"/>
  <c r="A549" i="4"/>
  <c r="B549" i="4"/>
  <c r="C549" i="4"/>
  <c r="M549" i="4" s="1"/>
  <c r="O549" i="4"/>
  <c r="A550" i="4"/>
  <c r="K550" i="4"/>
  <c r="B550" i="4"/>
  <c r="L550" i="4" s="1"/>
  <c r="C550" i="4"/>
  <c r="M550" i="4"/>
  <c r="O550" i="4"/>
  <c r="A551" i="4"/>
  <c r="B551" i="4"/>
  <c r="C551" i="4"/>
  <c r="O551" i="4"/>
  <c r="A552" i="4"/>
  <c r="K552" i="4"/>
  <c r="B552" i="4"/>
  <c r="L552" i="4" s="1"/>
  <c r="C552" i="4"/>
  <c r="M552" i="4"/>
  <c r="O552" i="4"/>
  <c r="A553" i="4"/>
  <c r="B553" i="4"/>
  <c r="C553" i="4"/>
  <c r="M553" i="4"/>
  <c r="O553" i="4"/>
  <c r="A554" i="4"/>
  <c r="K554" i="4"/>
  <c r="B554" i="4"/>
  <c r="L554" i="4" s="1"/>
  <c r="C554" i="4"/>
  <c r="M554" i="4"/>
  <c r="O554" i="4"/>
  <c r="A555" i="4"/>
  <c r="K555" i="4" s="1"/>
  <c r="B555" i="4"/>
  <c r="C555" i="4"/>
  <c r="O555" i="4"/>
  <c r="A556" i="4"/>
  <c r="B556" i="4"/>
  <c r="L556" i="4"/>
  <c r="C556" i="4"/>
  <c r="O556" i="4"/>
  <c r="A557" i="4"/>
  <c r="K557" i="4"/>
  <c r="B557" i="4"/>
  <c r="L557" i="4" s="1"/>
  <c r="Q557" i="4" s="1"/>
  <c r="C557" i="4"/>
  <c r="O557" i="4"/>
  <c r="A558" i="4"/>
  <c r="B558" i="4"/>
  <c r="C558" i="4"/>
  <c r="M558" i="4"/>
  <c r="O558" i="4"/>
  <c r="A559" i="4"/>
  <c r="K559" i="4"/>
  <c r="B559" i="4"/>
  <c r="L559" i="4" s="1"/>
  <c r="Q559" i="4" s="1"/>
  <c r="C559" i="4"/>
  <c r="O559" i="4"/>
  <c r="A560" i="4"/>
  <c r="B560" i="4"/>
  <c r="C560" i="4"/>
  <c r="O560" i="4"/>
  <c r="A561" i="4"/>
  <c r="K561" i="4" s="1"/>
  <c r="Q561" i="4" s="1"/>
  <c r="B561" i="4"/>
  <c r="L561" i="4"/>
  <c r="C561" i="4"/>
  <c r="O561" i="4"/>
  <c r="A562" i="4"/>
  <c r="B562" i="4"/>
  <c r="C562" i="4"/>
  <c r="O562" i="4"/>
  <c r="A563" i="4"/>
  <c r="K563" i="4"/>
  <c r="B563" i="4"/>
  <c r="L563" i="4" s="1"/>
  <c r="C563" i="4"/>
  <c r="O563" i="4"/>
  <c r="A564" i="4"/>
  <c r="B564" i="4"/>
  <c r="C564" i="4"/>
  <c r="O564" i="4"/>
  <c r="A565" i="4"/>
  <c r="K565" i="4" s="1"/>
  <c r="Q565" i="4" s="1"/>
  <c r="B565" i="4"/>
  <c r="L565" i="4"/>
  <c r="C565" i="4"/>
  <c r="O565" i="4"/>
  <c r="A566" i="4"/>
  <c r="B566" i="4"/>
  <c r="C566" i="4"/>
  <c r="M566" i="4" s="1"/>
  <c r="O566" i="4"/>
  <c r="A567" i="4"/>
  <c r="K567" i="4"/>
  <c r="B567" i="4"/>
  <c r="L567" i="4" s="1"/>
  <c r="Q567" i="4" s="1"/>
  <c r="C567" i="4"/>
  <c r="O567" i="4"/>
  <c r="A568" i="4"/>
  <c r="B568" i="4"/>
  <c r="C568" i="4"/>
  <c r="M568" i="4"/>
  <c r="O568" i="4"/>
  <c r="A569" i="4"/>
  <c r="K569" i="4"/>
  <c r="B569" i="4"/>
  <c r="L569" i="4" s="1"/>
  <c r="Q569" i="4" s="1"/>
  <c r="C569" i="4"/>
  <c r="O569" i="4"/>
  <c r="A570" i="4"/>
  <c r="B570" i="4"/>
  <c r="C570" i="4"/>
  <c r="M570" i="4"/>
  <c r="O570" i="4"/>
  <c r="A571" i="4"/>
  <c r="K571" i="4" s="1"/>
  <c r="B571" i="4"/>
  <c r="L571" i="4"/>
  <c r="C571" i="4"/>
  <c r="O571" i="4"/>
  <c r="A572" i="4"/>
  <c r="B572" i="4"/>
  <c r="C572" i="4"/>
  <c r="M572" i="4" s="1"/>
  <c r="O572" i="4"/>
  <c r="A573" i="4"/>
  <c r="K573" i="4" s="1"/>
  <c r="Q573" i="4" s="1"/>
  <c r="B573" i="4"/>
  <c r="L573" i="4"/>
  <c r="C573" i="4"/>
  <c r="O573" i="4"/>
  <c r="A574" i="4"/>
  <c r="K574" i="4"/>
  <c r="B574" i="4"/>
  <c r="C574" i="4"/>
  <c r="O574" i="4"/>
  <c r="A575" i="4"/>
  <c r="K575" i="4"/>
  <c r="B575" i="4"/>
  <c r="L575" i="4" s="1"/>
  <c r="Q575" i="4" s="1"/>
  <c r="C575" i="4"/>
  <c r="O575" i="4"/>
  <c r="A576" i="4"/>
  <c r="K576" i="4" s="1"/>
  <c r="B576" i="4"/>
  <c r="C576" i="4"/>
  <c r="O576" i="4"/>
  <c r="A577" i="4"/>
  <c r="K577" i="4"/>
  <c r="B577" i="4"/>
  <c r="L577" i="4" s="1"/>
  <c r="Q577" i="4" s="1"/>
  <c r="C577" i="4"/>
  <c r="O577" i="4"/>
  <c r="A578" i="4"/>
  <c r="B578" i="4"/>
  <c r="C578" i="4"/>
  <c r="O578" i="4"/>
  <c r="A579" i="4"/>
  <c r="K579" i="4" s="1"/>
  <c r="B579" i="4"/>
  <c r="L579" i="4"/>
  <c r="C579" i="4"/>
  <c r="O579" i="4"/>
  <c r="A580" i="4"/>
  <c r="K580" i="4"/>
  <c r="B580" i="4"/>
  <c r="C580" i="4"/>
  <c r="O580" i="4"/>
  <c r="A581" i="4"/>
  <c r="K581" i="4"/>
  <c r="B581" i="4"/>
  <c r="L581" i="4" s="1"/>
  <c r="Q581" i="4" s="1"/>
  <c r="C581" i="4"/>
  <c r="O581" i="4"/>
  <c r="A582" i="4"/>
  <c r="B582" i="4"/>
  <c r="C582" i="4"/>
  <c r="O582" i="4"/>
  <c r="A583" i="4"/>
  <c r="K583" i="4" s="1"/>
  <c r="Q583" i="4" s="1"/>
  <c r="B583" i="4"/>
  <c r="L583" i="4"/>
  <c r="C583" i="4"/>
  <c r="O583" i="4"/>
  <c r="A584" i="4"/>
  <c r="K584" i="4"/>
  <c r="B584" i="4"/>
  <c r="C584" i="4"/>
  <c r="O584" i="4"/>
  <c r="A585" i="4"/>
  <c r="K585" i="4" s="1"/>
  <c r="Q585" i="4" s="1"/>
  <c r="B585" i="4"/>
  <c r="L585" i="4"/>
  <c r="C585" i="4"/>
  <c r="O585" i="4"/>
  <c r="A586" i="4"/>
  <c r="B586" i="4"/>
  <c r="C586" i="4"/>
  <c r="O586" i="4"/>
  <c r="A587" i="4"/>
  <c r="K587" i="4"/>
  <c r="B587" i="4"/>
  <c r="L587" i="4" s="1"/>
  <c r="C587" i="4"/>
  <c r="O587" i="4"/>
  <c r="A588" i="4"/>
  <c r="K588" i="4" s="1"/>
  <c r="B588" i="4"/>
  <c r="C588" i="4"/>
  <c r="O588" i="4"/>
  <c r="A589" i="4"/>
  <c r="K589" i="4" s="1"/>
  <c r="Q589" i="4" s="1"/>
  <c r="B589" i="4"/>
  <c r="L589" i="4"/>
  <c r="C589" i="4"/>
  <c r="O589" i="4"/>
  <c r="A590" i="4"/>
  <c r="B590" i="4"/>
  <c r="C590" i="4"/>
  <c r="O590" i="4"/>
  <c r="A591" i="4"/>
  <c r="K591" i="4"/>
  <c r="B591" i="4"/>
  <c r="L591" i="4" s="1"/>
  <c r="Q591" i="4" s="1"/>
  <c r="C591" i="4"/>
  <c r="O591" i="4"/>
  <c r="A592" i="4"/>
  <c r="K592" i="4" s="1"/>
  <c r="B592" i="4"/>
  <c r="C592" i="4"/>
  <c r="O592" i="4"/>
  <c r="A593" i="4"/>
  <c r="K593" i="4"/>
  <c r="B593" i="4"/>
  <c r="L593" i="4" s="1"/>
  <c r="Q593" i="4" s="1"/>
  <c r="C593" i="4"/>
  <c r="O593" i="4"/>
  <c r="A594" i="4"/>
  <c r="B594" i="4"/>
  <c r="C594" i="4"/>
  <c r="O594" i="4"/>
  <c r="A595" i="4"/>
  <c r="K595" i="4"/>
  <c r="B595" i="4"/>
  <c r="L595" i="4"/>
  <c r="C595" i="4"/>
  <c r="O595" i="4"/>
  <c r="A596" i="4"/>
  <c r="K596" i="4"/>
  <c r="B596" i="4"/>
  <c r="C596" i="4"/>
  <c r="O596" i="4"/>
  <c r="A597" i="4"/>
  <c r="K597" i="4"/>
  <c r="B597" i="4"/>
  <c r="L597" i="4"/>
  <c r="C597" i="4"/>
  <c r="O597" i="4"/>
  <c r="A598" i="4"/>
  <c r="B598" i="4"/>
  <c r="C598" i="4"/>
  <c r="O598" i="4"/>
  <c r="A599" i="4"/>
  <c r="K599" i="4"/>
  <c r="B599" i="4"/>
  <c r="L599" i="4"/>
  <c r="C599" i="4"/>
  <c r="O599" i="4"/>
  <c r="A600" i="4"/>
  <c r="K600" i="4"/>
  <c r="B600" i="4"/>
  <c r="C600" i="4"/>
  <c r="O600" i="4"/>
  <c r="A601" i="4"/>
  <c r="K601" i="4"/>
  <c r="B601" i="4"/>
  <c r="L601" i="4"/>
  <c r="C601" i="4"/>
  <c r="O601" i="4"/>
  <c r="A602" i="4"/>
  <c r="B602" i="4"/>
  <c r="C602" i="4"/>
  <c r="O602" i="4"/>
  <c r="A603" i="4"/>
  <c r="K603" i="4"/>
  <c r="B603" i="4"/>
  <c r="L603" i="4"/>
  <c r="C603" i="4"/>
  <c r="O603" i="4"/>
  <c r="A604" i="4"/>
  <c r="K604" i="4"/>
  <c r="B604" i="4"/>
  <c r="C604" i="4"/>
  <c r="O604" i="4"/>
  <c r="A605" i="4"/>
  <c r="K605" i="4"/>
  <c r="B605" i="4"/>
  <c r="L605" i="4"/>
  <c r="C605" i="4"/>
  <c r="O605" i="4"/>
  <c r="A606" i="4"/>
  <c r="B606" i="4"/>
  <c r="C606" i="4"/>
  <c r="O606" i="4"/>
  <c r="A607" i="4"/>
  <c r="K607" i="4"/>
  <c r="B607" i="4"/>
  <c r="L607" i="4"/>
  <c r="C607" i="4"/>
  <c r="O607" i="4"/>
  <c r="A608" i="4"/>
  <c r="K608" i="4"/>
  <c r="B608" i="4"/>
  <c r="C608" i="4"/>
  <c r="O608" i="4"/>
  <c r="A609" i="4"/>
  <c r="K609" i="4"/>
  <c r="B609" i="4"/>
  <c r="L609" i="4"/>
  <c r="C609" i="4"/>
  <c r="O609" i="4"/>
  <c r="A610" i="4"/>
  <c r="B610" i="4"/>
  <c r="C610" i="4"/>
  <c r="O610" i="4"/>
  <c r="A611" i="4"/>
  <c r="K611" i="4"/>
  <c r="B611" i="4"/>
  <c r="L611" i="4"/>
  <c r="C611" i="4"/>
  <c r="O611" i="4"/>
  <c r="A612" i="4"/>
  <c r="K612" i="4"/>
  <c r="B612" i="4"/>
  <c r="C612" i="4"/>
  <c r="O612" i="4"/>
  <c r="A613" i="4"/>
  <c r="K613" i="4"/>
  <c r="B613" i="4"/>
  <c r="L613" i="4"/>
  <c r="C613" i="4"/>
  <c r="O613" i="4"/>
  <c r="A614" i="4"/>
  <c r="B614" i="4"/>
  <c r="C614" i="4"/>
  <c r="O614" i="4"/>
  <c r="A615" i="4"/>
  <c r="K615" i="4"/>
  <c r="B615" i="4"/>
  <c r="L615" i="4"/>
  <c r="C615" i="4"/>
  <c r="O615" i="4"/>
  <c r="A616" i="4"/>
  <c r="K616" i="4"/>
  <c r="B616" i="4"/>
  <c r="C616" i="4"/>
  <c r="O616" i="4"/>
  <c r="A617" i="4"/>
  <c r="K617" i="4"/>
  <c r="B617" i="4"/>
  <c r="L617" i="4"/>
  <c r="C617" i="4"/>
  <c r="O617" i="4"/>
  <c r="A618" i="4"/>
  <c r="B618" i="4"/>
  <c r="C618" i="4"/>
  <c r="O618" i="4"/>
  <c r="A619" i="4"/>
  <c r="K619" i="4"/>
  <c r="B619" i="4"/>
  <c r="L619" i="4"/>
  <c r="C619" i="4"/>
  <c r="O619" i="4"/>
  <c r="A620" i="4"/>
  <c r="K620" i="4"/>
  <c r="B620" i="4"/>
  <c r="C620" i="4"/>
  <c r="O620" i="4"/>
  <c r="A621" i="4"/>
  <c r="K621" i="4"/>
  <c r="B621" i="4"/>
  <c r="L621" i="4"/>
  <c r="C621" i="4"/>
  <c r="O621" i="4"/>
  <c r="A622" i="4"/>
  <c r="B622" i="4"/>
  <c r="C622" i="4"/>
  <c r="O622" i="4"/>
  <c r="A623" i="4"/>
  <c r="K623" i="4"/>
  <c r="B623" i="4"/>
  <c r="L623" i="4"/>
  <c r="C623" i="4"/>
  <c r="O623" i="4"/>
  <c r="A624" i="4"/>
  <c r="K624" i="4"/>
  <c r="B624" i="4"/>
  <c r="C624" i="4"/>
  <c r="O624" i="4"/>
  <c r="A625" i="4"/>
  <c r="K625" i="4"/>
  <c r="B625" i="4"/>
  <c r="L625" i="4"/>
  <c r="C625" i="4"/>
  <c r="O625" i="4"/>
  <c r="A626" i="4"/>
  <c r="B626" i="4"/>
  <c r="C626" i="4"/>
  <c r="O626" i="4"/>
  <c r="A627" i="4"/>
  <c r="K627" i="4"/>
  <c r="B627" i="4"/>
  <c r="L627" i="4"/>
  <c r="C627" i="4"/>
  <c r="O627" i="4"/>
  <c r="A628" i="4"/>
  <c r="K628" i="4"/>
  <c r="B628" i="4"/>
  <c r="C628" i="4"/>
  <c r="O628" i="4"/>
  <c r="A629" i="4"/>
  <c r="K629" i="4"/>
  <c r="B629" i="4"/>
  <c r="L629" i="4"/>
  <c r="C629" i="4"/>
  <c r="O629" i="4"/>
  <c r="A630" i="4"/>
  <c r="B630" i="4"/>
  <c r="C630" i="4"/>
  <c r="O630" i="4"/>
  <c r="A631" i="4"/>
  <c r="K631" i="4"/>
  <c r="B631" i="4"/>
  <c r="L631" i="4"/>
  <c r="C631" i="4"/>
  <c r="O631" i="4"/>
  <c r="A632" i="4"/>
  <c r="K632" i="4"/>
  <c r="B632" i="4"/>
  <c r="C632" i="4"/>
  <c r="O632" i="4"/>
  <c r="A633" i="4"/>
  <c r="K633" i="4"/>
  <c r="B633" i="4"/>
  <c r="L633" i="4"/>
  <c r="C633" i="4"/>
  <c r="O633" i="4"/>
  <c r="A634" i="4"/>
  <c r="B634" i="4"/>
  <c r="C634" i="4"/>
  <c r="O634" i="4"/>
  <c r="A635" i="4"/>
  <c r="K635" i="4"/>
  <c r="B635" i="4"/>
  <c r="L635" i="4"/>
  <c r="C635" i="4"/>
  <c r="O635" i="4"/>
  <c r="A636" i="4"/>
  <c r="K636" i="4"/>
  <c r="B636" i="4"/>
  <c r="C636" i="4"/>
  <c r="O636" i="4"/>
  <c r="A637" i="4"/>
  <c r="K637" i="4"/>
  <c r="B637" i="4"/>
  <c r="L637" i="4"/>
  <c r="C637" i="4"/>
  <c r="O637" i="4"/>
  <c r="A638" i="4"/>
  <c r="B638" i="4"/>
  <c r="C638" i="4"/>
  <c r="O638" i="4"/>
  <c r="A639" i="4"/>
  <c r="K639" i="4"/>
  <c r="B639" i="4"/>
  <c r="L639" i="4"/>
  <c r="C639" i="4"/>
  <c r="O639" i="4"/>
  <c r="A640" i="4"/>
  <c r="K640" i="4"/>
  <c r="B640" i="4"/>
  <c r="C640" i="4"/>
  <c r="O640" i="4"/>
  <c r="A641" i="4"/>
  <c r="K641" i="4"/>
  <c r="B641" i="4"/>
  <c r="L641" i="4"/>
  <c r="C641" i="4"/>
  <c r="O641" i="4"/>
  <c r="A642" i="4"/>
  <c r="B642" i="4"/>
  <c r="C642" i="4"/>
  <c r="O642" i="4"/>
  <c r="A643" i="4"/>
  <c r="K643" i="4"/>
  <c r="B643" i="4"/>
  <c r="L643" i="4"/>
  <c r="C643" i="4"/>
  <c r="O643" i="4"/>
  <c r="A644" i="4"/>
  <c r="K644" i="4"/>
  <c r="B644" i="4"/>
  <c r="C644" i="4"/>
  <c r="O644" i="4"/>
  <c r="A645" i="4"/>
  <c r="K645" i="4"/>
  <c r="B645" i="4"/>
  <c r="L645" i="4"/>
  <c r="C645" i="4"/>
  <c r="O645" i="4"/>
  <c r="A646" i="4"/>
  <c r="B646" i="4"/>
  <c r="C646" i="4"/>
  <c r="O646" i="4"/>
  <c r="A647" i="4"/>
  <c r="K647" i="4"/>
  <c r="B647" i="4"/>
  <c r="L647" i="4"/>
  <c r="C647" i="4"/>
  <c r="O647" i="4"/>
  <c r="A648" i="4"/>
  <c r="K648" i="4"/>
  <c r="B648" i="4"/>
  <c r="C648" i="4"/>
  <c r="O648" i="4"/>
  <c r="A649" i="4"/>
  <c r="K649" i="4"/>
  <c r="B649" i="4"/>
  <c r="L649" i="4"/>
  <c r="C649" i="4"/>
  <c r="O649" i="4"/>
  <c r="A650" i="4"/>
  <c r="B650" i="4"/>
  <c r="C650" i="4"/>
  <c r="O650" i="4"/>
  <c r="A651" i="4"/>
  <c r="K651" i="4"/>
  <c r="B651" i="4"/>
  <c r="L651" i="4"/>
  <c r="C651" i="4"/>
  <c r="O651" i="4"/>
  <c r="A652" i="4"/>
  <c r="K652" i="4"/>
  <c r="B652" i="4"/>
  <c r="C652" i="4"/>
  <c r="O652" i="4"/>
  <c r="A653" i="4"/>
  <c r="K653" i="4"/>
  <c r="B653" i="4"/>
  <c r="L653" i="4"/>
  <c r="C653" i="4"/>
  <c r="O653" i="4"/>
  <c r="A654" i="4"/>
  <c r="B654" i="4"/>
  <c r="C654" i="4"/>
  <c r="O654" i="4"/>
  <c r="A655" i="4"/>
  <c r="K655" i="4"/>
  <c r="B655" i="4"/>
  <c r="L655" i="4"/>
  <c r="C655" i="4"/>
  <c r="O655" i="4"/>
  <c r="A656" i="4"/>
  <c r="K656" i="4"/>
  <c r="B656" i="4"/>
  <c r="C656" i="4"/>
  <c r="O656" i="4"/>
  <c r="A657" i="4"/>
  <c r="K657" i="4"/>
  <c r="B657" i="4"/>
  <c r="L657" i="4"/>
  <c r="C657" i="4"/>
  <c r="O657" i="4"/>
  <c r="A658" i="4"/>
  <c r="B658" i="4"/>
  <c r="C658" i="4"/>
  <c r="O658" i="4"/>
  <c r="A659" i="4"/>
  <c r="K659" i="4"/>
  <c r="B659" i="4"/>
  <c r="L659" i="4"/>
  <c r="C659" i="4"/>
  <c r="O659" i="4"/>
  <c r="A660" i="4"/>
  <c r="K660" i="4"/>
  <c r="B660" i="4"/>
  <c r="C660" i="4"/>
  <c r="O660" i="4"/>
  <c r="A661" i="4"/>
  <c r="K661" i="4"/>
  <c r="B661" i="4"/>
  <c r="L661" i="4"/>
  <c r="C661" i="4"/>
  <c r="O661" i="4"/>
  <c r="A662" i="4"/>
  <c r="B662" i="4"/>
  <c r="C662" i="4"/>
  <c r="O662" i="4"/>
  <c r="A663" i="4"/>
  <c r="K663" i="4"/>
  <c r="B663" i="4"/>
  <c r="L663" i="4"/>
  <c r="C663" i="4"/>
  <c r="O663" i="4"/>
  <c r="A664" i="4"/>
  <c r="K664" i="4"/>
  <c r="B664" i="4"/>
  <c r="C664" i="4"/>
  <c r="O664" i="4"/>
  <c r="A665" i="4"/>
  <c r="K665" i="4"/>
  <c r="B665" i="4"/>
  <c r="L665" i="4"/>
  <c r="C665" i="4"/>
  <c r="O665" i="4"/>
  <c r="A666" i="4"/>
  <c r="B666" i="4"/>
  <c r="C666" i="4"/>
  <c r="O666" i="4"/>
  <c r="A667" i="4"/>
  <c r="K667" i="4"/>
  <c r="B667" i="4"/>
  <c r="L667" i="4"/>
  <c r="C667" i="4"/>
  <c r="O667" i="4"/>
  <c r="A668" i="4"/>
  <c r="K668" i="4"/>
  <c r="B668" i="4"/>
  <c r="C668" i="4"/>
  <c r="O668" i="4"/>
  <c r="A669" i="4"/>
  <c r="K669" i="4"/>
  <c r="B669" i="4"/>
  <c r="L669" i="4"/>
  <c r="C669" i="4"/>
  <c r="O669" i="4"/>
  <c r="A670" i="4"/>
  <c r="B670" i="4"/>
  <c r="C670" i="4"/>
  <c r="O670" i="4"/>
  <c r="A671" i="4"/>
  <c r="K671" i="4"/>
  <c r="B671" i="4"/>
  <c r="L671" i="4"/>
  <c r="C671" i="4"/>
  <c r="O671" i="4"/>
  <c r="A672" i="4"/>
  <c r="K672" i="4"/>
  <c r="B672" i="4"/>
  <c r="C672" i="4"/>
  <c r="O672" i="4"/>
  <c r="A673" i="4"/>
  <c r="K673" i="4"/>
  <c r="B673" i="4"/>
  <c r="L673" i="4"/>
  <c r="C673" i="4"/>
  <c r="O673" i="4"/>
  <c r="A674" i="4"/>
  <c r="B674" i="4"/>
  <c r="C674" i="4"/>
  <c r="O674" i="4"/>
  <c r="A675" i="4"/>
  <c r="K675" i="4"/>
  <c r="B675" i="4"/>
  <c r="L675" i="4"/>
  <c r="C675" i="4"/>
  <c r="O675" i="4"/>
  <c r="A676" i="4"/>
  <c r="K676" i="4"/>
  <c r="B676" i="4"/>
  <c r="C676" i="4"/>
  <c r="O676" i="4"/>
  <c r="A677" i="4"/>
  <c r="K677" i="4"/>
  <c r="B677" i="4"/>
  <c r="L677" i="4"/>
  <c r="C677" i="4"/>
  <c r="O677" i="4"/>
  <c r="A678" i="4"/>
  <c r="B678" i="4"/>
  <c r="C678" i="4"/>
  <c r="O678" i="4"/>
  <c r="A679" i="4"/>
  <c r="K679" i="4"/>
  <c r="B679" i="4"/>
  <c r="L679" i="4"/>
  <c r="C679" i="4"/>
  <c r="O679" i="4"/>
  <c r="A680" i="4"/>
  <c r="K680" i="4"/>
  <c r="B680" i="4"/>
  <c r="C680" i="4"/>
  <c r="O680" i="4"/>
  <c r="A681" i="4"/>
  <c r="K681" i="4"/>
  <c r="B681" i="4"/>
  <c r="L681" i="4"/>
  <c r="C681" i="4"/>
  <c r="O681" i="4"/>
  <c r="A682" i="4"/>
  <c r="B682" i="4"/>
  <c r="C682" i="4"/>
  <c r="O682" i="4"/>
  <c r="A683" i="4"/>
  <c r="K683" i="4"/>
  <c r="B683" i="4"/>
  <c r="L683" i="4"/>
  <c r="C683" i="4"/>
  <c r="O683" i="4"/>
  <c r="A684" i="4"/>
  <c r="K684" i="4"/>
  <c r="B684" i="4"/>
  <c r="C684" i="4"/>
  <c r="O684" i="4"/>
  <c r="A685" i="4"/>
  <c r="K685" i="4"/>
  <c r="B685" i="4"/>
  <c r="L685" i="4"/>
  <c r="C685" i="4"/>
  <c r="O685" i="4"/>
  <c r="A686" i="4"/>
  <c r="B686" i="4"/>
  <c r="C686" i="4"/>
  <c r="O686" i="4"/>
  <c r="A687" i="4"/>
  <c r="K687" i="4"/>
  <c r="B687" i="4"/>
  <c r="L687" i="4"/>
  <c r="C687" i="4"/>
  <c r="O687" i="4"/>
  <c r="A688" i="4"/>
  <c r="K688" i="4"/>
  <c r="B688" i="4"/>
  <c r="C688" i="4"/>
  <c r="O688" i="4"/>
  <c r="A689" i="4"/>
  <c r="K689" i="4"/>
  <c r="B689" i="4"/>
  <c r="L689" i="4"/>
  <c r="C689" i="4"/>
  <c r="O689" i="4"/>
  <c r="A690" i="4"/>
  <c r="B690" i="4"/>
  <c r="C690" i="4"/>
  <c r="O690" i="4"/>
  <c r="A691" i="4"/>
  <c r="K691" i="4"/>
  <c r="B691" i="4"/>
  <c r="L691" i="4"/>
  <c r="C691" i="4"/>
  <c r="O691" i="4"/>
  <c r="A692" i="4"/>
  <c r="K692" i="4"/>
  <c r="B692" i="4"/>
  <c r="C692" i="4"/>
  <c r="O692" i="4"/>
  <c r="A693" i="4"/>
  <c r="K693" i="4"/>
  <c r="B693" i="4"/>
  <c r="L693" i="4"/>
  <c r="C693" i="4"/>
  <c r="O693" i="4"/>
  <c r="A694" i="4"/>
  <c r="B694" i="4"/>
  <c r="C694" i="4"/>
  <c r="O694" i="4"/>
  <c r="A695" i="4"/>
  <c r="K695" i="4"/>
  <c r="B695" i="4"/>
  <c r="L695" i="4"/>
  <c r="C695" i="4"/>
  <c r="O695" i="4"/>
  <c r="A696" i="4"/>
  <c r="K696" i="4"/>
  <c r="B696" i="4"/>
  <c r="C696" i="4"/>
  <c r="O696" i="4"/>
  <c r="A697" i="4"/>
  <c r="K697" i="4"/>
  <c r="B697" i="4"/>
  <c r="L697" i="4"/>
  <c r="C697" i="4"/>
  <c r="O697" i="4"/>
  <c r="A698" i="4"/>
  <c r="B698" i="4"/>
  <c r="C698" i="4"/>
  <c r="O698" i="4"/>
  <c r="A699" i="4"/>
  <c r="K699" i="4"/>
  <c r="B699" i="4"/>
  <c r="L699" i="4"/>
  <c r="C699" i="4"/>
  <c r="O699" i="4"/>
  <c r="A700" i="4"/>
  <c r="K700" i="4"/>
  <c r="B700" i="4"/>
  <c r="C700" i="4"/>
  <c r="O700" i="4"/>
  <c r="A701" i="4"/>
  <c r="K701" i="4"/>
  <c r="B701" i="4"/>
  <c r="L701" i="4"/>
  <c r="C701" i="4"/>
  <c r="O701" i="4"/>
  <c r="A702" i="4"/>
  <c r="B702" i="4"/>
  <c r="C702" i="4"/>
  <c r="O702" i="4"/>
  <c r="A703" i="4"/>
  <c r="K703" i="4"/>
  <c r="B703" i="4"/>
  <c r="L703" i="4"/>
  <c r="C703" i="4"/>
  <c r="O703" i="4"/>
  <c r="A704" i="4"/>
  <c r="K704" i="4"/>
  <c r="B704" i="4"/>
  <c r="C704" i="4"/>
  <c r="O704" i="4"/>
  <c r="A705" i="4"/>
  <c r="K705" i="4"/>
  <c r="B705" i="4"/>
  <c r="L705" i="4"/>
  <c r="C705" i="4"/>
  <c r="O705" i="4"/>
  <c r="A706" i="4"/>
  <c r="B706" i="4"/>
  <c r="C706" i="4"/>
  <c r="O706" i="4"/>
  <c r="A707" i="4"/>
  <c r="K707" i="4"/>
  <c r="B707" i="4"/>
  <c r="L707" i="4"/>
  <c r="C707" i="4"/>
  <c r="O707" i="4"/>
  <c r="A708" i="4"/>
  <c r="K708" i="4"/>
  <c r="B708" i="4"/>
  <c r="C708" i="4"/>
  <c r="O708" i="4"/>
  <c r="A709" i="4"/>
  <c r="K709" i="4"/>
  <c r="B709" i="4"/>
  <c r="L709" i="4"/>
  <c r="C709" i="4"/>
  <c r="O709" i="4"/>
  <c r="A710" i="4"/>
  <c r="B710" i="4"/>
  <c r="C710" i="4"/>
  <c r="O710" i="4"/>
  <c r="A711" i="4"/>
  <c r="K711" i="4"/>
  <c r="B711" i="4"/>
  <c r="L711" i="4"/>
  <c r="C711" i="4"/>
  <c r="O711" i="4"/>
  <c r="A712" i="4"/>
  <c r="K712" i="4"/>
  <c r="B712" i="4"/>
  <c r="C712" i="4"/>
  <c r="O712" i="4"/>
  <c r="A713" i="4"/>
  <c r="K713" i="4"/>
  <c r="B713" i="4"/>
  <c r="L713" i="4"/>
  <c r="C713" i="4"/>
  <c r="O713" i="4"/>
  <c r="A714" i="4"/>
  <c r="B714" i="4"/>
  <c r="C714" i="4"/>
  <c r="O714" i="4"/>
  <c r="A715" i="4"/>
  <c r="K715" i="4"/>
  <c r="B715" i="4"/>
  <c r="L715" i="4"/>
  <c r="C715" i="4"/>
  <c r="O715" i="4"/>
  <c r="A716" i="4"/>
  <c r="K716" i="4"/>
  <c r="B716" i="4"/>
  <c r="C716" i="4"/>
  <c r="O716" i="4"/>
  <c r="A717" i="4"/>
  <c r="K717" i="4"/>
  <c r="B717" i="4"/>
  <c r="L717" i="4"/>
  <c r="C717" i="4"/>
  <c r="O717" i="4"/>
  <c r="A718" i="4"/>
  <c r="B718" i="4"/>
  <c r="C718" i="4"/>
  <c r="O718" i="4"/>
  <c r="A719" i="4"/>
  <c r="K719" i="4"/>
  <c r="B719" i="4"/>
  <c r="L719" i="4"/>
  <c r="C719" i="4"/>
  <c r="O719" i="4"/>
  <c r="A720" i="4"/>
  <c r="K720" i="4"/>
  <c r="B720" i="4"/>
  <c r="C720" i="4"/>
  <c r="O720" i="4"/>
  <c r="A721" i="4"/>
  <c r="K721" i="4"/>
  <c r="B721" i="4"/>
  <c r="L721" i="4"/>
  <c r="C721" i="4"/>
  <c r="O721" i="4"/>
  <c r="A722" i="4"/>
  <c r="B722" i="4"/>
  <c r="C722" i="4"/>
  <c r="O722" i="4"/>
  <c r="A723" i="4"/>
  <c r="K723" i="4"/>
  <c r="B723" i="4"/>
  <c r="L723" i="4"/>
  <c r="C723" i="4"/>
  <c r="O723" i="4"/>
  <c r="A724" i="4"/>
  <c r="K724" i="4"/>
  <c r="B724" i="4"/>
  <c r="C724" i="4"/>
  <c r="O724" i="4"/>
  <c r="A725" i="4"/>
  <c r="K725" i="4"/>
  <c r="B725" i="4"/>
  <c r="L725" i="4"/>
  <c r="C725" i="4"/>
  <c r="O725" i="4"/>
  <c r="A726" i="4"/>
  <c r="B726" i="4"/>
  <c r="C726" i="4"/>
  <c r="O726" i="4"/>
  <c r="A727" i="4"/>
  <c r="K727" i="4"/>
  <c r="B727" i="4"/>
  <c r="L727" i="4"/>
  <c r="C727" i="4"/>
  <c r="O727" i="4"/>
  <c r="A728" i="4"/>
  <c r="K728" i="4"/>
  <c r="B728" i="4"/>
  <c r="C728" i="4"/>
  <c r="O728" i="4"/>
  <c r="A729" i="4"/>
  <c r="K729" i="4"/>
  <c r="B729" i="4"/>
  <c r="L729" i="4"/>
  <c r="C729" i="4"/>
  <c r="O729" i="4"/>
  <c r="A730" i="4"/>
  <c r="B730" i="4"/>
  <c r="C730" i="4"/>
  <c r="O730" i="4"/>
  <c r="A731" i="4"/>
  <c r="K731" i="4"/>
  <c r="B731" i="4"/>
  <c r="L731" i="4"/>
  <c r="C731" i="4"/>
  <c r="O731" i="4"/>
  <c r="A732" i="4"/>
  <c r="K732" i="4"/>
  <c r="B732" i="4"/>
  <c r="C732" i="4"/>
  <c r="O732" i="4"/>
  <c r="A733" i="4"/>
  <c r="K733" i="4"/>
  <c r="B733" i="4"/>
  <c r="L733" i="4"/>
  <c r="C733" i="4"/>
  <c r="O733" i="4"/>
  <c r="A734" i="4"/>
  <c r="B734" i="4"/>
  <c r="C734" i="4"/>
  <c r="O734" i="4"/>
  <c r="A735" i="4"/>
  <c r="K735" i="4"/>
  <c r="B735" i="4"/>
  <c r="L735" i="4"/>
  <c r="C735" i="4"/>
  <c r="O735" i="4"/>
  <c r="A736" i="4"/>
  <c r="K736" i="4"/>
  <c r="B736" i="4"/>
  <c r="C736" i="4"/>
  <c r="O736" i="4"/>
  <c r="A737" i="4"/>
  <c r="K737" i="4"/>
  <c r="B737" i="4"/>
  <c r="L737" i="4"/>
  <c r="C737" i="4"/>
  <c r="O737" i="4"/>
  <c r="A738" i="4"/>
  <c r="B738" i="4"/>
  <c r="C738" i="4"/>
  <c r="O738" i="4"/>
  <c r="A739" i="4"/>
  <c r="K739" i="4"/>
  <c r="B739" i="4"/>
  <c r="L739" i="4"/>
  <c r="C739" i="4"/>
  <c r="O739" i="4"/>
  <c r="A740" i="4"/>
  <c r="K740" i="4"/>
  <c r="B740" i="4"/>
  <c r="C740" i="4"/>
  <c r="O740" i="4"/>
  <c r="A741" i="4"/>
  <c r="K741" i="4"/>
  <c r="B741" i="4"/>
  <c r="L741" i="4"/>
  <c r="C741" i="4"/>
  <c r="O741" i="4"/>
  <c r="A742" i="4"/>
  <c r="B742" i="4"/>
  <c r="C742" i="4"/>
  <c r="O742" i="4"/>
  <c r="A743" i="4"/>
  <c r="K743" i="4"/>
  <c r="B743" i="4"/>
  <c r="L743" i="4"/>
  <c r="C743" i="4"/>
  <c r="O743" i="4"/>
  <c r="A744" i="4"/>
  <c r="K744" i="4"/>
  <c r="B744" i="4"/>
  <c r="C744" i="4"/>
  <c r="O744" i="4"/>
  <c r="A745" i="4"/>
  <c r="K745" i="4"/>
  <c r="B745" i="4"/>
  <c r="L745" i="4"/>
  <c r="C745" i="4"/>
  <c r="O745" i="4"/>
  <c r="A746" i="4"/>
  <c r="B746" i="4"/>
  <c r="C746" i="4"/>
  <c r="O746" i="4"/>
  <c r="A747" i="4"/>
  <c r="K747" i="4"/>
  <c r="B747" i="4"/>
  <c r="L747" i="4"/>
  <c r="C747" i="4"/>
  <c r="O747" i="4"/>
  <c r="A748" i="4"/>
  <c r="K748" i="4"/>
  <c r="B748" i="4"/>
  <c r="C748" i="4"/>
  <c r="O748" i="4"/>
  <c r="A749" i="4"/>
  <c r="K749" i="4"/>
  <c r="B749" i="4"/>
  <c r="L749" i="4"/>
  <c r="C749" i="4"/>
  <c r="O749" i="4"/>
  <c r="A750" i="4"/>
  <c r="B750" i="4"/>
  <c r="C750" i="4"/>
  <c r="O750" i="4"/>
  <c r="A751" i="4"/>
  <c r="K751" i="4"/>
  <c r="B751" i="4"/>
  <c r="L751" i="4"/>
  <c r="C751" i="4"/>
  <c r="O751" i="4"/>
  <c r="A752" i="4"/>
  <c r="K752" i="4"/>
  <c r="B752" i="4"/>
  <c r="C752" i="4"/>
  <c r="O752" i="4"/>
  <c r="A753" i="4"/>
  <c r="K753" i="4"/>
  <c r="B753" i="4"/>
  <c r="L753" i="4"/>
  <c r="C753" i="4"/>
  <c r="O753" i="4"/>
  <c r="A754" i="4"/>
  <c r="B754" i="4"/>
  <c r="C754" i="4"/>
  <c r="O754" i="4"/>
  <c r="A755" i="4"/>
  <c r="K755" i="4"/>
  <c r="B755" i="4"/>
  <c r="L755" i="4"/>
  <c r="C755" i="4"/>
  <c r="O755" i="4"/>
  <c r="A756" i="4"/>
  <c r="K756" i="4"/>
  <c r="B756" i="4"/>
  <c r="C756" i="4"/>
  <c r="O756" i="4"/>
  <c r="A757" i="4"/>
  <c r="K757" i="4"/>
  <c r="B757" i="4"/>
  <c r="L757" i="4"/>
  <c r="C757" i="4"/>
  <c r="O757" i="4"/>
  <c r="A758" i="4"/>
  <c r="B758" i="4"/>
  <c r="C758" i="4"/>
  <c r="O758" i="4"/>
  <c r="A759" i="4"/>
  <c r="K759" i="4"/>
  <c r="B759" i="4"/>
  <c r="L759" i="4"/>
  <c r="C759" i="4"/>
  <c r="O759" i="4"/>
  <c r="A760" i="4"/>
  <c r="K760" i="4"/>
  <c r="B760" i="4"/>
  <c r="C760" i="4"/>
  <c r="O760" i="4"/>
  <c r="A761" i="4"/>
  <c r="K761" i="4"/>
  <c r="B761" i="4"/>
  <c r="L761" i="4"/>
  <c r="C761" i="4"/>
  <c r="O761" i="4"/>
  <c r="A762" i="4"/>
  <c r="B762" i="4"/>
  <c r="C762" i="4"/>
  <c r="O762" i="4"/>
  <c r="A763" i="4"/>
  <c r="K763" i="4"/>
  <c r="B763" i="4"/>
  <c r="L763" i="4"/>
  <c r="C763" i="4"/>
  <c r="O763" i="4"/>
  <c r="A764" i="4"/>
  <c r="K764" i="4"/>
  <c r="B764" i="4"/>
  <c r="C764" i="4"/>
  <c r="O764" i="4"/>
  <c r="A765" i="4"/>
  <c r="K765" i="4"/>
  <c r="B765" i="4"/>
  <c r="L765" i="4"/>
  <c r="C765" i="4"/>
  <c r="O765" i="4"/>
  <c r="A766" i="4"/>
  <c r="B766" i="4"/>
  <c r="C766" i="4"/>
  <c r="O766" i="4"/>
  <c r="A767" i="4"/>
  <c r="K767" i="4"/>
  <c r="B767" i="4"/>
  <c r="L767" i="4"/>
  <c r="C767" i="4"/>
  <c r="O767" i="4"/>
  <c r="A768" i="4"/>
  <c r="K768" i="4"/>
  <c r="B768" i="4"/>
  <c r="C768" i="4"/>
  <c r="O768" i="4"/>
  <c r="A769" i="4"/>
  <c r="K769" i="4"/>
  <c r="B769" i="4"/>
  <c r="L769" i="4"/>
  <c r="C769" i="4"/>
  <c r="O769" i="4"/>
  <c r="A770" i="4"/>
  <c r="B770" i="4"/>
  <c r="C770" i="4"/>
  <c r="O770" i="4"/>
  <c r="A771" i="4"/>
  <c r="K771" i="4"/>
  <c r="B771" i="4"/>
  <c r="L771" i="4"/>
  <c r="C771" i="4"/>
  <c r="O771" i="4"/>
  <c r="A772" i="4"/>
  <c r="K772" i="4"/>
  <c r="B772" i="4"/>
  <c r="C772" i="4"/>
  <c r="O772" i="4"/>
  <c r="A773" i="4"/>
  <c r="K773" i="4"/>
  <c r="B773" i="4"/>
  <c r="L773" i="4"/>
  <c r="C773" i="4"/>
  <c r="O773" i="4"/>
  <c r="A774" i="4"/>
  <c r="B774" i="4"/>
  <c r="C774" i="4"/>
  <c r="O774" i="4"/>
  <c r="A775" i="4"/>
  <c r="K775" i="4"/>
  <c r="B775" i="4"/>
  <c r="L775" i="4"/>
  <c r="C775" i="4"/>
  <c r="O775" i="4"/>
  <c r="A776" i="4"/>
  <c r="K776" i="4"/>
  <c r="B776" i="4"/>
  <c r="C776" i="4"/>
  <c r="O776" i="4"/>
  <c r="A777" i="4"/>
  <c r="K777" i="4"/>
  <c r="B777" i="4"/>
  <c r="L777" i="4"/>
  <c r="C777" i="4"/>
  <c r="O777" i="4"/>
  <c r="A778" i="4"/>
  <c r="B778" i="4"/>
  <c r="C778" i="4"/>
  <c r="O778" i="4"/>
  <c r="A779" i="4"/>
  <c r="K779" i="4"/>
  <c r="B779" i="4"/>
  <c r="L779" i="4"/>
  <c r="C779" i="4"/>
  <c r="O779" i="4"/>
  <c r="A780" i="4"/>
  <c r="K780" i="4"/>
  <c r="B780" i="4"/>
  <c r="C780" i="4"/>
  <c r="O780" i="4"/>
  <c r="A781" i="4"/>
  <c r="K781" i="4"/>
  <c r="B781" i="4"/>
  <c r="L781" i="4"/>
  <c r="C781" i="4"/>
  <c r="O781" i="4"/>
  <c r="A782" i="4"/>
  <c r="B782" i="4"/>
  <c r="C782" i="4"/>
  <c r="O782" i="4"/>
  <c r="A783" i="4"/>
  <c r="K783" i="4"/>
  <c r="B783" i="4"/>
  <c r="L783" i="4"/>
  <c r="C783" i="4"/>
  <c r="O783" i="4"/>
  <c r="A784" i="4"/>
  <c r="K784" i="4"/>
  <c r="B784" i="4"/>
  <c r="C784" i="4"/>
  <c r="O784" i="4"/>
  <c r="A785" i="4"/>
  <c r="K785" i="4"/>
  <c r="B785" i="4"/>
  <c r="L785" i="4"/>
  <c r="C785" i="4"/>
  <c r="O785" i="4"/>
  <c r="A786" i="4"/>
  <c r="B786" i="4"/>
  <c r="C786" i="4"/>
  <c r="O786" i="4"/>
  <c r="A787" i="4"/>
  <c r="K787" i="4"/>
  <c r="B787" i="4"/>
  <c r="L787" i="4"/>
  <c r="C787" i="4"/>
  <c r="O787" i="4"/>
  <c r="A788" i="4"/>
  <c r="K788" i="4"/>
  <c r="B788" i="4"/>
  <c r="C788" i="4"/>
  <c r="O788" i="4"/>
  <c r="A789" i="4"/>
  <c r="K789" i="4"/>
  <c r="B789" i="4"/>
  <c r="L789" i="4"/>
  <c r="C789" i="4"/>
  <c r="O789" i="4"/>
  <c r="A790" i="4"/>
  <c r="B790" i="4"/>
  <c r="C790" i="4"/>
  <c r="O790" i="4"/>
  <c r="A791" i="4"/>
  <c r="K791" i="4"/>
  <c r="B791" i="4"/>
  <c r="L791" i="4"/>
  <c r="C791" i="4"/>
  <c r="O791" i="4"/>
  <c r="A792" i="4"/>
  <c r="K792" i="4"/>
  <c r="B792" i="4"/>
  <c r="C792" i="4"/>
  <c r="O792" i="4"/>
  <c r="A793" i="4"/>
  <c r="K793" i="4"/>
  <c r="B793" i="4"/>
  <c r="L793" i="4"/>
  <c r="C793" i="4"/>
  <c r="O793" i="4"/>
  <c r="A794" i="4"/>
  <c r="B794" i="4"/>
  <c r="C794" i="4"/>
  <c r="O794" i="4"/>
  <c r="A795" i="4"/>
  <c r="K795" i="4"/>
  <c r="B795" i="4"/>
  <c r="L795" i="4"/>
  <c r="C795" i="4"/>
  <c r="O795" i="4"/>
  <c r="A796" i="4"/>
  <c r="K796" i="4"/>
  <c r="B796" i="4"/>
  <c r="C796" i="4"/>
  <c r="O796" i="4"/>
  <c r="A797" i="4"/>
  <c r="K797" i="4"/>
  <c r="B797" i="4"/>
  <c r="L797" i="4"/>
  <c r="C797" i="4"/>
  <c r="O797" i="4"/>
  <c r="A798" i="4"/>
  <c r="B798" i="4"/>
  <c r="C798" i="4"/>
  <c r="O798" i="4"/>
  <c r="A799" i="4"/>
  <c r="K799" i="4"/>
  <c r="B799" i="4"/>
  <c r="L799" i="4"/>
  <c r="C799" i="4"/>
  <c r="O799" i="4"/>
  <c r="A800" i="4"/>
  <c r="K800" i="4"/>
  <c r="B800" i="4"/>
  <c r="C800" i="4"/>
  <c r="O800" i="4"/>
  <c r="A801" i="4"/>
  <c r="K801" i="4"/>
  <c r="B801" i="4"/>
  <c r="L801" i="4"/>
  <c r="C801" i="4"/>
  <c r="O801" i="4"/>
  <c r="A802" i="4"/>
  <c r="B802" i="4"/>
  <c r="C802" i="4"/>
  <c r="O802" i="4"/>
  <c r="A803" i="4"/>
  <c r="K803" i="4"/>
  <c r="B803" i="4"/>
  <c r="L803" i="4"/>
  <c r="C803" i="4"/>
  <c r="O803" i="4"/>
  <c r="A804" i="4"/>
  <c r="K804" i="4"/>
  <c r="B804" i="4"/>
  <c r="C804" i="4"/>
  <c r="O804" i="4"/>
  <c r="A805" i="4"/>
  <c r="K805" i="4"/>
  <c r="B805" i="4"/>
  <c r="L805" i="4"/>
  <c r="C805" i="4"/>
  <c r="O805" i="4"/>
  <c r="A806" i="4"/>
  <c r="B806" i="4"/>
  <c r="C806" i="4"/>
  <c r="O806" i="4"/>
  <c r="A807" i="4"/>
  <c r="K807" i="4"/>
  <c r="B807" i="4"/>
  <c r="L807" i="4"/>
  <c r="C807" i="4"/>
  <c r="O807" i="4"/>
  <c r="A808" i="4"/>
  <c r="K808" i="4"/>
  <c r="B808" i="4"/>
  <c r="C808" i="4"/>
  <c r="O808" i="4"/>
  <c r="A809" i="4"/>
  <c r="K809" i="4"/>
  <c r="B809" i="4"/>
  <c r="L809" i="4"/>
  <c r="C809" i="4"/>
  <c r="O809" i="4"/>
  <c r="A810" i="4"/>
  <c r="B810" i="4"/>
  <c r="C810" i="4"/>
  <c r="O810" i="4"/>
  <c r="A811" i="4"/>
  <c r="K811" i="4"/>
  <c r="B811" i="4"/>
  <c r="L811" i="4"/>
  <c r="C811" i="4"/>
  <c r="O811" i="4"/>
  <c r="A812" i="4"/>
  <c r="K812" i="4"/>
  <c r="B812" i="4"/>
  <c r="C812" i="4"/>
  <c r="O812" i="4"/>
  <c r="A813" i="4"/>
  <c r="K813" i="4"/>
  <c r="B813" i="4"/>
  <c r="L813" i="4"/>
  <c r="C813" i="4"/>
  <c r="O813" i="4"/>
  <c r="A814" i="4"/>
  <c r="B814" i="4"/>
  <c r="C814" i="4"/>
  <c r="O814" i="4"/>
  <c r="A815" i="4"/>
  <c r="K815" i="4"/>
  <c r="B815" i="4"/>
  <c r="L815" i="4"/>
  <c r="C815" i="4"/>
  <c r="O815" i="4"/>
  <c r="A816" i="4"/>
  <c r="K816" i="4"/>
  <c r="B816" i="4"/>
  <c r="C816" i="4"/>
  <c r="O816" i="4"/>
  <c r="A817" i="4"/>
  <c r="K817" i="4"/>
  <c r="B817" i="4"/>
  <c r="L817" i="4"/>
  <c r="C817" i="4"/>
  <c r="O817" i="4"/>
  <c r="A818" i="4"/>
  <c r="B818" i="4"/>
  <c r="C818" i="4"/>
  <c r="O818" i="4"/>
  <c r="A819" i="4"/>
  <c r="K819" i="4"/>
  <c r="B819" i="4"/>
  <c r="L819" i="4"/>
  <c r="C819" i="4"/>
  <c r="O819" i="4"/>
  <c r="A820" i="4"/>
  <c r="K820" i="4"/>
  <c r="B820" i="4"/>
  <c r="C820" i="4"/>
  <c r="O820" i="4"/>
  <c r="A821" i="4"/>
  <c r="K821" i="4"/>
  <c r="B821" i="4"/>
  <c r="L821" i="4"/>
  <c r="C821" i="4"/>
  <c r="O821" i="4"/>
  <c r="A822" i="4"/>
  <c r="B822" i="4"/>
  <c r="C822" i="4"/>
  <c r="O822" i="4"/>
  <c r="A823" i="4"/>
  <c r="K823" i="4"/>
  <c r="B823" i="4"/>
  <c r="L823" i="4"/>
  <c r="C823" i="4"/>
  <c r="O823" i="4"/>
  <c r="A824" i="4"/>
  <c r="K824" i="4"/>
  <c r="B824" i="4"/>
  <c r="C824" i="4"/>
  <c r="O824" i="4"/>
  <c r="A825" i="4"/>
  <c r="K825" i="4"/>
  <c r="B825" i="4"/>
  <c r="L825" i="4"/>
  <c r="C825" i="4"/>
  <c r="O825" i="4"/>
  <c r="A826" i="4"/>
  <c r="B826" i="4"/>
  <c r="C826" i="4"/>
  <c r="O826" i="4"/>
  <c r="A827" i="4"/>
  <c r="K827" i="4"/>
  <c r="B827" i="4"/>
  <c r="L827" i="4"/>
  <c r="C827" i="4"/>
  <c r="O827" i="4"/>
  <c r="A828" i="4"/>
  <c r="K828" i="4"/>
  <c r="B828" i="4"/>
  <c r="C828" i="4"/>
  <c r="O828" i="4"/>
  <c r="A829" i="4"/>
  <c r="K829" i="4"/>
  <c r="B829" i="4"/>
  <c r="L829" i="4"/>
  <c r="C829" i="4"/>
  <c r="O829" i="4"/>
  <c r="A830" i="4"/>
  <c r="B830" i="4"/>
  <c r="C830" i="4"/>
  <c r="O830" i="4"/>
  <c r="A831" i="4"/>
  <c r="K831" i="4"/>
  <c r="B831" i="4"/>
  <c r="L831" i="4"/>
  <c r="C831" i="4"/>
  <c r="O831" i="4"/>
  <c r="A832" i="4"/>
  <c r="K832" i="4"/>
  <c r="B832" i="4"/>
  <c r="C832" i="4"/>
  <c r="O832" i="4"/>
  <c r="A833" i="4"/>
  <c r="K833" i="4"/>
  <c r="B833" i="4"/>
  <c r="L833" i="4"/>
  <c r="C833" i="4"/>
  <c r="O833" i="4"/>
  <c r="A834" i="4"/>
  <c r="B834" i="4"/>
  <c r="C834" i="4"/>
  <c r="O834" i="4"/>
  <c r="A835" i="4"/>
  <c r="K835" i="4"/>
  <c r="B835" i="4"/>
  <c r="L835" i="4"/>
  <c r="C835" i="4"/>
  <c r="O835" i="4"/>
  <c r="A836" i="4"/>
  <c r="K836" i="4"/>
  <c r="B836" i="4"/>
  <c r="C836" i="4"/>
  <c r="O836" i="4"/>
  <c r="A837" i="4"/>
  <c r="K837" i="4"/>
  <c r="B837" i="4"/>
  <c r="L837" i="4"/>
  <c r="C837" i="4"/>
  <c r="O837" i="4"/>
  <c r="A838" i="4"/>
  <c r="B838" i="4"/>
  <c r="C838" i="4"/>
  <c r="O838" i="4"/>
  <c r="A839" i="4"/>
  <c r="K839" i="4"/>
  <c r="B839" i="4"/>
  <c r="L839" i="4"/>
  <c r="C839" i="4"/>
  <c r="O839" i="4"/>
  <c r="A840" i="4"/>
  <c r="K840" i="4"/>
  <c r="B840" i="4"/>
  <c r="C840" i="4"/>
  <c r="O840" i="4"/>
  <c r="A841" i="4"/>
  <c r="K841" i="4"/>
  <c r="B841" i="4"/>
  <c r="L841" i="4"/>
  <c r="C841" i="4"/>
  <c r="O841" i="4"/>
  <c r="A842" i="4"/>
  <c r="B842" i="4"/>
  <c r="C842" i="4"/>
  <c r="O842" i="4"/>
  <c r="A843" i="4"/>
  <c r="K843" i="4"/>
  <c r="B843" i="4"/>
  <c r="L843" i="4"/>
  <c r="C843" i="4"/>
  <c r="O843" i="4"/>
  <c r="A844" i="4"/>
  <c r="K844" i="4"/>
  <c r="B844" i="4"/>
  <c r="C844" i="4"/>
  <c r="O844" i="4"/>
  <c r="A845" i="4"/>
  <c r="K845" i="4"/>
  <c r="B845" i="4"/>
  <c r="L845" i="4"/>
  <c r="C845" i="4"/>
  <c r="O845" i="4"/>
  <c r="A846" i="4"/>
  <c r="B846" i="4"/>
  <c r="C846" i="4"/>
  <c r="O846" i="4"/>
  <c r="A847" i="4"/>
  <c r="K847" i="4"/>
  <c r="B847" i="4"/>
  <c r="L847" i="4"/>
  <c r="C847" i="4"/>
  <c r="O847" i="4"/>
  <c r="A848" i="4"/>
  <c r="K848" i="4"/>
  <c r="B848" i="4"/>
  <c r="C848" i="4"/>
  <c r="O848" i="4"/>
  <c r="A849" i="4"/>
  <c r="K849" i="4"/>
  <c r="B849" i="4"/>
  <c r="L849" i="4"/>
  <c r="C849" i="4"/>
  <c r="O849" i="4"/>
  <c r="A850" i="4"/>
  <c r="B850" i="4"/>
  <c r="C850" i="4"/>
  <c r="O850" i="4"/>
  <c r="A851" i="4"/>
  <c r="K851" i="4"/>
  <c r="B851" i="4"/>
  <c r="L851" i="4"/>
  <c r="C851" i="4"/>
  <c r="O851" i="4"/>
  <c r="A852" i="4"/>
  <c r="K852" i="4"/>
  <c r="B852" i="4"/>
  <c r="C852" i="4"/>
  <c r="O852" i="4"/>
  <c r="A853" i="4"/>
  <c r="K853" i="4"/>
  <c r="B853" i="4"/>
  <c r="L853" i="4"/>
  <c r="C853" i="4"/>
  <c r="O853" i="4"/>
  <c r="A854" i="4"/>
  <c r="B854" i="4"/>
  <c r="C854" i="4"/>
  <c r="O854" i="4"/>
  <c r="A855" i="4"/>
  <c r="K855" i="4"/>
  <c r="B855" i="4"/>
  <c r="L855" i="4"/>
  <c r="C855" i="4"/>
  <c r="O855" i="4"/>
  <c r="A856" i="4"/>
  <c r="K856" i="4"/>
  <c r="B856" i="4"/>
  <c r="C856" i="4"/>
  <c r="O856" i="4"/>
  <c r="A857" i="4"/>
  <c r="K857" i="4"/>
  <c r="B857" i="4"/>
  <c r="L857" i="4"/>
  <c r="C857" i="4"/>
  <c r="O857" i="4"/>
  <c r="A858" i="4"/>
  <c r="B858" i="4"/>
  <c r="C858" i="4"/>
  <c r="O858" i="4"/>
  <c r="A859" i="4"/>
  <c r="K859" i="4"/>
  <c r="B859" i="4"/>
  <c r="L859" i="4"/>
  <c r="C859" i="4"/>
  <c r="O859" i="4"/>
  <c r="A860" i="4"/>
  <c r="K860" i="4"/>
  <c r="B860" i="4"/>
  <c r="C860" i="4"/>
  <c r="O860" i="4"/>
  <c r="A861" i="4"/>
  <c r="K861" i="4"/>
  <c r="B861" i="4"/>
  <c r="L861" i="4"/>
  <c r="C861" i="4"/>
  <c r="O861" i="4"/>
  <c r="A862" i="4"/>
  <c r="B862" i="4"/>
  <c r="C862" i="4"/>
  <c r="O862" i="4"/>
  <c r="A863" i="4"/>
  <c r="K863" i="4"/>
  <c r="B863" i="4"/>
  <c r="L863" i="4"/>
  <c r="C863" i="4"/>
  <c r="O863" i="4"/>
  <c r="A864" i="4"/>
  <c r="K864" i="4"/>
  <c r="B864" i="4"/>
  <c r="C864" i="4"/>
  <c r="O864" i="4"/>
  <c r="A865" i="4"/>
  <c r="K865" i="4"/>
  <c r="B865" i="4"/>
  <c r="L865" i="4"/>
  <c r="C865" i="4"/>
  <c r="O865" i="4"/>
  <c r="A866" i="4"/>
  <c r="B866" i="4"/>
  <c r="C866" i="4"/>
  <c r="O866" i="4"/>
  <c r="A867" i="4"/>
  <c r="K867" i="4"/>
  <c r="B867" i="4"/>
  <c r="L867" i="4"/>
  <c r="C867" i="4"/>
  <c r="O867" i="4"/>
  <c r="A868" i="4"/>
  <c r="K868" i="4"/>
  <c r="B868" i="4"/>
  <c r="C868" i="4"/>
  <c r="O868" i="4"/>
  <c r="A869" i="4"/>
  <c r="K869" i="4"/>
  <c r="B869" i="4"/>
  <c r="L869" i="4"/>
  <c r="C869" i="4"/>
  <c r="O869" i="4"/>
  <c r="A870" i="4"/>
  <c r="B870" i="4"/>
  <c r="C870" i="4"/>
  <c r="O870" i="4"/>
  <c r="A871" i="4"/>
  <c r="K871" i="4"/>
  <c r="B871" i="4"/>
  <c r="L871" i="4"/>
  <c r="C871" i="4"/>
  <c r="O871" i="4"/>
  <c r="A872" i="4"/>
  <c r="K872" i="4"/>
  <c r="B872" i="4"/>
  <c r="C872" i="4"/>
  <c r="O872" i="4"/>
  <c r="A873" i="4"/>
  <c r="K873" i="4"/>
  <c r="B873" i="4"/>
  <c r="L873" i="4"/>
  <c r="C873" i="4"/>
  <c r="O873" i="4"/>
  <c r="A874" i="4"/>
  <c r="B874" i="4"/>
  <c r="C874" i="4"/>
  <c r="O874" i="4"/>
  <c r="A875" i="4"/>
  <c r="K875" i="4"/>
  <c r="B875" i="4"/>
  <c r="L875" i="4"/>
  <c r="C875" i="4"/>
  <c r="O875" i="4"/>
  <c r="A876" i="4"/>
  <c r="K876" i="4"/>
  <c r="B876" i="4"/>
  <c r="C876" i="4"/>
  <c r="O876" i="4"/>
  <c r="A877" i="4"/>
  <c r="K877" i="4"/>
  <c r="B877" i="4"/>
  <c r="L877" i="4"/>
  <c r="C877" i="4"/>
  <c r="O877" i="4"/>
  <c r="A878" i="4"/>
  <c r="B878" i="4"/>
  <c r="C878" i="4"/>
  <c r="O878" i="4"/>
  <c r="A879" i="4"/>
  <c r="K879" i="4"/>
  <c r="B879" i="4"/>
  <c r="L879" i="4"/>
  <c r="C879" i="4"/>
  <c r="O879" i="4"/>
  <c r="A880" i="4"/>
  <c r="K880" i="4"/>
  <c r="B880" i="4"/>
  <c r="C880" i="4"/>
  <c r="O880" i="4"/>
  <c r="A881" i="4"/>
  <c r="K881" i="4"/>
  <c r="B881" i="4"/>
  <c r="L881" i="4"/>
  <c r="C881" i="4"/>
  <c r="O881" i="4"/>
  <c r="A882" i="4"/>
  <c r="B882" i="4"/>
  <c r="C882" i="4"/>
  <c r="O882" i="4"/>
  <c r="A883" i="4"/>
  <c r="K883" i="4"/>
  <c r="B883" i="4"/>
  <c r="L883" i="4"/>
  <c r="C883" i="4"/>
  <c r="O883" i="4"/>
  <c r="A884" i="4"/>
  <c r="B884" i="4"/>
  <c r="C884" i="4"/>
  <c r="O884" i="4"/>
  <c r="A885" i="4"/>
  <c r="K885" i="4"/>
  <c r="B885" i="4"/>
  <c r="L885" i="4"/>
  <c r="C885" i="4"/>
  <c r="O885" i="4"/>
  <c r="A886" i="4"/>
  <c r="K886" i="4"/>
  <c r="B886" i="4"/>
  <c r="C886" i="4"/>
  <c r="O886" i="4"/>
  <c r="A887" i="4"/>
  <c r="K887" i="4"/>
  <c r="B887" i="4"/>
  <c r="L887" i="4"/>
  <c r="C887" i="4"/>
  <c r="O887" i="4"/>
  <c r="A888" i="4"/>
  <c r="B888" i="4"/>
  <c r="C888" i="4"/>
  <c r="O888" i="4"/>
  <c r="A889" i="4"/>
  <c r="K889" i="4"/>
  <c r="B889" i="4"/>
  <c r="L889" i="4"/>
  <c r="C889" i="4"/>
  <c r="O889" i="4"/>
  <c r="A890" i="4"/>
  <c r="K890" i="4"/>
  <c r="B890" i="4"/>
  <c r="C890" i="4"/>
  <c r="O890" i="4"/>
  <c r="A891" i="4"/>
  <c r="K891" i="4"/>
  <c r="B891" i="4"/>
  <c r="L891" i="4"/>
  <c r="C891" i="4"/>
  <c r="O891" i="4"/>
  <c r="A892" i="4"/>
  <c r="B892" i="4"/>
  <c r="C892" i="4"/>
  <c r="O892" i="4"/>
  <c r="A893" i="4"/>
  <c r="K893" i="4"/>
  <c r="B893" i="4"/>
  <c r="L893" i="4"/>
  <c r="C893" i="4"/>
  <c r="O893" i="4"/>
  <c r="A894" i="4"/>
  <c r="K894" i="4"/>
  <c r="B894" i="4"/>
  <c r="C894" i="4"/>
  <c r="O894" i="4"/>
  <c r="A895" i="4"/>
  <c r="K895" i="4"/>
  <c r="B895" i="4"/>
  <c r="L895" i="4"/>
  <c r="C895" i="4"/>
  <c r="O895" i="4"/>
  <c r="A896" i="4"/>
  <c r="B896" i="4"/>
  <c r="C896" i="4"/>
  <c r="O896" i="4"/>
  <c r="A897" i="4"/>
  <c r="K897" i="4"/>
  <c r="B897" i="4"/>
  <c r="L897" i="4"/>
  <c r="C897" i="4"/>
  <c r="O897" i="4"/>
  <c r="A898" i="4"/>
  <c r="K898" i="4"/>
  <c r="B898" i="4"/>
  <c r="C898" i="4"/>
  <c r="O898" i="4"/>
  <c r="A899" i="4"/>
  <c r="K899" i="4"/>
  <c r="B899" i="4"/>
  <c r="L899" i="4"/>
  <c r="C899" i="4"/>
  <c r="O899" i="4"/>
  <c r="A900" i="4"/>
  <c r="B900" i="4"/>
  <c r="C900" i="4"/>
  <c r="O900" i="4"/>
  <c r="A901" i="4"/>
  <c r="K901" i="4"/>
  <c r="B901" i="4"/>
  <c r="L901" i="4"/>
  <c r="C901" i="4"/>
  <c r="O901" i="4"/>
  <c r="A902" i="4"/>
  <c r="K902" i="4"/>
  <c r="B902" i="4"/>
  <c r="C902" i="4"/>
  <c r="O902" i="4"/>
  <c r="A903" i="4"/>
  <c r="K903" i="4"/>
  <c r="B903" i="4"/>
  <c r="L903" i="4"/>
  <c r="C903" i="4"/>
  <c r="O903" i="4"/>
  <c r="A904" i="4"/>
  <c r="B904" i="4"/>
  <c r="C904" i="4"/>
  <c r="O904" i="4"/>
  <c r="A905" i="4"/>
  <c r="K905" i="4"/>
  <c r="B905" i="4"/>
  <c r="L905" i="4"/>
  <c r="C905" i="4"/>
  <c r="O905" i="4"/>
  <c r="A906" i="4"/>
  <c r="K906" i="4"/>
  <c r="B906" i="4"/>
  <c r="C906" i="4"/>
  <c r="O906" i="4"/>
  <c r="A907" i="4"/>
  <c r="K907" i="4"/>
  <c r="B907" i="4"/>
  <c r="L907" i="4"/>
  <c r="C907" i="4"/>
  <c r="O907" i="4"/>
  <c r="A908" i="4"/>
  <c r="B908" i="4"/>
  <c r="C908" i="4"/>
  <c r="O908" i="4"/>
  <c r="A909" i="4"/>
  <c r="K909" i="4"/>
  <c r="B909" i="4"/>
  <c r="L909" i="4"/>
  <c r="C909" i="4"/>
  <c r="O909" i="4"/>
  <c r="A910" i="4"/>
  <c r="K910" i="4"/>
  <c r="B910" i="4"/>
  <c r="C910" i="4"/>
  <c r="O910" i="4"/>
  <c r="A911" i="4"/>
  <c r="K911" i="4"/>
  <c r="B911" i="4"/>
  <c r="L911" i="4"/>
  <c r="C911" i="4"/>
  <c r="O911" i="4"/>
  <c r="A912" i="4"/>
  <c r="B912" i="4"/>
  <c r="C912" i="4"/>
  <c r="O912" i="4"/>
  <c r="A913" i="4"/>
  <c r="K913" i="4"/>
  <c r="B913" i="4"/>
  <c r="L913" i="4"/>
  <c r="C913" i="4"/>
  <c r="O913" i="4"/>
  <c r="A914" i="4"/>
  <c r="K914" i="4"/>
  <c r="B914" i="4"/>
  <c r="C914" i="4"/>
  <c r="O914" i="4"/>
  <c r="A915" i="4"/>
  <c r="K915" i="4"/>
  <c r="B915" i="4"/>
  <c r="L915" i="4"/>
  <c r="C915" i="4"/>
  <c r="O915" i="4"/>
  <c r="A916" i="4"/>
  <c r="B916" i="4"/>
  <c r="C916" i="4"/>
  <c r="O916" i="4"/>
  <c r="A917" i="4"/>
  <c r="K917" i="4"/>
  <c r="B917" i="4"/>
  <c r="L917" i="4"/>
  <c r="C917" i="4"/>
  <c r="O917" i="4"/>
  <c r="A918" i="4"/>
  <c r="K918" i="4"/>
  <c r="B918" i="4"/>
  <c r="C918" i="4"/>
  <c r="O918" i="4"/>
  <c r="A919" i="4"/>
  <c r="K919" i="4"/>
  <c r="B919" i="4"/>
  <c r="L919" i="4"/>
  <c r="C919" i="4"/>
  <c r="O919" i="4"/>
  <c r="A920" i="4"/>
  <c r="B920" i="4"/>
  <c r="C920" i="4"/>
  <c r="O920" i="4"/>
  <c r="A921" i="4"/>
  <c r="K921" i="4"/>
  <c r="B921" i="4"/>
  <c r="L921" i="4"/>
  <c r="C921" i="4"/>
  <c r="O921" i="4"/>
  <c r="A922" i="4"/>
  <c r="B922" i="4"/>
  <c r="L922" i="4"/>
  <c r="C922" i="4"/>
  <c r="M922" i="4"/>
  <c r="O922" i="4"/>
  <c r="A923" i="4"/>
  <c r="K923" i="4"/>
  <c r="B923" i="4"/>
  <c r="L923" i="4"/>
  <c r="C923" i="4"/>
  <c r="M923" i="4"/>
  <c r="O923" i="4"/>
  <c r="A924" i="4"/>
  <c r="K924" i="4"/>
  <c r="B924" i="4"/>
  <c r="C924" i="4"/>
  <c r="O924" i="4"/>
  <c r="A925" i="4"/>
  <c r="K925" i="4"/>
  <c r="B925" i="4"/>
  <c r="L925" i="4"/>
  <c r="C925" i="4"/>
  <c r="M925" i="4"/>
  <c r="O925" i="4"/>
  <c r="A926" i="4"/>
  <c r="B926" i="4"/>
  <c r="C926" i="4"/>
  <c r="M926" i="4"/>
  <c r="O926" i="4"/>
  <c r="A927" i="4"/>
  <c r="K927" i="4"/>
  <c r="B927" i="4"/>
  <c r="L927" i="4"/>
  <c r="C927" i="4"/>
  <c r="M927" i="4"/>
  <c r="O927" i="4"/>
  <c r="A928" i="4"/>
  <c r="K928" i="4"/>
  <c r="B928" i="4"/>
  <c r="C928" i="4"/>
  <c r="O928" i="4"/>
  <c r="A929" i="4"/>
  <c r="K929" i="4"/>
  <c r="B929" i="4"/>
  <c r="L929" i="4"/>
  <c r="C929" i="4"/>
  <c r="M929" i="4"/>
  <c r="O929" i="4"/>
  <c r="A930" i="4"/>
  <c r="B930" i="4"/>
  <c r="C930" i="4"/>
  <c r="O930" i="4"/>
  <c r="A931" i="4"/>
  <c r="K931" i="4"/>
  <c r="B931" i="4"/>
  <c r="C931" i="4"/>
  <c r="M931" i="4"/>
  <c r="O931" i="4"/>
  <c r="A932" i="4"/>
  <c r="K932" i="4"/>
  <c r="B932" i="4"/>
  <c r="C932" i="4"/>
  <c r="O932" i="4"/>
  <c r="A933" i="4"/>
  <c r="K933" i="4"/>
  <c r="B933" i="4"/>
  <c r="L933" i="4"/>
  <c r="C933" i="4"/>
  <c r="M933" i="4"/>
  <c r="O933" i="4"/>
  <c r="A934" i="4"/>
  <c r="B934" i="4"/>
  <c r="C934" i="4"/>
  <c r="M934" i="4"/>
  <c r="O934" i="4"/>
  <c r="A935" i="4"/>
  <c r="K935" i="4"/>
  <c r="B935" i="4"/>
  <c r="L935" i="4"/>
  <c r="C935" i="4"/>
  <c r="M935" i="4"/>
  <c r="O935" i="4"/>
  <c r="A936" i="4"/>
  <c r="B936" i="4"/>
  <c r="C936" i="4"/>
  <c r="O936" i="4"/>
  <c r="A937" i="4"/>
  <c r="K937" i="4"/>
  <c r="B937" i="4"/>
  <c r="L937" i="4"/>
  <c r="C937" i="4"/>
  <c r="M937" i="4"/>
  <c r="O937" i="4"/>
  <c r="A938" i="4"/>
  <c r="K938" i="4"/>
  <c r="B938" i="4"/>
  <c r="C938" i="4"/>
  <c r="M938" i="4"/>
  <c r="O938" i="4"/>
  <c r="A939" i="4"/>
  <c r="K939" i="4"/>
  <c r="B939" i="4"/>
  <c r="L939" i="4"/>
  <c r="C939" i="4"/>
  <c r="O939" i="4"/>
  <c r="A940" i="4"/>
  <c r="K940" i="4"/>
  <c r="B940" i="4"/>
  <c r="C940" i="4"/>
  <c r="O940" i="4"/>
  <c r="A941" i="4"/>
  <c r="K941" i="4"/>
  <c r="B941" i="4"/>
  <c r="C941" i="4"/>
  <c r="M941" i="4"/>
  <c r="O941" i="4"/>
  <c r="A942" i="4"/>
  <c r="B942" i="4"/>
  <c r="C942" i="4"/>
  <c r="M942" i="4"/>
  <c r="O942" i="4"/>
  <c r="A943" i="4"/>
  <c r="K943" i="4"/>
  <c r="B943" i="4"/>
  <c r="L943" i="4"/>
  <c r="C943" i="4"/>
  <c r="M943" i="4"/>
  <c r="O943" i="4"/>
  <c r="A944" i="4"/>
  <c r="B944" i="4"/>
  <c r="C944" i="4"/>
  <c r="O944" i="4"/>
  <c r="A945" i="4"/>
  <c r="K945" i="4"/>
  <c r="B945" i="4"/>
  <c r="L945" i="4"/>
  <c r="C945" i="4"/>
  <c r="M945" i="4"/>
  <c r="O945" i="4"/>
  <c r="A946" i="4"/>
  <c r="B946" i="4"/>
  <c r="C946" i="4"/>
  <c r="M946" i="4"/>
  <c r="O946" i="4"/>
  <c r="A947" i="4"/>
  <c r="K947" i="4"/>
  <c r="B947" i="4"/>
  <c r="C947" i="4"/>
  <c r="M947" i="4"/>
  <c r="O947" i="4"/>
  <c r="A948" i="4"/>
  <c r="K948" i="4"/>
  <c r="B948" i="4"/>
  <c r="C948" i="4"/>
  <c r="O948" i="4"/>
  <c r="A949" i="4"/>
  <c r="K949" i="4"/>
  <c r="B949" i="4"/>
  <c r="L949" i="4"/>
  <c r="C949" i="4"/>
  <c r="M949" i="4"/>
  <c r="O949" i="4"/>
  <c r="A950" i="4"/>
  <c r="K950" i="4"/>
  <c r="B950" i="4"/>
  <c r="C950" i="4"/>
  <c r="M950" i="4"/>
  <c r="O950" i="4"/>
  <c r="A951" i="4"/>
  <c r="K951" i="4"/>
  <c r="B951" i="4"/>
  <c r="L951" i="4"/>
  <c r="C951" i="4"/>
  <c r="M951" i="4"/>
  <c r="O951" i="4"/>
  <c r="A952" i="4"/>
  <c r="B952" i="4"/>
  <c r="C952" i="4"/>
  <c r="O952" i="4"/>
  <c r="A953" i="4"/>
  <c r="K953" i="4"/>
  <c r="B953" i="4"/>
  <c r="L953" i="4"/>
  <c r="C953" i="4"/>
  <c r="M953" i="4"/>
  <c r="O953" i="4"/>
  <c r="A954" i="4"/>
  <c r="B954" i="4"/>
  <c r="C954" i="4"/>
  <c r="M954" i="4"/>
  <c r="O954" i="4"/>
  <c r="A955" i="4"/>
  <c r="K955" i="4"/>
  <c r="B955" i="4"/>
  <c r="C955" i="4"/>
  <c r="O955" i="4"/>
  <c r="A956" i="4"/>
  <c r="K956" i="4"/>
  <c r="B956" i="4"/>
  <c r="C956" i="4"/>
  <c r="O956" i="4"/>
  <c r="A957" i="4"/>
  <c r="K957" i="4"/>
  <c r="B957" i="4"/>
  <c r="L957" i="4"/>
  <c r="C957" i="4"/>
  <c r="M957" i="4"/>
  <c r="O957" i="4"/>
  <c r="A958" i="4"/>
  <c r="K958" i="4"/>
  <c r="B958" i="4"/>
  <c r="C958" i="4"/>
  <c r="M958" i="4"/>
  <c r="O958" i="4"/>
  <c r="A959" i="4"/>
  <c r="K959" i="4"/>
  <c r="B959" i="4"/>
  <c r="L959" i="4"/>
  <c r="C959" i="4"/>
  <c r="M959" i="4"/>
  <c r="O959" i="4"/>
  <c r="A960" i="4"/>
  <c r="B960" i="4"/>
  <c r="C960" i="4"/>
  <c r="O960" i="4"/>
  <c r="A961" i="4"/>
  <c r="K961" i="4"/>
  <c r="B961" i="4"/>
  <c r="L961" i="4"/>
  <c r="C961" i="4"/>
  <c r="O961" i="4"/>
  <c r="A962" i="4"/>
  <c r="B962" i="4"/>
  <c r="C962" i="4"/>
  <c r="M962" i="4"/>
  <c r="O962" i="4"/>
  <c r="A963" i="4"/>
  <c r="K963" i="4"/>
  <c r="B963" i="4"/>
  <c r="C963" i="4"/>
  <c r="M963" i="4"/>
  <c r="O963" i="4"/>
  <c r="A964" i="4"/>
  <c r="K964" i="4"/>
  <c r="B964" i="4"/>
  <c r="C964" i="4"/>
  <c r="O964" i="4"/>
  <c r="A965" i="4"/>
  <c r="K965" i="4"/>
  <c r="B965" i="4"/>
  <c r="L965" i="4"/>
  <c r="C965" i="4"/>
  <c r="M965" i="4"/>
  <c r="O965" i="4"/>
  <c r="A966" i="4"/>
  <c r="B966" i="4"/>
  <c r="C966" i="4"/>
  <c r="M966" i="4"/>
  <c r="O966" i="4"/>
  <c r="A967" i="4"/>
  <c r="K967" i="4"/>
  <c r="B967" i="4"/>
  <c r="C967" i="4"/>
  <c r="M967" i="4"/>
  <c r="O967" i="4"/>
  <c r="A968" i="4"/>
  <c r="B968" i="4"/>
  <c r="C968" i="4"/>
  <c r="O968" i="4"/>
  <c r="A969" i="4"/>
  <c r="K969" i="4"/>
  <c r="B969" i="4"/>
  <c r="L969" i="4"/>
  <c r="C969" i="4"/>
  <c r="M969" i="4"/>
  <c r="O969" i="4"/>
  <c r="A970" i="4"/>
  <c r="K970" i="4"/>
  <c r="B970" i="4"/>
  <c r="C970" i="4"/>
  <c r="M970" i="4"/>
  <c r="O970" i="4"/>
  <c r="A971" i="4"/>
  <c r="K971" i="4"/>
  <c r="B971" i="4"/>
  <c r="L971" i="4"/>
  <c r="C971" i="4"/>
  <c r="O971" i="4"/>
  <c r="A972" i="4"/>
  <c r="K972" i="4"/>
  <c r="B972" i="4"/>
  <c r="C972" i="4"/>
  <c r="M972" i="4"/>
  <c r="O972" i="4"/>
  <c r="A973" i="4"/>
  <c r="K973" i="4"/>
  <c r="B973" i="4"/>
  <c r="L973" i="4"/>
  <c r="C973" i="4"/>
  <c r="O973" i="4"/>
  <c r="A974" i="4"/>
  <c r="B974" i="4"/>
  <c r="C974" i="4"/>
  <c r="O974" i="4"/>
  <c r="A975" i="4"/>
  <c r="K975" i="4"/>
  <c r="B975" i="4"/>
  <c r="C975" i="4"/>
  <c r="O975" i="4"/>
  <c r="A976" i="4"/>
  <c r="K976" i="4"/>
  <c r="B976" i="4"/>
  <c r="C976" i="4"/>
  <c r="O976" i="4"/>
  <c r="A977" i="4"/>
  <c r="K977" i="4"/>
  <c r="B977" i="4"/>
  <c r="L977" i="4"/>
  <c r="C977" i="4"/>
  <c r="O977" i="4"/>
  <c r="A978" i="4"/>
  <c r="B978" i="4"/>
  <c r="C978" i="4"/>
  <c r="O978" i="4"/>
  <c r="A979" i="4"/>
  <c r="K979" i="4"/>
  <c r="B979" i="4"/>
  <c r="L979" i="4"/>
  <c r="C979" i="4"/>
  <c r="O979" i="4"/>
  <c r="A980" i="4"/>
  <c r="K980" i="4"/>
  <c r="B980" i="4"/>
  <c r="C980" i="4"/>
  <c r="O980" i="4"/>
  <c r="A981" i="4"/>
  <c r="K981" i="4"/>
  <c r="B981" i="4"/>
  <c r="L981" i="4"/>
  <c r="C981" i="4"/>
  <c r="O981" i="4"/>
  <c r="A982" i="4"/>
  <c r="K982" i="4"/>
  <c r="B982" i="4"/>
  <c r="C982" i="4"/>
  <c r="O982" i="4"/>
  <c r="A983" i="4"/>
  <c r="K983" i="4"/>
  <c r="B983" i="4"/>
  <c r="C983" i="4"/>
  <c r="O983" i="4"/>
  <c r="A984" i="4"/>
  <c r="K984" i="4"/>
  <c r="B984" i="4"/>
  <c r="C984" i="4"/>
  <c r="O984" i="4"/>
  <c r="A985" i="4"/>
  <c r="K985" i="4"/>
  <c r="B985" i="4"/>
  <c r="L985" i="4"/>
  <c r="C985" i="4"/>
  <c r="O985" i="4"/>
  <c r="A986" i="4"/>
  <c r="K986" i="4"/>
  <c r="B986" i="4"/>
  <c r="C986" i="4"/>
  <c r="O986" i="4"/>
  <c r="A987" i="4"/>
  <c r="K987" i="4"/>
  <c r="B987" i="4"/>
  <c r="C987" i="4"/>
  <c r="O987" i="4"/>
  <c r="A988" i="4"/>
  <c r="K988" i="4"/>
  <c r="B988" i="4"/>
  <c r="C988" i="4"/>
  <c r="O988" i="4"/>
  <c r="A989" i="4"/>
  <c r="K989" i="4"/>
  <c r="B989" i="4"/>
  <c r="L989" i="4"/>
  <c r="C989" i="4"/>
  <c r="O989" i="4"/>
  <c r="A990" i="4"/>
  <c r="K990" i="4"/>
  <c r="B990" i="4"/>
  <c r="C990" i="4"/>
  <c r="O990" i="4"/>
  <c r="A991" i="4"/>
  <c r="K991" i="4"/>
  <c r="B991" i="4"/>
  <c r="L991" i="4"/>
  <c r="C991" i="4"/>
  <c r="O991" i="4"/>
  <c r="A992" i="4"/>
  <c r="K992" i="4"/>
  <c r="B992" i="4"/>
  <c r="C992" i="4"/>
  <c r="O992" i="4"/>
  <c r="A993" i="4"/>
  <c r="K993" i="4"/>
  <c r="B993" i="4"/>
  <c r="L993" i="4"/>
  <c r="C993" i="4"/>
  <c r="O993" i="4"/>
  <c r="A994" i="4"/>
  <c r="B994" i="4"/>
  <c r="C994" i="4"/>
  <c r="O994" i="4"/>
  <c r="A995" i="4"/>
  <c r="K995" i="4"/>
  <c r="B995" i="4"/>
  <c r="L995" i="4"/>
  <c r="C995" i="4"/>
  <c r="O995" i="4"/>
  <c r="A996" i="4"/>
  <c r="K996" i="4"/>
  <c r="B996" i="4"/>
  <c r="C996" i="4"/>
  <c r="O996" i="4"/>
  <c r="A997" i="4"/>
  <c r="K997" i="4"/>
  <c r="B997" i="4"/>
  <c r="L997" i="4"/>
  <c r="C997" i="4"/>
  <c r="O997" i="4"/>
  <c r="A998" i="4"/>
  <c r="K998" i="4"/>
  <c r="B998" i="4"/>
  <c r="C998" i="4"/>
  <c r="O998" i="4"/>
  <c r="A999" i="4"/>
  <c r="K999" i="4"/>
  <c r="B999" i="4"/>
  <c r="C999" i="4"/>
  <c r="O999" i="4"/>
  <c r="A1000" i="4"/>
  <c r="K1000" i="4"/>
  <c r="B1000" i="4"/>
  <c r="C1000" i="4"/>
  <c r="O1000" i="4"/>
  <c r="A1001" i="4"/>
  <c r="K1001" i="4"/>
  <c r="B1001" i="4"/>
  <c r="L1001" i="4"/>
  <c r="C1001" i="4"/>
  <c r="O1001" i="4"/>
  <c r="D3" i="3"/>
  <c r="L215" i="11"/>
  <c r="N215" i="11" s="1"/>
  <c r="C298" i="9"/>
  <c r="C322" i="9"/>
  <c r="E322" i="9"/>
  <c r="C282" i="9"/>
  <c r="C348" i="9"/>
  <c r="D348" i="9"/>
  <c r="C331" i="9"/>
  <c r="E331" i="9"/>
  <c r="C307" i="9"/>
  <c r="E307" i="9"/>
  <c r="C299" i="9"/>
  <c r="E299" i="9" s="1"/>
  <c r="C283" i="9"/>
  <c r="C259" i="9"/>
  <c r="E259" i="9" s="1"/>
  <c r="E251" i="9"/>
  <c r="K304" i="11"/>
  <c r="M304" i="11"/>
  <c r="L304" i="11"/>
  <c r="N304" i="11"/>
  <c r="I312" i="11"/>
  <c r="L340" i="11"/>
  <c r="N340" i="11"/>
  <c r="K340" i="11"/>
  <c r="M340" i="11"/>
  <c r="L344" i="11"/>
  <c r="N344" i="11"/>
  <c r="K344" i="11"/>
  <c r="M344" i="11"/>
  <c r="J348" i="11"/>
  <c r="I657" i="11"/>
  <c r="I673" i="11"/>
  <c r="I685" i="11"/>
  <c r="I689" i="11"/>
  <c r="I693" i="11"/>
  <c r="I709" i="11"/>
  <c r="I721" i="11"/>
  <c r="I757" i="11"/>
  <c r="J328" i="11"/>
  <c r="J412" i="11"/>
  <c r="I762" i="11"/>
  <c r="J820" i="11"/>
  <c r="I451" i="11"/>
  <c r="H993" i="11"/>
  <c r="I569" i="11"/>
  <c r="I653" i="11"/>
  <c r="I661" i="11"/>
  <c r="I669" i="11"/>
  <c r="I677" i="11"/>
  <c r="I701" i="11"/>
  <c r="I717" i="11"/>
  <c r="I729" i="11"/>
  <c r="I733" i="11"/>
  <c r="I737" i="11"/>
  <c r="I761" i="11"/>
  <c r="I765" i="11"/>
  <c r="I773" i="11"/>
  <c r="I781" i="11"/>
  <c r="H991" i="11"/>
  <c r="J678" i="11"/>
  <c r="J750" i="11"/>
  <c r="J438" i="11"/>
  <c r="I649" i="11"/>
  <c r="I681" i="11"/>
  <c r="I785" i="11"/>
  <c r="I789" i="11"/>
  <c r="I793" i="11"/>
  <c r="I797" i="11"/>
  <c r="I801" i="11"/>
  <c r="I805" i="11"/>
  <c r="I809" i="11"/>
  <c r="I813" i="11"/>
  <c r="I817" i="11"/>
  <c r="I821" i="11"/>
  <c r="I825" i="11"/>
  <c r="I750" i="11"/>
  <c r="I794" i="11"/>
  <c r="J882" i="11"/>
  <c r="E348" i="9"/>
  <c r="I612" i="11"/>
  <c r="J414" i="11"/>
  <c r="I912" i="11"/>
  <c r="E1000" i="11"/>
  <c r="J602" i="11"/>
  <c r="I380" i="11"/>
  <c r="I770" i="11"/>
  <c r="J770" i="11"/>
  <c r="J330" i="11"/>
  <c r="I976" i="11"/>
  <c r="I307" i="11"/>
  <c r="I311" i="11"/>
  <c r="I319" i="11"/>
  <c r="I327" i="11"/>
  <c r="I351" i="11"/>
  <c r="I371" i="11"/>
  <c r="I375" i="11"/>
  <c r="I387" i="11"/>
  <c r="I391" i="11"/>
  <c r="I399" i="11"/>
  <c r="I403" i="11"/>
  <c r="J417" i="11"/>
  <c r="J425" i="11"/>
  <c r="J433" i="11"/>
  <c r="I437" i="11"/>
  <c r="I441" i="11"/>
  <c r="I445" i="11"/>
  <c r="I449" i="11"/>
  <c r="I453" i="11"/>
  <c r="I457" i="11"/>
  <c r="I461" i="11"/>
  <c r="I465" i="11"/>
  <c r="I469" i="11"/>
  <c r="I473" i="11"/>
  <c r="I477" i="11"/>
  <c r="I481" i="11"/>
  <c r="I485" i="11"/>
  <c r="I489" i="11"/>
  <c r="I493" i="11"/>
  <c r="I497" i="11"/>
  <c r="I501" i="11"/>
  <c r="I505" i="11"/>
  <c r="I509" i="11"/>
  <c r="I513" i="11"/>
  <c r="I517" i="11"/>
  <c r="I521" i="11"/>
  <c r="I525" i="11"/>
  <c r="I529" i="11"/>
  <c r="I533" i="11"/>
  <c r="I537" i="11"/>
  <c r="I541" i="11"/>
  <c r="I545" i="11"/>
  <c r="I549" i="11"/>
  <c r="I553" i="11"/>
  <c r="I557" i="11"/>
  <c r="I589" i="11"/>
  <c r="I593" i="11"/>
  <c r="I601" i="11"/>
  <c r="I609" i="11"/>
  <c r="I617" i="11"/>
  <c r="I625" i="11"/>
  <c r="I348" i="11"/>
  <c r="J633" i="11"/>
  <c r="F1001" i="11"/>
  <c r="I463" i="11"/>
  <c r="I475" i="11"/>
  <c r="I495" i="11"/>
  <c r="I507" i="11"/>
  <c r="I511" i="11"/>
  <c r="I515" i="11"/>
  <c r="I539" i="11"/>
  <c r="I547" i="11"/>
  <c r="I427" i="11"/>
  <c r="I791" i="11"/>
  <c r="I803" i="11"/>
  <c r="I807" i="11"/>
  <c r="I815" i="11"/>
  <c r="I823" i="11"/>
  <c r="J645" i="11"/>
  <c r="J835" i="11"/>
  <c r="J843" i="11"/>
  <c r="J851" i="11"/>
  <c r="I853" i="11"/>
  <c r="I857" i="11"/>
  <c r="I865" i="11"/>
  <c r="I869" i="11"/>
  <c r="I881" i="11"/>
  <c r="I885" i="11"/>
  <c r="I897" i="11"/>
  <c r="I901" i="11"/>
  <c r="I905" i="11"/>
  <c r="I917" i="11"/>
  <c r="I933" i="11"/>
  <c r="I949" i="11"/>
  <c r="I953" i="11"/>
  <c r="I965" i="11"/>
  <c r="I977" i="11"/>
  <c r="J442" i="11"/>
  <c r="J452" i="11"/>
  <c r="J454" i="11"/>
  <c r="I460" i="11"/>
  <c r="I468" i="11"/>
  <c r="J474" i="11"/>
  <c r="J480" i="11"/>
  <c r="J486" i="11"/>
  <c r="I492" i="11"/>
  <c r="J506" i="11"/>
  <c r="J518" i="11"/>
  <c r="J522" i="11"/>
  <c r="I524" i="11"/>
  <c r="I532" i="11"/>
  <c r="J538" i="11"/>
  <c r="J550" i="11"/>
  <c r="I556" i="11"/>
  <c r="I560" i="11"/>
  <c r="J566" i="11"/>
  <c r="I580" i="11"/>
  <c r="I586" i="11"/>
  <c r="I592" i="11"/>
  <c r="J598" i="11"/>
  <c r="I602" i="11"/>
  <c r="I610" i="11"/>
  <c r="I618" i="11"/>
  <c r="I624" i="11"/>
  <c r="J652" i="11"/>
  <c r="I658" i="11"/>
  <c r="J672" i="11"/>
  <c r="J684" i="11"/>
  <c r="I694" i="11"/>
  <c r="J698" i="11"/>
  <c r="J704" i="11"/>
  <c r="I710" i="11"/>
  <c r="J718" i="11"/>
  <c r="I722" i="11"/>
  <c r="J724" i="11"/>
  <c r="I738" i="11"/>
  <c r="J748" i="11"/>
  <c r="E985" i="11"/>
  <c r="J310" i="11"/>
  <c r="I34" i="11"/>
  <c r="C332" i="9"/>
  <c r="E332" i="9"/>
  <c r="C624" i="9"/>
  <c r="I407" i="11"/>
  <c r="I565" i="11"/>
  <c r="I573" i="11"/>
  <c r="I577" i="11"/>
  <c r="I581" i="11"/>
  <c r="I585" i="11"/>
  <c r="I597" i="11"/>
  <c r="I605" i="11"/>
  <c r="I613" i="11"/>
  <c r="I621" i="11"/>
  <c r="I913" i="11"/>
  <c r="I945" i="11"/>
  <c r="I961" i="11"/>
  <c r="I217" i="11"/>
  <c r="I328" i="11"/>
  <c r="I388" i="11"/>
  <c r="I396" i="11"/>
  <c r="J946" i="11"/>
  <c r="J478" i="11"/>
  <c r="J542" i="11"/>
  <c r="I572" i="11"/>
  <c r="J764" i="11"/>
  <c r="J716" i="11"/>
  <c r="I826" i="11"/>
  <c r="I670" i="11"/>
  <c r="I303" i="11"/>
  <c r="I331" i="11"/>
  <c r="I335" i="11"/>
  <c r="I339" i="11"/>
  <c r="I343" i="11"/>
  <c r="I359" i="11"/>
  <c r="I363" i="11"/>
  <c r="I367" i="11"/>
  <c r="I383" i="11"/>
  <c r="I395" i="11"/>
  <c r="J318" i="11"/>
  <c r="J350" i="11"/>
  <c r="I499" i="11"/>
  <c r="I523" i="11"/>
  <c r="J312" i="11"/>
  <c r="I340" i="11"/>
  <c r="I364" i="11"/>
  <c r="I408" i="11"/>
  <c r="I799" i="11"/>
  <c r="J762" i="11"/>
  <c r="I778" i="11"/>
  <c r="J831" i="11"/>
  <c r="J839" i="11"/>
  <c r="J847" i="11"/>
  <c r="H979" i="11"/>
  <c r="I979" i="11"/>
  <c r="I880" i="11"/>
  <c r="I944" i="11"/>
  <c r="I444" i="11"/>
  <c r="J446" i="11"/>
  <c r="I476" i="11"/>
  <c r="I484" i="11"/>
  <c r="J488" i="11"/>
  <c r="J500" i="11"/>
  <c r="I508" i="11"/>
  <c r="J510" i="11"/>
  <c r="J516" i="11"/>
  <c r="I540" i="11"/>
  <c r="I548" i="11"/>
  <c r="J552" i="11"/>
  <c r="J562" i="11"/>
  <c r="I574" i="11"/>
  <c r="J594" i="11"/>
  <c r="I604" i="11"/>
  <c r="J650" i="11"/>
  <c r="J676" i="11"/>
  <c r="I690" i="11"/>
  <c r="J728" i="11"/>
  <c r="I730" i="11"/>
  <c r="I734" i="11"/>
  <c r="E979" i="11"/>
  <c r="D886" i="5"/>
  <c r="D882" i="5"/>
  <c r="E882" i="5"/>
  <c r="D878" i="5"/>
  <c r="D874" i="5"/>
  <c r="E874" i="5"/>
  <c r="D870" i="5"/>
  <c r="D866" i="5"/>
  <c r="E866" i="5"/>
  <c r="D862" i="5"/>
  <c r="D858" i="5"/>
  <c r="E858" i="5"/>
  <c r="D854" i="5"/>
  <c r="D850" i="5"/>
  <c r="E850" i="5"/>
  <c r="D846" i="5"/>
  <c r="D842" i="5"/>
  <c r="E842" i="5"/>
  <c r="D838" i="5"/>
  <c r="D834" i="5"/>
  <c r="E834" i="5"/>
  <c r="D830" i="5"/>
  <c r="D826" i="5"/>
  <c r="E826" i="5"/>
  <c r="D822" i="5"/>
  <c r="D818" i="5"/>
  <c r="E818" i="5"/>
  <c r="J502" i="11"/>
  <c r="J688" i="11"/>
  <c r="J458" i="11"/>
  <c r="J668" i="11"/>
  <c r="H984" i="11"/>
  <c r="F988" i="11"/>
  <c r="D933" i="5"/>
  <c r="I933" i="5"/>
  <c r="D929" i="5"/>
  <c r="I929" i="5"/>
  <c r="D925" i="5"/>
  <c r="I925" i="5"/>
  <c r="D935" i="5"/>
  <c r="I935" i="5"/>
  <c r="D931" i="5"/>
  <c r="I931" i="5"/>
  <c r="D927" i="5"/>
  <c r="I927" i="5"/>
  <c r="D923" i="5"/>
  <c r="I923" i="5"/>
  <c r="D919" i="5"/>
  <c r="I919" i="5"/>
  <c r="D915" i="5"/>
  <c r="I915" i="5"/>
  <c r="D911" i="5"/>
  <c r="I911" i="5"/>
  <c r="D907" i="5"/>
  <c r="I907" i="5"/>
  <c r="D903" i="5"/>
  <c r="I903" i="5"/>
  <c r="D899" i="5"/>
  <c r="I899" i="5"/>
  <c r="D895" i="5"/>
  <c r="I895" i="5"/>
  <c r="D891" i="5"/>
  <c r="I891" i="5"/>
  <c r="D887" i="5"/>
  <c r="I887" i="5"/>
  <c r="D883" i="5"/>
  <c r="E883" i="5"/>
  <c r="D879" i="5"/>
  <c r="E879" i="5"/>
  <c r="D875" i="5"/>
  <c r="E875" i="5"/>
  <c r="D871" i="5"/>
  <c r="E871" i="5"/>
  <c r="D867" i="5"/>
  <c r="E867" i="5"/>
  <c r="D863" i="5"/>
  <c r="E863" i="5"/>
  <c r="D859" i="5"/>
  <c r="E859" i="5"/>
  <c r="D855" i="5"/>
  <c r="E855" i="5"/>
  <c r="D851" i="5"/>
  <c r="E851" i="5"/>
  <c r="D847" i="5"/>
  <c r="E847" i="5"/>
  <c r="D843" i="5"/>
  <c r="E843" i="5"/>
  <c r="D839" i="5"/>
  <c r="E839" i="5"/>
  <c r="D835" i="5"/>
  <c r="E835" i="5"/>
  <c r="D831" i="5"/>
  <c r="E831" i="5"/>
  <c r="D827" i="5"/>
  <c r="E827" i="5"/>
  <c r="D823" i="5"/>
  <c r="E823" i="5"/>
  <c r="D819" i="5"/>
  <c r="E819" i="5"/>
  <c r="D884" i="5"/>
  <c r="E884" i="5"/>
  <c r="D880" i="5"/>
  <c r="I880" i="5"/>
  <c r="D876" i="5"/>
  <c r="I876" i="5"/>
  <c r="D872" i="5"/>
  <c r="E872" i="5"/>
  <c r="D868" i="5"/>
  <c r="I868" i="5"/>
  <c r="D864" i="5"/>
  <c r="E864" i="5"/>
  <c r="D860" i="5"/>
  <c r="E860" i="5"/>
  <c r="D856" i="5"/>
  <c r="E856" i="5"/>
  <c r="D852" i="5"/>
  <c r="F852" i="5"/>
  <c r="D848" i="5"/>
  <c r="I848" i="5"/>
  <c r="D844" i="5"/>
  <c r="E844" i="5"/>
  <c r="D840" i="5"/>
  <c r="E840" i="5"/>
  <c r="D836" i="5"/>
  <c r="I836" i="5"/>
  <c r="D832" i="5"/>
  <c r="G832" i="5"/>
  <c r="D828" i="5"/>
  <c r="I828" i="5"/>
  <c r="D824" i="5"/>
  <c r="E824" i="5"/>
  <c r="D820" i="5"/>
  <c r="E820" i="5"/>
  <c r="D816" i="5"/>
  <c r="I816" i="5"/>
  <c r="D921" i="5"/>
  <c r="I921" i="5"/>
  <c r="D917" i="5"/>
  <c r="I917" i="5"/>
  <c r="D913" i="5"/>
  <c r="I913" i="5"/>
  <c r="D909" i="5"/>
  <c r="I909" i="5"/>
  <c r="D905" i="5"/>
  <c r="I905" i="5"/>
  <c r="D901" i="5"/>
  <c r="I901" i="5"/>
  <c r="D897" i="5"/>
  <c r="I897" i="5"/>
  <c r="D893" i="5"/>
  <c r="I893" i="5"/>
  <c r="D889" i="5"/>
  <c r="I889" i="5"/>
  <c r="D885" i="5"/>
  <c r="E885" i="5"/>
  <c r="D881" i="5"/>
  <c r="E881" i="5"/>
  <c r="D877" i="5"/>
  <c r="E877" i="5"/>
  <c r="D873" i="5"/>
  <c r="E873" i="5"/>
  <c r="D869" i="5"/>
  <c r="E869" i="5"/>
  <c r="D865" i="5"/>
  <c r="E865" i="5"/>
  <c r="D861" i="5"/>
  <c r="E861" i="5"/>
  <c r="D857" i="5"/>
  <c r="E857" i="5"/>
  <c r="D853" i="5"/>
  <c r="E853" i="5"/>
  <c r="D849" i="5"/>
  <c r="E849" i="5"/>
  <c r="D845" i="5"/>
  <c r="E845" i="5"/>
  <c r="D841" i="5"/>
  <c r="E841" i="5"/>
  <c r="D837" i="5"/>
  <c r="E837" i="5"/>
  <c r="D833" i="5"/>
  <c r="E833" i="5"/>
  <c r="D829" i="5"/>
  <c r="E829" i="5"/>
  <c r="D825" i="5"/>
  <c r="E825" i="5"/>
  <c r="D821" i="5"/>
  <c r="E821" i="5"/>
  <c r="D817" i="5"/>
  <c r="E817" i="5"/>
  <c r="D815" i="5"/>
  <c r="E815" i="5"/>
  <c r="D813" i="5"/>
  <c r="E813" i="5"/>
  <c r="D811" i="5"/>
  <c r="E811" i="5"/>
  <c r="D809" i="5"/>
  <c r="E809" i="5"/>
  <c r="D807" i="5"/>
  <c r="E807" i="5"/>
  <c r="D805" i="5"/>
  <c r="E805" i="5"/>
  <c r="D803" i="5"/>
  <c r="E803" i="5"/>
  <c r="D814" i="5"/>
  <c r="D812" i="5"/>
  <c r="I812" i="5"/>
  <c r="D810" i="5"/>
  <c r="D808" i="5"/>
  <c r="I808" i="5"/>
  <c r="D806" i="5"/>
  <c r="D804" i="5"/>
  <c r="I804" i="5"/>
  <c r="D802" i="5"/>
  <c r="I802" i="5"/>
  <c r="D800" i="5"/>
  <c r="I800" i="5"/>
  <c r="D798" i="5"/>
  <c r="I798" i="5"/>
  <c r="D796" i="5"/>
  <c r="I796" i="5"/>
  <c r="D794" i="5"/>
  <c r="I794" i="5"/>
  <c r="D792" i="5"/>
  <c r="I792" i="5"/>
  <c r="D790" i="5"/>
  <c r="I790" i="5"/>
  <c r="D788" i="5"/>
  <c r="I788" i="5"/>
  <c r="D786" i="5"/>
  <c r="I786" i="5"/>
  <c r="D784" i="5"/>
  <c r="I784" i="5"/>
  <c r="D782" i="5"/>
  <c r="I782" i="5"/>
  <c r="D780" i="5"/>
  <c r="I780" i="5"/>
  <c r="D778" i="5"/>
  <c r="I778" i="5"/>
  <c r="D776" i="5"/>
  <c r="I776" i="5"/>
  <c r="D774" i="5"/>
  <c r="I774" i="5"/>
  <c r="D772" i="5"/>
  <c r="I772" i="5"/>
  <c r="D770" i="5"/>
  <c r="I770" i="5"/>
  <c r="D768" i="5"/>
  <c r="I768" i="5"/>
  <c r="D766" i="5"/>
  <c r="I766" i="5"/>
  <c r="D764" i="5"/>
  <c r="I764" i="5"/>
  <c r="D762" i="5"/>
  <c r="I762" i="5"/>
  <c r="D760" i="5"/>
  <c r="I760" i="5"/>
  <c r="D758" i="5"/>
  <c r="I758" i="5"/>
  <c r="D756" i="5"/>
  <c r="I756" i="5"/>
  <c r="D754" i="5"/>
  <c r="I754" i="5"/>
  <c r="D752" i="5"/>
  <c r="I752" i="5"/>
  <c r="D750" i="5"/>
  <c r="I750" i="5"/>
  <c r="D801" i="5"/>
  <c r="E801" i="5"/>
  <c r="D799" i="5"/>
  <c r="E799" i="5"/>
  <c r="D797" i="5"/>
  <c r="E797" i="5"/>
  <c r="D795" i="5"/>
  <c r="E795" i="5"/>
  <c r="D793" i="5"/>
  <c r="E793" i="5"/>
  <c r="D791" i="5"/>
  <c r="E791" i="5"/>
  <c r="D789" i="5"/>
  <c r="E789" i="5"/>
  <c r="D787" i="5"/>
  <c r="E787" i="5"/>
  <c r="D785" i="5"/>
  <c r="E785" i="5"/>
  <c r="D783" i="5"/>
  <c r="E783" i="5"/>
  <c r="D781" i="5"/>
  <c r="E781" i="5"/>
  <c r="D779" i="5"/>
  <c r="E779" i="5"/>
  <c r="D777" i="5"/>
  <c r="E777" i="5"/>
  <c r="D775" i="5"/>
  <c r="E775" i="5"/>
  <c r="D773" i="5"/>
  <c r="E773" i="5"/>
  <c r="D771" i="5"/>
  <c r="E771" i="5"/>
  <c r="D769" i="5"/>
  <c r="E769" i="5"/>
  <c r="D767" i="5"/>
  <c r="E767" i="5"/>
  <c r="D765" i="5"/>
  <c r="E765" i="5"/>
  <c r="D763" i="5"/>
  <c r="E763" i="5"/>
  <c r="D761" i="5"/>
  <c r="E761" i="5"/>
  <c r="D759" i="5"/>
  <c r="E759" i="5"/>
  <c r="D757" i="5"/>
  <c r="E757" i="5"/>
  <c r="D755" i="5"/>
  <c r="E755" i="5"/>
  <c r="D753" i="5"/>
  <c r="E753" i="5"/>
  <c r="D751" i="5"/>
  <c r="E751" i="5"/>
  <c r="D749" i="5"/>
  <c r="E749" i="5"/>
  <c r="D659" i="5"/>
  <c r="I659" i="5"/>
  <c r="D657" i="5"/>
  <c r="I657" i="5"/>
  <c r="D655" i="5"/>
  <c r="I655" i="5"/>
  <c r="D653" i="5"/>
  <c r="I653" i="5"/>
  <c r="D651" i="5"/>
  <c r="I651" i="5"/>
  <c r="D649" i="5"/>
  <c r="I649" i="5"/>
  <c r="D647" i="5"/>
  <c r="I647" i="5"/>
  <c r="D645" i="5"/>
  <c r="I645" i="5"/>
  <c r="D643" i="5"/>
  <c r="I643" i="5"/>
  <c r="D641" i="5"/>
  <c r="I641" i="5"/>
  <c r="D639" i="5"/>
  <c r="I639" i="5"/>
  <c r="D637" i="5"/>
  <c r="I637" i="5"/>
  <c r="D635" i="5"/>
  <c r="I635" i="5"/>
  <c r="D633" i="5"/>
  <c r="I633" i="5"/>
  <c r="D631" i="5"/>
  <c r="I631" i="5"/>
  <c r="D512" i="5"/>
  <c r="I512" i="5"/>
  <c r="D510" i="5"/>
  <c r="D508" i="5"/>
  <c r="I508" i="5"/>
  <c r="D506" i="5"/>
  <c r="D504" i="5"/>
  <c r="I504" i="5"/>
  <c r="D502" i="5"/>
  <c r="D500" i="5"/>
  <c r="I500" i="5"/>
  <c r="D629" i="5"/>
  <c r="I629" i="5"/>
  <c r="D627" i="5"/>
  <c r="I627" i="5"/>
  <c r="D625" i="5"/>
  <c r="I625" i="5"/>
  <c r="D623" i="5"/>
  <c r="I623" i="5"/>
  <c r="D621" i="5"/>
  <c r="I621" i="5"/>
  <c r="D619" i="5"/>
  <c r="I619" i="5"/>
  <c r="D617" i="5"/>
  <c r="I617" i="5"/>
  <c r="D615" i="5"/>
  <c r="I615" i="5"/>
  <c r="D613" i="5"/>
  <c r="I613" i="5"/>
  <c r="D611" i="5"/>
  <c r="I611" i="5"/>
  <c r="D609" i="5"/>
  <c r="I609" i="5"/>
  <c r="D607" i="5"/>
  <c r="I607" i="5"/>
  <c r="D605" i="5"/>
  <c r="I605" i="5"/>
  <c r="D603" i="5"/>
  <c r="I603" i="5"/>
  <c r="D601" i="5"/>
  <c r="I601" i="5"/>
  <c r="D599" i="5"/>
  <c r="I599" i="5"/>
  <c r="D597" i="5"/>
  <c r="I597" i="5"/>
  <c r="D595" i="5"/>
  <c r="I595" i="5"/>
  <c r="D593" i="5"/>
  <c r="I593" i="5"/>
  <c r="D589" i="5"/>
  <c r="I589" i="5"/>
  <c r="D585" i="5"/>
  <c r="I585" i="5"/>
  <c r="D581" i="5"/>
  <c r="I581" i="5"/>
  <c r="D577" i="5"/>
  <c r="I577" i="5"/>
  <c r="D573" i="5"/>
  <c r="I573" i="5"/>
  <c r="D569" i="5"/>
  <c r="I569" i="5"/>
  <c r="D565" i="5"/>
  <c r="I565" i="5"/>
  <c r="D561" i="5"/>
  <c r="I561" i="5"/>
  <c r="D557" i="5"/>
  <c r="I557" i="5"/>
  <c r="D553" i="5"/>
  <c r="I553" i="5"/>
  <c r="D551" i="5"/>
  <c r="I551" i="5"/>
  <c r="D549" i="5"/>
  <c r="I549" i="5"/>
  <c r="D547" i="5"/>
  <c r="I547" i="5"/>
  <c r="D545" i="5"/>
  <c r="I545" i="5"/>
  <c r="D543" i="5"/>
  <c r="I543" i="5"/>
  <c r="D541" i="5"/>
  <c r="I541" i="5"/>
  <c r="D539" i="5"/>
  <c r="I539" i="5"/>
  <c r="D537" i="5"/>
  <c r="I537" i="5"/>
  <c r="D535" i="5"/>
  <c r="I535" i="5"/>
  <c r="D533" i="5"/>
  <c r="I533" i="5"/>
  <c r="D531" i="5"/>
  <c r="I531" i="5"/>
  <c r="D529" i="5"/>
  <c r="I529" i="5"/>
  <c r="D527" i="5"/>
  <c r="I527" i="5"/>
  <c r="D525" i="5"/>
  <c r="I525" i="5"/>
  <c r="D523" i="5"/>
  <c r="I523" i="5"/>
  <c r="D521" i="5"/>
  <c r="I521" i="5"/>
  <c r="D519" i="5"/>
  <c r="I519" i="5"/>
  <c r="D513" i="5"/>
  <c r="E513" i="5"/>
  <c r="D511" i="5"/>
  <c r="E511" i="5"/>
  <c r="D509" i="5"/>
  <c r="E509" i="5"/>
  <c r="D507" i="5"/>
  <c r="E507" i="5"/>
  <c r="D505" i="5"/>
  <c r="E505" i="5"/>
  <c r="D503" i="5"/>
  <c r="E503" i="5"/>
  <c r="D501" i="5"/>
  <c r="E501" i="5"/>
  <c r="D499" i="5"/>
  <c r="E499" i="5"/>
  <c r="J618" i="11"/>
  <c r="I440" i="11"/>
  <c r="I516" i="11"/>
  <c r="J752" i="11"/>
  <c r="I314" i="11"/>
  <c r="I334" i="11"/>
  <c r="I346" i="11"/>
  <c r="I366" i="11"/>
  <c r="I378" i="11"/>
  <c r="I398" i="11"/>
  <c r="I410" i="11"/>
  <c r="I766" i="11"/>
  <c r="J864" i="11"/>
  <c r="I876" i="11"/>
  <c r="J896" i="11"/>
  <c r="I908" i="11"/>
  <c r="J928" i="11"/>
  <c r="I940" i="11"/>
  <c r="J960" i="11"/>
  <c r="I972" i="11"/>
  <c r="J326" i="11"/>
  <c r="J914" i="11"/>
  <c r="J841" i="11"/>
  <c r="J320" i="11"/>
  <c r="E997" i="11"/>
  <c r="I745" i="11"/>
  <c r="I777" i="11"/>
  <c r="E995" i="11"/>
  <c r="J470" i="11"/>
  <c r="J490" i="11"/>
  <c r="J534" i="11"/>
  <c r="J554" i="11"/>
  <c r="I564" i="11"/>
  <c r="I576" i="11"/>
  <c r="I596" i="11"/>
  <c r="I608" i="11"/>
  <c r="J656" i="11"/>
  <c r="J700" i="11"/>
  <c r="J740" i="11"/>
  <c r="I787" i="11"/>
  <c r="I819" i="11"/>
  <c r="J586" i="11"/>
  <c r="I480" i="11"/>
  <c r="I552" i="11"/>
  <c r="I650" i="11"/>
  <c r="I726" i="11"/>
  <c r="J336" i="11"/>
  <c r="J768" i="11"/>
  <c r="J772" i="11"/>
  <c r="I802" i="11"/>
  <c r="J342" i="11"/>
  <c r="J776" i="11"/>
  <c r="I810" i="11"/>
  <c r="I356" i="11"/>
  <c r="J788" i="11"/>
  <c r="I423" i="11"/>
  <c r="J423" i="11"/>
  <c r="J436" i="11"/>
  <c r="I436" i="11"/>
  <c r="J456" i="11"/>
  <c r="I456" i="11"/>
  <c r="J464" i="11"/>
  <c r="I464" i="11"/>
  <c r="J504" i="11"/>
  <c r="I504" i="11"/>
  <c r="J512" i="11"/>
  <c r="I512" i="11"/>
  <c r="J520" i="11"/>
  <c r="I520" i="11"/>
  <c r="J528" i="11"/>
  <c r="I528" i="11"/>
  <c r="J536" i="11"/>
  <c r="I536" i="11"/>
  <c r="I582" i="11"/>
  <c r="J582" i="11"/>
  <c r="I590" i="11"/>
  <c r="J590" i="11"/>
  <c r="I606" i="11"/>
  <c r="J606" i="11"/>
  <c r="I614" i="11"/>
  <c r="J614" i="11"/>
  <c r="I622" i="11"/>
  <c r="J622" i="11"/>
  <c r="J646" i="11"/>
  <c r="I646" i="11"/>
  <c r="J666" i="11"/>
  <c r="I666" i="11"/>
  <c r="J674" i="11"/>
  <c r="I674" i="11"/>
  <c r="J682" i="11"/>
  <c r="I682" i="11"/>
  <c r="J706" i="11"/>
  <c r="I706" i="11"/>
  <c r="J714" i="11"/>
  <c r="I714" i="11"/>
  <c r="E983" i="11"/>
  <c r="F983" i="11"/>
  <c r="I983" i="11"/>
  <c r="E981" i="11"/>
  <c r="H981" i="11"/>
  <c r="J981" i="11"/>
  <c r="J574" i="11"/>
  <c r="J610" i="11"/>
  <c r="I452" i="11"/>
  <c r="I488" i="11"/>
  <c r="I662" i="11"/>
  <c r="I678" i="11"/>
  <c r="I698" i="11"/>
  <c r="I718" i="11"/>
  <c r="I855" i="11"/>
  <c r="I859" i="11"/>
  <c r="I863" i="11"/>
  <c r="I867" i="11"/>
  <c r="I871" i="11"/>
  <c r="I875" i="11"/>
  <c r="I879" i="11"/>
  <c r="I883" i="11"/>
  <c r="I887" i="11"/>
  <c r="I891" i="11"/>
  <c r="I895" i="11"/>
  <c r="I899" i="11"/>
  <c r="I903" i="11"/>
  <c r="I907" i="11"/>
  <c r="I911" i="11"/>
  <c r="I915" i="11"/>
  <c r="I919" i="11"/>
  <c r="I923" i="11"/>
  <c r="I927" i="11"/>
  <c r="I931" i="11"/>
  <c r="I935" i="11"/>
  <c r="I939" i="11"/>
  <c r="I943" i="11"/>
  <c r="I947" i="11"/>
  <c r="I951" i="11"/>
  <c r="I955" i="11"/>
  <c r="I959" i="11"/>
  <c r="I963" i="11"/>
  <c r="I967" i="11"/>
  <c r="I971" i="11"/>
  <c r="I975" i="11"/>
  <c r="J462" i="11"/>
  <c r="J494" i="11"/>
  <c r="J526" i="11"/>
  <c r="J558" i="11"/>
  <c r="I588" i="11"/>
  <c r="I620" i="11"/>
  <c r="J648" i="11"/>
  <c r="J664" i="11"/>
  <c r="J680" i="11"/>
  <c r="J450" i="11"/>
  <c r="J466" i="11"/>
  <c r="J482" i="11"/>
  <c r="J498" i="11"/>
  <c r="J514" i="11"/>
  <c r="J530" i="11"/>
  <c r="J546" i="11"/>
  <c r="I568" i="11"/>
  <c r="I584" i="11"/>
  <c r="I600" i="11"/>
  <c r="I616" i="11"/>
  <c r="J660" i="11"/>
  <c r="J692" i="11"/>
  <c r="J708" i="11"/>
  <c r="J696" i="11"/>
  <c r="I702" i="11"/>
  <c r="J712" i="11"/>
  <c r="J732" i="11"/>
  <c r="F992" i="11"/>
  <c r="I992" i="11"/>
  <c r="F994" i="11"/>
  <c r="I496" i="11"/>
  <c r="I448" i="11"/>
  <c r="I472" i="11"/>
  <c r="J570" i="11"/>
  <c r="I265" i="11"/>
  <c r="I305" i="11"/>
  <c r="I309" i="11"/>
  <c r="I313" i="11"/>
  <c r="I317" i="11"/>
  <c r="I321" i="11"/>
  <c r="I325" i="11"/>
  <c r="I329" i="11"/>
  <c r="I333" i="11"/>
  <c r="I337" i="11"/>
  <c r="I341" i="11"/>
  <c r="I345" i="11"/>
  <c r="I349" i="11"/>
  <c r="I353" i="11"/>
  <c r="I357" i="11"/>
  <c r="I361" i="11"/>
  <c r="I365" i="11"/>
  <c r="I369" i="11"/>
  <c r="I373" i="11"/>
  <c r="I377" i="11"/>
  <c r="I381" i="11"/>
  <c r="I385" i="11"/>
  <c r="I389" i="11"/>
  <c r="I393" i="11"/>
  <c r="I397" i="11"/>
  <c r="I401" i="11"/>
  <c r="I405" i="11"/>
  <c r="I409" i="11"/>
  <c r="I413" i="11"/>
  <c r="I447" i="11"/>
  <c r="I455" i="11"/>
  <c r="I459" i="11"/>
  <c r="I467" i="11"/>
  <c r="I479" i="11"/>
  <c r="I483" i="11"/>
  <c r="I487" i="11"/>
  <c r="I491" i="11"/>
  <c r="I519" i="11"/>
  <c r="I543" i="11"/>
  <c r="I551" i="11"/>
  <c r="I755" i="11"/>
  <c r="I759" i="11"/>
  <c r="I763" i="11"/>
  <c r="I767" i="11"/>
  <c r="I771" i="11"/>
  <c r="I775" i="11"/>
  <c r="I779" i="11"/>
  <c r="J637" i="11"/>
  <c r="I873" i="11"/>
  <c r="I889" i="11"/>
  <c r="I921" i="11"/>
  <c r="I929" i="11"/>
  <c r="J34" i="11"/>
  <c r="L34" i="11" s="1"/>
  <c r="N34" i="11" s="1"/>
  <c r="I35" i="8" s="1"/>
  <c r="J211" i="11"/>
  <c r="J306" i="11"/>
  <c r="I308" i="11"/>
  <c r="I316" i="11"/>
  <c r="I320" i="11"/>
  <c r="J322" i="11"/>
  <c r="I324" i="11"/>
  <c r="J338" i="11"/>
  <c r="I372" i="11"/>
  <c r="I384" i="11"/>
  <c r="I746" i="11"/>
  <c r="J754" i="11"/>
  <c r="I758" i="11"/>
  <c r="I774" i="11"/>
  <c r="J780" i="11"/>
  <c r="I742" i="11"/>
  <c r="I788" i="11"/>
  <c r="I790" i="11"/>
  <c r="J794" i="11"/>
  <c r="I806" i="11"/>
  <c r="J810" i="11"/>
  <c r="I820" i="11"/>
  <c r="I822" i="11"/>
  <c r="J826" i="11"/>
  <c r="I856" i="11"/>
  <c r="I866" i="11"/>
  <c r="J868" i="11"/>
  <c r="I872" i="11"/>
  <c r="I882" i="11"/>
  <c r="J884" i="11"/>
  <c r="I888" i="11"/>
  <c r="I898" i="11"/>
  <c r="J900" i="11"/>
  <c r="I904" i="11"/>
  <c r="I914" i="11"/>
  <c r="J916" i="11"/>
  <c r="I920" i="11"/>
  <c r="I930" i="11"/>
  <c r="J932" i="11"/>
  <c r="I936" i="11"/>
  <c r="I946" i="11"/>
  <c r="J948" i="11"/>
  <c r="I952" i="11"/>
  <c r="I962" i="11"/>
  <c r="J964" i="11"/>
  <c r="I968" i="11"/>
  <c r="J578" i="11"/>
  <c r="I654" i="11"/>
  <c r="I686" i="11"/>
  <c r="H999" i="11"/>
  <c r="E980" i="11"/>
  <c r="H987" i="11"/>
  <c r="E989" i="11"/>
  <c r="F993" i="11"/>
  <c r="F996" i="11"/>
  <c r="I544" i="11"/>
  <c r="I748" i="11"/>
  <c r="C340" i="9"/>
  <c r="E340" i="9"/>
  <c r="C791" i="9"/>
  <c r="I323" i="11"/>
  <c r="I355" i="11"/>
  <c r="J314" i="11"/>
  <c r="J334" i="11"/>
  <c r="J346" i="11"/>
  <c r="I443" i="11"/>
  <c r="I527" i="11"/>
  <c r="I531" i="11"/>
  <c r="I555" i="11"/>
  <c r="J308" i="11"/>
  <c r="J316" i="11"/>
  <c r="J324" i="11"/>
  <c r="J332" i="11"/>
  <c r="I344" i="11"/>
  <c r="I352" i="11"/>
  <c r="I360" i="11"/>
  <c r="I404" i="11"/>
  <c r="I412" i="11"/>
  <c r="I647" i="11"/>
  <c r="I651" i="11"/>
  <c r="I655" i="11"/>
  <c r="I659" i="11"/>
  <c r="I663" i="11"/>
  <c r="I667" i="11"/>
  <c r="I671" i="11"/>
  <c r="I675" i="11"/>
  <c r="I679" i="11"/>
  <c r="I683" i="11"/>
  <c r="I687" i="11"/>
  <c r="I691" i="11"/>
  <c r="I695" i="11"/>
  <c r="I699" i="11"/>
  <c r="I703" i="11"/>
  <c r="I707" i="11"/>
  <c r="I711" i="11"/>
  <c r="I715" i="11"/>
  <c r="I719" i="11"/>
  <c r="I723" i="11"/>
  <c r="I727" i="11"/>
  <c r="I731" i="11"/>
  <c r="I735" i="11"/>
  <c r="I739" i="11"/>
  <c r="I743" i="11"/>
  <c r="I747" i="11"/>
  <c r="I751" i="11"/>
  <c r="I783" i="11"/>
  <c r="I795" i="11"/>
  <c r="I811" i="11"/>
  <c r="I827" i="11"/>
  <c r="I754" i="11"/>
  <c r="J766" i="11"/>
  <c r="I937" i="11"/>
  <c r="I969" i="11"/>
  <c r="J804" i="11"/>
  <c r="I864" i="11"/>
  <c r="I896" i="11"/>
  <c r="I928" i="11"/>
  <c r="I960" i="11"/>
  <c r="F991" i="11"/>
  <c r="F995" i="11"/>
  <c r="I995" i="11"/>
  <c r="H1001" i="11"/>
  <c r="J866" i="11"/>
  <c r="J898" i="11"/>
  <c r="J930" i="11"/>
  <c r="J962" i="11"/>
  <c r="J448" i="11"/>
  <c r="J460" i="11"/>
  <c r="J468" i="11"/>
  <c r="J472" i="11"/>
  <c r="J484" i="11"/>
  <c r="J492" i="11"/>
  <c r="J496" i="11"/>
  <c r="J524" i="11"/>
  <c r="J532" i="11"/>
  <c r="J544" i="11"/>
  <c r="J548" i="11"/>
  <c r="J556" i="11"/>
  <c r="I566" i="11"/>
  <c r="I570" i="11"/>
  <c r="I578" i="11"/>
  <c r="I598" i="11"/>
  <c r="J654" i="11"/>
  <c r="J658" i="11"/>
  <c r="J686" i="11"/>
  <c r="J690" i="11"/>
  <c r="J730" i="11"/>
  <c r="F982" i="11"/>
  <c r="H982" i="11"/>
  <c r="J720" i="11"/>
  <c r="J736" i="11"/>
  <c r="F985" i="11"/>
  <c r="F987" i="11"/>
  <c r="F989" i="11"/>
  <c r="F998" i="11"/>
  <c r="E984" i="11"/>
  <c r="F986" i="11"/>
  <c r="F990" i="11"/>
  <c r="F997" i="11"/>
  <c r="F999" i="11"/>
  <c r="I415" i="11"/>
  <c r="J415" i="11"/>
  <c r="I431" i="11"/>
  <c r="J431" i="11"/>
  <c r="J641" i="11"/>
  <c r="I641" i="11"/>
  <c r="I744" i="11"/>
  <c r="J744" i="11"/>
  <c r="J782" i="11"/>
  <c r="I782" i="11"/>
  <c r="I784" i="11"/>
  <c r="J784" i="11"/>
  <c r="I792" i="11"/>
  <c r="J792" i="11"/>
  <c r="I796" i="11"/>
  <c r="J796" i="11"/>
  <c r="J798" i="11"/>
  <c r="I798" i="11"/>
  <c r="I800" i="11"/>
  <c r="J800" i="11"/>
  <c r="I808" i="11"/>
  <c r="J808" i="11"/>
  <c r="I812" i="11"/>
  <c r="J812" i="11"/>
  <c r="J814" i="11"/>
  <c r="I814" i="11"/>
  <c r="I816" i="11"/>
  <c r="J816" i="11"/>
  <c r="I824" i="11"/>
  <c r="J824" i="11"/>
  <c r="I854" i="11"/>
  <c r="J854" i="11"/>
  <c r="I858" i="11"/>
  <c r="J858" i="11"/>
  <c r="I862" i="11"/>
  <c r="J862" i="11"/>
  <c r="I870" i="11"/>
  <c r="J870" i="11"/>
  <c r="I874" i="11"/>
  <c r="J874" i="11"/>
  <c r="I878" i="11"/>
  <c r="J878" i="11"/>
  <c r="I886" i="11"/>
  <c r="J886" i="11"/>
  <c r="I890" i="11"/>
  <c r="J890" i="11"/>
  <c r="I894" i="11"/>
  <c r="J894" i="11"/>
  <c r="I902" i="11"/>
  <c r="J902" i="11"/>
  <c r="I906" i="11"/>
  <c r="J906" i="11"/>
  <c r="I910" i="11"/>
  <c r="J910" i="11"/>
  <c r="I918" i="11"/>
  <c r="J918" i="11"/>
  <c r="I922" i="11"/>
  <c r="J922" i="11"/>
  <c r="I926" i="11"/>
  <c r="J926" i="11"/>
  <c r="I934" i="11"/>
  <c r="J934" i="11"/>
  <c r="I938" i="11"/>
  <c r="J938" i="11"/>
  <c r="I942" i="11"/>
  <c r="J942" i="11"/>
  <c r="I950" i="11"/>
  <c r="J950" i="11"/>
  <c r="I954" i="11"/>
  <c r="J954" i="11"/>
  <c r="I958" i="11"/>
  <c r="J958" i="11"/>
  <c r="I966" i="11"/>
  <c r="J966" i="11"/>
  <c r="I970" i="11"/>
  <c r="J970" i="11"/>
  <c r="I974" i="11"/>
  <c r="J974" i="11"/>
  <c r="J978" i="11"/>
  <c r="I978" i="11"/>
  <c r="I760" i="11"/>
  <c r="J760" i="11"/>
  <c r="I633" i="11"/>
  <c r="I776" i="11"/>
  <c r="I868" i="11"/>
  <c r="I884" i="11"/>
  <c r="I900" i="11"/>
  <c r="I916" i="11"/>
  <c r="I932" i="11"/>
  <c r="I948" i="11"/>
  <c r="I964" i="11"/>
  <c r="H994" i="11"/>
  <c r="I994" i="11"/>
  <c r="E994" i="11"/>
  <c r="J421" i="11"/>
  <c r="J429" i="11"/>
  <c r="I559" i="11"/>
  <c r="I563" i="11"/>
  <c r="I567" i="11"/>
  <c r="I571" i="11"/>
  <c r="I575" i="11"/>
  <c r="I579" i="11"/>
  <c r="I583" i="11"/>
  <c r="I587" i="11"/>
  <c r="I591" i="11"/>
  <c r="I595" i="11"/>
  <c r="I599" i="11"/>
  <c r="I603" i="11"/>
  <c r="I607" i="11"/>
  <c r="I611" i="11"/>
  <c r="I615" i="11"/>
  <c r="I619" i="11"/>
  <c r="I623" i="11"/>
  <c r="I981" i="11"/>
  <c r="I833" i="11"/>
  <c r="I841" i="11"/>
  <c r="I849" i="11"/>
  <c r="I756" i="11"/>
  <c r="I772" i="11"/>
  <c r="E992" i="11"/>
  <c r="I438" i="11"/>
  <c r="I442" i="11"/>
  <c r="J444" i="11"/>
  <c r="I454" i="11"/>
  <c r="I458" i="11"/>
  <c r="I470" i="11"/>
  <c r="I474" i="11"/>
  <c r="J476" i="11"/>
  <c r="I486" i="11"/>
  <c r="I490" i="11"/>
  <c r="I502" i="11"/>
  <c r="I506" i="11"/>
  <c r="J508" i="11"/>
  <c r="I518" i="11"/>
  <c r="I522" i="11"/>
  <c r="I534" i="11"/>
  <c r="I538" i="11"/>
  <c r="J540" i="11"/>
  <c r="I550" i="11"/>
  <c r="I554" i="11"/>
  <c r="J560" i="11"/>
  <c r="I562" i="11"/>
  <c r="J564" i="11"/>
  <c r="J576" i="11"/>
  <c r="J580" i="11"/>
  <c r="J592" i="11"/>
  <c r="I594" i="11"/>
  <c r="J596" i="11"/>
  <c r="J608" i="11"/>
  <c r="J612" i="11"/>
  <c r="J624" i="11"/>
  <c r="I652" i="11"/>
  <c r="I656" i="11"/>
  <c r="I668" i="11"/>
  <c r="J670" i="11"/>
  <c r="I672" i="11"/>
  <c r="I684" i="11"/>
  <c r="I688" i="11"/>
  <c r="J694" i="11"/>
  <c r="I696" i="11"/>
  <c r="I700" i="11"/>
  <c r="J702" i="11"/>
  <c r="I704" i="11"/>
  <c r="J710" i="11"/>
  <c r="I712" i="11"/>
  <c r="I716" i="11"/>
  <c r="I720" i="11"/>
  <c r="J722" i="11"/>
  <c r="I732" i="11"/>
  <c r="J734" i="11"/>
  <c r="I736" i="11"/>
  <c r="J738" i="11"/>
  <c r="J742" i="11"/>
  <c r="J746" i="11"/>
  <c r="I211" i="11"/>
  <c r="I306" i="11"/>
  <c r="I322" i="11"/>
  <c r="I338" i="11"/>
  <c r="I354" i="11"/>
  <c r="I370" i="11"/>
  <c r="I386" i="11"/>
  <c r="I402" i="11"/>
  <c r="I446" i="11"/>
  <c r="I462" i="11"/>
  <c r="I478" i="11"/>
  <c r="I494" i="11"/>
  <c r="I510" i="11"/>
  <c r="I526" i="11"/>
  <c r="I542" i="11"/>
  <c r="I558" i="11"/>
  <c r="J572" i="11"/>
  <c r="J588" i="11"/>
  <c r="J604" i="11"/>
  <c r="J620" i="11"/>
  <c r="I648" i="11"/>
  <c r="I664" i="11"/>
  <c r="I680" i="11"/>
  <c r="I310" i="11"/>
  <c r="I326" i="11"/>
  <c r="I342" i="11"/>
  <c r="I358" i="11"/>
  <c r="I374" i="11"/>
  <c r="I390" i="11"/>
  <c r="I406" i="11"/>
  <c r="I450" i="11"/>
  <c r="I466" i="11"/>
  <c r="I482" i="11"/>
  <c r="I498" i="11"/>
  <c r="I514" i="11"/>
  <c r="I530" i="11"/>
  <c r="I546" i="11"/>
  <c r="J568" i="11"/>
  <c r="J584" i="11"/>
  <c r="J600" i="11"/>
  <c r="J616" i="11"/>
  <c r="I660" i="11"/>
  <c r="I676" i="11"/>
  <c r="I692" i="11"/>
  <c r="I708" i="11"/>
  <c r="J758" i="11"/>
  <c r="J774" i="11"/>
  <c r="I728" i="11"/>
  <c r="I764" i="11"/>
  <c r="I780" i="11"/>
  <c r="J790" i="11"/>
  <c r="J806" i="11"/>
  <c r="J822" i="11"/>
  <c r="J856" i="11"/>
  <c r="J872" i="11"/>
  <c r="J888" i="11"/>
  <c r="J904" i="11"/>
  <c r="J920" i="11"/>
  <c r="J936" i="11"/>
  <c r="J952" i="11"/>
  <c r="J968" i="11"/>
  <c r="I724" i="11"/>
  <c r="I740" i="11"/>
  <c r="I768" i="11"/>
  <c r="J786" i="11"/>
  <c r="J802" i="11"/>
  <c r="J818" i="11"/>
  <c r="J860" i="11"/>
  <c r="J876" i="11"/>
  <c r="J892" i="11"/>
  <c r="J908" i="11"/>
  <c r="J924" i="11"/>
  <c r="J940" i="11"/>
  <c r="J956" i="11"/>
  <c r="J972" i="11"/>
  <c r="I209" i="11"/>
  <c r="I304" i="11"/>
  <c r="I336" i="11"/>
  <c r="I368" i="11"/>
  <c r="I400" i="11"/>
  <c r="F984" i="11"/>
  <c r="H986" i="11"/>
  <c r="H988" i="11"/>
  <c r="E990" i="11"/>
  <c r="H997" i="11"/>
  <c r="E999" i="11"/>
  <c r="F980" i="11"/>
  <c r="H985" i="11"/>
  <c r="E987" i="11"/>
  <c r="H989" i="11"/>
  <c r="E993" i="11"/>
  <c r="E996" i="11"/>
  <c r="E998" i="11"/>
  <c r="F1000" i="11"/>
  <c r="C336" i="9"/>
  <c r="E336" i="9"/>
  <c r="C344" i="9"/>
  <c r="D344" i="9"/>
  <c r="G609" i="9"/>
  <c r="C778" i="9"/>
  <c r="C921" i="9"/>
  <c r="I315" i="11"/>
  <c r="I347" i="11"/>
  <c r="I379" i="11"/>
  <c r="I411" i="11"/>
  <c r="I439" i="11"/>
  <c r="I471" i="11"/>
  <c r="I503" i="11"/>
  <c r="I535" i="11"/>
  <c r="I645" i="11"/>
  <c r="I665" i="11"/>
  <c r="I697" i="11"/>
  <c r="I705" i="11"/>
  <c r="I713" i="11"/>
  <c r="I725" i="11"/>
  <c r="I741" i="11"/>
  <c r="I749" i="11"/>
  <c r="I753" i="11"/>
  <c r="I769" i="11"/>
  <c r="J833" i="11"/>
  <c r="J849" i="11"/>
  <c r="I861" i="11"/>
  <c r="I877" i="11"/>
  <c r="I893" i="11"/>
  <c r="I909" i="11"/>
  <c r="I925" i="11"/>
  <c r="I941" i="11"/>
  <c r="I957" i="11"/>
  <c r="I973" i="11"/>
  <c r="J829" i="11"/>
  <c r="J837" i="11"/>
  <c r="J845" i="11"/>
  <c r="E986" i="11"/>
  <c r="E988" i="11"/>
  <c r="H990" i="11"/>
  <c r="H996" i="11"/>
  <c r="J996" i="11"/>
  <c r="H998" i="11"/>
  <c r="H1000" i="11"/>
  <c r="I852" i="11"/>
  <c r="H980" i="11"/>
  <c r="J419" i="11"/>
  <c r="J427" i="11"/>
  <c r="J435" i="11"/>
  <c r="J307" i="11"/>
  <c r="J323" i="11"/>
  <c r="J339" i="11"/>
  <c r="J439" i="11"/>
  <c r="J455" i="11"/>
  <c r="J471" i="11"/>
  <c r="J487" i="11"/>
  <c r="J503" i="11"/>
  <c r="J519" i="11"/>
  <c r="J535" i="11"/>
  <c r="J551" i="11"/>
  <c r="J567" i="11"/>
  <c r="J583" i="11"/>
  <c r="J599" i="11"/>
  <c r="J615" i="11"/>
  <c r="I429" i="11"/>
  <c r="J651" i="11"/>
  <c r="J667" i="11"/>
  <c r="J683" i="11"/>
  <c r="J699" i="11"/>
  <c r="J715" i="11"/>
  <c r="J731" i="11"/>
  <c r="J747" i="11"/>
  <c r="J763" i="11"/>
  <c r="J779" i="11"/>
  <c r="J795" i="11"/>
  <c r="J811" i="11"/>
  <c r="J827" i="11"/>
  <c r="J857" i="11"/>
  <c r="J873" i="11"/>
  <c r="J889" i="11"/>
  <c r="J905" i="11"/>
  <c r="J921" i="11"/>
  <c r="J937" i="11"/>
  <c r="J953" i="11"/>
  <c r="J969" i="11"/>
  <c r="I831" i="11"/>
  <c r="I847" i="11"/>
  <c r="J315" i="11"/>
  <c r="J331" i="11"/>
  <c r="J347" i="11"/>
  <c r="J411" i="11"/>
  <c r="J447" i="11"/>
  <c r="J463" i="11"/>
  <c r="J479" i="11"/>
  <c r="J495" i="11"/>
  <c r="J511" i="11"/>
  <c r="J527" i="11"/>
  <c r="J543" i="11"/>
  <c r="J559" i="11"/>
  <c r="J575" i="11"/>
  <c r="J591" i="11"/>
  <c r="J607" i="11"/>
  <c r="J623" i="11"/>
  <c r="I421" i="11"/>
  <c r="J659" i="11"/>
  <c r="J675" i="11"/>
  <c r="J691" i="11"/>
  <c r="J707" i="11"/>
  <c r="J723" i="11"/>
  <c r="J739" i="11"/>
  <c r="J755" i="11"/>
  <c r="J771" i="11"/>
  <c r="J787" i="11"/>
  <c r="J803" i="11"/>
  <c r="J819" i="11"/>
  <c r="J865" i="11"/>
  <c r="J881" i="11"/>
  <c r="J897" i="11"/>
  <c r="J913" i="11"/>
  <c r="J929" i="11"/>
  <c r="J945" i="11"/>
  <c r="J961" i="11"/>
  <c r="J977" i="11"/>
  <c r="I839" i="11"/>
  <c r="I255" i="11"/>
  <c r="J255" i="11"/>
  <c r="I416" i="11"/>
  <c r="J416" i="11"/>
  <c r="I424" i="11"/>
  <c r="J424" i="11"/>
  <c r="I432" i="11"/>
  <c r="J432" i="11"/>
  <c r="I418" i="11"/>
  <c r="J418" i="11"/>
  <c r="I426" i="11"/>
  <c r="J426" i="11"/>
  <c r="I434" i="11"/>
  <c r="J434" i="11"/>
  <c r="J627" i="11"/>
  <c r="I627" i="11"/>
  <c r="J635" i="11"/>
  <c r="I635" i="11"/>
  <c r="J643" i="11"/>
  <c r="I643" i="11"/>
  <c r="I628" i="11"/>
  <c r="J628" i="11"/>
  <c r="I636" i="11"/>
  <c r="J636" i="11"/>
  <c r="I644" i="11"/>
  <c r="J644" i="11"/>
  <c r="I630" i="11"/>
  <c r="J630" i="11"/>
  <c r="I638" i="11"/>
  <c r="J638" i="11"/>
  <c r="I834" i="11"/>
  <c r="J834" i="11"/>
  <c r="I842" i="11"/>
  <c r="J842" i="11"/>
  <c r="I850" i="11"/>
  <c r="J850" i="11"/>
  <c r="I828" i="11"/>
  <c r="J828" i="11"/>
  <c r="I836" i="11"/>
  <c r="J836" i="11"/>
  <c r="I844" i="11"/>
  <c r="J844" i="11"/>
  <c r="J986" i="11"/>
  <c r="J309" i="11"/>
  <c r="J317" i="11"/>
  <c r="J325" i="11"/>
  <c r="J333" i="11"/>
  <c r="J341" i="11"/>
  <c r="J349" i="11"/>
  <c r="J413" i="11"/>
  <c r="J441" i="11"/>
  <c r="J449" i="11"/>
  <c r="J457" i="11"/>
  <c r="J465" i="11"/>
  <c r="J473" i="11"/>
  <c r="J481" i="11"/>
  <c r="J489" i="11"/>
  <c r="J497" i="11"/>
  <c r="J505" i="11"/>
  <c r="J513" i="11"/>
  <c r="J521" i="11"/>
  <c r="J529" i="11"/>
  <c r="J537" i="11"/>
  <c r="J545" i="11"/>
  <c r="J553" i="11"/>
  <c r="J561" i="11"/>
  <c r="J569" i="11"/>
  <c r="J577" i="11"/>
  <c r="J585" i="11"/>
  <c r="J593" i="11"/>
  <c r="J601" i="11"/>
  <c r="J609" i="11"/>
  <c r="J617" i="11"/>
  <c r="J625" i="11"/>
  <c r="I417" i="11"/>
  <c r="I425" i="11"/>
  <c r="I433" i="11"/>
  <c r="J649" i="11"/>
  <c r="J657" i="11"/>
  <c r="J665" i="11"/>
  <c r="J673" i="11"/>
  <c r="J681" i="11"/>
  <c r="J689" i="11"/>
  <c r="J697" i="11"/>
  <c r="J705" i="11"/>
  <c r="J713" i="11"/>
  <c r="J721" i="11"/>
  <c r="J729" i="11"/>
  <c r="J737" i="11"/>
  <c r="J745" i="11"/>
  <c r="J753" i="11"/>
  <c r="J761" i="11"/>
  <c r="J769" i="11"/>
  <c r="J777" i="11"/>
  <c r="J785" i="11"/>
  <c r="J793" i="11"/>
  <c r="J801" i="11"/>
  <c r="J809" i="11"/>
  <c r="J817" i="11"/>
  <c r="J825" i="11"/>
  <c r="I835" i="11"/>
  <c r="I843" i="11"/>
  <c r="I851" i="11"/>
  <c r="I829" i="11"/>
  <c r="I837" i="11"/>
  <c r="I845" i="11"/>
  <c r="J855" i="11"/>
  <c r="J863" i="11"/>
  <c r="J871" i="11"/>
  <c r="J879" i="11"/>
  <c r="J887" i="11"/>
  <c r="J895" i="11"/>
  <c r="J903" i="11"/>
  <c r="J911" i="11"/>
  <c r="J919" i="11"/>
  <c r="J927" i="11"/>
  <c r="J935" i="11"/>
  <c r="J943" i="11"/>
  <c r="J951" i="11"/>
  <c r="J959" i="11"/>
  <c r="J967" i="11"/>
  <c r="J975" i="11"/>
  <c r="I246" i="11"/>
  <c r="J249" i="11"/>
  <c r="I420" i="11"/>
  <c r="J420" i="11"/>
  <c r="I428" i="11"/>
  <c r="J428" i="11"/>
  <c r="I422" i="11"/>
  <c r="J422" i="11"/>
  <c r="I430" i="11"/>
  <c r="J430" i="11"/>
  <c r="J631" i="11"/>
  <c r="I631" i="11"/>
  <c r="J639" i="11"/>
  <c r="I639" i="11"/>
  <c r="I632" i="11"/>
  <c r="J632" i="11"/>
  <c r="I640" i="11"/>
  <c r="J640" i="11"/>
  <c r="I626" i="11"/>
  <c r="J626" i="11"/>
  <c r="I634" i="11"/>
  <c r="J634" i="11"/>
  <c r="I642" i="11"/>
  <c r="J642" i="11"/>
  <c r="I830" i="11"/>
  <c r="J830" i="11"/>
  <c r="I838" i="11"/>
  <c r="J838" i="11"/>
  <c r="I846" i="11"/>
  <c r="J846" i="11"/>
  <c r="I832" i="11"/>
  <c r="J832" i="11"/>
  <c r="I840" i="11"/>
  <c r="J840" i="11"/>
  <c r="I848" i="11"/>
  <c r="J848" i="11"/>
  <c r="J303" i="11"/>
  <c r="J311" i="11"/>
  <c r="J319" i="11"/>
  <c r="J327" i="11"/>
  <c r="J335" i="11"/>
  <c r="J343" i="11"/>
  <c r="J265" i="11"/>
  <c r="J305" i="11"/>
  <c r="J313" i="11"/>
  <c r="J321" i="11"/>
  <c r="J329" i="11"/>
  <c r="J337" i="11"/>
  <c r="J345" i="11"/>
  <c r="J443" i="11"/>
  <c r="J451" i="11"/>
  <c r="J459" i="11"/>
  <c r="J467" i="11"/>
  <c r="J475" i="11"/>
  <c r="J483" i="11"/>
  <c r="J491" i="11"/>
  <c r="J499" i="11"/>
  <c r="J507" i="11"/>
  <c r="J515" i="11"/>
  <c r="J523" i="11"/>
  <c r="J531" i="11"/>
  <c r="J539" i="11"/>
  <c r="J547" i="11"/>
  <c r="J555" i="11"/>
  <c r="J563" i="11"/>
  <c r="J571" i="11"/>
  <c r="J579" i="11"/>
  <c r="J587" i="11"/>
  <c r="J595" i="11"/>
  <c r="J603" i="11"/>
  <c r="J611" i="11"/>
  <c r="J619" i="11"/>
  <c r="I629" i="11"/>
  <c r="I637" i="11"/>
  <c r="J437" i="11"/>
  <c r="J445" i="11"/>
  <c r="J453" i="11"/>
  <c r="J461" i="11"/>
  <c r="J469" i="11"/>
  <c r="J477" i="11"/>
  <c r="J485" i="11"/>
  <c r="J493" i="11"/>
  <c r="J501" i="11"/>
  <c r="J509" i="11"/>
  <c r="J517" i="11"/>
  <c r="J525" i="11"/>
  <c r="J533" i="11"/>
  <c r="J541" i="11"/>
  <c r="J549" i="11"/>
  <c r="J557" i="11"/>
  <c r="J565" i="11"/>
  <c r="J573" i="11"/>
  <c r="J581" i="11"/>
  <c r="J589" i="11"/>
  <c r="J597" i="11"/>
  <c r="J605" i="11"/>
  <c r="J613" i="11"/>
  <c r="J621" i="11"/>
  <c r="J647" i="11"/>
  <c r="J655" i="11"/>
  <c r="J663" i="11"/>
  <c r="J671" i="11"/>
  <c r="J679" i="11"/>
  <c r="J687" i="11"/>
  <c r="J695" i="11"/>
  <c r="J703" i="11"/>
  <c r="J711" i="11"/>
  <c r="J719" i="11"/>
  <c r="J727" i="11"/>
  <c r="J735" i="11"/>
  <c r="J743" i="11"/>
  <c r="J751" i="11"/>
  <c r="J759" i="11"/>
  <c r="J767" i="11"/>
  <c r="J775" i="11"/>
  <c r="J783" i="11"/>
  <c r="J791" i="11"/>
  <c r="J799" i="11"/>
  <c r="J807" i="11"/>
  <c r="J815" i="11"/>
  <c r="J823" i="11"/>
  <c r="J653" i="11"/>
  <c r="J661" i="11"/>
  <c r="J669" i="11"/>
  <c r="J677" i="11"/>
  <c r="J685" i="11"/>
  <c r="J693" i="11"/>
  <c r="J701" i="11"/>
  <c r="J709" i="11"/>
  <c r="J717" i="11"/>
  <c r="J725" i="11"/>
  <c r="J733" i="11"/>
  <c r="J741" i="11"/>
  <c r="J749" i="11"/>
  <c r="J757" i="11"/>
  <c r="J765" i="11"/>
  <c r="J773" i="11"/>
  <c r="J781" i="11"/>
  <c r="J789" i="11"/>
  <c r="J797" i="11"/>
  <c r="J805" i="11"/>
  <c r="J813" i="11"/>
  <c r="J821" i="11"/>
  <c r="J853" i="11"/>
  <c r="J861" i="11"/>
  <c r="J869" i="11"/>
  <c r="J877" i="11"/>
  <c r="J885" i="11"/>
  <c r="J893" i="11"/>
  <c r="J901" i="11"/>
  <c r="J909" i="11"/>
  <c r="J917" i="11"/>
  <c r="J925" i="11"/>
  <c r="J933" i="11"/>
  <c r="J941" i="11"/>
  <c r="J949" i="11"/>
  <c r="J957" i="11"/>
  <c r="J965" i="11"/>
  <c r="J973" i="11"/>
  <c r="J859" i="11"/>
  <c r="J867" i="11"/>
  <c r="J875" i="11"/>
  <c r="J883" i="11"/>
  <c r="J891" i="11"/>
  <c r="J899" i="11"/>
  <c r="J907" i="11"/>
  <c r="J915" i="11"/>
  <c r="J923" i="11"/>
  <c r="J931" i="11"/>
  <c r="J939" i="11"/>
  <c r="J947" i="11"/>
  <c r="J955" i="11"/>
  <c r="J963" i="11"/>
  <c r="J971" i="11"/>
  <c r="C330" i="9"/>
  <c r="D330" i="9"/>
  <c r="C334" i="9"/>
  <c r="G334" i="9"/>
  <c r="C338" i="9"/>
  <c r="E338" i="9"/>
  <c r="C342" i="9"/>
  <c r="D342" i="9"/>
  <c r="C346" i="9"/>
  <c r="D346" i="9"/>
  <c r="C350" i="9"/>
  <c r="G350" i="9"/>
  <c r="C616" i="9"/>
  <c r="C632" i="9"/>
  <c r="C786" i="9"/>
  <c r="C917" i="9"/>
  <c r="C925" i="9"/>
  <c r="C329" i="9"/>
  <c r="E329" i="9"/>
  <c r="D331" i="9"/>
  <c r="C333" i="9"/>
  <c r="D333" i="9"/>
  <c r="C335" i="9"/>
  <c r="D335" i="9"/>
  <c r="C337" i="9"/>
  <c r="E337" i="9"/>
  <c r="C339" i="9"/>
  <c r="D339" i="9"/>
  <c r="C341" i="9"/>
  <c r="D341" i="9"/>
  <c r="C343" i="9"/>
  <c r="D343" i="9"/>
  <c r="C345" i="9"/>
  <c r="E345" i="9"/>
  <c r="C347" i="9"/>
  <c r="D347" i="9"/>
  <c r="C349" i="9"/>
  <c r="D349" i="9"/>
  <c r="C612" i="9"/>
  <c r="C620" i="9"/>
  <c r="C628" i="9"/>
  <c r="C633" i="9"/>
  <c r="C782" i="9"/>
  <c r="C790" i="9"/>
  <c r="G916" i="9"/>
  <c r="C919" i="9"/>
  <c r="C923" i="9"/>
  <c r="C926" i="9"/>
  <c r="C11" i="9"/>
  <c r="C29" i="9"/>
  <c r="C39" i="9"/>
  <c r="G39" i="9" s="1"/>
  <c r="C45" i="9"/>
  <c r="E45" i="9" s="1"/>
  <c r="C53" i="9"/>
  <c r="C59" i="9"/>
  <c r="D59" i="9" s="1"/>
  <c r="C67" i="9"/>
  <c r="C73" i="9"/>
  <c r="D73" i="9" s="1"/>
  <c r="C79" i="9"/>
  <c r="D79" i="9" s="1"/>
  <c r="C87" i="9"/>
  <c r="D87" i="9" s="1"/>
  <c r="C93" i="9"/>
  <c r="C99" i="9"/>
  <c r="D99" i="9" s="1"/>
  <c r="C105" i="9"/>
  <c r="D105" i="9" s="1"/>
  <c r="C119" i="9"/>
  <c r="D119" i="9" s="1"/>
  <c r="C125" i="9"/>
  <c r="G125" i="9" s="1"/>
  <c r="C209" i="9"/>
  <c r="E209" i="9" s="1"/>
  <c r="C213" i="9"/>
  <c r="C215" i="9"/>
  <c r="C219" i="9"/>
  <c r="E219" i="9" s="1"/>
  <c r="G223" i="9"/>
  <c r="C223" i="9"/>
  <c r="E223" i="9" s="1"/>
  <c r="E225" i="9"/>
  <c r="C227" i="9"/>
  <c r="E227" i="9" s="1"/>
  <c r="D229" i="9"/>
  <c r="C233" i="9"/>
  <c r="E233" i="9" s="1"/>
  <c r="C237" i="9"/>
  <c r="D237" i="9" s="1"/>
  <c r="C241" i="9"/>
  <c r="E241" i="9" s="1"/>
  <c r="C245" i="9"/>
  <c r="G247" i="9"/>
  <c r="D247" i="9"/>
  <c r="G251" i="9"/>
  <c r="D251" i="9"/>
  <c r="C255" i="9"/>
  <c r="G255" i="9"/>
  <c r="E257" i="9"/>
  <c r="G259" i="9"/>
  <c r="D261" i="9"/>
  <c r="C263" i="9"/>
  <c r="C265" i="9"/>
  <c r="C269" i="9"/>
  <c r="D269" i="9" s="1"/>
  <c r="C273" i="9"/>
  <c r="E273" i="9" s="1"/>
  <c r="C275" i="9"/>
  <c r="E275" i="9" s="1"/>
  <c r="C279" i="9"/>
  <c r="G279" i="9" s="1"/>
  <c r="E281" i="9"/>
  <c r="D285" i="9"/>
  <c r="C287" i="9"/>
  <c r="C289" i="9"/>
  <c r="E289" i="9" s="1"/>
  <c r="C293" i="9"/>
  <c r="D293" i="9" s="1"/>
  <c r="C297" i="9"/>
  <c r="E297" i="9" s="1"/>
  <c r="D299" i="9"/>
  <c r="C301" i="9"/>
  <c r="C303" i="9"/>
  <c r="G303" i="9"/>
  <c r="D303" i="9"/>
  <c r="C305" i="9"/>
  <c r="E305" i="9"/>
  <c r="G307" i="9"/>
  <c r="D307" i="9"/>
  <c r="C309" i="9"/>
  <c r="D309" i="9"/>
  <c r="C311" i="9"/>
  <c r="G311" i="9"/>
  <c r="D311" i="9"/>
  <c r="C313" i="9"/>
  <c r="E313" i="9"/>
  <c r="C315" i="9"/>
  <c r="D315" i="9"/>
  <c r="C317" i="9"/>
  <c r="D317" i="9"/>
  <c r="C319" i="9"/>
  <c r="D319" i="9"/>
  <c r="C321" i="9"/>
  <c r="E321" i="9"/>
  <c r="C323" i="9"/>
  <c r="G323" i="9"/>
  <c r="D323" i="9"/>
  <c r="C325" i="9"/>
  <c r="D325" i="9"/>
  <c r="C327" i="9"/>
  <c r="D327" i="9"/>
  <c r="C412" i="9"/>
  <c r="C414" i="9"/>
  <c r="C416" i="9"/>
  <c r="C418" i="9"/>
  <c r="C420" i="9"/>
  <c r="C422" i="9"/>
  <c r="C424" i="9"/>
  <c r="C426" i="9"/>
  <c r="C428" i="9"/>
  <c r="C430" i="9"/>
  <c r="C432" i="9"/>
  <c r="C434" i="9"/>
  <c r="C436" i="9"/>
  <c r="C438" i="9"/>
  <c r="C440" i="9"/>
  <c r="C442" i="9"/>
  <c r="C444" i="9"/>
  <c r="C446" i="9"/>
  <c r="C448" i="9"/>
  <c r="C450" i="9"/>
  <c r="C452" i="9"/>
  <c r="C454" i="9"/>
  <c r="C456" i="9"/>
  <c r="C458" i="9"/>
  <c r="C460" i="9"/>
  <c r="C462" i="9"/>
  <c r="C464" i="9"/>
  <c r="C466" i="9"/>
  <c r="C468" i="9"/>
  <c r="C470" i="9"/>
  <c r="C472" i="9"/>
  <c r="C474" i="9"/>
  <c r="C476" i="9"/>
  <c r="C478" i="9"/>
  <c r="C480" i="9"/>
  <c r="C482" i="9"/>
  <c r="C484" i="9"/>
  <c r="C486" i="9"/>
  <c r="C488" i="9"/>
  <c r="C490" i="9"/>
  <c r="C492" i="9"/>
  <c r="C494" i="9"/>
  <c r="C496" i="9"/>
  <c r="C498" i="9"/>
  <c r="C500" i="9"/>
  <c r="C502" i="9"/>
  <c r="C504" i="9"/>
  <c r="C506" i="9"/>
  <c r="C508" i="9"/>
  <c r="C510" i="9"/>
  <c r="C512" i="9"/>
  <c r="C514" i="9"/>
  <c r="C516" i="9"/>
  <c r="C518" i="9"/>
  <c r="C520" i="9"/>
  <c r="C1000" i="9"/>
  <c r="C998" i="9"/>
  <c r="C996" i="9"/>
  <c r="C994" i="9"/>
  <c r="C992" i="9"/>
  <c r="C990" i="9"/>
  <c r="C988" i="9"/>
  <c r="C986" i="9"/>
  <c r="C984" i="9"/>
  <c r="C982" i="9"/>
  <c r="C980" i="9"/>
  <c r="C978" i="9"/>
  <c r="C976" i="9"/>
  <c r="C974" i="9"/>
  <c r="C972" i="9"/>
  <c r="C970" i="9"/>
  <c r="C968" i="9"/>
  <c r="C966" i="9"/>
  <c r="C964" i="9"/>
  <c r="C962" i="9"/>
  <c r="C960" i="9"/>
  <c r="C958" i="9"/>
  <c r="C956" i="9"/>
  <c r="C954" i="9"/>
  <c r="C952" i="9"/>
  <c r="C950" i="9"/>
  <c r="C948" i="9"/>
  <c r="C946" i="9"/>
  <c r="C944" i="9"/>
  <c r="C942" i="9"/>
  <c r="C940" i="9"/>
  <c r="C938" i="9"/>
  <c r="C936" i="9"/>
  <c r="C934" i="9"/>
  <c r="C932" i="9"/>
  <c r="C930" i="9"/>
  <c r="C928" i="9"/>
  <c r="C924" i="9"/>
  <c r="C922" i="9"/>
  <c r="C920" i="9"/>
  <c r="C918" i="9"/>
  <c r="C916" i="9"/>
  <c r="C914" i="9"/>
  <c r="C912" i="9"/>
  <c r="C910" i="9"/>
  <c r="C908" i="9"/>
  <c r="C906" i="9"/>
  <c r="C904" i="9"/>
  <c r="C902" i="9"/>
  <c r="C900" i="9"/>
  <c r="C898" i="9"/>
  <c r="C896" i="9"/>
  <c r="C894" i="9"/>
  <c r="C892" i="9"/>
  <c r="C890" i="9"/>
  <c r="C888" i="9"/>
  <c r="C886" i="9"/>
  <c r="C884" i="9"/>
  <c r="C882" i="9"/>
  <c r="C880" i="9"/>
  <c r="C878" i="9"/>
  <c r="C876" i="9"/>
  <c r="C874" i="9"/>
  <c r="C872" i="9"/>
  <c r="C870" i="9"/>
  <c r="C868" i="9"/>
  <c r="C866" i="9"/>
  <c r="C864" i="9"/>
  <c r="C862" i="9"/>
  <c r="C860" i="9"/>
  <c r="C858" i="9"/>
  <c r="C856" i="9"/>
  <c r="C854" i="9"/>
  <c r="C852" i="9"/>
  <c r="C850" i="9"/>
  <c r="C848" i="9"/>
  <c r="C846" i="9"/>
  <c r="C844" i="9"/>
  <c r="C842" i="9"/>
  <c r="C840" i="9"/>
  <c r="C838" i="9"/>
  <c r="C836" i="9"/>
  <c r="C834" i="9"/>
  <c r="C832" i="9"/>
  <c r="C830" i="9"/>
  <c r="C828" i="9"/>
  <c r="C826" i="9"/>
  <c r="C824" i="9"/>
  <c r="C822" i="9"/>
  <c r="C820" i="9"/>
  <c r="C818" i="9"/>
  <c r="C816" i="9"/>
  <c r="C814" i="9"/>
  <c r="C812" i="9"/>
  <c r="C810" i="9"/>
  <c r="C808" i="9"/>
  <c r="C806" i="9"/>
  <c r="C804" i="9"/>
  <c r="C802" i="9"/>
  <c r="C800" i="9"/>
  <c r="C798" i="9"/>
  <c r="C796" i="9"/>
  <c r="C794" i="9"/>
  <c r="C792" i="9"/>
  <c r="C788" i="9"/>
  <c r="C784" i="9"/>
  <c r="C780" i="9"/>
  <c r="C776" i="9"/>
  <c r="C774" i="9"/>
  <c r="C772" i="9"/>
  <c r="C770" i="9"/>
  <c r="C768" i="9"/>
  <c r="C766" i="9"/>
  <c r="C764" i="9"/>
  <c r="C762" i="9"/>
  <c r="C760" i="9"/>
  <c r="C758" i="9"/>
  <c r="C756" i="9"/>
  <c r="C754" i="9"/>
  <c r="C752" i="9"/>
  <c r="C750" i="9"/>
  <c r="C748" i="9"/>
  <c r="C746" i="9"/>
  <c r="C744" i="9"/>
  <c r="C742" i="9"/>
  <c r="C740" i="9"/>
  <c r="C738" i="9"/>
  <c r="C736" i="9"/>
  <c r="C734" i="9"/>
  <c r="C732" i="9"/>
  <c r="C730" i="9"/>
  <c r="C728" i="9"/>
  <c r="C726" i="9"/>
  <c r="C724" i="9"/>
  <c r="C722" i="9"/>
  <c r="C720" i="9"/>
  <c r="C718" i="9"/>
  <c r="C716" i="9"/>
  <c r="C714" i="9"/>
  <c r="C712" i="9"/>
  <c r="C710" i="9"/>
  <c r="C708" i="9"/>
  <c r="C706" i="9"/>
  <c r="C704" i="9"/>
  <c r="C702" i="9"/>
  <c r="C700" i="9"/>
  <c r="C698" i="9"/>
  <c r="C696" i="9"/>
  <c r="C694" i="9"/>
  <c r="C692" i="9"/>
  <c r="C690" i="9"/>
  <c r="C688" i="9"/>
  <c r="C686" i="9"/>
  <c r="C684" i="9"/>
  <c r="C682" i="9"/>
  <c r="C680" i="9"/>
  <c r="C678" i="9"/>
  <c r="C676" i="9"/>
  <c r="C674" i="9"/>
  <c r="C672" i="9"/>
  <c r="C670" i="9"/>
  <c r="C668" i="9"/>
  <c r="C666" i="9"/>
  <c r="C664" i="9"/>
  <c r="C662" i="9"/>
  <c r="C660" i="9"/>
  <c r="C658" i="9"/>
  <c r="C656" i="9"/>
  <c r="C654" i="9"/>
  <c r="C652" i="9"/>
  <c r="C650" i="9"/>
  <c r="C648" i="9"/>
  <c r="C646" i="9"/>
  <c r="C644" i="9"/>
  <c r="C642" i="9"/>
  <c r="C640" i="9"/>
  <c r="C638" i="9"/>
  <c r="C636" i="9"/>
  <c r="C634" i="9"/>
  <c r="C630" i="9"/>
  <c r="C626" i="9"/>
  <c r="C622" i="9"/>
  <c r="C618" i="9"/>
  <c r="C614" i="9"/>
  <c r="C610" i="9"/>
  <c r="C608" i="9"/>
  <c r="C606" i="9"/>
  <c r="C604" i="9"/>
  <c r="C602" i="9"/>
  <c r="C600" i="9"/>
  <c r="C598" i="9"/>
  <c r="C596" i="9"/>
  <c r="C594" i="9"/>
  <c r="C592" i="9"/>
  <c r="C590" i="9"/>
  <c r="C588" i="9"/>
  <c r="C586" i="9"/>
  <c r="C584" i="9"/>
  <c r="C582" i="9"/>
  <c r="C580" i="9"/>
  <c r="C578" i="9"/>
  <c r="C576" i="9"/>
  <c r="C574" i="9"/>
  <c r="C572" i="9"/>
  <c r="C570" i="9"/>
  <c r="C568" i="9"/>
  <c r="C566" i="9"/>
  <c r="C564" i="9"/>
  <c r="C562" i="9"/>
  <c r="C560" i="9"/>
  <c r="C558" i="9"/>
  <c r="C556" i="9"/>
  <c r="C554" i="9"/>
  <c r="C552" i="9"/>
  <c r="C550" i="9"/>
  <c r="C548" i="9"/>
  <c r="C546" i="9"/>
  <c r="C544" i="9"/>
  <c r="C542" i="9"/>
  <c r="C540" i="9"/>
  <c r="C538" i="9"/>
  <c r="C536" i="9"/>
  <c r="C534" i="9"/>
  <c r="C532" i="9"/>
  <c r="C530" i="9"/>
  <c r="C528" i="9"/>
  <c r="C526" i="9"/>
  <c r="C524" i="9"/>
  <c r="C522" i="9"/>
  <c r="C50" i="9"/>
  <c r="C114" i="9"/>
  <c r="C130" i="9"/>
  <c r="C142" i="9"/>
  <c r="D142" i="9" s="1"/>
  <c r="C146" i="9"/>
  <c r="C158" i="9"/>
  <c r="D158" i="9" s="1"/>
  <c r="C164" i="9"/>
  <c r="G164" i="9" s="1"/>
  <c r="C170" i="9"/>
  <c r="C184" i="9"/>
  <c r="D184" i="9" s="1"/>
  <c r="C190" i="9"/>
  <c r="C194" i="9"/>
  <c r="D194" i="9" s="1"/>
  <c r="C206" i="9"/>
  <c r="C214" i="9"/>
  <c r="G214" i="9" s="1"/>
  <c r="E228" i="9"/>
  <c r="C236" i="9"/>
  <c r="E242" i="9"/>
  <c r="D256" i="9"/>
  <c r="E262" i="9"/>
  <c r="E276" i="9"/>
  <c r="C284" i="9"/>
  <c r="D284" i="9" s="1"/>
  <c r="G290" i="9"/>
  <c r="E296" i="9"/>
  <c r="C304" i="9"/>
  <c r="E304" i="9"/>
  <c r="C306" i="9"/>
  <c r="G306" i="9"/>
  <c r="E306" i="9"/>
  <c r="C308" i="9"/>
  <c r="G308" i="9"/>
  <c r="C310" i="9"/>
  <c r="G310" i="9"/>
  <c r="E310" i="9"/>
  <c r="C312" i="9"/>
  <c r="E312" i="9"/>
  <c r="C314" i="9"/>
  <c r="E314" i="9"/>
  <c r="C316" i="9"/>
  <c r="E316" i="9"/>
  <c r="C318" i="9"/>
  <c r="E318" i="9"/>
  <c r="C320" i="9"/>
  <c r="E320" i="9"/>
  <c r="G322" i="9"/>
  <c r="D322" i="9"/>
  <c r="C324" i="9"/>
  <c r="E324" i="9"/>
  <c r="C326" i="9"/>
  <c r="G326" i="9"/>
  <c r="D326" i="9"/>
  <c r="C328" i="9"/>
  <c r="D328" i="9"/>
  <c r="C411" i="9"/>
  <c r="C413" i="9"/>
  <c r="C415" i="9"/>
  <c r="C417" i="9"/>
  <c r="C419" i="9"/>
  <c r="C421" i="9"/>
  <c r="C423" i="9"/>
  <c r="C425" i="9"/>
  <c r="C427" i="9"/>
  <c r="C429" i="9"/>
  <c r="C431" i="9"/>
  <c r="C433" i="9"/>
  <c r="C435" i="9"/>
  <c r="C437" i="9"/>
  <c r="C439" i="9"/>
  <c r="C441" i="9"/>
  <c r="C443" i="9"/>
  <c r="C445" i="9"/>
  <c r="C447" i="9"/>
  <c r="C449" i="9"/>
  <c r="C451" i="9"/>
  <c r="C453" i="9"/>
  <c r="C455" i="9"/>
  <c r="C457" i="9"/>
  <c r="C459" i="9"/>
  <c r="C461" i="9"/>
  <c r="C463" i="9"/>
  <c r="C465" i="9"/>
  <c r="C467" i="9"/>
  <c r="C469" i="9"/>
  <c r="C471" i="9"/>
  <c r="C473" i="9"/>
  <c r="C475" i="9"/>
  <c r="C477" i="9"/>
  <c r="C479" i="9"/>
  <c r="C481" i="9"/>
  <c r="C483" i="9"/>
  <c r="C485" i="9"/>
  <c r="C487" i="9"/>
  <c r="C489" i="9"/>
  <c r="C491" i="9"/>
  <c r="C493" i="9"/>
  <c r="C495" i="9"/>
  <c r="C497" i="9"/>
  <c r="C499" i="9"/>
  <c r="C501" i="9"/>
  <c r="C503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C739" i="9"/>
  <c r="C737" i="9"/>
  <c r="C735" i="9"/>
  <c r="C733" i="9"/>
  <c r="C731" i="9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3" i="9"/>
  <c r="C651" i="9"/>
  <c r="C649" i="9"/>
  <c r="C647" i="9"/>
  <c r="C645" i="9"/>
  <c r="C643" i="9"/>
  <c r="C641" i="9"/>
  <c r="C639" i="9"/>
  <c r="C637" i="9"/>
  <c r="C635" i="9"/>
  <c r="C631" i="9"/>
  <c r="C629" i="9"/>
  <c r="C627" i="9"/>
  <c r="C625" i="9"/>
  <c r="C623" i="9"/>
  <c r="C621" i="9"/>
  <c r="C619" i="9"/>
  <c r="C617" i="9"/>
  <c r="C615" i="9"/>
  <c r="C613" i="9"/>
  <c r="C611" i="9"/>
  <c r="C609" i="9"/>
  <c r="C607" i="9"/>
  <c r="C605" i="9"/>
  <c r="C603" i="9"/>
  <c r="C601" i="9"/>
  <c r="C599" i="9"/>
  <c r="C597" i="9"/>
  <c r="C595" i="9"/>
  <c r="C593" i="9"/>
  <c r="C591" i="9"/>
  <c r="C589" i="9"/>
  <c r="C587" i="9"/>
  <c r="C585" i="9"/>
  <c r="C583" i="9"/>
  <c r="C581" i="9"/>
  <c r="C579" i="9"/>
  <c r="C577" i="9"/>
  <c r="C575" i="9"/>
  <c r="C573" i="9"/>
  <c r="C571" i="9"/>
  <c r="C569" i="9"/>
  <c r="C567" i="9"/>
  <c r="C565" i="9"/>
  <c r="C563" i="9"/>
  <c r="C561" i="9"/>
  <c r="C559" i="9"/>
  <c r="C557" i="9"/>
  <c r="C555" i="9"/>
  <c r="C553" i="9"/>
  <c r="C551" i="9"/>
  <c r="C549" i="9"/>
  <c r="C547" i="9"/>
  <c r="C545" i="9"/>
  <c r="C543" i="9"/>
  <c r="C541" i="9"/>
  <c r="C539" i="9"/>
  <c r="C537" i="9"/>
  <c r="C535" i="9"/>
  <c r="C533" i="9"/>
  <c r="C531" i="9"/>
  <c r="C529" i="9"/>
  <c r="C527" i="9"/>
  <c r="C525" i="9"/>
  <c r="C523" i="9"/>
  <c r="G331" i="9"/>
  <c r="G333" i="9"/>
  <c r="G339" i="9"/>
  <c r="G341" i="9"/>
  <c r="G347" i="9"/>
  <c r="G349" i="9"/>
  <c r="G332" i="9"/>
  <c r="G336" i="9"/>
  <c r="G338" i="9"/>
  <c r="G340" i="9"/>
  <c r="G342" i="9"/>
  <c r="G344" i="9"/>
  <c r="G348" i="9"/>
  <c r="G610" i="9"/>
  <c r="G612" i="9"/>
  <c r="G614" i="9"/>
  <c r="G616" i="9"/>
  <c r="G618" i="9"/>
  <c r="G620" i="9"/>
  <c r="G622" i="9"/>
  <c r="G624" i="9"/>
  <c r="G626" i="9"/>
  <c r="G628" i="9"/>
  <c r="G630" i="9"/>
  <c r="G632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1" i="9"/>
  <c r="G562" i="9"/>
  <c r="G563" i="9"/>
  <c r="G564" i="9"/>
  <c r="G565" i="9"/>
  <c r="G566" i="9"/>
  <c r="G567" i="9"/>
  <c r="G568" i="9"/>
  <c r="G569" i="9"/>
  <c r="G570" i="9"/>
  <c r="G571" i="9"/>
  <c r="G572" i="9"/>
  <c r="G573" i="9"/>
  <c r="G574" i="9"/>
  <c r="G575" i="9"/>
  <c r="G576" i="9"/>
  <c r="G577" i="9"/>
  <c r="G578" i="9"/>
  <c r="G579" i="9"/>
  <c r="G580" i="9"/>
  <c r="G581" i="9"/>
  <c r="G582" i="9"/>
  <c r="G583" i="9"/>
  <c r="G584" i="9"/>
  <c r="G585" i="9"/>
  <c r="G586" i="9"/>
  <c r="G587" i="9"/>
  <c r="G588" i="9"/>
  <c r="G589" i="9"/>
  <c r="G590" i="9"/>
  <c r="G591" i="9"/>
  <c r="G592" i="9"/>
  <c r="G593" i="9"/>
  <c r="G594" i="9"/>
  <c r="G595" i="9"/>
  <c r="G596" i="9"/>
  <c r="G597" i="9"/>
  <c r="G598" i="9"/>
  <c r="G599" i="9"/>
  <c r="G600" i="9"/>
  <c r="G601" i="9"/>
  <c r="G602" i="9"/>
  <c r="G603" i="9"/>
  <c r="G604" i="9"/>
  <c r="G605" i="9"/>
  <c r="G606" i="9"/>
  <c r="G607" i="9"/>
  <c r="G608" i="9"/>
  <c r="G611" i="9"/>
  <c r="G613" i="9"/>
  <c r="G615" i="9"/>
  <c r="G617" i="9"/>
  <c r="G619" i="9"/>
  <c r="G621" i="9"/>
  <c r="G623" i="9"/>
  <c r="G625" i="9"/>
  <c r="G627" i="9"/>
  <c r="G629" i="9"/>
  <c r="G631" i="9"/>
  <c r="G633" i="9"/>
  <c r="G776" i="9"/>
  <c r="G778" i="9"/>
  <c r="G780" i="9"/>
  <c r="G782" i="9"/>
  <c r="G784" i="9"/>
  <c r="G786" i="9"/>
  <c r="G788" i="9"/>
  <c r="G790" i="9"/>
  <c r="G634" i="9"/>
  <c r="G635" i="9"/>
  <c r="G636" i="9"/>
  <c r="G637" i="9"/>
  <c r="G638" i="9"/>
  <c r="G639" i="9"/>
  <c r="G640" i="9"/>
  <c r="G641" i="9"/>
  <c r="G642" i="9"/>
  <c r="G643" i="9"/>
  <c r="G644" i="9"/>
  <c r="G645" i="9"/>
  <c r="G646" i="9"/>
  <c r="G647" i="9"/>
  <c r="G648" i="9"/>
  <c r="G649" i="9"/>
  <c r="G650" i="9"/>
  <c r="G651" i="9"/>
  <c r="G652" i="9"/>
  <c r="G653" i="9"/>
  <c r="G654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8" i="9"/>
  <c r="G920" i="9"/>
  <c r="G922" i="9"/>
  <c r="G924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D318" i="5"/>
  <c r="D185" i="5"/>
  <c r="E185" i="5"/>
  <c r="D183" i="5"/>
  <c r="E183" i="5"/>
  <c r="H184" i="2"/>
  <c r="D181" i="5"/>
  <c r="E181" i="5"/>
  <c r="H182" i="2"/>
  <c r="D179" i="5"/>
  <c r="E179" i="5"/>
  <c r="H180" i="2"/>
  <c r="D177" i="5"/>
  <c r="E177" i="5"/>
  <c r="H178" i="2"/>
  <c r="D175" i="5"/>
  <c r="E175" i="5"/>
  <c r="H176" i="2"/>
  <c r="D173" i="5"/>
  <c r="E173" i="5"/>
  <c r="H174" i="2"/>
  <c r="D171" i="5"/>
  <c r="E171" i="5"/>
  <c r="H172" i="2"/>
  <c r="D169" i="5"/>
  <c r="E169" i="5"/>
  <c r="H170" i="2"/>
  <c r="D167" i="5"/>
  <c r="E167" i="5"/>
  <c r="H168" i="2"/>
  <c r="D165" i="5"/>
  <c r="E165" i="5"/>
  <c r="H166" i="2"/>
  <c r="D163" i="5"/>
  <c r="E163" i="5"/>
  <c r="H164" i="2"/>
  <c r="D161" i="5"/>
  <c r="E161" i="5"/>
  <c r="H162" i="2"/>
  <c r="D159" i="5"/>
  <c r="E159" i="5"/>
  <c r="H160" i="2"/>
  <c r="D157" i="5"/>
  <c r="E157" i="5"/>
  <c r="H158" i="2"/>
  <c r="D155" i="5"/>
  <c r="D153" i="5"/>
  <c r="E153" i="5"/>
  <c r="H154" i="2"/>
  <c r="D151" i="5"/>
  <c r="E151" i="5"/>
  <c r="H152" i="2"/>
  <c r="D149" i="5"/>
  <c r="E149" i="5"/>
  <c r="H150" i="2"/>
  <c r="D147" i="5"/>
  <c r="E147" i="5"/>
  <c r="H148" i="2"/>
  <c r="D145" i="5"/>
  <c r="E145" i="5"/>
  <c r="H146" i="2"/>
  <c r="D9" i="5"/>
  <c r="E9" i="5"/>
  <c r="D7" i="5"/>
  <c r="E7" i="5"/>
  <c r="D370" i="5"/>
  <c r="F370" i="5" s="1"/>
  <c r="I370" i="5"/>
  <c r="I358" i="5"/>
  <c r="D322" i="5"/>
  <c r="I322" i="5" s="1"/>
  <c r="D184" i="5"/>
  <c r="E184" i="5"/>
  <c r="H185" i="2"/>
  <c r="D182" i="5"/>
  <c r="I182" i="5"/>
  <c r="D180" i="5"/>
  <c r="E180" i="5"/>
  <c r="H181" i="2"/>
  <c r="D178" i="5"/>
  <c r="I178" i="5"/>
  <c r="D176" i="5"/>
  <c r="E176" i="5"/>
  <c r="H177" i="2"/>
  <c r="D174" i="5"/>
  <c r="E174" i="5"/>
  <c r="H175" i="2"/>
  <c r="D172" i="5"/>
  <c r="E172" i="5"/>
  <c r="H173" i="2"/>
  <c r="D170" i="5"/>
  <c r="G170" i="5"/>
  <c r="J171" i="2"/>
  <c r="D168" i="5"/>
  <c r="E168" i="5"/>
  <c r="H169" i="2"/>
  <c r="D166" i="5"/>
  <c r="I166" i="5"/>
  <c r="D164" i="5"/>
  <c r="E164" i="5"/>
  <c r="H165" i="2"/>
  <c r="D162" i="5"/>
  <c r="I162" i="5"/>
  <c r="D160" i="5"/>
  <c r="E160" i="5"/>
  <c r="H161" i="2"/>
  <c r="D158" i="5"/>
  <c r="E158" i="5"/>
  <c r="H159" i="2"/>
  <c r="D156" i="5"/>
  <c r="E156" i="5"/>
  <c r="H157" i="2"/>
  <c r="D154" i="5"/>
  <c r="G154" i="5"/>
  <c r="J155" i="2"/>
  <c r="D152" i="5"/>
  <c r="E152" i="5"/>
  <c r="H153" i="2"/>
  <c r="D150" i="5"/>
  <c r="I150" i="5"/>
  <c r="D148" i="5"/>
  <c r="E148" i="5"/>
  <c r="H149" i="2"/>
  <c r="D146" i="5"/>
  <c r="I146" i="5"/>
  <c r="D8" i="5"/>
  <c r="I8" i="5"/>
  <c r="D6" i="5"/>
  <c r="E6" i="5"/>
  <c r="D4" i="5"/>
  <c r="E4" i="5"/>
  <c r="Q965" i="4"/>
  <c r="D3" i="5"/>
  <c r="I3" i="5"/>
  <c r="E886" i="5"/>
  <c r="I886" i="5"/>
  <c r="I882" i="5"/>
  <c r="E878" i="5"/>
  <c r="I878" i="5"/>
  <c r="I874" i="5"/>
  <c r="E870" i="5"/>
  <c r="I870" i="5"/>
  <c r="I866" i="5"/>
  <c r="E862" i="5"/>
  <c r="I862" i="5"/>
  <c r="I858" i="5"/>
  <c r="E854" i="5"/>
  <c r="I854" i="5"/>
  <c r="I850" i="5"/>
  <c r="E846" i="5"/>
  <c r="I846" i="5"/>
  <c r="I842" i="5"/>
  <c r="E838" i="5"/>
  <c r="I838" i="5"/>
  <c r="I834" i="5"/>
  <c r="E830" i="5"/>
  <c r="I830" i="5"/>
  <c r="I826" i="5"/>
  <c r="E822" i="5"/>
  <c r="I822" i="5"/>
  <c r="I818" i="5"/>
  <c r="E814" i="5"/>
  <c r="I814" i="5"/>
  <c r="E810" i="5"/>
  <c r="I810" i="5"/>
  <c r="E806" i="5"/>
  <c r="I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Q39" i="4"/>
  <c r="I884" i="5"/>
  <c r="E880" i="5"/>
  <c r="E876" i="5"/>
  <c r="E868" i="5"/>
  <c r="I860" i="5"/>
  <c r="E848" i="5"/>
  <c r="I844" i="5"/>
  <c r="E828" i="5"/>
  <c r="I820" i="5"/>
  <c r="E816" i="5"/>
  <c r="E812" i="5"/>
  <c r="E808" i="5"/>
  <c r="E804" i="5"/>
  <c r="E800" i="5"/>
  <c r="E796" i="5"/>
  <c r="E792" i="5"/>
  <c r="E788" i="5"/>
  <c r="E784" i="5"/>
  <c r="E780" i="5"/>
  <c r="E776" i="5"/>
  <c r="E772" i="5"/>
  <c r="E768" i="5"/>
  <c r="E764" i="5"/>
  <c r="E760" i="5"/>
  <c r="E756" i="5"/>
  <c r="E752" i="5"/>
  <c r="Q64" i="4"/>
  <c r="Q957" i="4"/>
  <c r="Q933" i="4"/>
  <c r="Q151" i="4"/>
  <c r="Q147" i="4"/>
  <c r="Q145" i="4"/>
  <c r="Q143" i="4"/>
  <c r="Q141" i="4"/>
  <c r="Q139" i="4"/>
  <c r="Q137" i="4"/>
  <c r="Q135" i="4"/>
  <c r="Q133" i="4"/>
  <c r="Q131" i="4"/>
  <c r="Q129" i="4"/>
  <c r="Q127" i="4"/>
  <c r="Q125" i="4"/>
  <c r="Q123" i="4"/>
  <c r="Q121" i="4"/>
  <c r="Q119" i="4"/>
  <c r="Q117" i="4"/>
  <c r="Q115" i="4"/>
  <c r="Q113" i="4"/>
  <c r="Q111" i="4"/>
  <c r="Q43" i="4"/>
  <c r="D590" i="5"/>
  <c r="F590" i="5"/>
  <c r="D582" i="5"/>
  <c r="D574" i="5"/>
  <c r="G574" i="5"/>
  <c r="D566" i="5"/>
  <c r="D558" i="5"/>
  <c r="F558" i="5"/>
  <c r="E510" i="5"/>
  <c r="I510" i="5"/>
  <c r="E506" i="5"/>
  <c r="I506" i="5"/>
  <c r="E502" i="5"/>
  <c r="I502" i="5"/>
  <c r="Q31" i="4"/>
  <c r="Q23" i="4"/>
  <c r="Q15" i="4"/>
  <c r="D934" i="5"/>
  <c r="E934" i="5"/>
  <c r="F933" i="5"/>
  <c r="D930" i="5"/>
  <c r="I930" i="5"/>
  <c r="F929" i="5"/>
  <c r="D926" i="5"/>
  <c r="E926" i="5"/>
  <c r="F925" i="5"/>
  <c r="D922" i="5"/>
  <c r="I922" i="5"/>
  <c r="D918" i="5"/>
  <c r="E918" i="5"/>
  <c r="D914" i="5"/>
  <c r="I914" i="5"/>
  <c r="D910" i="5"/>
  <c r="E910" i="5"/>
  <c r="F909" i="5"/>
  <c r="D906" i="5"/>
  <c r="I906" i="5"/>
  <c r="D902" i="5"/>
  <c r="E902" i="5"/>
  <c r="D898" i="5"/>
  <c r="I898" i="5"/>
  <c r="D894" i="5"/>
  <c r="E894" i="5"/>
  <c r="F893" i="5"/>
  <c r="D890" i="5"/>
  <c r="I890" i="5"/>
  <c r="F886" i="5"/>
  <c r="I883" i="5"/>
  <c r="F878" i="5"/>
  <c r="F876" i="5"/>
  <c r="F874" i="5"/>
  <c r="F870" i="5"/>
  <c r="I869" i="5"/>
  <c r="I867" i="5"/>
  <c r="F864" i="5"/>
  <c r="F862" i="5"/>
  <c r="I861" i="5"/>
  <c r="I859" i="5"/>
  <c r="F854" i="5"/>
  <c r="I851" i="5"/>
  <c r="I849" i="5"/>
  <c r="F846" i="5"/>
  <c r="I845" i="5"/>
  <c r="I843" i="5"/>
  <c r="F838" i="5"/>
  <c r="I835" i="5"/>
  <c r="F830" i="5"/>
  <c r="F828" i="5"/>
  <c r="F826" i="5"/>
  <c r="I823" i="5"/>
  <c r="F822" i="5"/>
  <c r="I819" i="5"/>
  <c r="I815" i="5"/>
  <c r="F814" i="5"/>
  <c r="I813" i="5"/>
  <c r="I811" i="5"/>
  <c r="F810" i="5"/>
  <c r="I809" i="5"/>
  <c r="I807" i="5"/>
  <c r="F806" i="5"/>
  <c r="I805" i="5"/>
  <c r="I803" i="5"/>
  <c r="F802" i="5"/>
  <c r="I801" i="5"/>
  <c r="F798" i="5"/>
  <c r="F796" i="5"/>
  <c r="F794" i="5"/>
  <c r="I793" i="5"/>
  <c r="F790" i="5"/>
  <c r="F788" i="5"/>
  <c r="F786" i="5"/>
  <c r="I785" i="5"/>
  <c r="F782" i="5"/>
  <c r="F780" i="5"/>
  <c r="F778" i="5"/>
  <c r="I777" i="5"/>
  <c r="F774" i="5"/>
  <c r="F772" i="5"/>
  <c r="F770" i="5"/>
  <c r="I769" i="5"/>
  <c r="F766" i="5"/>
  <c r="F764" i="5"/>
  <c r="F762" i="5"/>
  <c r="I761" i="5"/>
  <c r="F758" i="5"/>
  <c r="F756" i="5"/>
  <c r="F754" i="5"/>
  <c r="I753" i="5"/>
  <c r="F750" i="5"/>
  <c r="D658" i="5"/>
  <c r="D654" i="5"/>
  <c r="I654" i="5"/>
  <c r="D650" i="5"/>
  <c r="G650" i="5"/>
  <c r="D646" i="5"/>
  <c r="I646" i="5"/>
  <c r="D642" i="5"/>
  <c r="G642" i="5"/>
  <c r="D638" i="5"/>
  <c r="I638" i="5"/>
  <c r="D634" i="5"/>
  <c r="F634" i="5"/>
  <c r="D630" i="5"/>
  <c r="I630" i="5"/>
  <c r="F629" i="5"/>
  <c r="D626" i="5"/>
  <c r="F625" i="5"/>
  <c r="D622" i="5"/>
  <c r="I622" i="5"/>
  <c r="F621" i="5"/>
  <c r="D618" i="5"/>
  <c r="G618" i="5"/>
  <c r="F617" i="5"/>
  <c r="D614" i="5"/>
  <c r="I614" i="5"/>
  <c r="F613" i="5"/>
  <c r="D610" i="5"/>
  <c r="F609" i="5"/>
  <c r="D606" i="5"/>
  <c r="I606" i="5"/>
  <c r="F605" i="5"/>
  <c r="D602" i="5"/>
  <c r="F602" i="5"/>
  <c r="F601" i="5"/>
  <c r="D598" i="5"/>
  <c r="I598" i="5"/>
  <c r="F597" i="5"/>
  <c r="D594" i="5"/>
  <c r="F593" i="5"/>
  <c r="D587" i="5"/>
  <c r="I587" i="5"/>
  <c r="F585" i="5"/>
  <c r="D579" i="5"/>
  <c r="F579" i="5"/>
  <c r="F577" i="5"/>
  <c r="D571" i="5"/>
  <c r="I571" i="5"/>
  <c r="F569" i="5"/>
  <c r="D563" i="5"/>
  <c r="F563" i="5"/>
  <c r="F561" i="5"/>
  <c r="D555" i="5"/>
  <c r="I555" i="5"/>
  <c r="F553" i="5"/>
  <c r="D586" i="5"/>
  <c r="I586" i="5"/>
  <c r="D578" i="5"/>
  <c r="I578" i="5"/>
  <c r="D570" i="5"/>
  <c r="I570" i="5"/>
  <c r="D562" i="5"/>
  <c r="I562" i="5"/>
  <c r="D554" i="5"/>
  <c r="I554" i="5"/>
  <c r="E508" i="5"/>
  <c r="E500" i="5"/>
  <c r="D936" i="5"/>
  <c r="F936" i="5"/>
  <c r="D932" i="5"/>
  <c r="F930" i="5"/>
  <c r="D928" i="5"/>
  <c r="I928" i="5"/>
  <c r="D924" i="5"/>
  <c r="G924" i="5"/>
  <c r="F922" i="5"/>
  <c r="D920" i="5"/>
  <c r="F920" i="5"/>
  <c r="D916" i="5"/>
  <c r="E916" i="5"/>
  <c r="F914" i="5"/>
  <c r="D912" i="5"/>
  <c r="I912" i="5"/>
  <c r="D908" i="5"/>
  <c r="G908" i="5"/>
  <c r="F906" i="5"/>
  <c r="D904" i="5"/>
  <c r="F904" i="5"/>
  <c r="D900" i="5"/>
  <c r="E900" i="5"/>
  <c r="D896" i="5"/>
  <c r="I896" i="5"/>
  <c r="D892" i="5"/>
  <c r="G892" i="5"/>
  <c r="F891" i="5"/>
  <c r="D888" i="5"/>
  <c r="F888" i="5"/>
  <c r="F887" i="5"/>
  <c r="F883" i="5"/>
  <c r="F875" i="5"/>
  <c r="F867" i="5"/>
  <c r="F859" i="5"/>
  <c r="F855" i="5"/>
  <c r="F853" i="5"/>
  <c r="F845" i="5"/>
  <c r="F837" i="5"/>
  <c r="F829" i="5"/>
  <c r="F823" i="5"/>
  <c r="F819" i="5"/>
  <c r="F813" i="5"/>
  <c r="F809" i="5"/>
  <c r="F805" i="5"/>
  <c r="F801" i="5"/>
  <c r="F793" i="5"/>
  <c r="F785" i="5"/>
  <c r="F777" i="5"/>
  <c r="F769" i="5"/>
  <c r="F761" i="5"/>
  <c r="F753" i="5"/>
  <c r="D748" i="5"/>
  <c r="D669" i="5"/>
  <c r="I669" i="5"/>
  <c r="D668" i="5"/>
  <c r="D667" i="5"/>
  <c r="I667" i="5"/>
  <c r="D666" i="5"/>
  <c r="I666" i="5"/>
  <c r="D665" i="5"/>
  <c r="I665" i="5"/>
  <c r="D664" i="5"/>
  <c r="D663" i="5"/>
  <c r="I663" i="5"/>
  <c r="D662" i="5"/>
  <c r="I662" i="5"/>
  <c r="D661" i="5"/>
  <c r="I661" i="5"/>
  <c r="D660" i="5"/>
  <c r="F659" i="5"/>
  <c r="D656" i="5"/>
  <c r="I656" i="5"/>
  <c r="F655" i="5"/>
  <c r="F654" i="5"/>
  <c r="D652" i="5"/>
  <c r="G652" i="5"/>
  <c r="F650" i="5"/>
  <c r="D648" i="5"/>
  <c r="I648" i="5"/>
  <c r="F647" i="5"/>
  <c r="D644" i="5"/>
  <c r="I644" i="5"/>
  <c r="D640" i="5"/>
  <c r="I640" i="5"/>
  <c r="D636" i="5"/>
  <c r="G636" i="5"/>
  <c r="F635" i="5"/>
  <c r="D632" i="5"/>
  <c r="F632" i="5"/>
  <c r="F630" i="5"/>
  <c r="D628" i="5"/>
  <c r="F627" i="5"/>
  <c r="D624" i="5"/>
  <c r="I624" i="5"/>
  <c r="F623" i="5"/>
  <c r="D620" i="5"/>
  <c r="F618" i="5"/>
  <c r="D616" i="5"/>
  <c r="F616" i="5"/>
  <c r="F615" i="5"/>
  <c r="D612" i="5"/>
  <c r="I612" i="5"/>
  <c r="D608" i="5"/>
  <c r="I608" i="5"/>
  <c r="F606" i="5"/>
  <c r="D604" i="5"/>
  <c r="F603" i="5"/>
  <c r="D600" i="5"/>
  <c r="I600" i="5"/>
  <c r="F598" i="5"/>
  <c r="D596" i="5"/>
  <c r="F595" i="5"/>
  <c r="D592" i="5"/>
  <c r="I592" i="5"/>
  <c r="D591" i="5"/>
  <c r="E591" i="5"/>
  <c r="D583" i="5"/>
  <c r="I583" i="5"/>
  <c r="F581" i="5"/>
  <c r="D575" i="5"/>
  <c r="F573" i="5"/>
  <c r="D567" i="5"/>
  <c r="I567" i="5"/>
  <c r="D559" i="5"/>
  <c r="E559" i="5"/>
  <c r="D588" i="5"/>
  <c r="I588" i="5"/>
  <c r="F586" i="5"/>
  <c r="D584" i="5"/>
  <c r="F583" i="5"/>
  <c r="F582" i="5"/>
  <c r="D580" i="5"/>
  <c r="I580" i="5"/>
  <c r="F578" i="5"/>
  <c r="D576" i="5"/>
  <c r="D572" i="5"/>
  <c r="I572" i="5"/>
  <c r="D568" i="5"/>
  <c r="G568" i="5"/>
  <c r="F566" i="5"/>
  <c r="D564" i="5"/>
  <c r="I564" i="5"/>
  <c r="D560" i="5"/>
  <c r="F560" i="5"/>
  <c r="D556" i="5"/>
  <c r="I556" i="5"/>
  <c r="F554" i="5"/>
  <c r="D552" i="5"/>
  <c r="F551" i="5"/>
  <c r="D548" i="5"/>
  <c r="I548" i="5"/>
  <c r="F547" i="5"/>
  <c r="D544" i="5"/>
  <c r="F543" i="5"/>
  <c r="D540" i="5"/>
  <c r="I540" i="5"/>
  <c r="F539" i="5"/>
  <c r="D536" i="5"/>
  <c r="F535" i="5"/>
  <c r="D532" i="5"/>
  <c r="I532" i="5"/>
  <c r="F531" i="5"/>
  <c r="D528" i="5"/>
  <c r="F527" i="5"/>
  <c r="D524" i="5"/>
  <c r="I524" i="5"/>
  <c r="F523" i="5"/>
  <c r="D520" i="5"/>
  <c r="F519" i="5"/>
  <c r="I513" i="5"/>
  <c r="F512" i="5"/>
  <c r="F510" i="5"/>
  <c r="I509" i="5"/>
  <c r="F506" i="5"/>
  <c r="I505" i="5"/>
  <c r="F504" i="5"/>
  <c r="F502" i="5"/>
  <c r="I501" i="5"/>
  <c r="D298" i="5"/>
  <c r="D280" i="5"/>
  <c r="G280" i="5" s="1"/>
  <c r="D550" i="5"/>
  <c r="E550" i="5"/>
  <c r="F549" i="5"/>
  <c r="F548" i="5"/>
  <c r="D546" i="5"/>
  <c r="I546" i="5"/>
  <c r="F545" i="5"/>
  <c r="D542" i="5"/>
  <c r="G542" i="5"/>
  <c r="F541" i="5"/>
  <c r="F540" i="5"/>
  <c r="D538" i="5"/>
  <c r="F538" i="5"/>
  <c r="F537" i="5"/>
  <c r="D534" i="5"/>
  <c r="E534" i="5"/>
  <c r="F533" i="5"/>
  <c r="F532" i="5"/>
  <c r="D530" i="5"/>
  <c r="I530" i="5"/>
  <c r="F529" i="5"/>
  <c r="D526" i="5"/>
  <c r="G526" i="5"/>
  <c r="F525" i="5"/>
  <c r="F524" i="5"/>
  <c r="D522" i="5"/>
  <c r="F522" i="5"/>
  <c r="F521" i="5"/>
  <c r="D518" i="5"/>
  <c r="E518" i="5"/>
  <c r="D517" i="5"/>
  <c r="I517" i="5"/>
  <c r="D516" i="5"/>
  <c r="D515" i="5"/>
  <c r="I515" i="5"/>
  <c r="D514" i="5"/>
  <c r="F513" i="5"/>
  <c r="F509" i="5"/>
  <c r="F505" i="5"/>
  <c r="F501" i="5"/>
  <c r="D13" i="5"/>
  <c r="G13" i="5"/>
  <c r="J14" i="2"/>
  <c r="D12" i="5"/>
  <c r="G12" i="5"/>
  <c r="J13" i="2"/>
  <c r="D11" i="5"/>
  <c r="G11" i="5"/>
  <c r="D5" i="5"/>
  <c r="D15" i="5"/>
  <c r="G15" i="5"/>
  <c r="J16" i="2"/>
  <c r="Q949" i="4"/>
  <c r="Q67" i="4"/>
  <c r="Q416" i="4"/>
  <c r="Q341" i="4"/>
  <c r="Q337" i="4"/>
  <c r="Q325" i="4"/>
  <c r="Q305" i="4"/>
  <c r="Q259" i="4"/>
  <c r="T259" i="4" s="1"/>
  <c r="Q251" i="4"/>
  <c r="Q245" i="4"/>
  <c r="Q107" i="4"/>
  <c r="D747" i="5"/>
  <c r="D746" i="5"/>
  <c r="D745" i="5"/>
  <c r="G745" i="5"/>
  <c r="D744" i="5"/>
  <c r="D743" i="5"/>
  <c r="D742" i="5"/>
  <c r="D741" i="5"/>
  <c r="G741" i="5"/>
  <c r="D740" i="5"/>
  <c r="D739" i="5"/>
  <c r="D738" i="5"/>
  <c r="D737" i="5"/>
  <c r="G737" i="5"/>
  <c r="D736" i="5"/>
  <c r="D735" i="5"/>
  <c r="D734" i="5"/>
  <c r="D733" i="5"/>
  <c r="G733" i="5"/>
  <c r="D732" i="5"/>
  <c r="D731" i="5"/>
  <c r="D730" i="5"/>
  <c r="D729" i="5"/>
  <c r="G729" i="5"/>
  <c r="D728" i="5"/>
  <c r="D727" i="5"/>
  <c r="D726" i="5"/>
  <c r="D725" i="5"/>
  <c r="G725" i="5"/>
  <c r="D724" i="5"/>
  <c r="D723" i="5"/>
  <c r="D722" i="5"/>
  <c r="D721" i="5"/>
  <c r="G721" i="5"/>
  <c r="D720" i="5"/>
  <c r="D719" i="5"/>
  <c r="D718" i="5"/>
  <c r="D717" i="5"/>
  <c r="G717" i="5"/>
  <c r="D716" i="5"/>
  <c r="D715" i="5"/>
  <c r="D714" i="5"/>
  <c r="D713" i="5"/>
  <c r="G713" i="5"/>
  <c r="D712" i="5"/>
  <c r="D711" i="5"/>
  <c r="D710" i="5"/>
  <c r="D709" i="5"/>
  <c r="G709" i="5"/>
  <c r="D708" i="5"/>
  <c r="D707" i="5"/>
  <c r="D706" i="5"/>
  <c r="D705" i="5"/>
  <c r="G705" i="5"/>
  <c r="D704" i="5"/>
  <c r="D703" i="5"/>
  <c r="D702" i="5"/>
  <c r="D701" i="5"/>
  <c r="G701" i="5"/>
  <c r="D700" i="5"/>
  <c r="D699" i="5"/>
  <c r="D698" i="5"/>
  <c r="D697" i="5"/>
  <c r="G697" i="5"/>
  <c r="D696" i="5"/>
  <c r="D695" i="5"/>
  <c r="D694" i="5"/>
  <c r="D693" i="5"/>
  <c r="G693" i="5"/>
  <c r="D692" i="5"/>
  <c r="D691" i="5"/>
  <c r="D690" i="5"/>
  <c r="D689" i="5"/>
  <c r="G689" i="5"/>
  <c r="D688" i="5"/>
  <c r="D687" i="5"/>
  <c r="D686" i="5"/>
  <c r="D685" i="5"/>
  <c r="G685" i="5"/>
  <c r="D684" i="5"/>
  <c r="D683" i="5"/>
  <c r="D682" i="5"/>
  <c r="D681" i="5"/>
  <c r="G681" i="5"/>
  <c r="D680" i="5"/>
  <c r="D679" i="5"/>
  <c r="D678" i="5"/>
  <c r="D677" i="5"/>
  <c r="G677" i="5"/>
  <c r="D676" i="5"/>
  <c r="D675" i="5"/>
  <c r="D674" i="5"/>
  <c r="D673" i="5"/>
  <c r="G673" i="5"/>
  <c r="D672" i="5"/>
  <c r="D671" i="5"/>
  <c r="D670" i="5"/>
  <c r="Q183" i="4"/>
  <c r="Q179" i="4"/>
  <c r="Q175" i="4"/>
  <c r="Q171" i="4"/>
  <c r="Q167" i="4"/>
  <c r="Q165" i="4"/>
  <c r="Q163" i="4"/>
  <c r="Q161" i="4"/>
  <c r="Q159" i="4"/>
  <c r="Q157" i="4"/>
  <c r="Q155" i="4"/>
  <c r="Q103" i="4"/>
  <c r="Q101" i="4"/>
  <c r="Q99" i="4"/>
  <c r="Q97" i="4"/>
  <c r="Q95" i="4"/>
  <c r="Q93" i="4"/>
  <c r="Q91" i="4"/>
  <c r="Q89" i="4"/>
  <c r="Q87" i="4"/>
  <c r="Q85" i="4"/>
  <c r="Q83" i="4"/>
  <c r="Q81" i="4"/>
  <c r="Q79" i="4"/>
  <c r="Q77" i="4"/>
  <c r="Q75" i="4"/>
  <c r="Q73" i="4"/>
  <c r="Q71" i="4"/>
  <c r="Q65" i="4"/>
  <c r="Q35" i="4"/>
  <c r="Q27" i="4"/>
  <c r="Q14" i="4"/>
  <c r="I668" i="5"/>
  <c r="I664" i="5"/>
  <c r="I660" i="5"/>
  <c r="I516" i="5"/>
  <c r="I514" i="5"/>
  <c r="P4" i="4"/>
  <c r="M55" i="4"/>
  <c r="M47" i="4"/>
  <c r="M16" i="4"/>
  <c r="M13" i="4"/>
  <c r="M9" i="4"/>
  <c r="L999" i="4"/>
  <c r="K994" i="4"/>
  <c r="L987" i="4"/>
  <c r="L983" i="4"/>
  <c r="K978" i="4"/>
  <c r="L975" i="4"/>
  <c r="K974" i="4"/>
  <c r="K966" i="4"/>
  <c r="K954" i="4"/>
  <c r="Q945" i="4"/>
  <c r="K944" i="4"/>
  <c r="Q943" i="4"/>
  <c r="K934" i="4"/>
  <c r="Q929" i="4"/>
  <c r="Q927" i="4"/>
  <c r="Q925" i="4"/>
  <c r="Q923" i="4"/>
  <c r="K553" i="4"/>
  <c r="K549" i="4"/>
  <c r="K537" i="4"/>
  <c r="K533" i="4"/>
  <c r="K366" i="4"/>
  <c r="K354" i="4"/>
  <c r="K352" i="4"/>
  <c r="K346" i="4"/>
  <c r="K342" i="4"/>
  <c r="K340" i="4"/>
  <c r="K338" i="4"/>
  <c r="K330" i="4"/>
  <c r="K328" i="4"/>
  <c r="K326" i="4"/>
  <c r="K324" i="4"/>
  <c r="K322" i="4"/>
  <c r="P322" i="4" s="1"/>
  <c r="K308" i="4"/>
  <c r="K292" i="4"/>
  <c r="K280" i="4"/>
  <c r="K268" i="4"/>
  <c r="Q268" i="4" s="1"/>
  <c r="K266" i="4"/>
  <c r="K264" i="4"/>
  <c r="K260" i="4"/>
  <c r="K258" i="4"/>
  <c r="K250" i="4"/>
  <c r="K238" i="4"/>
  <c r="Q201" i="4"/>
  <c r="Q185" i="4"/>
  <c r="Q181" i="4"/>
  <c r="Q177" i="4"/>
  <c r="Q173" i="4"/>
  <c r="Q169" i="4"/>
  <c r="K164" i="4"/>
  <c r="K162" i="4"/>
  <c r="K160" i="4"/>
  <c r="K158" i="4"/>
  <c r="K156" i="4"/>
  <c r="K148" i="4"/>
  <c r="K146" i="4"/>
  <c r="K144" i="4"/>
  <c r="K142" i="4"/>
  <c r="K140" i="4"/>
  <c r="K138" i="4"/>
  <c r="K136" i="4"/>
  <c r="K134" i="4"/>
  <c r="K132" i="4"/>
  <c r="K130" i="4"/>
  <c r="K128" i="4"/>
  <c r="K126" i="4"/>
  <c r="K124" i="4"/>
  <c r="K122" i="4"/>
  <c r="K120" i="4"/>
  <c r="K118" i="4"/>
  <c r="K116" i="4"/>
  <c r="K114" i="4"/>
  <c r="K112" i="4"/>
  <c r="K104" i="4"/>
  <c r="K102" i="4"/>
  <c r="K100" i="4"/>
  <c r="K98" i="4"/>
  <c r="K96" i="4"/>
  <c r="K94" i="4"/>
  <c r="K92" i="4"/>
  <c r="K90" i="4"/>
  <c r="K88" i="4"/>
  <c r="K86" i="4"/>
  <c r="K84" i="4"/>
  <c r="K82" i="4"/>
  <c r="K80" i="4"/>
  <c r="K78" i="4"/>
  <c r="K76" i="4"/>
  <c r="K74" i="4"/>
  <c r="K72" i="4"/>
  <c r="K70" i="4"/>
  <c r="Q66" i="4"/>
  <c r="Q62" i="4"/>
  <c r="M59" i="4"/>
  <c r="M51" i="4"/>
  <c r="M11" i="4"/>
  <c r="M7" i="4"/>
  <c r="K5" i="4"/>
  <c r="Q5" i="4"/>
  <c r="D1001" i="5"/>
  <c r="D1000" i="5"/>
  <c r="F1000" i="5"/>
  <c r="D999" i="5"/>
  <c r="D998" i="5"/>
  <c r="F998" i="5"/>
  <c r="D997" i="5"/>
  <c r="I997" i="5"/>
  <c r="D996" i="5"/>
  <c r="F996" i="5"/>
  <c r="D995" i="5"/>
  <c r="D994" i="5"/>
  <c r="F994" i="5"/>
  <c r="D993" i="5"/>
  <c r="I993" i="5"/>
  <c r="D992" i="5"/>
  <c r="F992" i="5"/>
  <c r="D991" i="5"/>
  <c r="D990" i="5"/>
  <c r="F990" i="5"/>
  <c r="D989" i="5"/>
  <c r="I989" i="5"/>
  <c r="D988" i="5"/>
  <c r="F988" i="5"/>
  <c r="D987" i="5"/>
  <c r="D986" i="5"/>
  <c r="F986" i="5"/>
  <c r="D985" i="5"/>
  <c r="I985" i="5"/>
  <c r="D984" i="5"/>
  <c r="F984" i="5"/>
  <c r="D983" i="5"/>
  <c r="D982" i="5"/>
  <c r="F982" i="5"/>
  <c r="D981" i="5"/>
  <c r="I981" i="5"/>
  <c r="D980" i="5"/>
  <c r="F980" i="5"/>
  <c r="D979" i="5"/>
  <c r="D978" i="5"/>
  <c r="F978" i="5"/>
  <c r="D977" i="5"/>
  <c r="I977" i="5"/>
  <c r="D976" i="5"/>
  <c r="F976" i="5"/>
  <c r="D975" i="5"/>
  <c r="D974" i="5"/>
  <c r="F974" i="5"/>
  <c r="D973" i="5"/>
  <c r="I973" i="5"/>
  <c r="D972" i="5"/>
  <c r="F972" i="5"/>
  <c r="D971" i="5"/>
  <c r="D970" i="5"/>
  <c r="F970" i="5"/>
  <c r="D969" i="5"/>
  <c r="I969" i="5"/>
  <c r="D968" i="5"/>
  <c r="F968" i="5"/>
  <c r="D967" i="5"/>
  <c r="D966" i="5"/>
  <c r="F966" i="5"/>
  <c r="D965" i="5"/>
  <c r="I965" i="5"/>
  <c r="D964" i="5"/>
  <c r="F964" i="5"/>
  <c r="D963" i="5"/>
  <c r="D962" i="5"/>
  <c r="F962" i="5"/>
  <c r="D961" i="5"/>
  <c r="I961" i="5"/>
  <c r="D960" i="5"/>
  <c r="F960" i="5"/>
  <c r="D959" i="5"/>
  <c r="D958" i="5"/>
  <c r="F958" i="5"/>
  <c r="D957" i="5"/>
  <c r="I957" i="5"/>
  <c r="D956" i="5"/>
  <c r="F956" i="5"/>
  <c r="D955" i="5"/>
  <c r="D954" i="5"/>
  <c r="F954" i="5"/>
  <c r="D953" i="5"/>
  <c r="I953" i="5"/>
  <c r="D952" i="5"/>
  <c r="F952" i="5"/>
  <c r="D951" i="5"/>
  <c r="D950" i="5"/>
  <c r="F950" i="5"/>
  <c r="D949" i="5"/>
  <c r="I949" i="5"/>
  <c r="D948" i="5"/>
  <c r="F948" i="5"/>
  <c r="D947" i="5"/>
  <c r="D946" i="5"/>
  <c r="F946" i="5"/>
  <c r="D945" i="5"/>
  <c r="I945" i="5"/>
  <c r="D944" i="5"/>
  <c r="F944" i="5"/>
  <c r="D943" i="5"/>
  <c r="D942" i="5"/>
  <c r="F942" i="5"/>
  <c r="D941" i="5"/>
  <c r="I941" i="5"/>
  <c r="D940" i="5"/>
  <c r="F940" i="5"/>
  <c r="D938" i="5"/>
  <c r="G938" i="5"/>
  <c r="G936" i="5"/>
  <c r="E933" i="5"/>
  <c r="E932" i="5"/>
  <c r="G931" i="5"/>
  <c r="E930" i="5"/>
  <c r="G930" i="5"/>
  <c r="E929" i="5"/>
  <c r="G929" i="5"/>
  <c r="G928" i="5"/>
  <c r="E925" i="5"/>
  <c r="E924" i="5"/>
  <c r="G923" i="5"/>
  <c r="E922" i="5"/>
  <c r="G922" i="5"/>
  <c r="G921" i="5"/>
  <c r="E920" i="5"/>
  <c r="G920" i="5"/>
  <c r="G919" i="5"/>
  <c r="G917" i="5"/>
  <c r="E915" i="5"/>
  <c r="E914" i="5"/>
  <c r="E913" i="5"/>
  <c r="E912" i="5"/>
  <c r="G912" i="5"/>
  <c r="G909" i="5"/>
  <c r="G907" i="5"/>
  <c r="E906" i="5"/>
  <c r="G906" i="5"/>
  <c r="G905" i="5"/>
  <c r="E904" i="5"/>
  <c r="G904" i="5"/>
  <c r="E901" i="5"/>
  <c r="E899" i="5"/>
  <c r="E898" i="5"/>
  <c r="E893" i="5"/>
  <c r="E891" i="5"/>
  <c r="G889" i="5"/>
  <c r="G887" i="5"/>
  <c r="L967" i="4"/>
  <c r="Q967" i="4"/>
  <c r="M961" i="4"/>
  <c r="Q961" i="4"/>
  <c r="G1000" i="5"/>
  <c r="G996" i="5"/>
  <c r="G994" i="5"/>
  <c r="G992" i="5"/>
  <c r="G988" i="5"/>
  <c r="G986" i="5"/>
  <c r="G984" i="5"/>
  <c r="G980" i="5"/>
  <c r="G978" i="5"/>
  <c r="G976" i="5"/>
  <c r="G972" i="5"/>
  <c r="G970" i="5"/>
  <c r="G968" i="5"/>
  <c r="G964" i="5"/>
  <c r="G962" i="5"/>
  <c r="G960" i="5"/>
  <c r="G956" i="5"/>
  <c r="G954" i="5"/>
  <c r="G952" i="5"/>
  <c r="G948" i="5"/>
  <c r="G946" i="5"/>
  <c r="G944" i="5"/>
  <c r="G940" i="5"/>
  <c r="Q58" i="4"/>
  <c r="Q54" i="4"/>
  <c r="Q50" i="4"/>
  <c r="Q46" i="4"/>
  <c r="Q41" i="4"/>
  <c r="Q19" i="4"/>
  <c r="D939" i="5"/>
  <c r="D937" i="5"/>
  <c r="G886" i="5"/>
  <c r="G885" i="5"/>
  <c r="G883" i="5"/>
  <c r="G878" i="5"/>
  <c r="G876" i="5"/>
  <c r="G874" i="5"/>
  <c r="G871" i="5"/>
  <c r="G870" i="5"/>
  <c r="G868" i="5"/>
  <c r="G866" i="5"/>
  <c r="G862" i="5"/>
  <c r="G861" i="5"/>
  <c r="G859" i="5"/>
  <c r="G854" i="5"/>
  <c r="G852" i="5"/>
  <c r="G850" i="5"/>
  <c r="G848" i="5"/>
  <c r="G846" i="5"/>
  <c r="G844" i="5"/>
  <c r="G842" i="5"/>
  <c r="G838" i="5"/>
  <c r="G837" i="5"/>
  <c r="G835" i="5"/>
  <c r="G833" i="5"/>
  <c r="G830" i="5"/>
  <c r="G829" i="5"/>
  <c r="G827" i="5"/>
  <c r="G822" i="5"/>
  <c r="G820" i="5"/>
  <c r="G818" i="5"/>
  <c r="G814" i="5"/>
  <c r="G813" i="5"/>
  <c r="G812" i="5"/>
  <c r="G810" i="5"/>
  <c r="G809" i="5"/>
  <c r="G808" i="5"/>
  <c r="G806" i="5"/>
  <c r="G805" i="5"/>
  <c r="G804" i="5"/>
  <c r="G802" i="5"/>
  <c r="G800" i="5"/>
  <c r="G798" i="5"/>
  <c r="G797" i="5"/>
  <c r="G794" i="5"/>
  <c r="G792" i="5"/>
  <c r="G790" i="5"/>
  <c r="G789" i="5"/>
  <c r="G786" i="5"/>
  <c r="G784" i="5"/>
  <c r="G782" i="5"/>
  <c r="G781" i="5"/>
  <c r="G778" i="5"/>
  <c r="G776" i="5"/>
  <c r="G774" i="5"/>
  <c r="G773" i="5"/>
  <c r="G770" i="5"/>
  <c r="G768" i="5"/>
  <c r="G766" i="5"/>
  <c r="G765" i="5"/>
  <c r="G762" i="5"/>
  <c r="G760" i="5"/>
  <c r="G758" i="5"/>
  <c r="G757" i="5"/>
  <c r="G754" i="5"/>
  <c r="G752" i="5"/>
  <c r="G750" i="5"/>
  <c r="G749" i="5"/>
  <c r="G747" i="5"/>
  <c r="G743" i="5"/>
  <c r="G739" i="5"/>
  <c r="G735" i="5"/>
  <c r="G731" i="5"/>
  <c r="G727" i="5"/>
  <c r="G723" i="5"/>
  <c r="G719" i="5"/>
  <c r="G715" i="5"/>
  <c r="G711" i="5"/>
  <c r="G707" i="5"/>
  <c r="G703" i="5"/>
  <c r="G699" i="5"/>
  <c r="G695" i="5"/>
  <c r="G691" i="5"/>
  <c r="G687" i="5"/>
  <c r="G683" i="5"/>
  <c r="G679" i="5"/>
  <c r="G675" i="5"/>
  <c r="G671" i="5"/>
  <c r="G667" i="5"/>
  <c r="G663" i="5"/>
  <c r="E659" i="5"/>
  <c r="G658" i="5"/>
  <c r="G657" i="5"/>
  <c r="G656" i="5"/>
  <c r="G655" i="5"/>
  <c r="E654" i="5"/>
  <c r="E653" i="5"/>
  <c r="E651" i="5"/>
  <c r="E649" i="5"/>
  <c r="G648" i="5"/>
  <c r="G647" i="5"/>
  <c r="E645" i="5"/>
  <c r="E643" i="5"/>
  <c r="E641" i="5"/>
  <c r="G640" i="5"/>
  <c r="G639" i="5"/>
  <c r="E638" i="5"/>
  <c r="E637" i="5"/>
  <c r="E635" i="5"/>
  <c r="G633" i="5"/>
  <c r="G632" i="5"/>
  <c r="G631" i="5"/>
  <c r="E629" i="5"/>
  <c r="G629" i="5"/>
  <c r="G628" i="5"/>
  <c r="G626" i="5"/>
  <c r="E625" i="5"/>
  <c r="G625" i="5"/>
  <c r="E624" i="5"/>
  <c r="G624" i="5"/>
  <c r="E622" i="5"/>
  <c r="E621" i="5"/>
  <c r="G621" i="5"/>
  <c r="G620" i="5"/>
  <c r="G619" i="5"/>
  <c r="E617" i="5"/>
  <c r="G617" i="5"/>
  <c r="E616" i="5"/>
  <c r="G616" i="5"/>
  <c r="E614" i="5"/>
  <c r="E613" i="5"/>
  <c r="G613" i="5"/>
  <c r="G612" i="5"/>
  <c r="G610" i="5"/>
  <c r="E609" i="5"/>
  <c r="G609" i="5"/>
  <c r="E608" i="5"/>
  <c r="E607" i="5"/>
  <c r="E605" i="5"/>
  <c r="G605" i="5"/>
  <c r="G604" i="5"/>
  <c r="E601" i="5"/>
  <c r="G601" i="5"/>
  <c r="E600" i="5"/>
  <c r="E598" i="5"/>
  <c r="E597" i="5"/>
  <c r="G597" i="5"/>
  <c r="G596" i="5"/>
  <c r="G594" i="5"/>
  <c r="E593" i="5"/>
  <c r="G593" i="5"/>
  <c r="E592" i="5"/>
  <c r="G592" i="5"/>
  <c r="E589" i="5"/>
  <c r="E588" i="5"/>
  <c r="E587" i="5"/>
  <c r="E585" i="5"/>
  <c r="G585" i="5"/>
  <c r="G584" i="5"/>
  <c r="E583" i="5"/>
  <c r="G583" i="5"/>
  <c r="G582" i="5"/>
  <c r="E581" i="5"/>
  <c r="E579" i="5"/>
  <c r="G578" i="5"/>
  <c r="E577" i="5"/>
  <c r="G577" i="5"/>
  <c r="G576" i="5"/>
  <c r="E575" i="5"/>
  <c r="E573" i="5"/>
  <c r="G572" i="5"/>
  <c r="E570" i="5"/>
  <c r="E569" i="5"/>
  <c r="G569" i="5"/>
  <c r="G567" i="5"/>
  <c r="G566" i="5"/>
  <c r="E565" i="5"/>
  <c r="G564" i="5"/>
  <c r="G562" i="5"/>
  <c r="E561" i="5"/>
  <c r="G561" i="5"/>
  <c r="E557" i="5"/>
  <c r="E556" i="5"/>
  <c r="E555" i="5"/>
  <c r="E553" i="5"/>
  <c r="G553" i="5"/>
  <c r="G552" i="5"/>
  <c r="G550" i="5"/>
  <c r="E549" i="5"/>
  <c r="G549" i="5"/>
  <c r="E548" i="5"/>
  <c r="G548" i="5"/>
  <c r="E546" i="5"/>
  <c r="E545" i="5"/>
  <c r="G545" i="5"/>
  <c r="G544" i="5"/>
  <c r="G543" i="5"/>
  <c r="E541" i="5"/>
  <c r="G541" i="5"/>
  <c r="E540" i="5"/>
  <c r="G540" i="5"/>
  <c r="E538" i="5"/>
  <c r="G538" i="5"/>
  <c r="E537" i="5"/>
  <c r="G537" i="5"/>
  <c r="G536" i="5"/>
  <c r="G534" i="5"/>
  <c r="E533" i="5"/>
  <c r="G533" i="5"/>
  <c r="E532" i="5"/>
  <c r="G532" i="5"/>
  <c r="E530" i="5"/>
  <c r="E529" i="5"/>
  <c r="G529" i="5"/>
  <c r="G528" i="5"/>
  <c r="G527" i="5"/>
  <c r="E525" i="5"/>
  <c r="G525" i="5"/>
  <c r="E524" i="5"/>
  <c r="G524" i="5"/>
  <c r="E522" i="5"/>
  <c r="G522" i="5"/>
  <c r="E521" i="5"/>
  <c r="G521" i="5"/>
  <c r="G520" i="5"/>
  <c r="G518" i="5"/>
  <c r="G516" i="5"/>
  <c r="G514" i="5"/>
  <c r="G513" i="5"/>
  <c r="G511" i="5"/>
  <c r="G510" i="5"/>
  <c r="G509" i="5"/>
  <c r="G506" i="5"/>
  <c r="G505" i="5"/>
  <c r="G503" i="5"/>
  <c r="G502" i="5"/>
  <c r="G501" i="5"/>
  <c r="D449" i="5"/>
  <c r="I449" i="5" s="1"/>
  <c r="D445" i="5"/>
  <c r="D441" i="5"/>
  <c r="D437" i="5"/>
  <c r="D433" i="5"/>
  <c r="I433" i="5" s="1"/>
  <c r="D429" i="5"/>
  <c r="D425" i="5"/>
  <c r="D421" i="5"/>
  <c r="D417" i="5"/>
  <c r="I417" i="5" s="1"/>
  <c r="D413" i="5"/>
  <c r="D409" i="5"/>
  <c r="D405" i="5"/>
  <c r="D401" i="5"/>
  <c r="I401" i="5" s="1"/>
  <c r="D399" i="5"/>
  <c r="D397" i="5"/>
  <c r="D393" i="5"/>
  <c r="D389" i="5"/>
  <c r="D385" i="5"/>
  <c r="I385" i="5" s="1"/>
  <c r="D381" i="5"/>
  <c r="F381" i="5" s="1"/>
  <c r="D377" i="5"/>
  <c r="I377" i="5" s="1"/>
  <c r="F375" i="5"/>
  <c r="G370" i="5"/>
  <c r="D20" i="5"/>
  <c r="E20" i="5"/>
  <c r="H21" i="2"/>
  <c r="D19" i="5"/>
  <c r="D18" i="5"/>
  <c r="D14" i="5"/>
  <c r="D10" i="5"/>
  <c r="D498" i="5"/>
  <c r="D497" i="5"/>
  <c r="F497" i="5"/>
  <c r="D496" i="5"/>
  <c r="F496" i="5"/>
  <c r="D495" i="5"/>
  <c r="F495" i="5"/>
  <c r="D494" i="5"/>
  <c r="F494" i="5"/>
  <c r="D493" i="5"/>
  <c r="F493" i="5"/>
  <c r="D492" i="5"/>
  <c r="F492" i="5"/>
  <c r="D491" i="5"/>
  <c r="F491" i="5"/>
  <c r="D490" i="5"/>
  <c r="F490" i="5"/>
  <c r="D489" i="5"/>
  <c r="F489" i="5"/>
  <c r="D488" i="5"/>
  <c r="F488" i="5"/>
  <c r="D487" i="5"/>
  <c r="F487" i="5"/>
  <c r="D486" i="5"/>
  <c r="D485" i="5"/>
  <c r="F485" i="5"/>
  <c r="D481" i="5"/>
  <c r="F481" i="5" s="1"/>
  <c r="D477" i="5"/>
  <c r="F477" i="5"/>
  <c r="D475" i="5"/>
  <c r="D473" i="5"/>
  <c r="F473" i="5" s="1"/>
  <c r="D469" i="5"/>
  <c r="F469" i="5"/>
  <c r="D465" i="5"/>
  <c r="F465" i="5" s="1"/>
  <c r="D461" i="5"/>
  <c r="F461" i="5"/>
  <c r="D457" i="5"/>
  <c r="F457" i="5" s="1"/>
  <c r="D454" i="5"/>
  <c r="D453" i="5"/>
  <c r="F453" i="5"/>
  <c r="F449" i="5"/>
  <c r="F433" i="5"/>
  <c r="F417" i="5"/>
  <c r="F385" i="5"/>
  <c r="D374" i="5"/>
  <c r="G374" i="5" s="1"/>
  <c r="D144" i="5"/>
  <c r="D108" i="5"/>
  <c r="F108" i="5"/>
  <c r="I109" i="2"/>
  <c r="D107" i="5"/>
  <c r="F107" i="5"/>
  <c r="I108" i="2"/>
  <c r="D106" i="5"/>
  <c r="F106" i="5"/>
  <c r="I107" i="2"/>
  <c r="D105" i="5"/>
  <c r="D104" i="5"/>
  <c r="F104" i="5"/>
  <c r="I105" i="2"/>
  <c r="D103" i="5"/>
  <c r="F103" i="5"/>
  <c r="I104" i="2"/>
  <c r="D102" i="5"/>
  <c r="F102" i="5"/>
  <c r="I103" i="2"/>
  <c r="D101" i="5"/>
  <c r="D100" i="5"/>
  <c r="F100" i="5"/>
  <c r="I101" i="2"/>
  <c r="D99" i="5"/>
  <c r="F99" i="5"/>
  <c r="I100" i="2"/>
  <c r="D98" i="5"/>
  <c r="F98" i="5"/>
  <c r="I99" i="2"/>
  <c r="D97" i="5"/>
  <c r="D96" i="5"/>
  <c r="F96" i="5"/>
  <c r="I97" i="2"/>
  <c r="D95" i="5"/>
  <c r="F95" i="5"/>
  <c r="I96" i="2"/>
  <c r="D94" i="5"/>
  <c r="F94" i="5"/>
  <c r="I95" i="2"/>
  <c r="D93" i="5"/>
  <c r="D92" i="5"/>
  <c r="F92" i="5"/>
  <c r="I93" i="2"/>
  <c r="D91" i="5"/>
  <c r="F91" i="5"/>
  <c r="I92" i="2"/>
  <c r="D90" i="5"/>
  <c r="F90" i="5"/>
  <c r="I91" i="2"/>
  <c r="D89" i="5"/>
  <c r="D88" i="5"/>
  <c r="F88" i="5"/>
  <c r="I89" i="2"/>
  <c r="D87" i="5"/>
  <c r="F87" i="5"/>
  <c r="I88" i="2"/>
  <c r="D86" i="5"/>
  <c r="F86" i="5"/>
  <c r="I87" i="2"/>
  <c r="D85" i="5"/>
  <c r="D84" i="5"/>
  <c r="F84" i="5"/>
  <c r="I85" i="2"/>
  <c r="D83" i="5"/>
  <c r="F83" i="5"/>
  <c r="I84" i="2"/>
  <c r="D82" i="5"/>
  <c r="F82" i="5"/>
  <c r="I83" i="2"/>
  <c r="D81" i="5"/>
  <c r="D80" i="5"/>
  <c r="F80" i="5"/>
  <c r="I81" i="2"/>
  <c r="D79" i="5"/>
  <c r="F79" i="5"/>
  <c r="I80" i="2"/>
  <c r="D78" i="5"/>
  <c r="F78" i="5"/>
  <c r="I79" i="2"/>
  <c r="D77" i="5"/>
  <c r="D76" i="5"/>
  <c r="F76" i="5"/>
  <c r="I77" i="2"/>
  <c r="D75" i="5"/>
  <c r="F75" i="5"/>
  <c r="I76" i="2"/>
  <c r="D74" i="5"/>
  <c r="F74" i="5"/>
  <c r="I75" i="2"/>
  <c r="D73" i="5"/>
  <c r="D72" i="5"/>
  <c r="F72" i="5"/>
  <c r="I73" i="2"/>
  <c r="D71" i="5"/>
  <c r="F71" i="5"/>
  <c r="I72" i="2"/>
  <c r="D70" i="5"/>
  <c r="F70" i="5"/>
  <c r="I71" i="2"/>
  <c r="D69" i="5"/>
  <c r="D68" i="5"/>
  <c r="F68" i="5"/>
  <c r="I69" i="2"/>
  <c r="D67" i="5"/>
  <c r="F67" i="5"/>
  <c r="I68" i="2"/>
  <c r="D66" i="5"/>
  <c r="F66" i="5"/>
  <c r="I67" i="2"/>
  <c r="D65" i="5"/>
  <c r="D64" i="5"/>
  <c r="F64" i="5"/>
  <c r="I65" i="2"/>
  <c r="D63" i="5"/>
  <c r="F63" i="5"/>
  <c r="I64" i="2"/>
  <c r="D62" i="5"/>
  <c r="F62" i="5"/>
  <c r="I63" i="2"/>
  <c r="D61" i="5"/>
  <c r="D60" i="5"/>
  <c r="F60" i="5"/>
  <c r="I61" i="2"/>
  <c r="D59" i="5"/>
  <c r="F59" i="5"/>
  <c r="I60" i="2"/>
  <c r="D58" i="5"/>
  <c r="F58" i="5"/>
  <c r="I59" i="2"/>
  <c r="D57" i="5"/>
  <c r="D56" i="5"/>
  <c r="F56" i="5"/>
  <c r="I57" i="2"/>
  <c r="D55" i="5"/>
  <c r="F55" i="5"/>
  <c r="I56" i="2"/>
  <c r="D54" i="5"/>
  <c r="F54" i="5"/>
  <c r="I55" i="2"/>
  <c r="D53" i="5"/>
  <c r="D52" i="5"/>
  <c r="F52" i="5"/>
  <c r="I53" i="2"/>
  <c r="D51" i="5"/>
  <c r="F51" i="5"/>
  <c r="I52" i="2"/>
  <c r="D50" i="5"/>
  <c r="F50" i="5"/>
  <c r="I51" i="2"/>
  <c r="D49" i="5"/>
  <c r="D48" i="5"/>
  <c r="F48" i="5"/>
  <c r="I49" i="2"/>
  <c r="D47" i="5"/>
  <c r="F47" i="5"/>
  <c r="I48" i="2"/>
  <c r="D46" i="5"/>
  <c r="F46" i="5"/>
  <c r="I47" i="2"/>
  <c r="D45" i="5"/>
  <c r="D44" i="5"/>
  <c r="F44" i="5"/>
  <c r="I45" i="2"/>
  <c r="D43" i="5"/>
  <c r="I43" i="5"/>
  <c r="D42" i="5"/>
  <c r="F42" i="5"/>
  <c r="I43" i="2"/>
  <c r="D41" i="5"/>
  <c r="D40" i="5"/>
  <c r="F40" i="5"/>
  <c r="I41" i="2"/>
  <c r="D39" i="5"/>
  <c r="F39" i="5"/>
  <c r="I40" i="2"/>
  <c r="D38" i="5"/>
  <c r="F38" i="5"/>
  <c r="I39" i="2"/>
  <c r="D37" i="5"/>
  <c r="D36" i="5"/>
  <c r="F36" i="5"/>
  <c r="I37" i="2"/>
  <c r="D35" i="5"/>
  <c r="I35" i="5"/>
  <c r="D34" i="5"/>
  <c r="F34" i="5"/>
  <c r="I35" i="2"/>
  <c r="D33" i="5"/>
  <c r="D32" i="5"/>
  <c r="F32" i="5"/>
  <c r="I33" i="2"/>
  <c r="D31" i="5"/>
  <c r="F31" i="5"/>
  <c r="I32" i="2"/>
  <c r="D30" i="5"/>
  <c r="F30" i="5"/>
  <c r="I31" i="2"/>
  <c r="D29" i="5"/>
  <c r="D28" i="5"/>
  <c r="F28" i="5"/>
  <c r="I29" i="2"/>
  <c r="D27" i="5"/>
  <c r="I27" i="5"/>
  <c r="D26" i="5"/>
  <c r="F26" i="5"/>
  <c r="I27" i="2"/>
  <c r="D25" i="5"/>
  <c r="D24" i="5"/>
  <c r="F24" i="5"/>
  <c r="I25" i="2"/>
  <c r="D23" i="5"/>
  <c r="F23" i="5"/>
  <c r="I24" i="2"/>
  <c r="D22" i="5"/>
  <c r="F22" i="5"/>
  <c r="I23" i="2"/>
  <c r="D21" i="5"/>
  <c r="D17" i="5"/>
  <c r="D16" i="5"/>
  <c r="F16" i="5"/>
  <c r="I17" i="2"/>
  <c r="K882" i="4"/>
  <c r="K866" i="4"/>
  <c r="K862" i="4"/>
  <c r="K850" i="4"/>
  <c r="K834" i="4"/>
  <c r="K830" i="4"/>
  <c r="K822" i="4"/>
  <c r="K572" i="4"/>
  <c r="K570" i="4"/>
  <c r="K568" i="4"/>
  <c r="K566" i="4"/>
  <c r="K564" i="4"/>
  <c r="K560" i="4"/>
  <c r="K529" i="4"/>
  <c r="L511" i="4"/>
  <c r="M507" i="4"/>
  <c r="L941" i="4"/>
  <c r="Q941" i="4"/>
  <c r="M564" i="4"/>
  <c r="M560" i="4"/>
  <c r="K878" i="4"/>
  <c r="K874" i="4"/>
  <c r="K870" i="4"/>
  <c r="K858" i="4"/>
  <c r="K854" i="4"/>
  <c r="K846" i="4"/>
  <c r="K842" i="4"/>
  <c r="K838" i="4"/>
  <c r="K826" i="4"/>
  <c r="K818" i="4"/>
  <c r="K562" i="4"/>
  <c r="K558" i="4"/>
  <c r="K521" i="4"/>
  <c r="M503" i="4"/>
  <c r="L497" i="4"/>
  <c r="K892" i="4"/>
  <c r="K888" i="4"/>
  <c r="M513" i="4"/>
  <c r="L509" i="4"/>
  <c r="P509" i="4" s="1"/>
  <c r="L505" i="4"/>
  <c r="M499" i="4"/>
  <c r="M495" i="4"/>
  <c r="M955" i="4"/>
  <c r="M930" i="4"/>
  <c r="M562" i="4"/>
  <c r="L514" i="4"/>
  <c r="L501" i="4"/>
  <c r="M971" i="4"/>
  <c r="Q971" i="4"/>
  <c r="Q969" i="4"/>
  <c r="K968" i="4"/>
  <c r="L963" i="4"/>
  <c r="Q963" i="4"/>
  <c r="K962" i="4"/>
  <c r="K960" i="4"/>
  <c r="Q959" i="4"/>
  <c r="Q953" i="4"/>
  <c r="K952" i="4"/>
  <c r="Q951" i="4"/>
  <c r="L947" i="4"/>
  <c r="Q947" i="4"/>
  <c r="K946" i="4"/>
  <c r="K942" i="4"/>
  <c r="M939" i="4"/>
  <c r="Q939" i="4"/>
  <c r="Q937" i="4"/>
  <c r="K936" i="4"/>
  <c r="Q935" i="4"/>
  <c r="L931" i="4"/>
  <c r="Q931" i="4"/>
  <c r="K930" i="4"/>
  <c r="K926" i="4"/>
  <c r="K920" i="4"/>
  <c r="K916" i="4"/>
  <c r="K912" i="4"/>
  <c r="K908" i="4"/>
  <c r="K904" i="4"/>
  <c r="K900" i="4"/>
  <c r="K896" i="4"/>
  <c r="K814" i="4"/>
  <c r="K810" i="4"/>
  <c r="K806" i="4"/>
  <c r="K802" i="4"/>
  <c r="K798" i="4"/>
  <c r="K794" i="4"/>
  <c r="K790" i="4"/>
  <c r="K786" i="4"/>
  <c r="K782" i="4"/>
  <c r="K778" i="4"/>
  <c r="K774" i="4"/>
  <c r="K770" i="4"/>
  <c r="K766" i="4"/>
  <c r="K762" i="4"/>
  <c r="K758" i="4"/>
  <c r="K754" i="4"/>
  <c r="K750" i="4"/>
  <c r="K746" i="4"/>
  <c r="K742" i="4"/>
  <c r="K738" i="4"/>
  <c r="K734" i="4"/>
  <c r="K730" i="4"/>
  <c r="K726" i="4"/>
  <c r="K722" i="4"/>
  <c r="K718" i="4"/>
  <c r="K714" i="4"/>
  <c r="K710" i="4"/>
  <c r="K706" i="4"/>
  <c r="K702" i="4"/>
  <c r="K698" i="4"/>
  <c r="K694" i="4"/>
  <c r="K690" i="4"/>
  <c r="K686" i="4"/>
  <c r="K682" i="4"/>
  <c r="K678" i="4"/>
  <c r="K674" i="4"/>
  <c r="K670" i="4"/>
  <c r="K666" i="4"/>
  <c r="K662" i="4"/>
  <c r="K658" i="4"/>
  <c r="K654" i="4"/>
  <c r="K650" i="4"/>
  <c r="K646" i="4"/>
  <c r="K642" i="4"/>
  <c r="K638" i="4"/>
  <c r="K634" i="4"/>
  <c r="K630" i="4"/>
  <c r="K626" i="4"/>
  <c r="K622" i="4"/>
  <c r="K618" i="4"/>
  <c r="K614" i="4"/>
  <c r="K610" i="4"/>
  <c r="K606" i="4"/>
  <c r="K602" i="4"/>
  <c r="K598" i="4"/>
  <c r="K594" i="4"/>
  <c r="K590" i="4"/>
  <c r="K586" i="4"/>
  <c r="K582" i="4"/>
  <c r="K578" i="4"/>
  <c r="K551" i="4"/>
  <c r="K543" i="4"/>
  <c r="K535" i="4"/>
  <c r="K527" i="4"/>
  <c r="K519" i="4"/>
  <c r="L493" i="4"/>
  <c r="L489" i="4"/>
  <c r="L485" i="4"/>
  <c r="L481" i="4"/>
  <c r="L473" i="4"/>
  <c r="L469" i="4"/>
  <c r="L461" i="4"/>
  <c r="L457" i="4"/>
  <c r="L449" i="4"/>
  <c r="L441" i="4"/>
  <c r="L433" i="4"/>
  <c r="Q428" i="4"/>
  <c r="Q426" i="4"/>
  <c r="L425" i="4"/>
  <c r="L417" i="4"/>
  <c r="L401" i="4"/>
  <c r="L393" i="4"/>
  <c r="Q388" i="4"/>
  <c r="L385" i="4"/>
  <c r="Q379" i="4"/>
  <c r="K370" i="4"/>
  <c r="K368" i="4"/>
  <c r="K220" i="4"/>
  <c r="K218" i="4"/>
  <c r="K216" i="4"/>
  <c r="K214" i="4"/>
  <c r="K210" i="4"/>
  <c r="K208" i="4"/>
  <c r="K206" i="4"/>
  <c r="K204" i="4"/>
  <c r="K202" i="4"/>
  <c r="K198" i="4"/>
  <c r="K184" i="4"/>
  <c r="K182" i="4"/>
  <c r="K180" i="4"/>
  <c r="K178" i="4"/>
  <c r="K176" i="4"/>
  <c r="K174" i="4"/>
  <c r="K172" i="4"/>
  <c r="K170" i="4"/>
  <c r="K168" i="4"/>
  <c r="K166" i="4"/>
  <c r="E498" i="5"/>
  <c r="E494" i="5"/>
  <c r="E490" i="5"/>
  <c r="Q235" i="4"/>
  <c r="Q153" i="4"/>
  <c r="Q149" i="4"/>
  <c r="Q109" i="4"/>
  <c r="Q105" i="4"/>
  <c r="Q69" i="4"/>
  <c r="L68" i="4"/>
  <c r="N66" i="4"/>
  <c r="L63" i="4"/>
  <c r="Q60" i="4"/>
  <c r="L59" i="4"/>
  <c r="Q56" i="4"/>
  <c r="L55" i="4"/>
  <c r="Q52" i="4"/>
  <c r="L51" i="4"/>
  <c r="Q48" i="4"/>
  <c r="L47" i="4"/>
  <c r="Q44" i="4"/>
  <c r="K42" i="4"/>
  <c r="L40" i="4"/>
  <c r="Q37" i="4"/>
  <c r="L36" i="4"/>
  <c r="Q33" i="4"/>
  <c r="L32" i="4"/>
  <c r="Q29" i="4"/>
  <c r="L28" i="4"/>
  <c r="Q25" i="4"/>
  <c r="L24" i="4"/>
  <c r="Q21" i="4"/>
  <c r="L17" i="4"/>
  <c r="P17" i="4"/>
  <c r="K16" i="4"/>
  <c r="K13" i="4"/>
  <c r="L12" i="4"/>
  <c r="P12" i="4"/>
  <c r="K11" i="4"/>
  <c r="L10" i="4"/>
  <c r="P10" i="4"/>
  <c r="K9" i="4"/>
  <c r="L8" i="4"/>
  <c r="P8" i="4"/>
  <c r="K7" i="4"/>
  <c r="L6" i="4"/>
  <c r="Q4" i="4"/>
  <c r="I1001" i="5"/>
  <c r="I1000" i="5"/>
  <c r="I999" i="5"/>
  <c r="I996" i="5"/>
  <c r="I995" i="5"/>
  <c r="I992" i="5"/>
  <c r="I991" i="5"/>
  <c r="I988" i="5"/>
  <c r="I987" i="5"/>
  <c r="I984" i="5"/>
  <c r="I983" i="5"/>
  <c r="I980" i="5"/>
  <c r="I979" i="5"/>
  <c r="I976" i="5"/>
  <c r="I975" i="5"/>
  <c r="I972" i="5"/>
  <c r="I971" i="5"/>
  <c r="I968" i="5"/>
  <c r="I967" i="5"/>
  <c r="I964" i="5"/>
  <c r="I963" i="5"/>
  <c r="I960" i="5"/>
  <c r="I959" i="5"/>
  <c r="I956" i="5"/>
  <c r="I955" i="5"/>
  <c r="I952" i="5"/>
  <c r="I951" i="5"/>
  <c r="I948" i="5"/>
  <c r="I947" i="5"/>
  <c r="I944" i="5"/>
  <c r="I943" i="5"/>
  <c r="I940" i="5"/>
  <c r="D143" i="5"/>
  <c r="F143" i="5"/>
  <c r="I144" i="2"/>
  <c r="D142" i="5"/>
  <c r="F142" i="5"/>
  <c r="I143" i="2"/>
  <c r="D141" i="5"/>
  <c r="F141" i="5"/>
  <c r="I142" i="2"/>
  <c r="D140" i="5"/>
  <c r="F140" i="5"/>
  <c r="I141" i="2"/>
  <c r="D139" i="5"/>
  <c r="F139" i="5"/>
  <c r="I140" i="2"/>
  <c r="D138" i="5"/>
  <c r="F138" i="5"/>
  <c r="I139" i="2"/>
  <c r="D137" i="5"/>
  <c r="F137" i="5"/>
  <c r="I138" i="2"/>
  <c r="D136" i="5"/>
  <c r="F136" i="5"/>
  <c r="I137" i="2"/>
  <c r="D135" i="5"/>
  <c r="F135" i="5"/>
  <c r="I136" i="2"/>
  <c r="D134" i="5"/>
  <c r="F134" i="5"/>
  <c r="I135" i="2"/>
  <c r="D133" i="5"/>
  <c r="F133" i="5"/>
  <c r="I134" i="2"/>
  <c r="D132" i="5"/>
  <c r="F132" i="5"/>
  <c r="I133" i="2"/>
  <c r="D131" i="5"/>
  <c r="F131" i="5"/>
  <c r="I132" i="2"/>
  <c r="D130" i="5"/>
  <c r="F130" i="5"/>
  <c r="I131" i="2"/>
  <c r="D129" i="5"/>
  <c r="F129" i="5"/>
  <c r="I130" i="2"/>
  <c r="D128" i="5"/>
  <c r="F128" i="5"/>
  <c r="I129" i="2"/>
  <c r="D127" i="5"/>
  <c r="F127" i="5"/>
  <c r="I128" i="2"/>
  <c r="D126" i="5"/>
  <c r="F126" i="5"/>
  <c r="I127" i="2"/>
  <c r="D125" i="5"/>
  <c r="F125" i="5"/>
  <c r="I126" i="2"/>
  <c r="D124" i="5"/>
  <c r="F124" i="5"/>
  <c r="I125" i="2"/>
  <c r="D123" i="5"/>
  <c r="F123" i="5"/>
  <c r="I124" i="2"/>
  <c r="D122" i="5"/>
  <c r="F122" i="5"/>
  <c r="I123" i="2"/>
  <c r="D121" i="5"/>
  <c r="F121" i="5"/>
  <c r="I122" i="2"/>
  <c r="D120" i="5"/>
  <c r="F120" i="5"/>
  <c r="I121" i="2"/>
  <c r="D119" i="5"/>
  <c r="F119" i="5"/>
  <c r="I120" i="2"/>
  <c r="D118" i="5"/>
  <c r="F118" i="5"/>
  <c r="I119" i="2"/>
  <c r="D117" i="5"/>
  <c r="F117" i="5"/>
  <c r="I118" i="2"/>
  <c r="D116" i="5"/>
  <c r="F116" i="5"/>
  <c r="I117" i="2"/>
  <c r="D115" i="5"/>
  <c r="F115" i="5"/>
  <c r="I116" i="2"/>
  <c r="D114" i="5"/>
  <c r="F114" i="5"/>
  <c r="I115" i="2"/>
  <c r="D113" i="5"/>
  <c r="F113" i="5"/>
  <c r="I114" i="2"/>
  <c r="D112" i="5"/>
  <c r="F112" i="5"/>
  <c r="I113" i="2"/>
  <c r="D111" i="5"/>
  <c r="F111" i="5"/>
  <c r="I112" i="2"/>
  <c r="D110" i="5"/>
  <c r="F110" i="5"/>
  <c r="I111" i="2"/>
  <c r="D109" i="5"/>
  <c r="F109" i="5"/>
  <c r="I110" i="2"/>
  <c r="I494" i="5"/>
  <c r="I490" i="5"/>
  <c r="M968" i="4"/>
  <c r="M944" i="4"/>
  <c r="K922" i="4"/>
  <c r="Q922" i="4"/>
  <c r="M920" i="4"/>
  <c r="M918" i="4"/>
  <c r="M910" i="4"/>
  <c r="M904" i="4"/>
  <c r="M900" i="4"/>
  <c r="M898" i="4"/>
  <c r="M890" i="4"/>
  <c r="M888" i="4"/>
  <c r="M886" i="4"/>
  <c r="M884" i="4"/>
  <c r="M882" i="4"/>
  <c r="M880" i="4"/>
  <c r="M878" i="4"/>
  <c r="M876" i="4"/>
  <c r="M874" i="4"/>
  <c r="M872" i="4"/>
  <c r="M870" i="4"/>
  <c r="M862" i="4"/>
  <c r="M860" i="4"/>
  <c r="M854" i="4"/>
  <c r="M852" i="4"/>
  <c r="M850" i="4"/>
  <c r="M844" i="4"/>
  <c r="M836" i="4"/>
  <c r="M834" i="4"/>
  <c r="M832" i="4"/>
  <c r="M828" i="4"/>
  <c r="M824" i="4"/>
  <c r="M822" i="4"/>
  <c r="M820" i="4"/>
  <c r="M964" i="4"/>
  <c r="M956" i="4"/>
  <c r="M948" i="4"/>
  <c r="M940" i="4"/>
  <c r="M932" i="4"/>
  <c r="M924" i="4"/>
  <c r="K884" i="4"/>
  <c r="M1000" i="4"/>
  <c r="M998" i="4"/>
  <c r="M996" i="4"/>
  <c r="M994" i="4"/>
  <c r="M992" i="4"/>
  <c r="M990" i="4"/>
  <c r="M988" i="4"/>
  <c r="M986" i="4"/>
  <c r="M984" i="4"/>
  <c r="M982" i="4"/>
  <c r="M980" i="4"/>
  <c r="M978" i="4"/>
  <c r="M976" i="4"/>
  <c r="M974" i="4"/>
  <c r="M960" i="4"/>
  <c r="M952" i="4"/>
  <c r="M936" i="4"/>
  <c r="M928" i="4"/>
  <c r="M916" i="4"/>
  <c r="M914" i="4"/>
  <c r="M912" i="4"/>
  <c r="M908" i="4"/>
  <c r="M906" i="4"/>
  <c r="M902" i="4"/>
  <c r="M896" i="4"/>
  <c r="M894" i="4"/>
  <c r="M892" i="4"/>
  <c r="M868" i="4"/>
  <c r="M866" i="4"/>
  <c r="M864" i="4"/>
  <c r="M858" i="4"/>
  <c r="M856" i="4"/>
  <c r="M848" i="4"/>
  <c r="M846" i="4"/>
  <c r="M842" i="4"/>
  <c r="M840" i="4"/>
  <c r="M838" i="4"/>
  <c r="M830" i="4"/>
  <c r="M826" i="4"/>
  <c r="M818" i="4"/>
  <c r="L955" i="4"/>
  <c r="K455" i="4"/>
  <c r="K451" i="4"/>
  <c r="K447" i="4"/>
  <c r="K443" i="4"/>
  <c r="K439" i="4"/>
  <c r="K435" i="4"/>
  <c r="K431" i="4"/>
  <c r="K427" i="4"/>
  <c r="K423" i="4"/>
  <c r="K411" i="4"/>
  <c r="K407" i="4"/>
  <c r="K399" i="4"/>
  <c r="K395" i="4"/>
  <c r="K391" i="4"/>
  <c r="K383" i="4"/>
  <c r="M376" i="4"/>
  <c r="M368" i="4"/>
  <c r="M360" i="4"/>
  <c r="L352" i="4"/>
  <c r="L348" i="4"/>
  <c r="Q348" i="4" s="1"/>
  <c r="L336" i="4"/>
  <c r="M816" i="4"/>
  <c r="M814" i="4"/>
  <c r="M812" i="4"/>
  <c r="M810" i="4"/>
  <c r="M808" i="4"/>
  <c r="M806" i="4"/>
  <c r="M804" i="4"/>
  <c r="M802" i="4"/>
  <c r="M800" i="4"/>
  <c r="M798" i="4"/>
  <c r="M796" i="4"/>
  <c r="M794" i="4"/>
  <c r="M792" i="4"/>
  <c r="M790" i="4"/>
  <c r="M788" i="4"/>
  <c r="M786" i="4"/>
  <c r="M784" i="4"/>
  <c r="M782" i="4"/>
  <c r="M780" i="4"/>
  <c r="M778" i="4"/>
  <c r="M776" i="4"/>
  <c r="M774" i="4"/>
  <c r="M772" i="4"/>
  <c r="M770" i="4"/>
  <c r="M768" i="4"/>
  <c r="M766" i="4"/>
  <c r="M764" i="4"/>
  <c r="M762" i="4"/>
  <c r="M760" i="4"/>
  <c r="M758" i="4"/>
  <c r="M756" i="4"/>
  <c r="M754" i="4"/>
  <c r="M752" i="4"/>
  <c r="M750" i="4"/>
  <c r="M748" i="4"/>
  <c r="M746" i="4"/>
  <c r="M744" i="4"/>
  <c r="M742" i="4"/>
  <c r="M740" i="4"/>
  <c r="M738" i="4"/>
  <c r="M736" i="4"/>
  <c r="M734" i="4"/>
  <c r="M732" i="4"/>
  <c r="M730" i="4"/>
  <c r="M728" i="4"/>
  <c r="M726" i="4"/>
  <c r="M724" i="4"/>
  <c r="M722" i="4"/>
  <c r="M720" i="4"/>
  <c r="M718" i="4"/>
  <c r="M716" i="4"/>
  <c r="M714" i="4"/>
  <c r="M712" i="4"/>
  <c r="M710" i="4"/>
  <c r="M708" i="4"/>
  <c r="M706" i="4"/>
  <c r="M704" i="4"/>
  <c r="M702" i="4"/>
  <c r="M700" i="4"/>
  <c r="M698" i="4"/>
  <c r="M696" i="4"/>
  <c r="M694" i="4"/>
  <c r="M692" i="4"/>
  <c r="M690" i="4"/>
  <c r="M688" i="4"/>
  <c r="M686" i="4"/>
  <c r="M684" i="4"/>
  <c r="M682" i="4"/>
  <c r="M680" i="4"/>
  <c r="M678" i="4"/>
  <c r="M676" i="4"/>
  <c r="M674" i="4"/>
  <c r="M672" i="4"/>
  <c r="M670" i="4"/>
  <c r="M668" i="4"/>
  <c r="M666" i="4"/>
  <c r="M664" i="4"/>
  <c r="M662" i="4"/>
  <c r="M660" i="4"/>
  <c r="M658" i="4"/>
  <c r="M656" i="4"/>
  <c r="M654" i="4"/>
  <c r="M652" i="4"/>
  <c r="M650" i="4"/>
  <c r="M648" i="4"/>
  <c r="M646" i="4"/>
  <c r="M644" i="4"/>
  <c r="M642" i="4"/>
  <c r="M640" i="4"/>
  <c r="M638" i="4"/>
  <c r="M636" i="4"/>
  <c r="M634" i="4"/>
  <c r="M632" i="4"/>
  <c r="M630" i="4"/>
  <c r="M628" i="4"/>
  <c r="M626" i="4"/>
  <c r="M624" i="4"/>
  <c r="M622" i="4"/>
  <c r="M620" i="4"/>
  <c r="M618" i="4"/>
  <c r="M616" i="4"/>
  <c r="M614" i="4"/>
  <c r="M612" i="4"/>
  <c r="M610" i="4"/>
  <c r="M608" i="4"/>
  <c r="M606" i="4"/>
  <c r="M604" i="4"/>
  <c r="M602" i="4"/>
  <c r="M600" i="4"/>
  <c r="M598" i="4"/>
  <c r="M596" i="4"/>
  <c r="M594" i="4"/>
  <c r="M592" i="4"/>
  <c r="M590" i="4"/>
  <c r="M588" i="4"/>
  <c r="M586" i="4"/>
  <c r="M584" i="4"/>
  <c r="M582" i="4"/>
  <c r="M580" i="4"/>
  <c r="M578" i="4"/>
  <c r="M576" i="4"/>
  <c r="M574" i="4"/>
  <c r="K457" i="4"/>
  <c r="K449" i="4"/>
  <c r="K445" i="4"/>
  <c r="Q445" i="4" s="1"/>
  <c r="K441" i="4"/>
  <c r="K437" i="4"/>
  <c r="Q437" i="4" s="1"/>
  <c r="K433" i="4"/>
  <c r="K429" i="4"/>
  <c r="Q429" i="4" s="1"/>
  <c r="K425" i="4"/>
  <c r="K421" i="4"/>
  <c r="Q421" i="4" s="1"/>
  <c r="T421" i="4" s="1"/>
  <c r="K417" i="4"/>
  <c r="K413" i="4"/>
  <c r="Q413" i="4" s="1"/>
  <c r="K409" i="4"/>
  <c r="K405" i="4"/>
  <c r="Q405" i="4" s="1"/>
  <c r="K397" i="4"/>
  <c r="Q397" i="4" s="1"/>
  <c r="K393" i="4"/>
  <c r="K389" i="4"/>
  <c r="Q389" i="4" s="1"/>
  <c r="K385" i="4"/>
  <c r="K381" i="4"/>
  <c r="M372" i="4"/>
  <c r="L354" i="4"/>
  <c r="L338" i="4"/>
  <c r="Q338" i="4" s="1"/>
  <c r="M556" i="4"/>
  <c r="K556" i="4"/>
  <c r="M555" i="4"/>
  <c r="M551" i="4"/>
  <c r="M547" i="4"/>
  <c r="M543" i="4"/>
  <c r="M539" i="4"/>
  <c r="M535" i="4"/>
  <c r="M531" i="4"/>
  <c r="M527" i="4"/>
  <c r="M523" i="4"/>
  <c r="M519" i="4"/>
  <c r="M515" i="4"/>
  <c r="K513" i="4"/>
  <c r="K511" i="4"/>
  <c r="K507" i="4"/>
  <c r="K505" i="4"/>
  <c r="K503" i="4"/>
  <c r="K499" i="4"/>
  <c r="K497" i="4"/>
  <c r="K495" i="4"/>
  <c r="K493" i="4"/>
  <c r="K491" i="4"/>
  <c r="Q491" i="4" s="1"/>
  <c r="K489" i="4"/>
  <c r="K487" i="4"/>
  <c r="Q487" i="4" s="1"/>
  <c r="K485" i="4"/>
  <c r="N485" i="4" s="1"/>
  <c r="R485" i="4" s="1"/>
  <c r="K483" i="4"/>
  <c r="Q483" i="4" s="1"/>
  <c r="K481" i="4"/>
  <c r="K479" i="4"/>
  <c r="K477" i="4"/>
  <c r="K475" i="4"/>
  <c r="K473" i="4"/>
  <c r="K471" i="4"/>
  <c r="Q471" i="4" s="1"/>
  <c r="K469" i="4"/>
  <c r="P469" i="4" s="1"/>
  <c r="K467" i="4"/>
  <c r="K465" i="4"/>
  <c r="K463" i="4"/>
  <c r="K461" i="4"/>
  <c r="L224" i="4"/>
  <c r="Q224" i="4" s="1"/>
  <c r="L212" i="4"/>
  <c r="L334" i="4"/>
  <c r="L328" i="4"/>
  <c r="L326" i="4"/>
  <c r="L324" i="4"/>
  <c r="L322" i="4"/>
  <c r="L320" i="4"/>
  <c r="L318" i="4"/>
  <c r="L316" i="4"/>
  <c r="L312" i="4"/>
  <c r="L310" i="4"/>
  <c r="L308" i="4"/>
  <c r="L306" i="4"/>
  <c r="L302" i="4"/>
  <c r="L300" i="4"/>
  <c r="L288" i="4"/>
  <c r="L284" i="4"/>
  <c r="L282" i="4"/>
  <c r="L280" i="4"/>
  <c r="L272" i="4"/>
  <c r="L270" i="4"/>
  <c r="L268" i="4"/>
  <c r="L264" i="4"/>
  <c r="L262" i="4"/>
  <c r="L258" i="4"/>
  <c r="L256" i="4"/>
  <c r="L248" i="4"/>
  <c r="M244" i="4"/>
  <c r="M240" i="4"/>
  <c r="M236" i="4"/>
  <c r="L226" i="4"/>
  <c r="Q226" i="4" s="1"/>
  <c r="L222" i="4"/>
  <c r="L218" i="4"/>
  <c r="L104" i="4"/>
  <c r="L100" i="4"/>
  <c r="L96" i="4"/>
  <c r="L92" i="4"/>
  <c r="L102" i="4"/>
  <c r="L98" i="4"/>
  <c r="L94" i="4"/>
  <c r="L204" i="4"/>
  <c r="L200" i="4"/>
  <c r="L196" i="4"/>
  <c r="L192" i="4"/>
  <c r="L188" i="4"/>
  <c r="L186" i="4"/>
  <c r="L184" i="4"/>
  <c r="L182" i="4"/>
  <c r="L180" i="4"/>
  <c r="L178" i="4"/>
  <c r="L176" i="4"/>
  <c r="L174" i="4"/>
  <c r="L172" i="4"/>
  <c r="L170" i="4"/>
  <c r="L168" i="4"/>
  <c r="L166" i="4"/>
  <c r="L164" i="4"/>
  <c r="L162" i="4"/>
  <c r="L160" i="4"/>
  <c r="L158" i="4"/>
  <c r="L156" i="4"/>
  <c r="M154" i="4"/>
  <c r="M150" i="4"/>
  <c r="L146" i="4"/>
  <c r="L144" i="4"/>
  <c r="L142" i="4"/>
  <c r="L140" i="4"/>
  <c r="L138" i="4"/>
  <c r="L136" i="4"/>
  <c r="L134" i="4"/>
  <c r="L132" i="4"/>
  <c r="L130" i="4"/>
  <c r="L128" i="4"/>
  <c r="L126" i="4"/>
  <c r="L124" i="4"/>
  <c r="L122" i="4"/>
  <c r="L120" i="4"/>
  <c r="L118" i="4"/>
  <c r="L116" i="4"/>
  <c r="L114" i="4"/>
  <c r="L112" i="4"/>
  <c r="M110" i="4"/>
  <c r="M106" i="4"/>
  <c r="L90" i="4"/>
  <c r="L88" i="4"/>
  <c r="L86" i="4"/>
  <c r="L84" i="4"/>
  <c r="L82" i="4"/>
  <c r="L80" i="4"/>
  <c r="L78" i="4"/>
  <c r="L76" i="4"/>
  <c r="L74" i="4"/>
  <c r="L72" i="4"/>
  <c r="L70" i="4"/>
  <c r="K68" i="4"/>
  <c r="P66" i="4"/>
  <c r="K63" i="4"/>
  <c r="K61" i="4"/>
  <c r="Q61" i="4"/>
  <c r="K59" i="4"/>
  <c r="K57" i="4"/>
  <c r="Q57" i="4"/>
  <c r="K55" i="4"/>
  <c r="K53" i="4"/>
  <c r="Q53" i="4"/>
  <c r="K51" i="4"/>
  <c r="K49" i="4"/>
  <c r="Q49" i="4"/>
  <c r="K47" i="4"/>
  <c r="K45" i="4"/>
  <c r="Q45" i="4"/>
  <c r="L42" i="4"/>
  <c r="K40" i="4"/>
  <c r="K38" i="4"/>
  <c r="K36" i="4"/>
  <c r="K34" i="4"/>
  <c r="K32" i="4"/>
  <c r="K30" i="4"/>
  <c r="K28" i="4"/>
  <c r="K26" i="4"/>
  <c r="K24" i="4"/>
  <c r="K22" i="4"/>
  <c r="K20" i="4"/>
  <c r="K18" i="4"/>
  <c r="Q18" i="4"/>
  <c r="P15" i="4"/>
  <c r="N15" i="4"/>
  <c r="P14" i="4"/>
  <c r="N14" i="4"/>
  <c r="N4" i="4"/>
  <c r="L1000" i="4"/>
  <c r="L998" i="4"/>
  <c r="L996" i="4"/>
  <c r="L994" i="4"/>
  <c r="L992" i="4"/>
  <c r="L990" i="4"/>
  <c r="L988" i="4"/>
  <c r="L986" i="4"/>
  <c r="L984" i="4"/>
  <c r="L982" i="4"/>
  <c r="L980" i="4"/>
  <c r="L978" i="4"/>
  <c r="L976" i="4"/>
  <c r="L974" i="4"/>
  <c r="M1001" i="4"/>
  <c r="M999" i="4"/>
  <c r="M997" i="4"/>
  <c r="M995" i="4"/>
  <c r="P995" i="4"/>
  <c r="M993" i="4"/>
  <c r="M991" i="4"/>
  <c r="P991" i="4"/>
  <c r="M989" i="4"/>
  <c r="M987" i="4"/>
  <c r="M985" i="4"/>
  <c r="M983" i="4"/>
  <c r="M981" i="4"/>
  <c r="M979" i="4"/>
  <c r="P979" i="4"/>
  <c r="M977" i="4"/>
  <c r="M975" i="4"/>
  <c r="M973" i="4"/>
  <c r="P973" i="4"/>
  <c r="L920" i="4"/>
  <c r="L918" i="4"/>
  <c r="L916" i="4"/>
  <c r="L914" i="4"/>
  <c r="L912" i="4"/>
  <c r="L910" i="4"/>
  <c r="L908" i="4"/>
  <c r="L906" i="4"/>
  <c r="L904" i="4"/>
  <c r="L902" i="4"/>
  <c r="L900" i="4"/>
  <c r="L898" i="4"/>
  <c r="L896" i="4"/>
  <c r="L894" i="4"/>
  <c r="L892" i="4"/>
  <c r="L890" i="4"/>
  <c r="L888" i="4"/>
  <c r="L886" i="4"/>
  <c r="L884" i="4"/>
  <c r="L882" i="4"/>
  <c r="L880" i="4"/>
  <c r="L878" i="4"/>
  <c r="L876" i="4"/>
  <c r="L874" i="4"/>
  <c r="L872" i="4"/>
  <c r="L870" i="4"/>
  <c r="L868" i="4"/>
  <c r="L866" i="4"/>
  <c r="L864" i="4"/>
  <c r="L862" i="4"/>
  <c r="L860" i="4"/>
  <c r="L858" i="4"/>
  <c r="L856" i="4"/>
  <c r="L854" i="4"/>
  <c r="L852" i="4"/>
  <c r="L850" i="4"/>
  <c r="L848" i="4"/>
  <c r="L846" i="4"/>
  <c r="L844" i="4"/>
  <c r="L842" i="4"/>
  <c r="L840" i="4"/>
  <c r="L838" i="4"/>
  <c r="L836" i="4"/>
  <c r="L834" i="4"/>
  <c r="L832" i="4"/>
  <c r="L830" i="4"/>
  <c r="L828" i="4"/>
  <c r="L826" i="4"/>
  <c r="L824" i="4"/>
  <c r="L822" i="4"/>
  <c r="L820" i="4"/>
  <c r="L818" i="4"/>
  <c r="L816" i="4"/>
  <c r="L814" i="4"/>
  <c r="L812" i="4"/>
  <c r="L810" i="4"/>
  <c r="L808" i="4"/>
  <c r="L806" i="4"/>
  <c r="L804" i="4"/>
  <c r="L802" i="4"/>
  <c r="L800" i="4"/>
  <c r="L798" i="4"/>
  <c r="L796" i="4"/>
  <c r="L794" i="4"/>
  <c r="L792" i="4"/>
  <c r="L790" i="4"/>
  <c r="L788" i="4"/>
  <c r="L786" i="4"/>
  <c r="L784" i="4"/>
  <c r="L782" i="4"/>
  <c r="L780" i="4"/>
  <c r="L778" i="4"/>
  <c r="L776" i="4"/>
  <c r="L774" i="4"/>
  <c r="L772" i="4"/>
  <c r="L770" i="4"/>
  <c r="L768" i="4"/>
  <c r="L766" i="4"/>
  <c r="L764" i="4"/>
  <c r="L762" i="4"/>
  <c r="L760" i="4"/>
  <c r="L758" i="4"/>
  <c r="L756" i="4"/>
  <c r="L754" i="4"/>
  <c r="L752" i="4"/>
  <c r="L750" i="4"/>
  <c r="L748" i="4"/>
  <c r="L746" i="4"/>
  <c r="L744" i="4"/>
  <c r="L742" i="4"/>
  <c r="L740" i="4"/>
  <c r="L738" i="4"/>
  <c r="L736" i="4"/>
  <c r="L734" i="4"/>
  <c r="L732" i="4"/>
  <c r="L730" i="4"/>
  <c r="L728" i="4"/>
  <c r="L726" i="4"/>
  <c r="L724" i="4"/>
  <c r="L722" i="4"/>
  <c r="L720" i="4"/>
  <c r="L718" i="4"/>
  <c r="L716" i="4"/>
  <c r="L714" i="4"/>
  <c r="L712" i="4"/>
  <c r="L710" i="4"/>
  <c r="L708" i="4"/>
  <c r="L706" i="4"/>
  <c r="L704" i="4"/>
  <c r="L702" i="4"/>
  <c r="L700" i="4"/>
  <c r="L698" i="4"/>
  <c r="L696" i="4"/>
  <c r="L694" i="4"/>
  <c r="L692" i="4"/>
  <c r="L690" i="4"/>
  <c r="L688" i="4"/>
  <c r="L686" i="4"/>
  <c r="L684" i="4"/>
  <c r="L682" i="4"/>
  <c r="L680" i="4"/>
  <c r="L678" i="4"/>
  <c r="L676" i="4"/>
  <c r="L674" i="4"/>
  <c r="L672" i="4"/>
  <c r="L670" i="4"/>
  <c r="L668" i="4"/>
  <c r="L666" i="4"/>
  <c r="L664" i="4"/>
  <c r="L662" i="4"/>
  <c r="L660" i="4"/>
  <c r="L658" i="4"/>
  <c r="L656" i="4"/>
  <c r="L654" i="4"/>
  <c r="L652" i="4"/>
  <c r="L650" i="4"/>
  <c r="L648" i="4"/>
  <c r="L646" i="4"/>
  <c r="L644" i="4"/>
  <c r="L642" i="4"/>
  <c r="L640" i="4"/>
  <c r="L638" i="4"/>
  <c r="L636" i="4"/>
  <c r="L634" i="4"/>
  <c r="L632" i="4"/>
  <c r="L630" i="4"/>
  <c r="L628" i="4"/>
  <c r="L626" i="4"/>
  <c r="L624" i="4"/>
  <c r="L622" i="4"/>
  <c r="L620" i="4"/>
  <c r="L618" i="4"/>
  <c r="L616" i="4"/>
  <c r="L614" i="4"/>
  <c r="L612" i="4"/>
  <c r="L610" i="4"/>
  <c r="L608" i="4"/>
  <c r="L606" i="4"/>
  <c r="L604" i="4"/>
  <c r="L602" i="4"/>
  <c r="L600" i="4"/>
  <c r="L598" i="4"/>
  <c r="L596" i="4"/>
  <c r="L594" i="4"/>
  <c r="L592" i="4"/>
  <c r="L590" i="4"/>
  <c r="L588" i="4"/>
  <c r="L586" i="4"/>
  <c r="L584" i="4"/>
  <c r="L582" i="4"/>
  <c r="L580" i="4"/>
  <c r="L578" i="4"/>
  <c r="L576" i="4"/>
  <c r="L574" i="4"/>
  <c r="L572" i="4"/>
  <c r="L570" i="4"/>
  <c r="L568" i="4"/>
  <c r="L566" i="4"/>
  <c r="L564" i="4"/>
  <c r="L562" i="4"/>
  <c r="L560" i="4"/>
  <c r="L558" i="4"/>
  <c r="L553" i="4"/>
  <c r="L549" i="4"/>
  <c r="L545" i="4"/>
  <c r="L541" i="4"/>
  <c r="L537" i="4"/>
  <c r="L533" i="4"/>
  <c r="L529" i="4"/>
  <c r="L525" i="4"/>
  <c r="L521" i="4"/>
  <c r="L517" i="4"/>
  <c r="L972" i="4"/>
  <c r="L970" i="4"/>
  <c r="L968" i="4"/>
  <c r="L966" i="4"/>
  <c r="L964" i="4"/>
  <c r="L962" i="4"/>
  <c r="L960" i="4"/>
  <c r="L958" i="4"/>
  <c r="L956" i="4"/>
  <c r="L954" i="4"/>
  <c r="L952" i="4"/>
  <c r="L950" i="4"/>
  <c r="L948" i="4"/>
  <c r="L946" i="4"/>
  <c r="L944" i="4"/>
  <c r="L942" i="4"/>
  <c r="L940" i="4"/>
  <c r="L938" i="4"/>
  <c r="L936" i="4"/>
  <c r="L934" i="4"/>
  <c r="L932" i="4"/>
  <c r="L930" i="4"/>
  <c r="L928" i="4"/>
  <c r="L926" i="4"/>
  <c r="L924" i="4"/>
  <c r="M921" i="4"/>
  <c r="Q921" i="4"/>
  <c r="M919" i="4"/>
  <c r="Q919" i="4"/>
  <c r="M917" i="4"/>
  <c r="Q917" i="4"/>
  <c r="M915" i="4"/>
  <c r="Q915" i="4"/>
  <c r="M913" i="4"/>
  <c r="Q913" i="4"/>
  <c r="M911" i="4"/>
  <c r="Q911" i="4"/>
  <c r="M909" i="4"/>
  <c r="Q909" i="4"/>
  <c r="M907" i="4"/>
  <c r="Q907" i="4"/>
  <c r="M905" i="4"/>
  <c r="Q905" i="4"/>
  <c r="M903" i="4"/>
  <c r="Q903" i="4"/>
  <c r="M901" i="4"/>
  <c r="Q901" i="4"/>
  <c r="M899" i="4"/>
  <c r="Q899" i="4"/>
  <c r="M897" i="4"/>
  <c r="Q897" i="4"/>
  <c r="M895" i="4"/>
  <c r="Q895" i="4"/>
  <c r="M893" i="4"/>
  <c r="Q893" i="4"/>
  <c r="M891" i="4"/>
  <c r="Q891" i="4"/>
  <c r="M889" i="4"/>
  <c r="Q889" i="4"/>
  <c r="M887" i="4"/>
  <c r="Q887" i="4"/>
  <c r="M885" i="4"/>
  <c r="Q885" i="4"/>
  <c r="M883" i="4"/>
  <c r="Q883" i="4"/>
  <c r="M881" i="4"/>
  <c r="Q881" i="4"/>
  <c r="M879" i="4"/>
  <c r="Q879" i="4"/>
  <c r="M877" i="4"/>
  <c r="Q877" i="4"/>
  <c r="M875" i="4"/>
  <c r="Q875" i="4"/>
  <c r="M873" i="4"/>
  <c r="Q873" i="4"/>
  <c r="M871" i="4"/>
  <c r="Q871" i="4"/>
  <c r="M869" i="4"/>
  <c r="Q869" i="4"/>
  <c r="M867" i="4"/>
  <c r="Q867" i="4"/>
  <c r="M865" i="4"/>
  <c r="Q865" i="4"/>
  <c r="M863" i="4"/>
  <c r="Q863" i="4"/>
  <c r="M861" i="4"/>
  <c r="Q861" i="4"/>
  <c r="M859" i="4"/>
  <c r="Q859" i="4"/>
  <c r="M857" i="4"/>
  <c r="Q857" i="4"/>
  <c r="M855" i="4"/>
  <c r="Q855" i="4"/>
  <c r="M853" i="4"/>
  <c r="Q853" i="4"/>
  <c r="M851" i="4"/>
  <c r="Q851" i="4"/>
  <c r="M849" i="4"/>
  <c r="Q849" i="4"/>
  <c r="M847" i="4"/>
  <c r="Q847" i="4"/>
  <c r="M845" i="4"/>
  <c r="Q845" i="4"/>
  <c r="M843" i="4"/>
  <c r="Q843" i="4"/>
  <c r="M841" i="4"/>
  <c r="Q841" i="4"/>
  <c r="M839" i="4"/>
  <c r="Q839" i="4"/>
  <c r="M837" i="4"/>
  <c r="Q837" i="4"/>
  <c r="M835" i="4"/>
  <c r="Q835" i="4"/>
  <c r="M833" i="4"/>
  <c r="Q833" i="4"/>
  <c r="M831" i="4"/>
  <c r="Q831" i="4"/>
  <c r="M829" i="4"/>
  <c r="Q829" i="4"/>
  <c r="M827" i="4"/>
  <c r="Q827" i="4"/>
  <c r="M825" i="4"/>
  <c r="Q825" i="4"/>
  <c r="M823" i="4"/>
  <c r="Q823" i="4"/>
  <c r="M821" i="4"/>
  <c r="Q821" i="4"/>
  <c r="M819" i="4"/>
  <c r="Q819" i="4"/>
  <c r="M817" i="4"/>
  <c r="Q817" i="4"/>
  <c r="M815" i="4"/>
  <c r="Q815" i="4"/>
  <c r="M813" i="4"/>
  <c r="Q813" i="4"/>
  <c r="M811" i="4"/>
  <c r="Q811" i="4"/>
  <c r="M809" i="4"/>
  <c r="Q809" i="4"/>
  <c r="M807" i="4"/>
  <c r="Q807" i="4"/>
  <c r="M805" i="4"/>
  <c r="Q805" i="4"/>
  <c r="M803" i="4"/>
  <c r="Q803" i="4"/>
  <c r="M801" i="4"/>
  <c r="Q801" i="4"/>
  <c r="M799" i="4"/>
  <c r="Q799" i="4"/>
  <c r="M797" i="4"/>
  <c r="Q797" i="4"/>
  <c r="M795" i="4"/>
  <c r="Q795" i="4"/>
  <c r="M793" i="4"/>
  <c r="Q793" i="4"/>
  <c r="M791" i="4"/>
  <c r="Q791" i="4"/>
  <c r="M789" i="4"/>
  <c r="Q789" i="4"/>
  <c r="M787" i="4"/>
  <c r="Q787" i="4"/>
  <c r="M785" i="4"/>
  <c r="Q785" i="4"/>
  <c r="M783" i="4"/>
  <c r="Q783" i="4"/>
  <c r="M781" i="4"/>
  <c r="Q781" i="4"/>
  <c r="M779" i="4"/>
  <c r="Q779" i="4"/>
  <c r="M777" i="4"/>
  <c r="Q777" i="4"/>
  <c r="M775" i="4"/>
  <c r="Q775" i="4"/>
  <c r="M773" i="4"/>
  <c r="Q773" i="4"/>
  <c r="M771" i="4"/>
  <c r="Q771" i="4"/>
  <c r="M769" i="4"/>
  <c r="Q769" i="4"/>
  <c r="M767" i="4"/>
  <c r="Q767" i="4"/>
  <c r="M765" i="4"/>
  <c r="Q765" i="4"/>
  <c r="M763" i="4"/>
  <c r="Q763" i="4"/>
  <c r="M761" i="4"/>
  <c r="Q761" i="4"/>
  <c r="M759" i="4"/>
  <c r="Q759" i="4"/>
  <c r="M757" i="4"/>
  <c r="Q757" i="4"/>
  <c r="M755" i="4"/>
  <c r="Q755" i="4"/>
  <c r="M753" i="4"/>
  <c r="Q753" i="4"/>
  <c r="M751" i="4"/>
  <c r="Q751" i="4"/>
  <c r="M749" i="4"/>
  <c r="Q749" i="4"/>
  <c r="M747" i="4"/>
  <c r="Q747" i="4"/>
  <c r="M745" i="4"/>
  <c r="Q745" i="4"/>
  <c r="M743" i="4"/>
  <c r="Q743" i="4"/>
  <c r="M741" i="4"/>
  <c r="Q741" i="4"/>
  <c r="M739" i="4"/>
  <c r="Q739" i="4"/>
  <c r="M737" i="4"/>
  <c r="Q737" i="4"/>
  <c r="M735" i="4"/>
  <c r="Q735" i="4"/>
  <c r="M733" i="4"/>
  <c r="Q733" i="4"/>
  <c r="M731" i="4"/>
  <c r="Q731" i="4"/>
  <c r="M729" i="4"/>
  <c r="Q729" i="4"/>
  <c r="M727" i="4"/>
  <c r="Q727" i="4"/>
  <c r="M725" i="4"/>
  <c r="Q725" i="4"/>
  <c r="M723" i="4"/>
  <c r="Q723" i="4"/>
  <c r="M721" i="4"/>
  <c r="Q721" i="4"/>
  <c r="M719" i="4"/>
  <c r="Q719" i="4"/>
  <c r="M717" i="4"/>
  <c r="Q717" i="4"/>
  <c r="M715" i="4"/>
  <c r="Q715" i="4"/>
  <c r="M713" i="4"/>
  <c r="Q713" i="4"/>
  <c r="M711" i="4"/>
  <c r="Q711" i="4"/>
  <c r="M709" i="4"/>
  <c r="Q709" i="4"/>
  <c r="M707" i="4"/>
  <c r="Q707" i="4"/>
  <c r="M705" i="4"/>
  <c r="Q705" i="4"/>
  <c r="M703" i="4"/>
  <c r="Q703" i="4"/>
  <c r="M701" i="4"/>
  <c r="Q701" i="4"/>
  <c r="M699" i="4"/>
  <c r="Q699" i="4"/>
  <c r="M697" i="4"/>
  <c r="Q697" i="4"/>
  <c r="M695" i="4"/>
  <c r="Q695" i="4"/>
  <c r="M693" i="4"/>
  <c r="Q693" i="4"/>
  <c r="M691" i="4"/>
  <c r="Q691" i="4"/>
  <c r="M689" i="4"/>
  <c r="Q689" i="4"/>
  <c r="M687" i="4"/>
  <c r="Q687" i="4"/>
  <c r="M685" i="4"/>
  <c r="Q685" i="4"/>
  <c r="M683" i="4"/>
  <c r="Q683" i="4"/>
  <c r="M681" i="4"/>
  <c r="Q681" i="4"/>
  <c r="M679" i="4"/>
  <c r="Q679" i="4"/>
  <c r="M677" i="4"/>
  <c r="Q677" i="4"/>
  <c r="M675" i="4"/>
  <c r="Q675" i="4"/>
  <c r="M673" i="4"/>
  <c r="Q673" i="4"/>
  <c r="M671" i="4"/>
  <c r="Q671" i="4"/>
  <c r="M669" i="4"/>
  <c r="Q669" i="4"/>
  <c r="M667" i="4"/>
  <c r="Q667" i="4"/>
  <c r="M665" i="4"/>
  <c r="Q665" i="4"/>
  <c r="M663" i="4"/>
  <c r="Q663" i="4"/>
  <c r="M661" i="4"/>
  <c r="Q661" i="4"/>
  <c r="M659" i="4"/>
  <c r="Q659" i="4"/>
  <c r="M657" i="4"/>
  <c r="Q657" i="4"/>
  <c r="M655" i="4"/>
  <c r="Q655" i="4"/>
  <c r="M653" i="4"/>
  <c r="Q653" i="4"/>
  <c r="M651" i="4"/>
  <c r="Q651" i="4"/>
  <c r="M649" i="4"/>
  <c r="Q649" i="4"/>
  <c r="M647" i="4"/>
  <c r="M645" i="4"/>
  <c r="Q645" i="4"/>
  <c r="M643" i="4"/>
  <c r="Q643" i="4"/>
  <c r="M641" i="4"/>
  <c r="Q641" i="4"/>
  <c r="M639" i="4"/>
  <c r="Q639" i="4"/>
  <c r="M637" i="4"/>
  <c r="Q637" i="4"/>
  <c r="M635" i="4"/>
  <c r="M633" i="4"/>
  <c r="Q633" i="4"/>
  <c r="M631" i="4"/>
  <c r="Q631" i="4"/>
  <c r="M629" i="4"/>
  <c r="Q629" i="4"/>
  <c r="M627" i="4"/>
  <c r="M625" i="4"/>
  <c r="Q625" i="4"/>
  <c r="M623" i="4"/>
  <c r="Q623" i="4"/>
  <c r="M621" i="4"/>
  <c r="Q621" i="4"/>
  <c r="M619" i="4"/>
  <c r="M617" i="4"/>
  <c r="Q617" i="4"/>
  <c r="M615" i="4"/>
  <c r="Q615" i="4"/>
  <c r="M613" i="4"/>
  <c r="Q613" i="4"/>
  <c r="M611" i="4"/>
  <c r="M609" i="4"/>
  <c r="Q609" i="4"/>
  <c r="M607" i="4"/>
  <c r="Q607" i="4"/>
  <c r="M605" i="4"/>
  <c r="Q605" i="4"/>
  <c r="M603" i="4"/>
  <c r="M601" i="4"/>
  <c r="Q601" i="4"/>
  <c r="M599" i="4"/>
  <c r="Q599" i="4"/>
  <c r="M597" i="4"/>
  <c r="Q597" i="4"/>
  <c r="M595" i="4"/>
  <c r="M593" i="4"/>
  <c r="M591" i="4"/>
  <c r="M589" i="4"/>
  <c r="M587" i="4"/>
  <c r="M585" i="4"/>
  <c r="M583" i="4"/>
  <c r="M581" i="4"/>
  <c r="M579" i="4"/>
  <c r="M577" i="4"/>
  <c r="M575" i="4"/>
  <c r="M573" i="4"/>
  <c r="M571" i="4"/>
  <c r="M569" i="4"/>
  <c r="M567" i="4"/>
  <c r="M565" i="4"/>
  <c r="M563" i="4"/>
  <c r="M561" i="4"/>
  <c r="M559" i="4"/>
  <c r="M557" i="4"/>
  <c r="N969" i="4"/>
  <c r="P969" i="4"/>
  <c r="N965" i="4"/>
  <c r="R965" i="4"/>
  <c r="P965" i="4"/>
  <c r="N959" i="4"/>
  <c r="P959" i="4"/>
  <c r="N957" i="4"/>
  <c r="R957" i="4"/>
  <c r="P957" i="4"/>
  <c r="N953" i="4"/>
  <c r="R953" i="4"/>
  <c r="P953" i="4"/>
  <c r="N951" i="4"/>
  <c r="P951" i="4"/>
  <c r="N949" i="4"/>
  <c r="R949" i="4"/>
  <c r="P949" i="4"/>
  <c r="N945" i="4"/>
  <c r="P945" i="4"/>
  <c r="N943" i="4"/>
  <c r="P943" i="4"/>
  <c r="N937" i="4"/>
  <c r="R937" i="4"/>
  <c r="P937" i="4"/>
  <c r="N935" i="4"/>
  <c r="P935" i="4"/>
  <c r="N933" i="4"/>
  <c r="R933" i="4"/>
  <c r="P933" i="4"/>
  <c r="N929" i="4"/>
  <c r="P929" i="4"/>
  <c r="N927" i="4"/>
  <c r="P927" i="4"/>
  <c r="N925" i="4"/>
  <c r="R925" i="4"/>
  <c r="P925" i="4"/>
  <c r="N923" i="4"/>
  <c r="P923" i="4"/>
  <c r="L555" i="4"/>
  <c r="L551" i="4"/>
  <c r="L547" i="4"/>
  <c r="L543" i="4"/>
  <c r="L539" i="4"/>
  <c r="L535" i="4"/>
  <c r="L531" i="4"/>
  <c r="L527" i="4"/>
  <c r="L523" i="4"/>
  <c r="L519" i="4"/>
  <c r="L515" i="4"/>
  <c r="P428" i="4"/>
  <c r="N428" i="4"/>
  <c r="P426" i="4"/>
  <c r="N426" i="4"/>
  <c r="P422" i="4"/>
  <c r="N422" i="4"/>
  <c r="P420" i="4"/>
  <c r="N420" i="4"/>
  <c r="P416" i="4"/>
  <c r="N416" i="4"/>
  <c r="P412" i="4"/>
  <c r="N412" i="4"/>
  <c r="P400" i="4"/>
  <c r="N400" i="4"/>
  <c r="P396" i="4"/>
  <c r="P394" i="4"/>
  <c r="N394" i="4"/>
  <c r="P388" i="4"/>
  <c r="N388" i="4"/>
  <c r="L380" i="4"/>
  <c r="L378" i="4"/>
  <c r="N378" i="4" s="1"/>
  <c r="R378" i="4" s="1"/>
  <c r="L376" i="4"/>
  <c r="L374" i="4"/>
  <c r="L372" i="4"/>
  <c r="L362" i="4"/>
  <c r="L360" i="4"/>
  <c r="L358" i="4"/>
  <c r="N379" i="4"/>
  <c r="P379" i="4"/>
  <c r="N373" i="4"/>
  <c r="P369" i="4"/>
  <c r="N357" i="4"/>
  <c r="R357" i="4" s="1"/>
  <c r="P349" i="4"/>
  <c r="N349" i="4"/>
  <c r="N343" i="4"/>
  <c r="R343" i="4" s="1"/>
  <c r="P341" i="4"/>
  <c r="N341" i="4"/>
  <c r="N337" i="4"/>
  <c r="P335" i="4"/>
  <c r="N335" i="4"/>
  <c r="R335" i="4" s="1"/>
  <c r="N333" i="4"/>
  <c r="P331" i="4"/>
  <c r="P327" i="4"/>
  <c r="N325" i="4"/>
  <c r="P317" i="4"/>
  <c r="P309" i="4"/>
  <c r="P301" i="4"/>
  <c r="P289" i="4"/>
  <c r="P275" i="4"/>
  <c r="P269" i="4"/>
  <c r="P263" i="4"/>
  <c r="N263" i="4"/>
  <c r="R263" i="4" s="1"/>
  <c r="P261" i="4"/>
  <c r="N261" i="4"/>
  <c r="P259" i="4"/>
  <c r="N255" i="4"/>
  <c r="R255" i="4" s="1"/>
  <c r="N251" i="4"/>
  <c r="N247" i="4"/>
  <c r="R247" i="4" s="1"/>
  <c r="L246" i="4"/>
  <c r="L244" i="4"/>
  <c r="L242" i="4"/>
  <c r="L240" i="4"/>
  <c r="L238" i="4"/>
  <c r="L236" i="4"/>
  <c r="N245" i="4"/>
  <c r="R245" i="4" s="1"/>
  <c r="P245" i="4"/>
  <c r="N241" i="4"/>
  <c r="R241" i="4" s="1"/>
  <c r="P241" i="4"/>
  <c r="N237" i="4"/>
  <c r="R237" i="4" s="1"/>
  <c r="P233" i="4"/>
  <c r="P229" i="4"/>
  <c r="P225" i="4"/>
  <c r="N225" i="4"/>
  <c r="P223" i="4"/>
  <c r="N223" i="4"/>
  <c r="R223" i="4" s="1"/>
  <c r="P221" i="4"/>
  <c r="N221" i="4"/>
  <c r="P219" i="4"/>
  <c r="N209" i="4"/>
  <c r="N201" i="4"/>
  <c r="P185" i="4"/>
  <c r="N185" i="4"/>
  <c r="P183" i="4"/>
  <c r="N183" i="4"/>
  <c r="R183" i="4"/>
  <c r="P181" i="4"/>
  <c r="N181" i="4"/>
  <c r="P179" i="4"/>
  <c r="N179" i="4"/>
  <c r="R179" i="4"/>
  <c r="P177" i="4"/>
  <c r="N177" i="4"/>
  <c r="P175" i="4"/>
  <c r="N175" i="4"/>
  <c r="R175" i="4"/>
  <c r="P173" i="4"/>
  <c r="N173" i="4"/>
  <c r="P171" i="4"/>
  <c r="N171" i="4"/>
  <c r="R171" i="4"/>
  <c r="P169" i="4"/>
  <c r="N169" i="4"/>
  <c r="P167" i="4"/>
  <c r="N167" i="4"/>
  <c r="R167" i="4"/>
  <c r="P165" i="4"/>
  <c r="N165" i="4"/>
  <c r="P163" i="4"/>
  <c r="N163" i="4"/>
  <c r="R163" i="4"/>
  <c r="P161" i="4"/>
  <c r="N161" i="4"/>
  <c r="P159" i="4"/>
  <c r="N159" i="4"/>
  <c r="R159" i="4"/>
  <c r="P157" i="4"/>
  <c r="N157" i="4"/>
  <c r="L154" i="4"/>
  <c r="L152" i="4"/>
  <c r="L150" i="4"/>
  <c r="L148" i="4"/>
  <c r="N155" i="4"/>
  <c r="R155" i="4"/>
  <c r="P155" i="4"/>
  <c r="N153" i="4"/>
  <c r="R153" i="4"/>
  <c r="P153" i="4"/>
  <c r="N151" i="4"/>
  <c r="R151" i="4"/>
  <c r="P151" i="4"/>
  <c r="N149" i="4"/>
  <c r="R149" i="4"/>
  <c r="P149" i="4"/>
  <c r="P147" i="4"/>
  <c r="N147" i="4"/>
  <c r="P145" i="4"/>
  <c r="N145" i="4"/>
  <c r="R145" i="4"/>
  <c r="P143" i="4"/>
  <c r="N143" i="4"/>
  <c r="P141" i="4"/>
  <c r="N141" i="4"/>
  <c r="R141" i="4"/>
  <c r="P139" i="4"/>
  <c r="N139" i="4"/>
  <c r="P137" i="4"/>
  <c r="N137" i="4"/>
  <c r="R137" i="4"/>
  <c r="P135" i="4"/>
  <c r="N135" i="4"/>
  <c r="P133" i="4"/>
  <c r="N133" i="4"/>
  <c r="R133" i="4"/>
  <c r="P131" i="4"/>
  <c r="N131" i="4"/>
  <c r="P129" i="4"/>
  <c r="N129" i="4"/>
  <c r="R129" i="4"/>
  <c r="P127" i="4"/>
  <c r="N127" i="4"/>
  <c r="P125" i="4"/>
  <c r="N125" i="4"/>
  <c r="R125" i="4"/>
  <c r="P123" i="4"/>
  <c r="N123" i="4"/>
  <c r="P121" i="4"/>
  <c r="N121" i="4"/>
  <c r="R121" i="4"/>
  <c r="P119" i="4"/>
  <c r="N119" i="4"/>
  <c r="P117" i="4"/>
  <c r="N117" i="4"/>
  <c r="R117" i="4"/>
  <c r="P115" i="4"/>
  <c r="N115" i="4"/>
  <c r="P113" i="4"/>
  <c r="N113" i="4"/>
  <c r="R113" i="4"/>
  <c r="L110" i="4"/>
  <c r="L108" i="4"/>
  <c r="L106" i="4"/>
  <c r="N111" i="4"/>
  <c r="P111" i="4"/>
  <c r="N109" i="4"/>
  <c r="R109" i="4"/>
  <c r="P109" i="4"/>
  <c r="N107" i="4"/>
  <c r="P107" i="4"/>
  <c r="N105" i="4"/>
  <c r="R105" i="4"/>
  <c r="P105" i="4"/>
  <c r="N64" i="4"/>
  <c r="P64" i="4"/>
  <c r="N62" i="4"/>
  <c r="P62" i="4"/>
  <c r="P103" i="4"/>
  <c r="N103" i="4"/>
  <c r="P101" i="4"/>
  <c r="N101" i="4"/>
  <c r="P99" i="4"/>
  <c r="N99" i="4"/>
  <c r="P97" i="4"/>
  <c r="N97" i="4"/>
  <c r="R97" i="4"/>
  <c r="P95" i="4"/>
  <c r="N95" i="4"/>
  <c r="P93" i="4"/>
  <c r="N93" i="4"/>
  <c r="R93" i="4"/>
  <c r="P91" i="4"/>
  <c r="N91" i="4"/>
  <c r="P89" i="4"/>
  <c r="N89" i="4"/>
  <c r="R89" i="4"/>
  <c r="P87" i="4"/>
  <c r="N87" i="4"/>
  <c r="P85" i="4"/>
  <c r="N85" i="4"/>
  <c r="P83" i="4"/>
  <c r="N83" i="4"/>
  <c r="P81" i="4"/>
  <c r="N81" i="4"/>
  <c r="R81" i="4"/>
  <c r="P79" i="4"/>
  <c r="N79" i="4"/>
  <c r="P77" i="4"/>
  <c r="N77" i="4"/>
  <c r="R77" i="4"/>
  <c r="P75" i="4"/>
  <c r="N75" i="4"/>
  <c r="P73" i="4"/>
  <c r="N73" i="4"/>
  <c r="R73" i="4"/>
  <c r="P71" i="4"/>
  <c r="N71" i="4"/>
  <c r="P69" i="4"/>
  <c r="N69" i="4"/>
  <c r="R69" i="4"/>
  <c r="P67" i="4"/>
  <c r="N67" i="4"/>
  <c r="P65" i="4"/>
  <c r="N65" i="4"/>
  <c r="R65" i="4"/>
  <c r="N43" i="4"/>
  <c r="R43" i="4"/>
  <c r="P43" i="4"/>
  <c r="N41" i="4"/>
  <c r="P41" i="4"/>
  <c r="N39" i="4"/>
  <c r="R39" i="4"/>
  <c r="P39" i="4"/>
  <c r="P60" i="4"/>
  <c r="N60" i="4"/>
  <c r="R60" i="4"/>
  <c r="P58" i="4"/>
  <c r="N58" i="4"/>
  <c r="P56" i="4"/>
  <c r="N56" i="4"/>
  <c r="P54" i="4"/>
  <c r="N54" i="4"/>
  <c r="P52" i="4"/>
  <c r="N52" i="4"/>
  <c r="R52" i="4"/>
  <c r="P50" i="4"/>
  <c r="N50" i="4"/>
  <c r="P48" i="4"/>
  <c r="N48" i="4"/>
  <c r="P46" i="4"/>
  <c r="N46" i="4"/>
  <c r="P44" i="4"/>
  <c r="N44" i="4"/>
  <c r="R44" i="4"/>
  <c r="N19" i="4"/>
  <c r="P19" i="4"/>
  <c r="P37" i="4"/>
  <c r="N37" i="4"/>
  <c r="P35" i="4"/>
  <c r="N35" i="4"/>
  <c r="P33" i="4"/>
  <c r="N33" i="4"/>
  <c r="P31" i="4"/>
  <c r="N31" i="4"/>
  <c r="P29" i="4"/>
  <c r="N29" i="4"/>
  <c r="P27" i="4"/>
  <c r="N27" i="4"/>
  <c r="P25" i="4"/>
  <c r="N25" i="4"/>
  <c r="P23" i="4"/>
  <c r="N23" i="4"/>
  <c r="P21" i="4"/>
  <c r="N21" i="4"/>
  <c r="L20" i="4"/>
  <c r="K3" i="3"/>
  <c r="D4" i="3"/>
  <c r="G227" i="9"/>
  <c r="G219" i="9"/>
  <c r="D223" i="9"/>
  <c r="F377" i="5"/>
  <c r="F393" i="5"/>
  <c r="G335" i="9"/>
  <c r="G314" i="9"/>
  <c r="G327" i="9"/>
  <c r="E339" i="9"/>
  <c r="G330" i="9"/>
  <c r="G343" i="9"/>
  <c r="G318" i="9"/>
  <c r="G315" i="9"/>
  <c r="E315" i="9"/>
  <c r="E347" i="9"/>
  <c r="E326" i="9"/>
  <c r="G346" i="9"/>
  <c r="G319" i="9"/>
  <c r="E323" i="9"/>
  <c r="D332" i="9"/>
  <c r="E342" i="9"/>
  <c r="L337" i="11"/>
  <c r="N337" i="11"/>
  <c r="K337" i="11"/>
  <c r="M337" i="11"/>
  <c r="K333" i="11"/>
  <c r="M333" i="11"/>
  <c r="L333" i="11"/>
  <c r="N333" i="11"/>
  <c r="L240" i="11"/>
  <c r="N240" i="11" s="1"/>
  <c r="K240" i="11"/>
  <c r="M240" i="11" s="1"/>
  <c r="L328" i="11"/>
  <c r="N328" i="11"/>
  <c r="K328" i="11"/>
  <c r="M328" i="11"/>
  <c r="K348" i="11"/>
  <c r="M348" i="11"/>
  <c r="L348" i="11"/>
  <c r="N348" i="11"/>
  <c r="D308" i="9"/>
  <c r="D324" i="9"/>
  <c r="E232" i="9"/>
  <c r="D249" i="9"/>
  <c r="D281" i="9"/>
  <c r="D297" i="9"/>
  <c r="D313" i="9"/>
  <c r="D329" i="9"/>
  <c r="D345" i="9"/>
  <c r="E252" i="9"/>
  <c r="E268" i="9"/>
  <c r="E308" i="9"/>
  <c r="G345" i="9"/>
  <c r="G337" i="9"/>
  <c r="G329" i="9"/>
  <c r="G328" i="9"/>
  <c r="G324" i="9"/>
  <c r="G320" i="9"/>
  <c r="G316" i="9"/>
  <c r="G312" i="9"/>
  <c r="G304" i="9"/>
  <c r="G296" i="9"/>
  <c r="G288" i="9"/>
  <c r="G276" i="9"/>
  <c r="G272" i="9"/>
  <c r="G268" i="9"/>
  <c r="G256" i="9"/>
  <c r="G252" i="9"/>
  <c r="G236" i="9"/>
  <c r="G232" i="9"/>
  <c r="G228" i="9"/>
  <c r="G196" i="9"/>
  <c r="G325" i="9"/>
  <c r="G321" i="9"/>
  <c r="G317" i="9"/>
  <c r="G313" i="9"/>
  <c r="G309" i="9"/>
  <c r="G305" i="9"/>
  <c r="G301" i="9"/>
  <c r="G297" i="9"/>
  <c r="G293" i="9"/>
  <c r="G289" i="9"/>
  <c r="G285" i="9"/>
  <c r="G281" i="9"/>
  <c r="G273" i="9"/>
  <c r="G269" i="9"/>
  <c r="G265" i="9"/>
  <c r="G261" i="9"/>
  <c r="G257" i="9"/>
  <c r="G249" i="9"/>
  <c r="G245" i="9"/>
  <c r="G241" i="9"/>
  <c r="G237" i="9"/>
  <c r="G233" i="9"/>
  <c r="G229" i="9"/>
  <c r="G225" i="9"/>
  <c r="G217" i="9"/>
  <c r="G213" i="9"/>
  <c r="G209" i="9"/>
  <c r="K329" i="11"/>
  <c r="M329" i="11"/>
  <c r="L329" i="11"/>
  <c r="N329" i="11"/>
  <c r="L265" i="11"/>
  <c r="N265" i="11" s="1"/>
  <c r="K265" i="11"/>
  <c r="M265" i="11" s="1"/>
  <c r="K319" i="11"/>
  <c r="M319" i="11"/>
  <c r="L319" i="11"/>
  <c r="N319" i="11"/>
  <c r="L325" i="11"/>
  <c r="N325" i="11"/>
  <c r="K325" i="11"/>
  <c r="M325" i="11"/>
  <c r="L293" i="11"/>
  <c r="N293" i="11" s="1"/>
  <c r="K293" i="11"/>
  <c r="M293" i="11" s="1"/>
  <c r="L255" i="11"/>
  <c r="N255" i="11" s="1"/>
  <c r="K255" i="11"/>
  <c r="M255" i="11" s="1"/>
  <c r="L347" i="11"/>
  <c r="N347" i="11"/>
  <c r="K347" i="11"/>
  <c r="M347" i="11"/>
  <c r="L283" i="11"/>
  <c r="N283" i="11" s="1"/>
  <c r="K283" i="11"/>
  <c r="M283" i="11" s="1"/>
  <c r="L308" i="11"/>
  <c r="N308" i="11"/>
  <c r="K308" i="11"/>
  <c r="M308" i="11"/>
  <c r="L314" i="11"/>
  <c r="N314" i="11"/>
  <c r="K314" i="11"/>
  <c r="M314" i="11"/>
  <c r="K211" i="11"/>
  <c r="M211" i="11" s="1"/>
  <c r="L211" i="11"/>
  <c r="N211" i="11" s="1"/>
  <c r="K262" i="11"/>
  <c r="M262" i="11" s="1"/>
  <c r="L262" i="11"/>
  <c r="N262" i="11" s="1"/>
  <c r="L350" i="11"/>
  <c r="N350" i="11"/>
  <c r="K350" i="11"/>
  <c r="M350" i="11"/>
  <c r="L330" i="11"/>
  <c r="N330" i="11"/>
  <c r="K330" i="11"/>
  <c r="M330" i="11"/>
  <c r="D209" i="9"/>
  <c r="D217" i="9"/>
  <c r="D225" i="9"/>
  <c r="D233" i="9"/>
  <c r="D241" i="9"/>
  <c r="D242" i="9"/>
  <c r="E213" i="9"/>
  <c r="E229" i="9"/>
  <c r="E237" i="9"/>
  <c r="E245" i="9"/>
  <c r="E261" i="9"/>
  <c r="E269" i="9"/>
  <c r="E285" i="9"/>
  <c r="E293" i="9"/>
  <c r="E301" i="9"/>
  <c r="E309" i="9"/>
  <c r="E317" i="9"/>
  <c r="E325" i="9"/>
  <c r="E333" i="9"/>
  <c r="E341" i="9"/>
  <c r="E349" i="9"/>
  <c r="D262" i="9"/>
  <c r="D310" i="9"/>
  <c r="D318" i="9"/>
  <c r="D334" i="9"/>
  <c r="D350" i="9"/>
  <c r="E328" i="9"/>
  <c r="E344" i="9"/>
  <c r="E256" i="9"/>
  <c r="E272" i="9"/>
  <c r="E288" i="9"/>
  <c r="E330" i="9"/>
  <c r="E346" i="9"/>
  <c r="L305" i="11"/>
  <c r="N305" i="11"/>
  <c r="K305" i="11"/>
  <c r="M305" i="11"/>
  <c r="L327" i="11"/>
  <c r="N327" i="11"/>
  <c r="K327" i="11"/>
  <c r="M327" i="11"/>
  <c r="K307" i="11"/>
  <c r="M307" i="11"/>
  <c r="L307" i="11"/>
  <c r="N307" i="11"/>
  <c r="K316" i="11"/>
  <c r="M316" i="11"/>
  <c r="L316" i="11"/>
  <c r="N316" i="11"/>
  <c r="L334" i="11"/>
  <c r="N334" i="11"/>
  <c r="K334" i="11"/>
  <c r="M334" i="11"/>
  <c r="K338" i="11"/>
  <c r="M338" i="11"/>
  <c r="L338" i="11"/>
  <c r="N338" i="11"/>
  <c r="K336" i="11"/>
  <c r="M336" i="11"/>
  <c r="L336" i="11"/>
  <c r="N336" i="11"/>
  <c r="L280" i="11"/>
  <c r="N280" i="11" s="1"/>
  <c r="K280" i="11"/>
  <c r="M280" i="11" s="1"/>
  <c r="D316" i="9"/>
  <c r="D340" i="9"/>
  <c r="D257" i="9"/>
  <c r="D273" i="9"/>
  <c r="D289" i="9"/>
  <c r="D305" i="9"/>
  <c r="D321" i="9"/>
  <c r="D337" i="9"/>
  <c r="L321" i="11"/>
  <c r="N321" i="11"/>
  <c r="K321" i="11"/>
  <c r="M321" i="11"/>
  <c r="L343" i="11"/>
  <c r="N343" i="11"/>
  <c r="K343" i="11"/>
  <c r="M343" i="11"/>
  <c r="L311" i="11"/>
  <c r="N311" i="11"/>
  <c r="K311" i="11"/>
  <c r="M311" i="11"/>
  <c r="L249" i="11"/>
  <c r="N249" i="11" s="1"/>
  <c r="K249" i="11"/>
  <c r="M249" i="11" s="1"/>
  <c r="K349" i="11"/>
  <c r="M349" i="11"/>
  <c r="L349" i="11"/>
  <c r="N349" i="11"/>
  <c r="K317" i="11"/>
  <c r="M317" i="11"/>
  <c r="L317" i="11"/>
  <c r="N317" i="11"/>
  <c r="L331" i="11"/>
  <c r="N331" i="11"/>
  <c r="K331" i="11"/>
  <c r="M331" i="11"/>
  <c r="K339" i="11"/>
  <c r="M339" i="11"/>
  <c r="L339" i="11"/>
  <c r="N339" i="11"/>
  <c r="K332" i="11"/>
  <c r="M332" i="11"/>
  <c r="L332" i="11"/>
  <c r="N332" i="11"/>
  <c r="K322" i="11"/>
  <c r="M322" i="11"/>
  <c r="L322" i="11"/>
  <c r="N322" i="11"/>
  <c r="K306" i="11"/>
  <c r="M306" i="11"/>
  <c r="L306" i="11"/>
  <c r="N306" i="11"/>
  <c r="K209" i="11"/>
  <c r="M209" i="11" s="1"/>
  <c r="L209" i="11"/>
  <c r="N209" i="11" s="1"/>
  <c r="K320" i="11"/>
  <c r="M320" i="11"/>
  <c r="L320" i="11"/>
  <c r="N320" i="11"/>
  <c r="L318" i="11"/>
  <c r="N318" i="11"/>
  <c r="K318" i="11"/>
  <c r="M318" i="11"/>
  <c r="D196" i="9"/>
  <c r="D228" i="9"/>
  <c r="D236" i="9"/>
  <c r="E247" i="9"/>
  <c r="E255" i="9"/>
  <c r="E263" i="9"/>
  <c r="E279" i="9"/>
  <c r="E287" i="9"/>
  <c r="E303" i="9"/>
  <c r="E311" i="9"/>
  <c r="E319" i="9"/>
  <c r="E327" i="9"/>
  <c r="E335" i="9"/>
  <c r="E343" i="9"/>
  <c r="D296" i="9"/>
  <c r="D304" i="9"/>
  <c r="D312" i="9"/>
  <c r="D320" i="9"/>
  <c r="D336" i="9"/>
  <c r="E258" i="9"/>
  <c r="E274" i="9"/>
  <c r="E290" i="9"/>
  <c r="E334" i="9"/>
  <c r="E350" i="9"/>
  <c r="K345" i="11"/>
  <c r="M345" i="11"/>
  <c r="L345" i="11"/>
  <c r="N345" i="11"/>
  <c r="K313" i="11"/>
  <c r="M313" i="11"/>
  <c r="L313" i="11"/>
  <c r="N313" i="11"/>
  <c r="K335" i="11"/>
  <c r="M335" i="11"/>
  <c r="L335" i="11"/>
  <c r="N335" i="11"/>
  <c r="K303" i="11"/>
  <c r="M303" i="11"/>
  <c r="L303" i="11"/>
  <c r="N303" i="11"/>
  <c r="K271" i="11"/>
  <c r="M271" i="11"/>
  <c r="L271" i="11"/>
  <c r="N271" i="11" s="1"/>
  <c r="L246" i="11"/>
  <c r="N246" i="11"/>
  <c r="K246" i="11"/>
  <c r="M246" i="11" s="1"/>
  <c r="L341" i="11"/>
  <c r="N341" i="11"/>
  <c r="K341" i="11"/>
  <c r="M341" i="11"/>
  <c r="L309" i="11"/>
  <c r="N309" i="11"/>
  <c r="K309" i="11"/>
  <c r="M309" i="11"/>
  <c r="K253" i="11"/>
  <c r="M253" i="11"/>
  <c r="L253" i="11"/>
  <c r="N253" i="11" s="1"/>
  <c r="L247" i="11"/>
  <c r="N247" i="11"/>
  <c r="K247" i="11"/>
  <c r="M247" i="11" s="1"/>
  <c r="L315" i="11"/>
  <c r="N315" i="11"/>
  <c r="K315" i="11"/>
  <c r="M315" i="11"/>
  <c r="K242" i="11"/>
  <c r="M242" i="11"/>
  <c r="L242" i="11"/>
  <c r="N242" i="11" s="1"/>
  <c r="K323" i="11"/>
  <c r="M323" i="11"/>
  <c r="L323" i="11"/>
  <c r="N323" i="11"/>
  <c r="L324" i="11"/>
  <c r="N324" i="11"/>
  <c r="K324" i="11"/>
  <c r="M324" i="11"/>
  <c r="L346" i="11"/>
  <c r="N346" i="11"/>
  <c r="K346" i="11"/>
  <c r="M346" i="11"/>
  <c r="L217" i="11"/>
  <c r="N217" i="11"/>
  <c r="K217" i="11"/>
  <c r="M217" i="11" s="1"/>
  <c r="L229" i="11"/>
  <c r="N229" i="11"/>
  <c r="K229" i="11"/>
  <c r="M229" i="11" s="1"/>
  <c r="K342" i="11"/>
  <c r="M342" i="11"/>
  <c r="L342" i="11"/>
  <c r="N342" i="11"/>
  <c r="K326" i="11"/>
  <c r="M326" i="11"/>
  <c r="L326" i="11"/>
  <c r="N326" i="11"/>
  <c r="L312" i="11"/>
  <c r="N312" i="11"/>
  <c r="K312" i="11"/>
  <c r="M312" i="11"/>
  <c r="K310" i="11"/>
  <c r="M310" i="11"/>
  <c r="L310" i="11"/>
  <c r="N310" i="11"/>
  <c r="D214" i="9"/>
  <c r="D306" i="9"/>
  <c r="D314" i="9"/>
  <c r="D338" i="9"/>
  <c r="G634" i="5"/>
  <c r="E648" i="5"/>
  <c r="E79" i="9"/>
  <c r="E186" i="9"/>
  <c r="G119" i="9"/>
  <c r="G87" i="9"/>
  <c r="G59" i="9"/>
  <c r="E59" i="9"/>
  <c r="G181" i="5"/>
  <c r="J182" i="2"/>
  <c r="T50" i="4"/>
  <c r="I163" i="5"/>
  <c r="G164" i="2"/>
  <c r="P164" i="2"/>
  <c r="T23" i="4"/>
  <c r="E162" i="5"/>
  <c r="H163" i="2"/>
  <c r="J995" i="11"/>
  <c r="I993" i="11"/>
  <c r="J994" i="11"/>
  <c r="J997" i="11"/>
  <c r="J988" i="11"/>
  <c r="J1001" i="11"/>
  <c r="I991" i="11"/>
  <c r="I1000" i="11"/>
  <c r="G146" i="5"/>
  <c r="J147" i="2"/>
  <c r="G162" i="5"/>
  <c r="J163" i="2"/>
  <c r="G178" i="5"/>
  <c r="J179" i="2"/>
  <c r="I147" i="5"/>
  <c r="G148" i="2"/>
  <c r="P148" i="2"/>
  <c r="I179" i="5"/>
  <c r="G180" i="2"/>
  <c r="P180" i="2"/>
  <c r="F171" i="5"/>
  <c r="I172" i="2"/>
  <c r="E146" i="5"/>
  <c r="H147" i="2"/>
  <c r="E178" i="5"/>
  <c r="H179" i="2"/>
  <c r="T927" i="4"/>
  <c r="Q11" i="4"/>
  <c r="F362" i="5"/>
  <c r="T173" i="4"/>
  <c r="T181" i="4"/>
  <c r="P967" i="4"/>
  <c r="I59" i="5"/>
  <c r="G60" i="2"/>
  <c r="P60" i="2"/>
  <c r="G149" i="5"/>
  <c r="J150" i="2"/>
  <c r="F148" i="5"/>
  <c r="I149" i="2"/>
  <c r="F176" i="5"/>
  <c r="I177" i="2"/>
  <c r="F180" i="5"/>
  <c r="I181" i="2"/>
  <c r="F206" i="5"/>
  <c r="I156" i="5"/>
  <c r="E157" i="2"/>
  <c r="N157" i="2"/>
  <c r="E318" i="5"/>
  <c r="J983" i="11"/>
  <c r="J992" i="11"/>
  <c r="I984" i="11"/>
  <c r="J984" i="11"/>
  <c r="I999" i="11"/>
  <c r="J999" i="11"/>
  <c r="N963" i="4"/>
  <c r="T963" i="4"/>
  <c r="Q72" i="4"/>
  <c r="Q80" i="4"/>
  <c r="Q88" i="4"/>
  <c r="Q156" i="4"/>
  <c r="N104" i="4"/>
  <c r="R104" i="4"/>
  <c r="Q276" i="4"/>
  <c r="E79" i="5"/>
  <c r="H80" i="2"/>
  <c r="I154" i="5"/>
  <c r="E155" i="2"/>
  <c r="N155" i="2"/>
  <c r="E154" i="5"/>
  <c r="H155" i="2"/>
  <c r="I170" i="5"/>
  <c r="F171" i="2"/>
  <c r="O171" i="2"/>
  <c r="E170" i="5"/>
  <c r="H171" i="2"/>
  <c r="E155" i="5"/>
  <c r="H156" i="2"/>
  <c r="F155" i="5"/>
  <c r="I156" i="2"/>
  <c r="E357" i="5"/>
  <c r="I1001" i="11"/>
  <c r="J979" i="11"/>
  <c r="T965" i="4"/>
  <c r="I989" i="11"/>
  <c r="T111" i="4"/>
  <c r="T119" i="4"/>
  <c r="N967" i="4"/>
  <c r="R967" i="4"/>
  <c r="G165" i="5"/>
  <c r="J166" i="2"/>
  <c r="G262" i="5"/>
  <c r="G322" i="5"/>
  <c r="G499" i="5"/>
  <c r="G507" i="5"/>
  <c r="G515" i="5"/>
  <c r="G517" i="5"/>
  <c r="G519" i="5"/>
  <c r="E523" i="5"/>
  <c r="E531" i="5"/>
  <c r="G535" i="5"/>
  <c r="E539" i="5"/>
  <c r="E547" i="5"/>
  <c r="G551" i="5"/>
  <c r="E554" i="5"/>
  <c r="E563" i="5"/>
  <c r="E564" i="5"/>
  <c r="E571" i="5"/>
  <c r="E572" i="5"/>
  <c r="E580" i="5"/>
  <c r="E586" i="5"/>
  <c r="G595" i="5"/>
  <c r="G598" i="5"/>
  <c r="E599" i="5"/>
  <c r="G603" i="5"/>
  <c r="E606" i="5"/>
  <c r="G611" i="5"/>
  <c r="G614" i="5"/>
  <c r="E615" i="5"/>
  <c r="E623" i="5"/>
  <c r="G627" i="5"/>
  <c r="G630" i="5"/>
  <c r="E633" i="5"/>
  <c r="G637" i="5"/>
  <c r="G638" i="5"/>
  <c r="G641" i="5"/>
  <c r="G645" i="5"/>
  <c r="G646" i="5"/>
  <c r="G649" i="5"/>
  <c r="G653" i="5"/>
  <c r="G654" i="5"/>
  <c r="E656" i="5"/>
  <c r="E657" i="5"/>
  <c r="G753" i="5"/>
  <c r="G756" i="5"/>
  <c r="G761" i="5"/>
  <c r="G764" i="5"/>
  <c r="G769" i="5"/>
  <c r="G772" i="5"/>
  <c r="G777" i="5"/>
  <c r="G780" i="5"/>
  <c r="G785" i="5"/>
  <c r="G788" i="5"/>
  <c r="G793" i="5"/>
  <c r="G796" i="5"/>
  <c r="G801" i="5"/>
  <c r="G803" i="5"/>
  <c r="G807" i="5"/>
  <c r="G811" i="5"/>
  <c r="G815" i="5"/>
  <c r="G819" i="5"/>
  <c r="G821" i="5"/>
  <c r="G826" i="5"/>
  <c r="G828" i="5"/>
  <c r="G834" i="5"/>
  <c r="G836" i="5"/>
  <c r="G843" i="5"/>
  <c r="G845" i="5"/>
  <c r="G851" i="5"/>
  <c r="G853" i="5"/>
  <c r="G858" i="5"/>
  <c r="G860" i="5"/>
  <c r="G867" i="5"/>
  <c r="G869" i="5"/>
  <c r="G875" i="5"/>
  <c r="G877" i="5"/>
  <c r="G882" i="5"/>
  <c r="G884" i="5"/>
  <c r="G891" i="5"/>
  <c r="G893" i="5"/>
  <c r="G896" i="5"/>
  <c r="G899" i="5"/>
  <c r="G901" i="5"/>
  <c r="E907" i="5"/>
  <c r="E909" i="5"/>
  <c r="G914" i="5"/>
  <c r="G915" i="5"/>
  <c r="E917" i="5"/>
  <c r="E923" i="5"/>
  <c r="G925" i="5"/>
  <c r="E931" i="5"/>
  <c r="G933" i="5"/>
  <c r="F334" i="5"/>
  <c r="F500" i="5"/>
  <c r="F508" i="5"/>
  <c r="F571" i="5"/>
  <c r="F574" i="5"/>
  <c r="I172" i="5"/>
  <c r="E173" i="2"/>
  <c r="N173" i="2"/>
  <c r="F614" i="5"/>
  <c r="F638" i="5"/>
  <c r="F749" i="5"/>
  <c r="F757" i="5"/>
  <c r="F765" i="5"/>
  <c r="F773" i="5"/>
  <c r="F781" i="5"/>
  <c r="F789" i="5"/>
  <c r="F797" i="5"/>
  <c r="F803" i="5"/>
  <c r="F807" i="5"/>
  <c r="F811" i="5"/>
  <c r="F815" i="5"/>
  <c r="F821" i="5"/>
  <c r="F827" i="5"/>
  <c r="F835" i="5"/>
  <c r="F843" i="5"/>
  <c r="F851" i="5"/>
  <c r="F861" i="5"/>
  <c r="F869" i="5"/>
  <c r="F877" i="5"/>
  <c r="F885" i="5"/>
  <c r="F899" i="5"/>
  <c r="F907" i="5"/>
  <c r="F915" i="5"/>
  <c r="F923" i="5"/>
  <c r="F931" i="5"/>
  <c r="E322" i="5"/>
  <c r="E370" i="5"/>
  <c r="E504" i="5"/>
  <c r="E512" i="5"/>
  <c r="F633" i="5"/>
  <c r="F637" i="5"/>
  <c r="F641" i="5"/>
  <c r="F645" i="5"/>
  <c r="F649" i="5"/>
  <c r="F653" i="5"/>
  <c r="F657" i="5"/>
  <c r="I749" i="5"/>
  <c r="F752" i="5"/>
  <c r="I757" i="5"/>
  <c r="F760" i="5"/>
  <c r="I765" i="5"/>
  <c r="F768" i="5"/>
  <c r="I773" i="5"/>
  <c r="F776" i="5"/>
  <c r="I781" i="5"/>
  <c r="F784" i="5"/>
  <c r="I789" i="5"/>
  <c r="F792" i="5"/>
  <c r="I797" i="5"/>
  <c r="F800" i="5"/>
  <c r="F804" i="5"/>
  <c r="F808" i="5"/>
  <c r="F812" i="5"/>
  <c r="F818" i="5"/>
  <c r="F820" i="5"/>
  <c r="I827" i="5"/>
  <c r="I829" i="5"/>
  <c r="F834" i="5"/>
  <c r="F836" i="5"/>
  <c r="F842" i="5"/>
  <c r="F844" i="5"/>
  <c r="F850" i="5"/>
  <c r="I853" i="5"/>
  <c r="F858" i="5"/>
  <c r="F860" i="5"/>
  <c r="F866" i="5"/>
  <c r="F868" i="5"/>
  <c r="I875" i="5"/>
  <c r="I877" i="5"/>
  <c r="F882" i="5"/>
  <c r="F884" i="5"/>
  <c r="F901" i="5"/>
  <c r="F917" i="5"/>
  <c r="E836" i="5"/>
  <c r="I852" i="5"/>
  <c r="J1000" i="11"/>
  <c r="J993" i="11"/>
  <c r="J991" i="11"/>
  <c r="I616" i="5"/>
  <c r="I522" i="5"/>
  <c r="I920" i="5"/>
  <c r="G823" i="5"/>
  <c r="G849" i="5"/>
  <c r="G864" i="5"/>
  <c r="E887" i="5"/>
  <c r="G890" i="5"/>
  <c r="E892" i="5"/>
  <c r="G897" i="5"/>
  <c r="E919" i="5"/>
  <c r="E936" i="5"/>
  <c r="F817" i="5"/>
  <c r="F849" i="5"/>
  <c r="F881" i="5"/>
  <c r="F903" i="5"/>
  <c r="F816" i="5"/>
  <c r="I839" i="5"/>
  <c r="I865" i="5"/>
  <c r="F880" i="5"/>
  <c r="I832" i="5"/>
  <c r="I864" i="5"/>
  <c r="T951" i="4"/>
  <c r="G816" i="5"/>
  <c r="G839" i="5"/>
  <c r="G865" i="5"/>
  <c r="G880" i="5"/>
  <c r="G942" i="5"/>
  <c r="G950" i="5"/>
  <c r="G958" i="5"/>
  <c r="G966" i="5"/>
  <c r="G974" i="5"/>
  <c r="G982" i="5"/>
  <c r="G990" i="5"/>
  <c r="G998" i="5"/>
  <c r="G888" i="5"/>
  <c r="E890" i="5"/>
  <c r="E897" i="5"/>
  <c r="G903" i="5"/>
  <c r="G935" i="5"/>
  <c r="F839" i="5"/>
  <c r="F871" i="5"/>
  <c r="F890" i="5"/>
  <c r="F898" i="5"/>
  <c r="F919" i="5"/>
  <c r="I817" i="5"/>
  <c r="I821" i="5"/>
  <c r="F832" i="5"/>
  <c r="I855" i="5"/>
  <c r="I881" i="5"/>
  <c r="I885" i="5"/>
  <c r="F913" i="5"/>
  <c r="E832" i="5"/>
  <c r="E852" i="5"/>
  <c r="I942" i="5"/>
  <c r="I946" i="5"/>
  <c r="I950" i="5"/>
  <c r="I954" i="5"/>
  <c r="I958" i="5"/>
  <c r="I962" i="5"/>
  <c r="I966" i="5"/>
  <c r="I970" i="5"/>
  <c r="I974" i="5"/>
  <c r="I978" i="5"/>
  <c r="I982" i="5"/>
  <c r="I986" i="5"/>
  <c r="I990" i="5"/>
  <c r="I994" i="5"/>
  <c r="I998" i="5"/>
  <c r="G817" i="5"/>
  <c r="G855" i="5"/>
  <c r="G881" i="5"/>
  <c r="E888" i="5"/>
  <c r="G898" i="5"/>
  <c r="E903" i="5"/>
  <c r="G913" i="5"/>
  <c r="E935" i="5"/>
  <c r="F833" i="5"/>
  <c r="F865" i="5"/>
  <c r="F935" i="5"/>
  <c r="I833" i="5"/>
  <c r="I837" i="5"/>
  <c r="F848" i="5"/>
  <c r="I871" i="5"/>
  <c r="F897" i="5"/>
  <c r="I904" i="5"/>
  <c r="G825" i="5"/>
  <c r="G841" i="5"/>
  <c r="G857" i="5"/>
  <c r="G873" i="5"/>
  <c r="E895" i="5"/>
  <c r="E911" i="5"/>
  <c r="E927" i="5"/>
  <c r="F825" i="5"/>
  <c r="F841" i="5"/>
  <c r="F857" i="5"/>
  <c r="F873" i="5"/>
  <c r="F895" i="5"/>
  <c r="F927" i="5"/>
  <c r="I825" i="5"/>
  <c r="I841" i="5"/>
  <c r="I857" i="5"/>
  <c r="I873" i="5"/>
  <c r="I888" i="5"/>
  <c r="E1000" i="2"/>
  <c r="F1000" i="2"/>
  <c r="G1000" i="2"/>
  <c r="G831" i="5"/>
  <c r="G847" i="5"/>
  <c r="G863" i="5"/>
  <c r="G879" i="5"/>
  <c r="E889" i="5"/>
  <c r="E896" i="5"/>
  <c r="E905" i="5"/>
  <c r="E921" i="5"/>
  <c r="E928" i="5"/>
  <c r="F911" i="5"/>
  <c r="I831" i="5"/>
  <c r="I847" i="5"/>
  <c r="I863" i="5"/>
  <c r="I879" i="5"/>
  <c r="F889" i="5"/>
  <c r="F905" i="5"/>
  <c r="F921" i="5"/>
  <c r="I824" i="5"/>
  <c r="I840" i="5"/>
  <c r="I856" i="5"/>
  <c r="I872" i="5"/>
  <c r="G824" i="5"/>
  <c r="G840" i="5"/>
  <c r="G856" i="5"/>
  <c r="G872" i="5"/>
  <c r="G895" i="5"/>
  <c r="E908" i="5"/>
  <c r="G911" i="5"/>
  <c r="G927" i="5"/>
  <c r="F831" i="5"/>
  <c r="F847" i="5"/>
  <c r="F863" i="5"/>
  <c r="F879" i="5"/>
  <c r="F824" i="5"/>
  <c r="F840" i="5"/>
  <c r="F856" i="5"/>
  <c r="F872" i="5"/>
  <c r="I936" i="5"/>
  <c r="F656" i="5"/>
  <c r="F640" i="5"/>
  <c r="I632" i="5"/>
  <c r="E630" i="5"/>
  <c r="E631" i="5"/>
  <c r="E632" i="5"/>
  <c r="G635" i="5"/>
  <c r="E639" i="5"/>
  <c r="E640" i="5"/>
  <c r="G643" i="5"/>
  <c r="G644" i="5"/>
  <c r="E646" i="5"/>
  <c r="E647" i="5"/>
  <c r="G651" i="5"/>
  <c r="E655" i="5"/>
  <c r="G659" i="5"/>
  <c r="G661" i="5"/>
  <c r="G665" i="5"/>
  <c r="G669" i="5"/>
  <c r="G751" i="5"/>
  <c r="G755" i="5"/>
  <c r="G759" i="5"/>
  <c r="G763" i="5"/>
  <c r="G767" i="5"/>
  <c r="G771" i="5"/>
  <c r="G775" i="5"/>
  <c r="G779" i="5"/>
  <c r="G783" i="5"/>
  <c r="G787" i="5"/>
  <c r="G791" i="5"/>
  <c r="G795" i="5"/>
  <c r="G799" i="5"/>
  <c r="F631" i="5"/>
  <c r="F639" i="5"/>
  <c r="F643" i="5"/>
  <c r="F646" i="5"/>
  <c r="F651" i="5"/>
  <c r="F751" i="5"/>
  <c r="F755" i="5"/>
  <c r="F759" i="5"/>
  <c r="F763" i="5"/>
  <c r="F767" i="5"/>
  <c r="F771" i="5"/>
  <c r="F775" i="5"/>
  <c r="F779" i="5"/>
  <c r="F783" i="5"/>
  <c r="F787" i="5"/>
  <c r="F791" i="5"/>
  <c r="F795" i="5"/>
  <c r="F799" i="5"/>
  <c r="F648" i="5"/>
  <c r="I751" i="5"/>
  <c r="I755" i="5"/>
  <c r="I759" i="5"/>
  <c r="I763" i="5"/>
  <c r="I767" i="5"/>
  <c r="I771" i="5"/>
  <c r="I775" i="5"/>
  <c r="I779" i="5"/>
  <c r="I783" i="5"/>
  <c r="I787" i="5"/>
  <c r="I791" i="5"/>
  <c r="I795" i="5"/>
  <c r="I799" i="5"/>
  <c r="F556" i="5"/>
  <c r="F588" i="5"/>
  <c r="F600" i="5"/>
  <c r="Q489" i="4"/>
  <c r="Q507" i="4"/>
  <c r="I488" i="5"/>
  <c r="I492" i="5"/>
  <c r="I496" i="5"/>
  <c r="E488" i="5"/>
  <c r="E492" i="5"/>
  <c r="E496" i="5"/>
  <c r="G500" i="5"/>
  <c r="G504" i="5"/>
  <c r="G508" i="5"/>
  <c r="G512" i="5"/>
  <c r="E519" i="5"/>
  <c r="G523" i="5"/>
  <c r="E527" i="5"/>
  <c r="G530" i="5"/>
  <c r="G531" i="5"/>
  <c r="E535" i="5"/>
  <c r="G539" i="5"/>
  <c r="E543" i="5"/>
  <c r="G546" i="5"/>
  <c r="G547" i="5"/>
  <c r="E551" i="5"/>
  <c r="G554" i="5"/>
  <c r="G555" i="5"/>
  <c r="G556" i="5"/>
  <c r="G557" i="5"/>
  <c r="G558" i="5"/>
  <c r="G560" i="5"/>
  <c r="E562" i="5"/>
  <c r="G565" i="5"/>
  <c r="E567" i="5"/>
  <c r="G570" i="5"/>
  <c r="G571" i="5"/>
  <c r="G573" i="5"/>
  <c r="E578" i="5"/>
  <c r="G580" i="5"/>
  <c r="G581" i="5"/>
  <c r="G586" i="5"/>
  <c r="G587" i="5"/>
  <c r="G588" i="5"/>
  <c r="G589" i="5"/>
  <c r="G590" i="5"/>
  <c r="E595" i="5"/>
  <c r="G599" i="5"/>
  <c r="G600" i="5"/>
  <c r="G602" i="5"/>
  <c r="E603" i="5"/>
  <c r="G606" i="5"/>
  <c r="G607" i="5"/>
  <c r="G608" i="5"/>
  <c r="E611" i="5"/>
  <c r="G615" i="5"/>
  <c r="E619" i="5"/>
  <c r="G622" i="5"/>
  <c r="G623" i="5"/>
  <c r="E627" i="5"/>
  <c r="F499" i="5"/>
  <c r="F503" i="5"/>
  <c r="F507" i="5"/>
  <c r="F511" i="5"/>
  <c r="I499" i="5"/>
  <c r="I503" i="5"/>
  <c r="I507" i="5"/>
  <c r="I511" i="5"/>
  <c r="F555" i="5"/>
  <c r="F562" i="5"/>
  <c r="F567" i="5"/>
  <c r="F570" i="5"/>
  <c r="F587" i="5"/>
  <c r="I538" i="5"/>
  <c r="F557" i="5"/>
  <c r="F565" i="5"/>
  <c r="F572" i="5"/>
  <c r="F589" i="5"/>
  <c r="F599" i="5"/>
  <c r="F607" i="5"/>
  <c r="F611" i="5"/>
  <c r="F619" i="5"/>
  <c r="F622" i="5"/>
  <c r="F592" i="5"/>
  <c r="F608" i="5"/>
  <c r="F624" i="5"/>
  <c r="Q473" i="4"/>
  <c r="I375" i="5"/>
  <c r="G338" i="5"/>
  <c r="E350" i="5"/>
  <c r="T923" i="4"/>
  <c r="P999" i="4"/>
  <c r="P122" i="4"/>
  <c r="P138" i="4"/>
  <c r="Q92" i="4"/>
  <c r="Q499" i="4"/>
  <c r="F166" i="5"/>
  <c r="I167" i="2"/>
  <c r="I183" i="5"/>
  <c r="G184" i="2"/>
  <c r="P184" i="2"/>
  <c r="F183" i="5"/>
  <c r="I184" i="2"/>
  <c r="E182" i="5"/>
  <c r="H183" i="2"/>
  <c r="P941" i="4"/>
  <c r="Q76" i="4"/>
  <c r="Q84" i="4"/>
  <c r="Q160" i="4"/>
  <c r="T66" i="4"/>
  <c r="Q100" i="4"/>
  <c r="I151" i="5"/>
  <c r="G152" i="2"/>
  <c r="P152" i="2"/>
  <c r="I199" i="5"/>
  <c r="F159" i="5"/>
  <c r="I160" i="2"/>
  <c r="E150" i="5"/>
  <c r="H151" i="2"/>
  <c r="I174" i="5"/>
  <c r="F175" i="2"/>
  <c r="O175" i="2"/>
  <c r="E95" i="5"/>
  <c r="H96" i="2"/>
  <c r="G158" i="5"/>
  <c r="J159" i="2"/>
  <c r="G174" i="5"/>
  <c r="J175" i="2"/>
  <c r="F158" i="5"/>
  <c r="I159" i="2"/>
  <c r="I167" i="5"/>
  <c r="E168" i="2"/>
  <c r="N168" i="2"/>
  <c r="F199" i="5"/>
  <c r="Q122" i="4"/>
  <c r="Q96" i="4"/>
  <c r="I91" i="5"/>
  <c r="G92" i="2"/>
  <c r="P92" i="2"/>
  <c r="E47" i="5"/>
  <c r="H48" i="2"/>
  <c r="G150" i="5"/>
  <c r="J151" i="2"/>
  <c r="G159" i="5"/>
  <c r="J160" i="2"/>
  <c r="G166" i="5"/>
  <c r="J167" i="2"/>
  <c r="G175" i="5"/>
  <c r="J176" i="2"/>
  <c r="G182" i="5"/>
  <c r="J183" i="2"/>
  <c r="E15" i="5"/>
  <c r="H16" i="2"/>
  <c r="Q314" i="4"/>
  <c r="I12" i="5"/>
  <c r="E13" i="2"/>
  <c r="N13" i="2"/>
  <c r="I159" i="5"/>
  <c r="G160" i="2"/>
  <c r="P160" i="2"/>
  <c r="F174" i="5"/>
  <c r="I175" i="2"/>
  <c r="F151" i="5"/>
  <c r="I152" i="2"/>
  <c r="I158" i="5"/>
  <c r="E159" i="2"/>
  <c r="N159" i="2"/>
  <c r="E166" i="5"/>
  <c r="H167" i="2"/>
  <c r="I190" i="5"/>
  <c r="T85" i="4"/>
  <c r="I75" i="5"/>
  <c r="E76" i="2"/>
  <c r="N76" i="2"/>
  <c r="F190" i="5"/>
  <c r="F167" i="5"/>
  <c r="I168" i="2"/>
  <c r="T115" i="4"/>
  <c r="T31" i="4"/>
  <c r="T58" i="4"/>
  <c r="P987" i="4"/>
  <c r="Q118" i="4"/>
  <c r="Q134" i="4"/>
  <c r="E63" i="5"/>
  <c r="H64" i="2"/>
  <c r="G151" i="5"/>
  <c r="J152" i="2"/>
  <c r="G160" i="5"/>
  <c r="J161" i="2"/>
  <c r="G167" i="5"/>
  <c r="J168" i="2"/>
  <c r="G176" i="5"/>
  <c r="J177" i="2"/>
  <c r="G183" i="5"/>
  <c r="J184" i="2"/>
  <c r="F150" i="5"/>
  <c r="I151" i="2"/>
  <c r="I175" i="5"/>
  <c r="G176" i="2"/>
  <c r="P176" i="2"/>
  <c r="F182" i="5"/>
  <c r="I183" i="2"/>
  <c r="F175" i="5"/>
  <c r="I176" i="2"/>
  <c r="Q248" i="4"/>
  <c r="I51" i="5"/>
  <c r="G52" i="2"/>
  <c r="P52" i="2"/>
  <c r="I67" i="5"/>
  <c r="E68" i="2"/>
  <c r="N68" i="2"/>
  <c r="I83" i="5"/>
  <c r="G84" i="2"/>
  <c r="P84" i="2"/>
  <c r="I99" i="5"/>
  <c r="G100" i="2"/>
  <c r="P100" i="2"/>
  <c r="E31" i="5"/>
  <c r="H32" i="2"/>
  <c r="E55" i="5"/>
  <c r="H56" i="2"/>
  <c r="E71" i="5"/>
  <c r="H72" i="2"/>
  <c r="E87" i="5"/>
  <c r="H88" i="2"/>
  <c r="E103" i="5"/>
  <c r="H104" i="2"/>
  <c r="G8" i="5"/>
  <c r="J9" i="2"/>
  <c r="G153" i="5"/>
  <c r="J154" i="2"/>
  <c r="G156" i="5"/>
  <c r="J157" i="2"/>
  <c r="G169" i="5"/>
  <c r="J170" i="2"/>
  <c r="G172" i="5"/>
  <c r="J173" i="2"/>
  <c r="G185" i="5"/>
  <c r="F156" i="5"/>
  <c r="I157" i="2"/>
  <c r="F168" i="5"/>
  <c r="I169" i="2"/>
  <c r="G4" i="5"/>
  <c r="J5" i="2"/>
  <c r="F8" i="5"/>
  <c r="I9" i="2"/>
  <c r="I148" i="5"/>
  <c r="F149" i="2"/>
  <c r="O149" i="2"/>
  <c r="I164" i="5"/>
  <c r="F165" i="2"/>
  <c r="O165" i="2"/>
  <c r="I180" i="5"/>
  <c r="E181" i="2"/>
  <c r="N181" i="2"/>
  <c r="T101" i="4"/>
  <c r="T123" i="4"/>
  <c r="T127" i="4"/>
  <c r="T131" i="4"/>
  <c r="T135" i="4"/>
  <c r="T139" i="4"/>
  <c r="T143" i="4"/>
  <c r="T147" i="4"/>
  <c r="P961" i="4"/>
  <c r="P975" i="4"/>
  <c r="Q393" i="4"/>
  <c r="Q409" i="4"/>
  <c r="Q425" i="4"/>
  <c r="Q457" i="4"/>
  <c r="I20" i="5"/>
  <c r="E21" i="2"/>
  <c r="N21" i="2"/>
  <c r="I15" i="5"/>
  <c r="F16" i="2"/>
  <c r="O16" i="2"/>
  <c r="G145" i="5"/>
  <c r="J146" i="2"/>
  <c r="G148" i="5"/>
  <c r="J149" i="2"/>
  <c r="G152" i="5"/>
  <c r="J153" i="2"/>
  <c r="G157" i="5"/>
  <c r="J158" i="2"/>
  <c r="G161" i="5"/>
  <c r="J162" i="2"/>
  <c r="G164" i="5"/>
  <c r="J165" i="2"/>
  <c r="G168" i="5"/>
  <c r="J169" i="2"/>
  <c r="G173" i="5"/>
  <c r="J174" i="2"/>
  <c r="G177" i="5"/>
  <c r="J178" i="2"/>
  <c r="G180" i="5"/>
  <c r="J181" i="2"/>
  <c r="G184" i="5"/>
  <c r="J185" i="2"/>
  <c r="F152" i="5"/>
  <c r="I153" i="2"/>
  <c r="F160" i="5"/>
  <c r="I161" i="2"/>
  <c r="F164" i="5"/>
  <c r="I165" i="2"/>
  <c r="F172" i="5"/>
  <c r="I173" i="2"/>
  <c r="F184" i="5"/>
  <c r="I185" i="2"/>
  <c r="E8" i="5"/>
  <c r="H9" i="2"/>
  <c r="E206" i="5"/>
  <c r="I152" i="5"/>
  <c r="E153" i="2"/>
  <c r="N153" i="2"/>
  <c r="I160" i="5"/>
  <c r="E161" i="2"/>
  <c r="N161" i="2"/>
  <c r="I168" i="5"/>
  <c r="E169" i="2"/>
  <c r="N169" i="2"/>
  <c r="I176" i="5"/>
  <c r="F177" i="2"/>
  <c r="O177" i="2"/>
  <c r="I184" i="5"/>
  <c r="E185" i="2"/>
  <c r="N185" i="2"/>
  <c r="T43" i="4"/>
  <c r="G147" i="5"/>
  <c r="J148" i="2"/>
  <c r="G155" i="5"/>
  <c r="J156" i="2"/>
  <c r="G163" i="5"/>
  <c r="J164" i="2"/>
  <c r="G171" i="5"/>
  <c r="J172" i="2"/>
  <c r="G179" i="5"/>
  <c r="J180" i="2"/>
  <c r="F154" i="5"/>
  <c r="I155" i="2"/>
  <c r="F170" i="5"/>
  <c r="I171" i="2"/>
  <c r="I155" i="5"/>
  <c r="E156" i="2"/>
  <c r="N156" i="2"/>
  <c r="I171" i="5"/>
  <c r="E172" i="2"/>
  <c r="N172" i="2"/>
  <c r="F147" i="5"/>
  <c r="I148" i="2"/>
  <c r="F163" i="5"/>
  <c r="I164" i="2"/>
  <c r="F179" i="5"/>
  <c r="I180" i="2"/>
  <c r="F146" i="5"/>
  <c r="I147" i="2"/>
  <c r="F162" i="5"/>
  <c r="I163" i="2"/>
  <c r="F178" i="5"/>
  <c r="I179" i="2"/>
  <c r="I107" i="5"/>
  <c r="G108" i="2"/>
  <c r="P108" i="2"/>
  <c r="N947" i="4"/>
  <c r="T947" i="4"/>
  <c r="T967" i="4"/>
  <c r="T107" i="4"/>
  <c r="T261" i="4"/>
  <c r="P983" i="4"/>
  <c r="Q13" i="4"/>
  <c r="Q497" i="4"/>
  <c r="T27" i="4"/>
  <c r="T177" i="4"/>
  <c r="P939" i="4"/>
  <c r="Q493" i="4"/>
  <c r="Q503" i="4"/>
  <c r="Q955" i="4"/>
  <c r="E16" i="2"/>
  <c r="N16" i="2"/>
  <c r="E28" i="2"/>
  <c r="N28" i="2"/>
  <c r="F28" i="2"/>
  <c r="O28" i="2"/>
  <c r="G28" i="2"/>
  <c r="P28" i="2"/>
  <c r="T15" i="4"/>
  <c r="J990" i="11"/>
  <c r="Q70" i="4"/>
  <c r="J985" i="11"/>
  <c r="J987" i="11"/>
  <c r="Q24" i="4"/>
  <c r="I4" i="5"/>
  <c r="G5" i="2"/>
  <c r="P5" i="2"/>
  <c r="I988" i="11"/>
  <c r="I990" i="11"/>
  <c r="J989" i="11"/>
  <c r="I985" i="11"/>
  <c r="I986" i="11"/>
  <c r="I998" i="11"/>
  <c r="I987" i="11"/>
  <c r="J982" i="11"/>
  <c r="I982" i="11"/>
  <c r="I996" i="11"/>
  <c r="J998" i="11"/>
  <c r="I997" i="11"/>
  <c r="J980" i="11"/>
  <c r="I980" i="11"/>
  <c r="T151" i="4"/>
  <c r="J3" i="3"/>
  <c r="T48" i="4"/>
  <c r="T54" i="4"/>
  <c r="T56" i="4"/>
  <c r="T935" i="4"/>
  <c r="T943" i="4"/>
  <c r="N955" i="4"/>
  <c r="R955" i="4"/>
  <c r="T959" i="4"/>
  <c r="N961" i="4"/>
  <c r="R961" i="4"/>
  <c r="Q78" i="4"/>
  <c r="Q170" i="4"/>
  <c r="Q210" i="4"/>
  <c r="Q342" i="4"/>
  <c r="G7" i="5"/>
  <c r="J8" i="2"/>
  <c r="F7" i="5"/>
  <c r="I8" i="2"/>
  <c r="E3" i="5"/>
  <c r="H4" i="2"/>
  <c r="G6" i="5"/>
  <c r="J7" i="2"/>
  <c r="F3" i="5"/>
  <c r="I4" i="2"/>
  <c r="F9" i="5"/>
  <c r="I6" i="5"/>
  <c r="G7" i="2"/>
  <c r="P7" i="2"/>
  <c r="G9" i="5"/>
  <c r="G3" i="5"/>
  <c r="J4" i="2"/>
  <c r="F6" i="5"/>
  <c r="I7" i="2"/>
  <c r="I9" i="5"/>
  <c r="G10" i="2"/>
  <c r="P10" i="2"/>
  <c r="J10" i="2"/>
  <c r="J12" i="2"/>
  <c r="H7" i="2"/>
  <c r="H5" i="2"/>
  <c r="H8" i="2"/>
  <c r="H10" i="2"/>
  <c r="Q86" i="4"/>
  <c r="Q102" i="4"/>
  <c r="Q112" i="4"/>
  <c r="T33" i="4"/>
  <c r="T37" i="4"/>
  <c r="Q138" i="4"/>
  <c r="T161" i="4"/>
  <c r="T165" i="4"/>
  <c r="T169" i="4"/>
  <c r="Q8" i="4"/>
  <c r="Q47" i="4"/>
  <c r="Q55" i="4"/>
  <c r="Q59" i="4"/>
  <c r="Q178" i="4"/>
  <c r="I23" i="5"/>
  <c r="I31" i="5"/>
  <c r="I39" i="5"/>
  <c r="G40" i="2"/>
  <c r="P40" i="2"/>
  <c r="I47" i="5"/>
  <c r="G48" i="2"/>
  <c r="P48" i="2"/>
  <c r="I55" i="5"/>
  <c r="E56" i="2"/>
  <c r="N56" i="2"/>
  <c r="I63" i="5"/>
  <c r="G64" i="2"/>
  <c r="P64" i="2"/>
  <c r="I71" i="5"/>
  <c r="E72" i="2"/>
  <c r="N72" i="2"/>
  <c r="I79" i="5"/>
  <c r="G80" i="2"/>
  <c r="P80" i="2"/>
  <c r="I87" i="5"/>
  <c r="E88" i="2"/>
  <c r="N88" i="2"/>
  <c r="I95" i="5"/>
  <c r="G96" i="2"/>
  <c r="P96" i="2"/>
  <c r="I103" i="5"/>
  <c r="E104" i="2"/>
  <c r="N104" i="2"/>
  <c r="E23" i="5"/>
  <c r="H24" i="2"/>
  <c r="E39" i="5"/>
  <c r="H40" i="2"/>
  <c r="E51" i="5"/>
  <c r="H52" i="2"/>
  <c r="E59" i="5"/>
  <c r="H60" i="2"/>
  <c r="E67" i="5"/>
  <c r="H68" i="2"/>
  <c r="E75" i="5"/>
  <c r="H76" i="2"/>
  <c r="E83" i="5"/>
  <c r="H84" i="2"/>
  <c r="E91" i="5"/>
  <c r="H92" i="2"/>
  <c r="E99" i="5"/>
  <c r="H100" i="2"/>
  <c r="E107" i="5"/>
  <c r="H108" i="2"/>
  <c r="F21" i="5"/>
  <c r="I22" i="2"/>
  <c r="I21" i="5"/>
  <c r="F25" i="5"/>
  <c r="I26" i="2"/>
  <c r="I25" i="5"/>
  <c r="F27" i="5"/>
  <c r="I28" i="2"/>
  <c r="E27" i="5"/>
  <c r="H28" i="2"/>
  <c r="F29" i="5"/>
  <c r="I30" i="2"/>
  <c r="I29" i="5"/>
  <c r="F33" i="5"/>
  <c r="I34" i="2"/>
  <c r="I33" i="5"/>
  <c r="F35" i="5"/>
  <c r="I36" i="2"/>
  <c r="E35" i="5"/>
  <c r="H36" i="2"/>
  <c r="F37" i="5"/>
  <c r="I38" i="2"/>
  <c r="I37" i="5"/>
  <c r="E38" i="2"/>
  <c r="N38" i="2"/>
  <c r="F41" i="5"/>
  <c r="I42" i="2"/>
  <c r="I41" i="5"/>
  <c r="E42" i="2"/>
  <c r="N42" i="2"/>
  <c r="F43" i="5"/>
  <c r="I44" i="2"/>
  <c r="E43" i="5"/>
  <c r="H44" i="2"/>
  <c r="F45" i="5"/>
  <c r="I46" i="2"/>
  <c r="I45" i="5"/>
  <c r="G46" i="2"/>
  <c r="P46" i="2"/>
  <c r="F49" i="5"/>
  <c r="I50" i="2"/>
  <c r="E49" i="5"/>
  <c r="H50" i="2"/>
  <c r="I49" i="5"/>
  <c r="G50" i="2"/>
  <c r="P50" i="2"/>
  <c r="F53" i="5"/>
  <c r="I54" i="2"/>
  <c r="E53" i="5"/>
  <c r="H54" i="2"/>
  <c r="I53" i="5"/>
  <c r="G54" i="2"/>
  <c r="P54" i="2"/>
  <c r="F57" i="5"/>
  <c r="I58" i="2"/>
  <c r="E57" i="5"/>
  <c r="H58" i="2"/>
  <c r="I57" i="5"/>
  <c r="G58" i="2"/>
  <c r="P58" i="2"/>
  <c r="F61" i="5"/>
  <c r="I62" i="2"/>
  <c r="E61" i="5"/>
  <c r="H62" i="2"/>
  <c r="I61" i="5"/>
  <c r="E62" i="2"/>
  <c r="N62" i="2"/>
  <c r="F65" i="5"/>
  <c r="I66" i="2"/>
  <c r="E65" i="5"/>
  <c r="H66" i="2"/>
  <c r="I65" i="5"/>
  <c r="G66" i="2"/>
  <c r="P66" i="2"/>
  <c r="F69" i="5"/>
  <c r="I70" i="2"/>
  <c r="E69" i="5"/>
  <c r="H70" i="2"/>
  <c r="I69" i="5"/>
  <c r="E70" i="2"/>
  <c r="N70" i="2"/>
  <c r="F73" i="5"/>
  <c r="I74" i="2"/>
  <c r="E73" i="5"/>
  <c r="H74" i="2"/>
  <c r="I73" i="5"/>
  <c r="G74" i="2"/>
  <c r="P74" i="2"/>
  <c r="F77" i="5"/>
  <c r="I78" i="2"/>
  <c r="E77" i="5"/>
  <c r="H78" i="2"/>
  <c r="I77" i="5"/>
  <c r="G78" i="2"/>
  <c r="P78" i="2"/>
  <c r="F81" i="5"/>
  <c r="I82" i="2"/>
  <c r="E81" i="5"/>
  <c r="H82" i="2"/>
  <c r="I81" i="5"/>
  <c r="G82" i="2"/>
  <c r="P82" i="2"/>
  <c r="F85" i="5"/>
  <c r="I86" i="2"/>
  <c r="E85" i="5"/>
  <c r="H86" i="2"/>
  <c r="I85" i="5"/>
  <c r="F86" i="2"/>
  <c r="O86" i="2"/>
  <c r="F89" i="5"/>
  <c r="I90" i="2"/>
  <c r="E89" i="5"/>
  <c r="H90" i="2"/>
  <c r="I89" i="5"/>
  <c r="G90" i="2"/>
  <c r="P90" i="2"/>
  <c r="F93" i="5"/>
  <c r="I94" i="2"/>
  <c r="E93" i="5"/>
  <c r="H94" i="2"/>
  <c r="I93" i="5"/>
  <c r="G94" i="2"/>
  <c r="P94" i="2"/>
  <c r="F97" i="5"/>
  <c r="I98" i="2"/>
  <c r="E97" i="5"/>
  <c r="H98" i="2"/>
  <c r="I97" i="5"/>
  <c r="G98" i="2"/>
  <c r="P98" i="2"/>
  <c r="F101" i="5"/>
  <c r="I102" i="2"/>
  <c r="E101" i="5"/>
  <c r="H102" i="2"/>
  <c r="I101" i="5"/>
  <c r="G102" i="2"/>
  <c r="P102" i="2"/>
  <c r="F105" i="5"/>
  <c r="I106" i="2"/>
  <c r="E105" i="5"/>
  <c r="H106" i="2"/>
  <c r="I105" i="5"/>
  <c r="E106" i="2"/>
  <c r="N106" i="2"/>
  <c r="G144" i="5"/>
  <c r="J145" i="2"/>
  <c r="E144" i="5"/>
  <c r="H145" i="2"/>
  <c r="E4" i="2"/>
  <c r="N4" i="2"/>
  <c r="H3" i="3"/>
  <c r="G4" i="2"/>
  <c r="P4" i="2"/>
  <c r="Q51" i="4"/>
  <c r="Q116" i="4"/>
  <c r="Q120" i="4"/>
  <c r="Q124" i="4"/>
  <c r="Q128" i="4"/>
  <c r="Q132" i="4"/>
  <c r="Q136" i="4"/>
  <c r="Q140" i="4"/>
  <c r="Q94" i="4"/>
  <c r="Q354" i="4"/>
  <c r="I373" i="5"/>
  <c r="I381" i="5"/>
  <c r="I389" i="5"/>
  <c r="I397" i="5"/>
  <c r="I405" i="5"/>
  <c r="I413" i="5"/>
  <c r="I421" i="5"/>
  <c r="I429" i="5"/>
  <c r="I437" i="5"/>
  <c r="I445" i="5"/>
  <c r="F4" i="5"/>
  <c r="I145" i="5"/>
  <c r="E146" i="2"/>
  <c r="N146" i="2"/>
  <c r="I149" i="5"/>
  <c r="G150" i="2"/>
  <c r="P150" i="2"/>
  <c r="I153" i="5"/>
  <c r="E154" i="2"/>
  <c r="N154" i="2"/>
  <c r="I157" i="5"/>
  <c r="G158" i="2"/>
  <c r="P158" i="2"/>
  <c r="I161" i="5"/>
  <c r="G162" i="2"/>
  <c r="P162" i="2"/>
  <c r="I165" i="5"/>
  <c r="G166" i="2"/>
  <c r="P166" i="2"/>
  <c r="I169" i="5"/>
  <c r="G170" i="2"/>
  <c r="P170" i="2"/>
  <c r="I173" i="5"/>
  <c r="G174" i="2"/>
  <c r="P174" i="2"/>
  <c r="I177" i="5"/>
  <c r="E178" i="2"/>
  <c r="N178" i="2"/>
  <c r="I181" i="5"/>
  <c r="G182" i="2"/>
  <c r="P182" i="2"/>
  <c r="I185" i="5"/>
  <c r="I7" i="5"/>
  <c r="E8" i="2"/>
  <c r="N8" i="2"/>
  <c r="F145" i="5"/>
  <c r="I146" i="2"/>
  <c r="F149" i="5"/>
  <c r="I150" i="2"/>
  <c r="F153" i="5"/>
  <c r="I154" i="2"/>
  <c r="F157" i="5"/>
  <c r="I158" i="2"/>
  <c r="F161" i="5"/>
  <c r="I162" i="2"/>
  <c r="F165" i="5"/>
  <c r="I166" i="2"/>
  <c r="F169" i="5"/>
  <c r="I170" i="2"/>
  <c r="F173" i="5"/>
  <c r="I174" i="2"/>
  <c r="F177" i="5"/>
  <c r="I178" i="2"/>
  <c r="F181" i="5"/>
  <c r="I182" i="2"/>
  <c r="F185" i="5"/>
  <c r="E21" i="5"/>
  <c r="H22" i="2"/>
  <c r="E25" i="5"/>
  <c r="H26" i="2"/>
  <c r="E29" i="5"/>
  <c r="H30" i="2"/>
  <c r="E33" i="5"/>
  <c r="H34" i="2"/>
  <c r="E37" i="5"/>
  <c r="H38" i="2"/>
  <c r="E41" i="5"/>
  <c r="H42" i="2"/>
  <c r="E45" i="5"/>
  <c r="H46" i="2"/>
  <c r="G20" i="5"/>
  <c r="J21" i="2"/>
  <c r="Q40" i="4"/>
  <c r="Q174" i="4"/>
  <c r="Q74" i="4"/>
  <c r="Q82" i="4"/>
  <c r="Q90" i="4"/>
  <c r="Q98" i="4"/>
  <c r="Q144" i="4"/>
  <c r="Q158" i="4"/>
  <c r="Q162" i="4"/>
  <c r="Q254" i="4"/>
  <c r="Q302" i="4"/>
  <c r="Q350" i="4"/>
  <c r="T35" i="4"/>
  <c r="T46" i="4"/>
  <c r="T157" i="4"/>
  <c r="Q17" i="4"/>
  <c r="Q32" i="4"/>
  <c r="S66" i="4"/>
  <c r="Q166" i="4"/>
  <c r="P178" i="4"/>
  <c r="Q182" i="4"/>
  <c r="E36" i="2"/>
  <c r="N36" i="2"/>
  <c r="G36" i="2"/>
  <c r="P36" i="2"/>
  <c r="F36" i="2"/>
  <c r="O36" i="2"/>
  <c r="E40" i="2"/>
  <c r="N40" i="2"/>
  <c r="E44" i="2"/>
  <c r="N44" i="2"/>
  <c r="G44" i="2"/>
  <c r="P44" i="2"/>
  <c r="F44" i="2"/>
  <c r="O44" i="2"/>
  <c r="E60" i="2"/>
  <c r="N60" i="2"/>
  <c r="E84" i="2"/>
  <c r="N84" i="2"/>
  <c r="F153" i="2"/>
  <c r="O153" i="2"/>
  <c r="F157" i="2"/>
  <c r="O157" i="2"/>
  <c r="F148" i="2"/>
  <c r="O148" i="2"/>
  <c r="E176" i="2"/>
  <c r="N176" i="2"/>
  <c r="F9" i="2"/>
  <c r="O9" i="2"/>
  <c r="E9" i="2"/>
  <c r="N9" i="2"/>
  <c r="G9" i="2"/>
  <c r="P9" i="2"/>
  <c r="F147" i="2"/>
  <c r="O147" i="2"/>
  <c r="E147" i="2"/>
  <c r="N147" i="2"/>
  <c r="G147" i="2"/>
  <c r="P147" i="2"/>
  <c r="F151" i="2"/>
  <c r="O151" i="2"/>
  <c r="E151" i="2"/>
  <c r="N151" i="2"/>
  <c r="G151" i="2"/>
  <c r="P151" i="2"/>
  <c r="F163" i="2"/>
  <c r="O163" i="2"/>
  <c r="E163" i="2"/>
  <c r="N163" i="2"/>
  <c r="G163" i="2"/>
  <c r="P163" i="2"/>
  <c r="F167" i="2"/>
  <c r="O167" i="2"/>
  <c r="E167" i="2"/>
  <c r="N167" i="2"/>
  <c r="G167" i="2"/>
  <c r="P167" i="2"/>
  <c r="E175" i="2"/>
  <c r="N175" i="2"/>
  <c r="F179" i="2"/>
  <c r="O179" i="2"/>
  <c r="E179" i="2"/>
  <c r="N179" i="2"/>
  <c r="G179" i="2"/>
  <c r="P179" i="2"/>
  <c r="F183" i="2"/>
  <c r="O183" i="2"/>
  <c r="E183" i="2"/>
  <c r="N183" i="2"/>
  <c r="G183" i="2"/>
  <c r="P183" i="2"/>
  <c r="T21" i="4"/>
  <c r="T185" i="4"/>
  <c r="T251" i="4"/>
  <c r="Q12" i="4"/>
  <c r="T14" i="4"/>
  <c r="P162" i="4"/>
  <c r="P250" i="4"/>
  <c r="Q262" i="4"/>
  <c r="P266" i="4"/>
  <c r="I22" i="5"/>
  <c r="I24" i="5"/>
  <c r="I26" i="5"/>
  <c r="I28" i="5"/>
  <c r="I30" i="5"/>
  <c r="I32" i="5"/>
  <c r="I34" i="5"/>
  <c r="I36" i="5"/>
  <c r="I38" i="5"/>
  <c r="I40" i="5"/>
  <c r="I42" i="5"/>
  <c r="I44" i="5"/>
  <c r="I46" i="5"/>
  <c r="I48" i="5"/>
  <c r="I50" i="5"/>
  <c r="I52" i="5"/>
  <c r="I54" i="5"/>
  <c r="I56" i="5"/>
  <c r="I58" i="5"/>
  <c r="I60" i="5"/>
  <c r="I62" i="5"/>
  <c r="I64" i="5"/>
  <c r="I66" i="5"/>
  <c r="I68" i="5"/>
  <c r="I70" i="5"/>
  <c r="I72" i="5"/>
  <c r="I74" i="5"/>
  <c r="I76" i="5"/>
  <c r="I78" i="5"/>
  <c r="I80" i="5"/>
  <c r="I82" i="5"/>
  <c r="I84" i="5"/>
  <c r="I86" i="5"/>
  <c r="I88" i="5"/>
  <c r="I90" i="5"/>
  <c r="I92" i="5"/>
  <c r="I94" i="5"/>
  <c r="I96" i="5"/>
  <c r="I98" i="5"/>
  <c r="I100" i="5"/>
  <c r="I102" i="5"/>
  <c r="I104" i="5"/>
  <c r="I106" i="5"/>
  <c r="I108" i="5"/>
  <c r="I374" i="5"/>
  <c r="E22" i="5"/>
  <c r="H23" i="2"/>
  <c r="E24" i="5"/>
  <c r="H25" i="2"/>
  <c r="E26" i="5"/>
  <c r="H27" i="2"/>
  <c r="E28" i="5"/>
  <c r="H29" i="2"/>
  <c r="E30" i="5"/>
  <c r="H31" i="2"/>
  <c r="E32" i="5"/>
  <c r="H33" i="2"/>
  <c r="E34" i="5"/>
  <c r="H35" i="2"/>
  <c r="E36" i="5"/>
  <c r="H37" i="2"/>
  <c r="E38" i="5"/>
  <c r="H39" i="2"/>
  <c r="E40" i="5"/>
  <c r="H41" i="2"/>
  <c r="E42" i="5"/>
  <c r="H43" i="2"/>
  <c r="E44" i="5"/>
  <c r="H45" i="2"/>
  <c r="E46" i="5"/>
  <c r="H47" i="2"/>
  <c r="E48" i="5"/>
  <c r="H49" i="2"/>
  <c r="E50" i="5"/>
  <c r="H51" i="2"/>
  <c r="E52" i="5"/>
  <c r="H53" i="2"/>
  <c r="E54" i="5"/>
  <c r="H55" i="2"/>
  <c r="E56" i="5"/>
  <c r="H57" i="2"/>
  <c r="E58" i="5"/>
  <c r="H59" i="2"/>
  <c r="E60" i="5"/>
  <c r="H61" i="2"/>
  <c r="E62" i="5"/>
  <c r="H63" i="2"/>
  <c r="E64" i="5"/>
  <c r="H65" i="2"/>
  <c r="E66" i="5"/>
  <c r="H67" i="2"/>
  <c r="E68" i="5"/>
  <c r="H69" i="2"/>
  <c r="E70" i="5"/>
  <c r="H71" i="2"/>
  <c r="E72" i="5"/>
  <c r="H73" i="2"/>
  <c r="E74" i="5"/>
  <c r="H75" i="2"/>
  <c r="E76" i="5"/>
  <c r="H77" i="2"/>
  <c r="E78" i="5"/>
  <c r="H79" i="2"/>
  <c r="E80" i="5"/>
  <c r="H81" i="2"/>
  <c r="E82" i="5"/>
  <c r="H83" i="2"/>
  <c r="E84" i="5"/>
  <c r="H85" i="2"/>
  <c r="E86" i="5"/>
  <c r="H87" i="2"/>
  <c r="E88" i="5"/>
  <c r="H89" i="2"/>
  <c r="E90" i="5"/>
  <c r="H91" i="2"/>
  <c r="E92" i="5"/>
  <c r="H93" i="2"/>
  <c r="E94" i="5"/>
  <c r="H95" i="2"/>
  <c r="E96" i="5"/>
  <c r="H97" i="2"/>
  <c r="E98" i="5"/>
  <c r="H99" i="2"/>
  <c r="E100" i="5"/>
  <c r="H101" i="2"/>
  <c r="E102" i="5"/>
  <c r="H103" i="2"/>
  <c r="E104" i="5"/>
  <c r="H105" i="2"/>
  <c r="E106" i="5"/>
  <c r="H107" i="2"/>
  <c r="E108" i="5"/>
  <c r="H109" i="2"/>
  <c r="Q7" i="4"/>
  <c r="Q9" i="4"/>
  <c r="F15" i="5"/>
  <c r="I16" i="2"/>
  <c r="Q104" i="4"/>
  <c r="Q42" i="4"/>
  <c r="Q172" i="4"/>
  <c r="Q176" i="4"/>
  <c r="Q495" i="4"/>
  <c r="T25" i="4"/>
  <c r="T29" i="4"/>
  <c r="Q250" i="4"/>
  <c r="Q266" i="4"/>
  <c r="T925" i="4"/>
  <c r="T949" i="4"/>
  <c r="N931" i="4"/>
  <c r="T931" i="4"/>
  <c r="N939" i="4"/>
  <c r="T939" i="4"/>
  <c r="N941" i="4"/>
  <c r="P955" i="4"/>
  <c r="P963" i="4"/>
  <c r="S963" i="4"/>
  <c r="N971" i="4"/>
  <c r="R971" i="4"/>
  <c r="Q10" i="4"/>
  <c r="P42" i="4"/>
  <c r="Q63" i="4"/>
  <c r="Q68" i="4"/>
  <c r="P556" i="4"/>
  <c r="F4" i="2"/>
  <c r="O4" i="2"/>
  <c r="I3" i="3"/>
  <c r="E670" i="5"/>
  <c r="F670" i="5"/>
  <c r="I670" i="5"/>
  <c r="G670" i="5"/>
  <c r="E672" i="5"/>
  <c r="F672" i="5"/>
  <c r="I672" i="5"/>
  <c r="G672" i="5"/>
  <c r="E674" i="5"/>
  <c r="F674" i="5"/>
  <c r="I674" i="5"/>
  <c r="G674" i="5"/>
  <c r="E676" i="5"/>
  <c r="F676" i="5"/>
  <c r="I676" i="5"/>
  <c r="G676" i="5"/>
  <c r="E678" i="5"/>
  <c r="F678" i="5"/>
  <c r="I678" i="5"/>
  <c r="G678" i="5"/>
  <c r="E680" i="5"/>
  <c r="F680" i="5"/>
  <c r="I680" i="5"/>
  <c r="G680" i="5"/>
  <c r="E682" i="5"/>
  <c r="F682" i="5"/>
  <c r="I682" i="5"/>
  <c r="G682" i="5"/>
  <c r="E684" i="5"/>
  <c r="F684" i="5"/>
  <c r="I684" i="5"/>
  <c r="G684" i="5"/>
  <c r="E686" i="5"/>
  <c r="F686" i="5"/>
  <c r="I686" i="5"/>
  <c r="G686" i="5"/>
  <c r="E688" i="5"/>
  <c r="F688" i="5"/>
  <c r="I688" i="5"/>
  <c r="G688" i="5"/>
  <c r="E690" i="5"/>
  <c r="F690" i="5"/>
  <c r="I690" i="5"/>
  <c r="G690" i="5"/>
  <c r="E692" i="5"/>
  <c r="F692" i="5"/>
  <c r="I692" i="5"/>
  <c r="G692" i="5"/>
  <c r="E694" i="5"/>
  <c r="F694" i="5"/>
  <c r="I694" i="5"/>
  <c r="G694" i="5"/>
  <c r="E696" i="5"/>
  <c r="F696" i="5"/>
  <c r="I696" i="5"/>
  <c r="G696" i="5"/>
  <c r="E698" i="5"/>
  <c r="F698" i="5"/>
  <c r="I698" i="5"/>
  <c r="G698" i="5"/>
  <c r="E700" i="5"/>
  <c r="F700" i="5"/>
  <c r="I700" i="5"/>
  <c r="G700" i="5"/>
  <c r="E702" i="5"/>
  <c r="F702" i="5"/>
  <c r="I702" i="5"/>
  <c r="G702" i="5"/>
  <c r="E704" i="5"/>
  <c r="F704" i="5"/>
  <c r="I704" i="5"/>
  <c r="G704" i="5"/>
  <c r="E706" i="5"/>
  <c r="F706" i="5"/>
  <c r="I706" i="5"/>
  <c r="G706" i="5"/>
  <c r="E708" i="5"/>
  <c r="F708" i="5"/>
  <c r="I708" i="5"/>
  <c r="G708" i="5"/>
  <c r="E710" i="5"/>
  <c r="F710" i="5"/>
  <c r="I710" i="5"/>
  <c r="G710" i="5"/>
  <c r="E712" i="5"/>
  <c r="F712" i="5"/>
  <c r="I712" i="5"/>
  <c r="G712" i="5"/>
  <c r="E714" i="5"/>
  <c r="F714" i="5"/>
  <c r="I714" i="5"/>
  <c r="G714" i="5"/>
  <c r="E716" i="5"/>
  <c r="F716" i="5"/>
  <c r="I716" i="5"/>
  <c r="G716" i="5"/>
  <c r="E718" i="5"/>
  <c r="F718" i="5"/>
  <c r="I718" i="5"/>
  <c r="G718" i="5"/>
  <c r="E720" i="5"/>
  <c r="F720" i="5"/>
  <c r="I720" i="5"/>
  <c r="G720" i="5"/>
  <c r="E722" i="5"/>
  <c r="F722" i="5"/>
  <c r="I722" i="5"/>
  <c r="G722" i="5"/>
  <c r="E724" i="5"/>
  <c r="F724" i="5"/>
  <c r="I724" i="5"/>
  <c r="G724" i="5"/>
  <c r="E726" i="5"/>
  <c r="F726" i="5"/>
  <c r="I726" i="5"/>
  <c r="G726" i="5"/>
  <c r="E728" i="5"/>
  <c r="F728" i="5"/>
  <c r="I728" i="5"/>
  <c r="G728" i="5"/>
  <c r="E730" i="5"/>
  <c r="F730" i="5"/>
  <c r="I730" i="5"/>
  <c r="G730" i="5"/>
  <c r="E732" i="5"/>
  <c r="F732" i="5"/>
  <c r="I732" i="5"/>
  <c r="G732" i="5"/>
  <c r="E734" i="5"/>
  <c r="F734" i="5"/>
  <c r="I734" i="5"/>
  <c r="G734" i="5"/>
  <c r="E736" i="5"/>
  <c r="F736" i="5"/>
  <c r="I736" i="5"/>
  <c r="G736" i="5"/>
  <c r="E738" i="5"/>
  <c r="F738" i="5"/>
  <c r="I738" i="5"/>
  <c r="G738" i="5"/>
  <c r="E740" i="5"/>
  <c r="F740" i="5"/>
  <c r="I740" i="5"/>
  <c r="G740" i="5"/>
  <c r="E742" i="5"/>
  <c r="F742" i="5"/>
  <c r="I742" i="5"/>
  <c r="G742" i="5"/>
  <c r="E744" i="5"/>
  <c r="F744" i="5"/>
  <c r="I744" i="5"/>
  <c r="G744" i="5"/>
  <c r="E746" i="5"/>
  <c r="F746" i="5"/>
  <c r="I746" i="5"/>
  <c r="G746" i="5"/>
  <c r="E11" i="5"/>
  <c r="F11" i="5"/>
  <c r="I11" i="5"/>
  <c r="E13" i="5"/>
  <c r="H14" i="2"/>
  <c r="F13" i="5"/>
  <c r="I14" i="2"/>
  <c r="I13" i="5"/>
  <c r="E514" i="5"/>
  <c r="F514" i="5"/>
  <c r="E516" i="5"/>
  <c r="F516" i="5"/>
  <c r="E280" i="5"/>
  <c r="I280" i="5"/>
  <c r="I520" i="5"/>
  <c r="F520" i="5"/>
  <c r="E520" i="5"/>
  <c r="I536" i="5"/>
  <c r="F536" i="5"/>
  <c r="E536" i="5"/>
  <c r="I552" i="5"/>
  <c r="F552" i="5"/>
  <c r="E552" i="5"/>
  <c r="I576" i="5"/>
  <c r="E576" i="5"/>
  <c r="I584" i="5"/>
  <c r="F584" i="5"/>
  <c r="E584" i="5"/>
  <c r="I575" i="5"/>
  <c r="F575" i="5"/>
  <c r="G575" i="5"/>
  <c r="I900" i="5"/>
  <c r="G900" i="5"/>
  <c r="I916" i="5"/>
  <c r="G916" i="5"/>
  <c r="I932" i="5"/>
  <c r="G932" i="5"/>
  <c r="I563" i="5"/>
  <c r="G563" i="5"/>
  <c r="I594" i="5"/>
  <c r="E594" i="5"/>
  <c r="I610" i="5"/>
  <c r="E610" i="5"/>
  <c r="I626" i="5"/>
  <c r="E626" i="5"/>
  <c r="I642" i="5"/>
  <c r="E642" i="5"/>
  <c r="I658" i="5"/>
  <c r="E658" i="5"/>
  <c r="I902" i="5"/>
  <c r="F902" i="5"/>
  <c r="G902" i="5"/>
  <c r="I918" i="5"/>
  <c r="F918" i="5"/>
  <c r="G918" i="5"/>
  <c r="I934" i="5"/>
  <c r="F934" i="5"/>
  <c r="G934" i="5"/>
  <c r="I558" i="5"/>
  <c r="E558" i="5"/>
  <c r="I574" i="5"/>
  <c r="E574" i="5"/>
  <c r="I590" i="5"/>
  <c r="E590" i="5"/>
  <c r="G109" i="5"/>
  <c r="J110" i="2"/>
  <c r="G111" i="5"/>
  <c r="J112" i="2"/>
  <c r="G113" i="5"/>
  <c r="J114" i="2"/>
  <c r="G115" i="5"/>
  <c r="J116" i="2"/>
  <c r="G117" i="5"/>
  <c r="J118" i="2"/>
  <c r="G119" i="5"/>
  <c r="J120" i="2"/>
  <c r="G121" i="5"/>
  <c r="J122" i="2"/>
  <c r="G123" i="5"/>
  <c r="J124" i="2"/>
  <c r="G125" i="5"/>
  <c r="J126" i="2"/>
  <c r="G127" i="5"/>
  <c r="J128" i="2"/>
  <c r="G129" i="5"/>
  <c r="J130" i="2"/>
  <c r="G131" i="5"/>
  <c r="J132" i="2"/>
  <c r="G133" i="5"/>
  <c r="J134" i="2"/>
  <c r="G135" i="5"/>
  <c r="J136" i="2"/>
  <c r="G137" i="5"/>
  <c r="J138" i="2"/>
  <c r="G139" i="5"/>
  <c r="J140" i="2"/>
  <c r="G141" i="5"/>
  <c r="J142" i="2"/>
  <c r="G143" i="5"/>
  <c r="J144" i="2"/>
  <c r="F518" i="5"/>
  <c r="F534" i="5"/>
  <c r="F550" i="5"/>
  <c r="I534" i="5"/>
  <c r="F900" i="5"/>
  <c r="F916" i="5"/>
  <c r="F932" i="5"/>
  <c r="I908" i="5"/>
  <c r="F941" i="5"/>
  <c r="G941" i="5"/>
  <c r="F943" i="5"/>
  <c r="G943" i="5"/>
  <c r="F945" i="5"/>
  <c r="G945" i="5"/>
  <c r="F947" i="5"/>
  <c r="G947" i="5"/>
  <c r="F949" i="5"/>
  <c r="G949" i="5"/>
  <c r="F951" i="5"/>
  <c r="G951" i="5"/>
  <c r="F953" i="5"/>
  <c r="G953" i="5"/>
  <c r="F955" i="5"/>
  <c r="G955" i="5"/>
  <c r="F957" i="5"/>
  <c r="G957" i="5"/>
  <c r="F959" i="5"/>
  <c r="G959" i="5"/>
  <c r="F961" i="5"/>
  <c r="G961" i="5"/>
  <c r="F963" i="5"/>
  <c r="G963" i="5"/>
  <c r="F965" i="5"/>
  <c r="G965" i="5"/>
  <c r="F967" i="5"/>
  <c r="G967" i="5"/>
  <c r="F969" i="5"/>
  <c r="G969" i="5"/>
  <c r="F971" i="5"/>
  <c r="G971" i="5"/>
  <c r="F973" i="5"/>
  <c r="G973" i="5"/>
  <c r="F975" i="5"/>
  <c r="G975" i="5"/>
  <c r="F977" i="5"/>
  <c r="G977" i="5"/>
  <c r="F979" i="5"/>
  <c r="G979" i="5"/>
  <c r="F981" i="5"/>
  <c r="G981" i="5"/>
  <c r="F983" i="5"/>
  <c r="G983" i="5"/>
  <c r="F985" i="5"/>
  <c r="G985" i="5"/>
  <c r="F987" i="5"/>
  <c r="G987" i="5"/>
  <c r="F989" i="5"/>
  <c r="G989" i="5"/>
  <c r="F991" i="5"/>
  <c r="G991" i="5"/>
  <c r="F993" i="5"/>
  <c r="G993" i="5"/>
  <c r="F995" i="5"/>
  <c r="G995" i="5"/>
  <c r="F997" i="5"/>
  <c r="G997" i="5"/>
  <c r="F999" i="5"/>
  <c r="I1000" i="2"/>
  <c r="G999" i="5"/>
  <c r="J1000" i="2"/>
  <c r="F1001" i="5"/>
  <c r="G1001" i="5"/>
  <c r="E671" i="5"/>
  <c r="F671" i="5"/>
  <c r="I671" i="5"/>
  <c r="E673" i="5"/>
  <c r="F673" i="5"/>
  <c r="I673" i="5"/>
  <c r="E675" i="5"/>
  <c r="F675" i="5"/>
  <c r="I675" i="5"/>
  <c r="E677" i="5"/>
  <c r="F677" i="5"/>
  <c r="I677" i="5"/>
  <c r="E679" i="5"/>
  <c r="F679" i="5"/>
  <c r="I679" i="5"/>
  <c r="E681" i="5"/>
  <c r="F681" i="5"/>
  <c r="I681" i="5"/>
  <c r="E683" i="5"/>
  <c r="F683" i="5"/>
  <c r="I683" i="5"/>
  <c r="E685" i="5"/>
  <c r="F685" i="5"/>
  <c r="I685" i="5"/>
  <c r="E687" i="5"/>
  <c r="F687" i="5"/>
  <c r="I687" i="5"/>
  <c r="E689" i="5"/>
  <c r="F689" i="5"/>
  <c r="I689" i="5"/>
  <c r="E691" i="5"/>
  <c r="F691" i="5"/>
  <c r="I691" i="5"/>
  <c r="E693" i="5"/>
  <c r="F693" i="5"/>
  <c r="I693" i="5"/>
  <c r="E695" i="5"/>
  <c r="F695" i="5"/>
  <c r="I695" i="5"/>
  <c r="E697" i="5"/>
  <c r="F697" i="5"/>
  <c r="I697" i="5"/>
  <c r="E699" i="5"/>
  <c r="F699" i="5"/>
  <c r="I699" i="5"/>
  <c r="E701" i="5"/>
  <c r="F701" i="5"/>
  <c r="I701" i="5"/>
  <c r="E703" i="5"/>
  <c r="F703" i="5"/>
  <c r="I703" i="5"/>
  <c r="E705" i="5"/>
  <c r="F705" i="5"/>
  <c r="I705" i="5"/>
  <c r="E707" i="5"/>
  <c r="F707" i="5"/>
  <c r="I707" i="5"/>
  <c r="E709" i="5"/>
  <c r="F709" i="5"/>
  <c r="I709" i="5"/>
  <c r="E711" i="5"/>
  <c r="F711" i="5"/>
  <c r="I711" i="5"/>
  <c r="E713" i="5"/>
  <c r="F713" i="5"/>
  <c r="I713" i="5"/>
  <c r="E715" i="5"/>
  <c r="F715" i="5"/>
  <c r="I715" i="5"/>
  <c r="E717" i="5"/>
  <c r="F717" i="5"/>
  <c r="I717" i="5"/>
  <c r="E719" i="5"/>
  <c r="F719" i="5"/>
  <c r="I719" i="5"/>
  <c r="E721" i="5"/>
  <c r="F721" i="5"/>
  <c r="I721" i="5"/>
  <c r="E723" i="5"/>
  <c r="F723" i="5"/>
  <c r="I723" i="5"/>
  <c r="E725" i="5"/>
  <c r="F725" i="5"/>
  <c r="I725" i="5"/>
  <c r="E727" i="5"/>
  <c r="F727" i="5"/>
  <c r="I727" i="5"/>
  <c r="E729" i="5"/>
  <c r="F729" i="5"/>
  <c r="I729" i="5"/>
  <c r="E731" i="5"/>
  <c r="F731" i="5"/>
  <c r="I731" i="5"/>
  <c r="E733" i="5"/>
  <c r="F733" i="5"/>
  <c r="I733" i="5"/>
  <c r="E735" i="5"/>
  <c r="F735" i="5"/>
  <c r="I735" i="5"/>
  <c r="E737" i="5"/>
  <c r="F737" i="5"/>
  <c r="I737" i="5"/>
  <c r="E739" i="5"/>
  <c r="F739" i="5"/>
  <c r="I739" i="5"/>
  <c r="E741" i="5"/>
  <c r="F741" i="5"/>
  <c r="I741" i="5"/>
  <c r="E743" i="5"/>
  <c r="F743" i="5"/>
  <c r="I743" i="5"/>
  <c r="E745" i="5"/>
  <c r="F745" i="5"/>
  <c r="I745" i="5"/>
  <c r="E747" i="5"/>
  <c r="F747" i="5"/>
  <c r="I747" i="5"/>
  <c r="E5" i="5"/>
  <c r="F5" i="5"/>
  <c r="I5" i="5"/>
  <c r="G5" i="5"/>
  <c r="I526" i="5"/>
  <c r="E526" i="5"/>
  <c r="I542" i="5"/>
  <c r="E542" i="5"/>
  <c r="I528" i="5"/>
  <c r="F528" i="5"/>
  <c r="E528" i="5"/>
  <c r="I544" i="5"/>
  <c r="F544" i="5"/>
  <c r="E544" i="5"/>
  <c r="I560" i="5"/>
  <c r="E560" i="5"/>
  <c r="I568" i="5"/>
  <c r="F568" i="5"/>
  <c r="E568" i="5"/>
  <c r="I559" i="5"/>
  <c r="F559" i="5"/>
  <c r="G559" i="5"/>
  <c r="I591" i="5"/>
  <c r="F591" i="5"/>
  <c r="G591" i="5"/>
  <c r="F596" i="5"/>
  <c r="E596" i="5"/>
  <c r="I604" i="5"/>
  <c r="F604" i="5"/>
  <c r="E604" i="5"/>
  <c r="F612" i="5"/>
  <c r="E612" i="5"/>
  <c r="I620" i="5"/>
  <c r="F620" i="5"/>
  <c r="E620" i="5"/>
  <c r="F628" i="5"/>
  <c r="E628" i="5"/>
  <c r="I636" i="5"/>
  <c r="F636" i="5"/>
  <c r="E636" i="5"/>
  <c r="F644" i="5"/>
  <c r="E644" i="5"/>
  <c r="I652" i="5"/>
  <c r="F652" i="5"/>
  <c r="E652" i="5"/>
  <c r="E660" i="5"/>
  <c r="F660" i="5"/>
  <c r="G660" i="5"/>
  <c r="E662" i="5"/>
  <c r="F662" i="5"/>
  <c r="G662" i="5"/>
  <c r="E664" i="5"/>
  <c r="F664" i="5"/>
  <c r="G664" i="5"/>
  <c r="E666" i="5"/>
  <c r="F666" i="5"/>
  <c r="G666" i="5"/>
  <c r="E668" i="5"/>
  <c r="F668" i="5"/>
  <c r="G668" i="5"/>
  <c r="E748" i="5"/>
  <c r="I748" i="5"/>
  <c r="F748" i="5"/>
  <c r="G748" i="5"/>
  <c r="I579" i="5"/>
  <c r="G579" i="5"/>
  <c r="I602" i="5"/>
  <c r="E602" i="5"/>
  <c r="I618" i="5"/>
  <c r="E618" i="5"/>
  <c r="I634" i="5"/>
  <c r="E634" i="5"/>
  <c r="I650" i="5"/>
  <c r="E650" i="5"/>
  <c r="I894" i="5"/>
  <c r="F894" i="5"/>
  <c r="G894" i="5"/>
  <c r="I910" i="5"/>
  <c r="F910" i="5"/>
  <c r="G910" i="5"/>
  <c r="I926" i="5"/>
  <c r="F926" i="5"/>
  <c r="G926" i="5"/>
  <c r="I566" i="5"/>
  <c r="E566" i="5"/>
  <c r="I582" i="5"/>
  <c r="E582" i="5"/>
  <c r="T957" i="4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G21" i="5"/>
  <c r="J22" i="2"/>
  <c r="G22" i="5"/>
  <c r="J23" i="2"/>
  <c r="G23" i="5"/>
  <c r="J24" i="2"/>
  <c r="G24" i="5"/>
  <c r="J25" i="2"/>
  <c r="G25" i="5"/>
  <c r="J26" i="2"/>
  <c r="G26" i="5"/>
  <c r="J27" i="2"/>
  <c r="G27" i="5"/>
  <c r="J28" i="2"/>
  <c r="G28" i="5"/>
  <c r="J29" i="2"/>
  <c r="G29" i="5"/>
  <c r="J30" i="2"/>
  <c r="G30" i="5"/>
  <c r="J31" i="2"/>
  <c r="G31" i="5"/>
  <c r="J32" i="2"/>
  <c r="G32" i="5"/>
  <c r="J33" i="2"/>
  <c r="G33" i="5"/>
  <c r="J34" i="2"/>
  <c r="G34" i="5"/>
  <c r="J35" i="2"/>
  <c r="G35" i="5"/>
  <c r="J36" i="2"/>
  <c r="G36" i="5"/>
  <c r="J37" i="2"/>
  <c r="G37" i="5"/>
  <c r="J38" i="2"/>
  <c r="G38" i="5"/>
  <c r="J39" i="2"/>
  <c r="G39" i="5"/>
  <c r="J40" i="2"/>
  <c r="G40" i="5"/>
  <c r="J41" i="2"/>
  <c r="G41" i="5"/>
  <c r="J42" i="2"/>
  <c r="G42" i="5"/>
  <c r="J43" i="2"/>
  <c r="G43" i="5"/>
  <c r="J44" i="2"/>
  <c r="G44" i="5"/>
  <c r="J45" i="2"/>
  <c r="G45" i="5"/>
  <c r="J46" i="2"/>
  <c r="G46" i="5"/>
  <c r="J47" i="2"/>
  <c r="G47" i="5"/>
  <c r="J48" i="2"/>
  <c r="G48" i="5"/>
  <c r="J49" i="2"/>
  <c r="G49" i="5"/>
  <c r="J50" i="2"/>
  <c r="G50" i="5"/>
  <c r="J51" i="2"/>
  <c r="G51" i="5"/>
  <c r="J52" i="2"/>
  <c r="G52" i="5"/>
  <c r="J53" i="2"/>
  <c r="G53" i="5"/>
  <c r="J54" i="2"/>
  <c r="G54" i="5"/>
  <c r="J55" i="2"/>
  <c r="G55" i="5"/>
  <c r="J56" i="2"/>
  <c r="G56" i="5"/>
  <c r="J57" i="2"/>
  <c r="G57" i="5"/>
  <c r="J58" i="2"/>
  <c r="G58" i="5"/>
  <c r="J59" i="2"/>
  <c r="G59" i="5"/>
  <c r="J60" i="2"/>
  <c r="G60" i="5"/>
  <c r="J61" i="2"/>
  <c r="G61" i="5"/>
  <c r="J62" i="2"/>
  <c r="G62" i="5"/>
  <c r="J63" i="2"/>
  <c r="G63" i="5"/>
  <c r="J64" i="2"/>
  <c r="G64" i="5"/>
  <c r="J65" i="2"/>
  <c r="G65" i="5"/>
  <c r="J66" i="2"/>
  <c r="G66" i="5"/>
  <c r="J67" i="2"/>
  <c r="G67" i="5"/>
  <c r="J68" i="2"/>
  <c r="G68" i="5"/>
  <c r="J69" i="2"/>
  <c r="G69" i="5"/>
  <c r="J70" i="2"/>
  <c r="G70" i="5"/>
  <c r="J71" i="2"/>
  <c r="G71" i="5"/>
  <c r="J72" i="2"/>
  <c r="G72" i="5"/>
  <c r="J73" i="2"/>
  <c r="G73" i="5"/>
  <c r="J74" i="2"/>
  <c r="G74" i="5"/>
  <c r="J75" i="2"/>
  <c r="G75" i="5"/>
  <c r="J76" i="2"/>
  <c r="G76" i="5"/>
  <c r="J77" i="2"/>
  <c r="G77" i="5"/>
  <c r="J78" i="2"/>
  <c r="G78" i="5"/>
  <c r="J79" i="2"/>
  <c r="G79" i="5"/>
  <c r="J80" i="2"/>
  <c r="G80" i="5"/>
  <c r="J81" i="2"/>
  <c r="G81" i="5"/>
  <c r="J82" i="2"/>
  <c r="G82" i="5"/>
  <c r="J83" i="2"/>
  <c r="G83" i="5"/>
  <c r="J84" i="2"/>
  <c r="G84" i="5"/>
  <c r="J85" i="2"/>
  <c r="G85" i="5"/>
  <c r="J86" i="2"/>
  <c r="G86" i="5"/>
  <c r="J87" i="2"/>
  <c r="G87" i="5"/>
  <c r="J88" i="2"/>
  <c r="G88" i="5"/>
  <c r="J89" i="2"/>
  <c r="G89" i="5"/>
  <c r="J90" i="2"/>
  <c r="G90" i="5"/>
  <c r="J91" i="2"/>
  <c r="G91" i="5"/>
  <c r="J92" i="2"/>
  <c r="G92" i="5"/>
  <c r="J93" i="2"/>
  <c r="G93" i="5"/>
  <c r="J94" i="2"/>
  <c r="G94" i="5"/>
  <c r="J95" i="2"/>
  <c r="G95" i="5"/>
  <c r="J96" i="2"/>
  <c r="G96" i="5"/>
  <c r="J97" i="2"/>
  <c r="G97" i="5"/>
  <c r="J98" i="2"/>
  <c r="G98" i="5"/>
  <c r="J99" i="2"/>
  <c r="G99" i="5"/>
  <c r="J100" i="2"/>
  <c r="G100" i="5"/>
  <c r="J101" i="2"/>
  <c r="G101" i="5"/>
  <c r="J102" i="2"/>
  <c r="G102" i="5"/>
  <c r="J103" i="2"/>
  <c r="G103" i="5"/>
  <c r="J104" i="2"/>
  <c r="G104" i="5"/>
  <c r="J105" i="2"/>
  <c r="G105" i="5"/>
  <c r="J106" i="2"/>
  <c r="G106" i="5"/>
  <c r="J107" i="2"/>
  <c r="G107" i="5"/>
  <c r="J108" i="2"/>
  <c r="G108" i="5"/>
  <c r="J109" i="2"/>
  <c r="G110" i="5"/>
  <c r="J111" i="2"/>
  <c r="G112" i="5"/>
  <c r="J113" i="2"/>
  <c r="G114" i="5"/>
  <c r="J115" i="2"/>
  <c r="G116" i="5"/>
  <c r="J117" i="2"/>
  <c r="G118" i="5"/>
  <c r="J119" i="2"/>
  <c r="G120" i="5"/>
  <c r="J121" i="2"/>
  <c r="G122" i="5"/>
  <c r="J123" i="2"/>
  <c r="G124" i="5"/>
  <c r="J125" i="2"/>
  <c r="G126" i="5"/>
  <c r="J127" i="2"/>
  <c r="G128" i="5"/>
  <c r="J129" i="2"/>
  <c r="G130" i="5"/>
  <c r="J131" i="2"/>
  <c r="G132" i="5"/>
  <c r="J133" i="2"/>
  <c r="G134" i="5"/>
  <c r="J135" i="2"/>
  <c r="G136" i="5"/>
  <c r="J137" i="2"/>
  <c r="G138" i="5"/>
  <c r="J139" i="2"/>
  <c r="G140" i="5"/>
  <c r="J141" i="2"/>
  <c r="G142" i="5"/>
  <c r="J143" i="2"/>
  <c r="F280" i="5"/>
  <c r="F526" i="5"/>
  <c r="F542" i="5"/>
  <c r="F594" i="5"/>
  <c r="F610" i="5"/>
  <c r="F626" i="5"/>
  <c r="F642" i="5"/>
  <c r="F658" i="5"/>
  <c r="I518" i="5"/>
  <c r="I550" i="5"/>
  <c r="F576" i="5"/>
  <c r="F892" i="5"/>
  <c r="F908" i="5"/>
  <c r="F924" i="5"/>
  <c r="I596" i="5"/>
  <c r="I628" i="5"/>
  <c r="I892" i="5"/>
  <c r="I924" i="5"/>
  <c r="E12" i="5"/>
  <c r="H13" i="2"/>
  <c r="F12" i="5"/>
  <c r="I13" i="2"/>
  <c r="E515" i="5"/>
  <c r="F515" i="5"/>
  <c r="E517" i="5"/>
  <c r="F517" i="5"/>
  <c r="E298" i="5"/>
  <c r="E306" i="5"/>
  <c r="E661" i="5"/>
  <c r="F661" i="5"/>
  <c r="E663" i="5"/>
  <c r="F663" i="5"/>
  <c r="E665" i="5"/>
  <c r="F665" i="5"/>
  <c r="E667" i="5"/>
  <c r="F667" i="5"/>
  <c r="E669" i="5"/>
  <c r="F669" i="5"/>
  <c r="F530" i="5"/>
  <c r="F546" i="5"/>
  <c r="F564" i="5"/>
  <c r="F580" i="5"/>
  <c r="F896" i="5"/>
  <c r="F912" i="5"/>
  <c r="F928" i="5"/>
  <c r="T149" i="4"/>
  <c r="S14" i="4"/>
  <c r="T109" i="4"/>
  <c r="Q22" i="4"/>
  <c r="Q26" i="4"/>
  <c r="Q30" i="4"/>
  <c r="Q34" i="4"/>
  <c r="Q38" i="4"/>
  <c r="Q126" i="4"/>
  <c r="P130" i="4"/>
  <c r="Q130" i="4"/>
  <c r="Q180" i="4"/>
  <c r="Q184" i="4"/>
  <c r="Q252" i="4"/>
  <c r="Q316" i="4"/>
  <c r="N556" i="4"/>
  <c r="R556" i="4" s="1"/>
  <c r="Q344" i="4"/>
  <c r="Q387" i="4"/>
  <c r="Q419" i="4"/>
  <c r="T153" i="4"/>
  <c r="P170" i="4"/>
  <c r="T937" i="4"/>
  <c r="T19" i="4"/>
  <c r="R19" i="4"/>
  <c r="R945" i="4"/>
  <c r="T945" i="4"/>
  <c r="T41" i="4"/>
  <c r="R41" i="4"/>
  <c r="T62" i="4"/>
  <c r="R62" i="4"/>
  <c r="R373" i="4"/>
  <c r="R929" i="4"/>
  <c r="T929" i="4"/>
  <c r="R969" i="4"/>
  <c r="T969" i="4"/>
  <c r="P114" i="4"/>
  <c r="Q114" i="4"/>
  <c r="Q142" i="4"/>
  <c r="P146" i="4"/>
  <c r="Q146" i="4"/>
  <c r="Q164" i="4"/>
  <c r="Q168" i="4"/>
  <c r="P290" i="4"/>
  <c r="Q332" i="4"/>
  <c r="Q340" i="4"/>
  <c r="Q356" i="4"/>
  <c r="Q423" i="4"/>
  <c r="Q431" i="4"/>
  <c r="Q439" i="4"/>
  <c r="Q455" i="4"/>
  <c r="T39" i="4"/>
  <c r="T933" i="4"/>
  <c r="T953" i="4"/>
  <c r="F17" i="5"/>
  <c r="I18" i="2"/>
  <c r="I17" i="5"/>
  <c r="I498" i="5"/>
  <c r="F498" i="5"/>
  <c r="E10" i="5"/>
  <c r="I10" i="5"/>
  <c r="E18" i="5"/>
  <c r="H19" i="2"/>
  <c r="I18" i="5"/>
  <c r="E19" i="5"/>
  <c r="H20" i="2"/>
  <c r="G19" i="5"/>
  <c r="J20" i="2"/>
  <c r="I144" i="5"/>
  <c r="F144" i="5"/>
  <c r="I145" i="2"/>
  <c r="E14" i="5"/>
  <c r="H15" i="2"/>
  <c r="G14" i="5"/>
  <c r="J15" i="2"/>
  <c r="I14" i="5"/>
  <c r="E373" i="5"/>
  <c r="G373" i="5"/>
  <c r="E375" i="5"/>
  <c r="G375" i="5"/>
  <c r="E377" i="5"/>
  <c r="G377" i="5"/>
  <c r="E381" i="5"/>
  <c r="G381" i="5"/>
  <c r="E385" i="5"/>
  <c r="G385" i="5"/>
  <c r="E389" i="5"/>
  <c r="G389" i="5"/>
  <c r="E397" i="5"/>
  <c r="G397" i="5"/>
  <c r="G399" i="5"/>
  <c r="E401" i="5"/>
  <c r="G401" i="5"/>
  <c r="E405" i="5"/>
  <c r="G405" i="5"/>
  <c r="E413" i="5"/>
  <c r="G413" i="5"/>
  <c r="E417" i="5"/>
  <c r="G417" i="5"/>
  <c r="E421" i="5"/>
  <c r="G421" i="5"/>
  <c r="E429" i="5"/>
  <c r="G429" i="5"/>
  <c r="E433" i="5"/>
  <c r="G433" i="5"/>
  <c r="E437" i="5"/>
  <c r="G437" i="5"/>
  <c r="E445" i="5"/>
  <c r="G445" i="5"/>
  <c r="E449" i="5"/>
  <c r="G449" i="5"/>
  <c r="I939" i="5"/>
  <c r="E939" i="5"/>
  <c r="G939" i="5"/>
  <c r="I938" i="5"/>
  <c r="F938" i="5"/>
  <c r="N509" i="4"/>
  <c r="R509" i="4" s="1"/>
  <c r="F374" i="5"/>
  <c r="E16" i="5"/>
  <c r="H17" i="2"/>
  <c r="E374" i="5"/>
  <c r="Q28" i="4"/>
  <c r="Q36" i="4"/>
  <c r="S46" i="4"/>
  <c r="S50" i="4"/>
  <c r="S54" i="4"/>
  <c r="S58" i="4"/>
  <c r="S39" i="4"/>
  <c r="U39" i="4"/>
  <c r="S43" i="4"/>
  <c r="U43" i="4"/>
  <c r="S185" i="4"/>
  <c r="S221" i="4"/>
  <c r="S225" i="4"/>
  <c r="T394" i="4"/>
  <c r="T426" i="4"/>
  <c r="P514" i="4"/>
  <c r="P931" i="4"/>
  <c r="P947" i="4"/>
  <c r="S947" i="4"/>
  <c r="P971" i="4"/>
  <c r="Q6" i="4"/>
  <c r="N42" i="4"/>
  <c r="R42" i="4"/>
  <c r="I19" i="5"/>
  <c r="I453" i="5"/>
  <c r="I457" i="5"/>
  <c r="I461" i="5"/>
  <c r="I465" i="5"/>
  <c r="I469" i="5"/>
  <c r="I473" i="5"/>
  <c r="I477" i="5"/>
  <c r="I481" i="5"/>
  <c r="I485" i="5"/>
  <c r="I487" i="5"/>
  <c r="I489" i="5"/>
  <c r="I491" i="5"/>
  <c r="I493" i="5"/>
  <c r="I495" i="5"/>
  <c r="I497" i="5"/>
  <c r="E453" i="5"/>
  <c r="E457" i="5"/>
  <c r="E461" i="5"/>
  <c r="E465" i="5"/>
  <c r="E469" i="5"/>
  <c r="E473" i="5"/>
  <c r="E477" i="5"/>
  <c r="E481" i="5"/>
  <c r="E485" i="5"/>
  <c r="E487" i="5"/>
  <c r="E489" i="5"/>
  <c r="E491" i="5"/>
  <c r="E493" i="5"/>
  <c r="E495" i="5"/>
  <c r="E497" i="5"/>
  <c r="G16" i="5"/>
  <c r="J17" i="2"/>
  <c r="E109" i="5"/>
  <c r="H110" i="2"/>
  <c r="E110" i="5"/>
  <c r="H111" i="2"/>
  <c r="E111" i="5"/>
  <c r="H112" i="2"/>
  <c r="E112" i="5"/>
  <c r="H113" i="2"/>
  <c r="E113" i="5"/>
  <c r="H114" i="2"/>
  <c r="E114" i="5"/>
  <c r="H115" i="2"/>
  <c r="E115" i="5"/>
  <c r="H116" i="2"/>
  <c r="E116" i="5"/>
  <c r="H117" i="2"/>
  <c r="E117" i="5"/>
  <c r="H118" i="2"/>
  <c r="E118" i="5"/>
  <c r="H119" i="2"/>
  <c r="E119" i="5"/>
  <c r="H120" i="2"/>
  <c r="E120" i="5"/>
  <c r="H121" i="2"/>
  <c r="E121" i="5"/>
  <c r="H122" i="2"/>
  <c r="E122" i="5"/>
  <c r="H123" i="2"/>
  <c r="E123" i="5"/>
  <c r="H124" i="2"/>
  <c r="E124" i="5"/>
  <c r="H125" i="2"/>
  <c r="E125" i="5"/>
  <c r="H126" i="2"/>
  <c r="E126" i="5"/>
  <c r="H127" i="2"/>
  <c r="E127" i="5"/>
  <c r="H128" i="2"/>
  <c r="E128" i="5"/>
  <c r="H129" i="2"/>
  <c r="E129" i="5"/>
  <c r="H130" i="2"/>
  <c r="E130" i="5"/>
  <c r="H131" i="2"/>
  <c r="E131" i="5"/>
  <c r="H132" i="2"/>
  <c r="E132" i="5"/>
  <c r="H133" i="2"/>
  <c r="E133" i="5"/>
  <c r="H134" i="2"/>
  <c r="E134" i="5"/>
  <c r="H135" i="2"/>
  <c r="E135" i="5"/>
  <c r="H136" i="2"/>
  <c r="E136" i="5"/>
  <c r="H137" i="2"/>
  <c r="E137" i="5"/>
  <c r="H138" i="2"/>
  <c r="E138" i="5"/>
  <c r="H139" i="2"/>
  <c r="E139" i="5"/>
  <c r="H140" i="2"/>
  <c r="E140" i="5"/>
  <c r="H141" i="2"/>
  <c r="E141" i="5"/>
  <c r="H142" i="2"/>
  <c r="E142" i="5"/>
  <c r="H143" i="2"/>
  <c r="E143" i="5"/>
  <c r="H144" i="2"/>
  <c r="G453" i="5"/>
  <c r="G457" i="5"/>
  <c r="G461" i="5"/>
  <c r="G465" i="5"/>
  <c r="G469" i="5"/>
  <c r="G473" i="5"/>
  <c r="G475" i="5"/>
  <c r="G477" i="5"/>
  <c r="G481" i="5"/>
  <c r="G485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10" i="5"/>
  <c r="I16" i="5"/>
  <c r="G18" i="5"/>
  <c r="J19" i="2"/>
  <c r="F10" i="5"/>
  <c r="F19" i="5"/>
  <c r="I20" i="2"/>
  <c r="E17" i="5"/>
  <c r="H18" i="2"/>
  <c r="F18" i="5"/>
  <c r="I19" i="2"/>
  <c r="I937" i="5"/>
  <c r="E937" i="5"/>
  <c r="G937" i="5"/>
  <c r="N5" i="4"/>
  <c r="R5" i="4"/>
  <c r="P5" i="4"/>
  <c r="F14" i="5"/>
  <c r="I15" i="2"/>
  <c r="G17" i="5"/>
  <c r="J18" i="2"/>
  <c r="F20" i="5"/>
  <c r="I21" i="2"/>
  <c r="F937" i="5"/>
  <c r="F939" i="5"/>
  <c r="E938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H1000" i="2"/>
  <c r="E1000" i="5"/>
  <c r="E1001" i="5"/>
  <c r="N7" i="4"/>
  <c r="R7" i="4"/>
  <c r="P7" i="4"/>
  <c r="N9" i="4"/>
  <c r="R9" i="4"/>
  <c r="P9" i="4"/>
  <c r="N11" i="4"/>
  <c r="R11" i="4"/>
  <c r="P11" i="4"/>
  <c r="N13" i="4"/>
  <c r="R13" i="4"/>
  <c r="P13" i="4"/>
  <c r="N16" i="4"/>
  <c r="R16" i="4"/>
  <c r="P16" i="4"/>
  <c r="N501" i="4"/>
  <c r="R501" i="4" s="1"/>
  <c r="P501" i="4"/>
  <c r="S21" i="4"/>
  <c r="S23" i="4"/>
  <c r="S25" i="4"/>
  <c r="S27" i="4"/>
  <c r="S29" i="4"/>
  <c r="S31" i="4"/>
  <c r="S33" i="4"/>
  <c r="S35" i="4"/>
  <c r="S37" i="4"/>
  <c r="R37" i="4"/>
  <c r="R221" i="4"/>
  <c r="N98" i="4"/>
  <c r="R98" i="4"/>
  <c r="N226" i="4"/>
  <c r="R226" i="4" s="1"/>
  <c r="N224" i="4"/>
  <c r="R224" i="4" s="1"/>
  <c r="N342" i="4"/>
  <c r="R342" i="4" s="1"/>
  <c r="N350" i="4"/>
  <c r="R350" i="4" s="1"/>
  <c r="P6" i="4"/>
  <c r="N6" i="4"/>
  <c r="R6" i="4"/>
  <c r="N10" i="4"/>
  <c r="R10" i="4"/>
  <c r="N17" i="4"/>
  <c r="R17" i="4"/>
  <c r="S62" i="4"/>
  <c r="S149" i="4"/>
  <c r="U149" i="4"/>
  <c r="S153" i="4"/>
  <c r="T137" i="4"/>
  <c r="T145" i="4"/>
  <c r="S157" i="4"/>
  <c r="S161" i="4"/>
  <c r="S165" i="4"/>
  <c r="S169" i="4"/>
  <c r="S173" i="4"/>
  <c r="S177" i="4"/>
  <c r="S181" i="4"/>
  <c r="R181" i="4"/>
  <c r="R197" i="4"/>
  <c r="R213" i="4"/>
  <c r="P118" i="4"/>
  <c r="P126" i="4"/>
  <c r="P134" i="4"/>
  <c r="P142" i="4"/>
  <c r="P158" i="4"/>
  <c r="P166" i="4"/>
  <c r="P174" i="4"/>
  <c r="P182" i="4"/>
  <c r="N94" i="4"/>
  <c r="R94" i="4"/>
  <c r="N102" i="4"/>
  <c r="R102" i="4"/>
  <c r="N222" i="4"/>
  <c r="R222" i="4" s="1"/>
  <c r="P254" i="4"/>
  <c r="P262" i="4"/>
  <c r="P278" i="4"/>
  <c r="P286" i="4"/>
  <c r="P294" i="4"/>
  <c r="P302" i="4"/>
  <c r="P310" i="4"/>
  <c r="P318" i="4"/>
  <c r="P326" i="4"/>
  <c r="P334" i="4"/>
  <c r="N220" i="4"/>
  <c r="R220" i="4" s="1"/>
  <c r="N228" i="4"/>
  <c r="R228" i="4" s="1"/>
  <c r="N338" i="4"/>
  <c r="R338" i="4" s="1"/>
  <c r="N354" i="4"/>
  <c r="R354" i="4" s="1"/>
  <c r="Q16" i="4"/>
  <c r="R66" i="4"/>
  <c r="N8" i="4"/>
  <c r="N12" i="4"/>
  <c r="R12" i="4"/>
  <c r="R21" i="4"/>
  <c r="R29" i="4"/>
  <c r="R56" i="4"/>
  <c r="T69" i="4"/>
  <c r="R115" i="4"/>
  <c r="R123" i="4"/>
  <c r="R131" i="4"/>
  <c r="R139" i="4"/>
  <c r="R147" i="4"/>
  <c r="T113" i="4"/>
  <c r="T121" i="4"/>
  <c r="T129" i="4"/>
  <c r="R157" i="4"/>
  <c r="R165" i="4"/>
  <c r="R173" i="4"/>
  <c r="R259" i="4"/>
  <c r="R25" i="4"/>
  <c r="R33" i="4"/>
  <c r="R48" i="4"/>
  <c r="S69" i="4"/>
  <c r="U69" i="4"/>
  <c r="T44" i="4"/>
  <c r="T52" i="4"/>
  <c r="T60" i="4"/>
  <c r="T105" i="4"/>
  <c r="S105" i="4"/>
  <c r="U105" i="4"/>
  <c r="S109" i="4"/>
  <c r="U109" i="4"/>
  <c r="S115" i="4"/>
  <c r="S119" i="4"/>
  <c r="S123" i="4"/>
  <c r="U123" i="4"/>
  <c r="S127" i="4"/>
  <c r="S131" i="4"/>
  <c r="S135" i="4"/>
  <c r="S139" i="4"/>
  <c r="S143" i="4"/>
  <c r="S147" i="4"/>
  <c r="R119" i="4"/>
  <c r="R127" i="4"/>
  <c r="R135" i="4"/>
  <c r="R143" i="4"/>
  <c r="R161" i="4"/>
  <c r="R169" i="4"/>
  <c r="U169" i="4"/>
  <c r="R177" i="4"/>
  <c r="R185" i="4"/>
  <c r="R201" i="4"/>
  <c r="R209" i="4"/>
  <c r="R225" i="4"/>
  <c r="S245" i="4"/>
  <c r="S261" i="4"/>
  <c r="S301" i="4"/>
  <c r="S325" i="4"/>
  <c r="S337" i="4"/>
  <c r="S349" i="4"/>
  <c r="R251" i="4"/>
  <c r="R347" i="4"/>
  <c r="S4" i="4"/>
  <c r="R4" i="4"/>
  <c r="T4" i="4"/>
  <c r="N18" i="4"/>
  <c r="R18" i="4"/>
  <c r="P18" i="4"/>
  <c r="N22" i="4"/>
  <c r="R22" i="4"/>
  <c r="P22" i="4"/>
  <c r="N26" i="4"/>
  <c r="R26" i="4"/>
  <c r="P26" i="4"/>
  <c r="N30" i="4"/>
  <c r="R30" i="4"/>
  <c r="P30" i="4"/>
  <c r="N34" i="4"/>
  <c r="R34" i="4"/>
  <c r="P34" i="4"/>
  <c r="N38" i="4"/>
  <c r="R38" i="4"/>
  <c r="P38" i="4"/>
  <c r="N47" i="4"/>
  <c r="R47" i="4"/>
  <c r="P47" i="4"/>
  <c r="N51" i="4"/>
  <c r="R51" i="4"/>
  <c r="P51" i="4"/>
  <c r="N55" i="4"/>
  <c r="R55" i="4"/>
  <c r="P55" i="4"/>
  <c r="N59" i="4"/>
  <c r="R59" i="4"/>
  <c r="P59" i="4"/>
  <c r="N63" i="4"/>
  <c r="R63" i="4"/>
  <c r="P63" i="4"/>
  <c r="N465" i="4"/>
  <c r="R465" i="4" s="1"/>
  <c r="P465" i="4"/>
  <c r="N469" i="4"/>
  <c r="R469" i="4" s="1"/>
  <c r="N473" i="4"/>
  <c r="R473" i="4" s="1"/>
  <c r="P473" i="4"/>
  <c r="N481" i="4"/>
  <c r="P481" i="4"/>
  <c r="P485" i="4"/>
  <c r="S485" i="4" s="1"/>
  <c r="N489" i="4"/>
  <c r="R489" i="4" s="1"/>
  <c r="P489" i="4"/>
  <c r="N493" i="4"/>
  <c r="R493" i="4"/>
  <c r="P493" i="4"/>
  <c r="N497" i="4"/>
  <c r="R497" i="4" s="1"/>
  <c r="P497" i="4"/>
  <c r="N503" i="4"/>
  <c r="R503" i="4"/>
  <c r="P503" i="4"/>
  <c r="N507" i="4"/>
  <c r="R507" i="4" s="1"/>
  <c r="P507" i="4"/>
  <c r="N513" i="4"/>
  <c r="R513" i="4"/>
  <c r="P513" i="4"/>
  <c r="N383" i="4"/>
  <c r="R383" i="4" s="1"/>
  <c r="P387" i="4"/>
  <c r="S387" i="4" s="1"/>
  <c r="N403" i="4"/>
  <c r="R403" i="4" s="1"/>
  <c r="P407" i="4"/>
  <c r="N411" i="4"/>
  <c r="R411" i="4" s="1"/>
  <c r="U411" i="4" s="1"/>
  <c r="P411" i="4"/>
  <c r="N419" i="4"/>
  <c r="R419" i="4" s="1"/>
  <c r="P419" i="4"/>
  <c r="S419" i="4" s="1"/>
  <c r="N423" i="4"/>
  <c r="R423" i="4" s="1"/>
  <c r="P423" i="4"/>
  <c r="N427" i="4"/>
  <c r="R427" i="4" s="1"/>
  <c r="P427" i="4"/>
  <c r="N431" i="4"/>
  <c r="R431" i="4" s="1"/>
  <c r="P431" i="4"/>
  <c r="N435" i="4"/>
  <c r="P435" i="4"/>
  <c r="N439" i="4"/>
  <c r="R439" i="4" s="1"/>
  <c r="P439" i="4"/>
  <c r="N455" i="4"/>
  <c r="R455" i="4" s="1"/>
  <c r="P455" i="4"/>
  <c r="R394" i="4"/>
  <c r="R426" i="4"/>
  <c r="N557" i="4"/>
  <c r="R557" i="4"/>
  <c r="N561" i="4"/>
  <c r="R561" i="4"/>
  <c r="N565" i="4"/>
  <c r="R565" i="4"/>
  <c r="N569" i="4"/>
  <c r="R569" i="4"/>
  <c r="N573" i="4"/>
  <c r="R573" i="4"/>
  <c r="N577" i="4"/>
  <c r="R577" i="4"/>
  <c r="N581" i="4"/>
  <c r="R581" i="4"/>
  <c r="N585" i="4"/>
  <c r="R585" i="4"/>
  <c r="N589" i="4"/>
  <c r="R589" i="4"/>
  <c r="N593" i="4"/>
  <c r="R593" i="4"/>
  <c r="N597" i="4"/>
  <c r="R597" i="4"/>
  <c r="N601" i="4"/>
  <c r="R601" i="4"/>
  <c r="N605" i="4"/>
  <c r="R605" i="4"/>
  <c r="N609" i="4"/>
  <c r="R609" i="4"/>
  <c r="N613" i="4"/>
  <c r="R613" i="4"/>
  <c r="N617" i="4"/>
  <c r="R617" i="4"/>
  <c r="N621" i="4"/>
  <c r="R621" i="4"/>
  <c r="N625" i="4"/>
  <c r="R625" i="4"/>
  <c r="N629" i="4"/>
  <c r="R629" i="4"/>
  <c r="N633" i="4"/>
  <c r="R633" i="4"/>
  <c r="N637" i="4"/>
  <c r="R637" i="4"/>
  <c r="N641" i="4"/>
  <c r="R641" i="4"/>
  <c r="N645" i="4"/>
  <c r="R645" i="4"/>
  <c r="N649" i="4"/>
  <c r="R649" i="4"/>
  <c r="N653" i="4"/>
  <c r="R653" i="4"/>
  <c r="N657" i="4"/>
  <c r="R657" i="4"/>
  <c r="N661" i="4"/>
  <c r="R661" i="4"/>
  <c r="N665" i="4"/>
  <c r="R665" i="4"/>
  <c r="N669" i="4"/>
  <c r="R669" i="4"/>
  <c r="N673" i="4"/>
  <c r="R673" i="4"/>
  <c r="N677" i="4"/>
  <c r="R677" i="4"/>
  <c r="N681" i="4"/>
  <c r="R681" i="4"/>
  <c r="N685" i="4"/>
  <c r="R685" i="4"/>
  <c r="N689" i="4"/>
  <c r="R689" i="4"/>
  <c r="N693" i="4"/>
  <c r="R693" i="4"/>
  <c r="N697" i="4"/>
  <c r="R697" i="4"/>
  <c r="N701" i="4"/>
  <c r="R701" i="4"/>
  <c r="N705" i="4"/>
  <c r="R705" i="4"/>
  <c r="N709" i="4"/>
  <c r="R709" i="4"/>
  <c r="N713" i="4"/>
  <c r="R713" i="4"/>
  <c r="N717" i="4"/>
  <c r="R717" i="4"/>
  <c r="N721" i="4"/>
  <c r="R721" i="4"/>
  <c r="N725" i="4"/>
  <c r="R725" i="4"/>
  <c r="N729" i="4"/>
  <c r="R729" i="4"/>
  <c r="N733" i="4"/>
  <c r="R733" i="4"/>
  <c r="N737" i="4"/>
  <c r="R737" i="4"/>
  <c r="N741" i="4"/>
  <c r="R741" i="4"/>
  <c r="N745" i="4"/>
  <c r="R745" i="4"/>
  <c r="N749" i="4"/>
  <c r="R749" i="4"/>
  <c r="N753" i="4"/>
  <c r="R753" i="4"/>
  <c r="N757" i="4"/>
  <c r="R757" i="4"/>
  <c r="N761" i="4"/>
  <c r="R761" i="4"/>
  <c r="N765" i="4"/>
  <c r="R765" i="4"/>
  <c r="N769" i="4"/>
  <c r="R769" i="4"/>
  <c r="N773" i="4"/>
  <c r="R773" i="4"/>
  <c r="N777" i="4"/>
  <c r="R777" i="4"/>
  <c r="N781" i="4"/>
  <c r="R781" i="4"/>
  <c r="N785" i="4"/>
  <c r="R785" i="4"/>
  <c r="N789" i="4"/>
  <c r="R789" i="4"/>
  <c r="N793" i="4"/>
  <c r="R793" i="4"/>
  <c r="N797" i="4"/>
  <c r="R797" i="4"/>
  <c r="N801" i="4"/>
  <c r="R801" i="4"/>
  <c r="N805" i="4"/>
  <c r="R805" i="4"/>
  <c r="N809" i="4"/>
  <c r="R809" i="4"/>
  <c r="N813" i="4"/>
  <c r="R813" i="4"/>
  <c r="N817" i="4"/>
  <c r="R817" i="4"/>
  <c r="N821" i="4"/>
  <c r="R821" i="4"/>
  <c r="N825" i="4"/>
  <c r="R825" i="4"/>
  <c r="N829" i="4"/>
  <c r="R829" i="4"/>
  <c r="N833" i="4"/>
  <c r="R833" i="4"/>
  <c r="N837" i="4"/>
  <c r="R837" i="4"/>
  <c r="N841" i="4"/>
  <c r="R841" i="4"/>
  <c r="N845" i="4"/>
  <c r="R845" i="4"/>
  <c r="N849" i="4"/>
  <c r="R849" i="4"/>
  <c r="N853" i="4"/>
  <c r="R853" i="4"/>
  <c r="N857" i="4"/>
  <c r="R857" i="4"/>
  <c r="N861" i="4"/>
  <c r="R861" i="4"/>
  <c r="N865" i="4"/>
  <c r="R865" i="4"/>
  <c r="N869" i="4"/>
  <c r="R869" i="4"/>
  <c r="N873" i="4"/>
  <c r="R873" i="4"/>
  <c r="N877" i="4"/>
  <c r="R877" i="4"/>
  <c r="N881" i="4"/>
  <c r="R881" i="4"/>
  <c r="N885" i="4"/>
  <c r="R885" i="4"/>
  <c r="N889" i="4"/>
  <c r="R889" i="4"/>
  <c r="N893" i="4"/>
  <c r="R893" i="4"/>
  <c r="N897" i="4"/>
  <c r="R897" i="4"/>
  <c r="N901" i="4"/>
  <c r="R901" i="4"/>
  <c r="N905" i="4"/>
  <c r="R905" i="4"/>
  <c r="N909" i="4"/>
  <c r="R909" i="4"/>
  <c r="N913" i="4"/>
  <c r="R913" i="4"/>
  <c r="N917" i="4"/>
  <c r="R917" i="4"/>
  <c r="N921" i="4"/>
  <c r="R921" i="4"/>
  <c r="R15" i="4"/>
  <c r="N70" i="4"/>
  <c r="R70" i="4"/>
  <c r="N74" i="4"/>
  <c r="R74" i="4"/>
  <c r="N78" i="4"/>
  <c r="R78" i="4"/>
  <c r="N82" i="4"/>
  <c r="R82" i="4"/>
  <c r="N86" i="4"/>
  <c r="R86" i="4"/>
  <c r="N90" i="4"/>
  <c r="R90" i="4"/>
  <c r="P92" i="4"/>
  <c r="P96" i="4"/>
  <c r="P100" i="4"/>
  <c r="P104" i="4"/>
  <c r="N114" i="4"/>
  <c r="R114" i="4"/>
  <c r="N118" i="4"/>
  <c r="R118" i="4"/>
  <c r="N122" i="4"/>
  <c r="R122" i="4"/>
  <c r="N126" i="4"/>
  <c r="R126" i="4"/>
  <c r="N130" i="4"/>
  <c r="R130" i="4"/>
  <c r="N134" i="4"/>
  <c r="R134" i="4"/>
  <c r="N138" i="4"/>
  <c r="R138" i="4"/>
  <c r="N142" i="4"/>
  <c r="R142" i="4"/>
  <c r="N146" i="4"/>
  <c r="R146" i="4"/>
  <c r="N158" i="4"/>
  <c r="R158" i="4"/>
  <c r="N162" i="4"/>
  <c r="R162" i="4"/>
  <c r="N166" i="4"/>
  <c r="R166" i="4"/>
  <c r="N170" i="4"/>
  <c r="R170" i="4"/>
  <c r="N174" i="4"/>
  <c r="R174" i="4"/>
  <c r="N178" i="4"/>
  <c r="R178" i="4"/>
  <c r="N182" i="4"/>
  <c r="R182" i="4"/>
  <c r="N190" i="4"/>
  <c r="R190" i="4" s="1"/>
  <c r="N198" i="4"/>
  <c r="R198" i="4" s="1"/>
  <c r="N252" i="4"/>
  <c r="R252" i="4" s="1"/>
  <c r="N260" i="4"/>
  <c r="R260" i="4" s="1"/>
  <c r="N268" i="4"/>
  <c r="R268" i="4" s="1"/>
  <c r="N276" i="4"/>
  <c r="R276" i="4" s="1"/>
  <c r="N284" i="4"/>
  <c r="R284" i="4" s="1"/>
  <c r="N292" i="4"/>
  <c r="R292" i="4" s="1"/>
  <c r="N300" i="4"/>
  <c r="R300" i="4" s="1"/>
  <c r="N308" i="4"/>
  <c r="R308" i="4" s="1"/>
  <c r="N316" i="4"/>
  <c r="R316" i="4" s="1"/>
  <c r="N324" i="4"/>
  <c r="R324" i="4" s="1"/>
  <c r="N332" i="4"/>
  <c r="R332" i="4" s="1"/>
  <c r="P340" i="4"/>
  <c r="P348" i="4"/>
  <c r="P356" i="4"/>
  <c r="N24" i="4"/>
  <c r="R24" i="4"/>
  <c r="P24" i="4"/>
  <c r="N28" i="4"/>
  <c r="R28" i="4"/>
  <c r="P28" i="4"/>
  <c r="N32" i="4"/>
  <c r="R32" i="4"/>
  <c r="P32" i="4"/>
  <c r="N36" i="4"/>
  <c r="R36" i="4"/>
  <c r="P36" i="4"/>
  <c r="N40" i="4"/>
  <c r="R40" i="4"/>
  <c r="P40" i="4"/>
  <c r="N45" i="4"/>
  <c r="R45" i="4"/>
  <c r="P45" i="4"/>
  <c r="N49" i="4"/>
  <c r="R49" i="4"/>
  <c r="P49" i="4"/>
  <c r="N53" i="4"/>
  <c r="R53" i="4"/>
  <c r="P53" i="4"/>
  <c r="N57" i="4"/>
  <c r="R57" i="4"/>
  <c r="P57" i="4"/>
  <c r="N61" i="4"/>
  <c r="R61" i="4"/>
  <c r="P61" i="4"/>
  <c r="N68" i="4"/>
  <c r="R68" i="4"/>
  <c r="P68" i="4"/>
  <c r="P459" i="4"/>
  <c r="N463" i="4"/>
  <c r="R463" i="4" s="1"/>
  <c r="P463" i="4"/>
  <c r="N467" i="4"/>
  <c r="R467" i="4" s="1"/>
  <c r="P467" i="4"/>
  <c r="N471" i="4"/>
  <c r="R471" i="4" s="1"/>
  <c r="P471" i="4"/>
  <c r="N479" i="4"/>
  <c r="R479" i="4" s="1"/>
  <c r="P479" i="4"/>
  <c r="N483" i="4"/>
  <c r="R483" i="4" s="1"/>
  <c r="U483" i="4" s="1"/>
  <c r="P483" i="4"/>
  <c r="N487" i="4"/>
  <c r="R487" i="4" s="1"/>
  <c r="P487" i="4"/>
  <c r="N491" i="4"/>
  <c r="R491" i="4"/>
  <c r="P491" i="4"/>
  <c r="N495" i="4"/>
  <c r="R495" i="4" s="1"/>
  <c r="P495" i="4"/>
  <c r="N499" i="4"/>
  <c r="R499" i="4"/>
  <c r="P499" i="4"/>
  <c r="N505" i="4"/>
  <c r="R505" i="4" s="1"/>
  <c r="P505" i="4"/>
  <c r="N511" i="4"/>
  <c r="R511" i="4"/>
  <c r="P511" i="4"/>
  <c r="P389" i="4"/>
  <c r="N393" i="4"/>
  <c r="R393" i="4"/>
  <c r="P393" i="4"/>
  <c r="N397" i="4"/>
  <c r="P397" i="4"/>
  <c r="P401" i="4"/>
  <c r="N405" i="4"/>
  <c r="R405" i="4" s="1"/>
  <c r="P405" i="4"/>
  <c r="N409" i="4"/>
  <c r="R409" i="4"/>
  <c r="P409" i="4"/>
  <c r="N413" i="4"/>
  <c r="R413" i="4" s="1"/>
  <c r="P413" i="4"/>
  <c r="N417" i="4"/>
  <c r="P417" i="4"/>
  <c r="N421" i="4"/>
  <c r="R421" i="4" s="1"/>
  <c r="P421" i="4"/>
  <c r="N425" i="4"/>
  <c r="R425" i="4" s="1"/>
  <c r="V425" i="4" s="1"/>
  <c r="P425" i="4"/>
  <c r="N429" i="4"/>
  <c r="P429" i="4"/>
  <c r="N433" i="4"/>
  <c r="R433" i="4" s="1"/>
  <c r="P433" i="4"/>
  <c r="S433" i="4" s="1"/>
  <c r="N437" i="4"/>
  <c r="R437" i="4" s="1"/>
  <c r="P437" i="4"/>
  <c r="N441" i="4"/>
  <c r="R441" i="4"/>
  <c r="P441" i="4"/>
  <c r="N445" i="4"/>
  <c r="R445" i="4" s="1"/>
  <c r="P445" i="4"/>
  <c r="N449" i="4"/>
  <c r="P449" i="4"/>
  <c r="N457" i="4"/>
  <c r="R457" i="4" s="1"/>
  <c r="P457" i="4"/>
  <c r="N922" i="4"/>
  <c r="R922" i="4"/>
  <c r="P922" i="4"/>
  <c r="S394" i="4"/>
  <c r="U394" i="4" s="1"/>
  <c r="S422" i="4"/>
  <c r="S426" i="4"/>
  <c r="R422" i="4"/>
  <c r="S925" i="4"/>
  <c r="U925" i="4"/>
  <c r="S929" i="4"/>
  <c r="S933" i="4"/>
  <c r="U933" i="4"/>
  <c r="S937" i="4"/>
  <c r="S945" i="4"/>
  <c r="S949" i="4"/>
  <c r="U949" i="4"/>
  <c r="S953" i="4"/>
  <c r="U953" i="4"/>
  <c r="S957" i="4"/>
  <c r="U957" i="4"/>
  <c r="S965" i="4"/>
  <c r="S969" i="4"/>
  <c r="S15" i="4"/>
  <c r="P70" i="4"/>
  <c r="P72" i="4"/>
  <c r="P74" i="4"/>
  <c r="P76" i="4"/>
  <c r="P78" i="4"/>
  <c r="P80" i="4"/>
  <c r="P82" i="4"/>
  <c r="P84" i="4"/>
  <c r="P86" i="4"/>
  <c r="P88" i="4"/>
  <c r="P90" i="4"/>
  <c r="P112" i="4"/>
  <c r="P116" i="4"/>
  <c r="P120" i="4"/>
  <c r="P124" i="4"/>
  <c r="P128" i="4"/>
  <c r="P132" i="4"/>
  <c r="P136" i="4"/>
  <c r="P140" i="4"/>
  <c r="P144" i="4"/>
  <c r="P156" i="4"/>
  <c r="P160" i="4"/>
  <c r="P164" i="4"/>
  <c r="P168" i="4"/>
  <c r="P172" i="4"/>
  <c r="P176" i="4"/>
  <c r="P180" i="4"/>
  <c r="P184" i="4"/>
  <c r="P196" i="4"/>
  <c r="P94" i="4"/>
  <c r="P98" i="4"/>
  <c r="P102" i="4"/>
  <c r="R14" i="4"/>
  <c r="N72" i="4"/>
  <c r="R72" i="4"/>
  <c r="N76" i="4"/>
  <c r="R76" i="4"/>
  <c r="N80" i="4"/>
  <c r="R80" i="4"/>
  <c r="N84" i="4"/>
  <c r="R84" i="4"/>
  <c r="N88" i="4"/>
  <c r="R88" i="4"/>
  <c r="N92" i="4"/>
  <c r="R92" i="4"/>
  <c r="N96" i="4"/>
  <c r="R96" i="4"/>
  <c r="N100" i="4"/>
  <c r="R100" i="4"/>
  <c r="P214" i="4"/>
  <c r="P222" i="4"/>
  <c r="P226" i="4"/>
  <c r="P230" i="4"/>
  <c r="N112" i="4"/>
  <c r="R112" i="4"/>
  <c r="N116" i="4"/>
  <c r="R116" i="4"/>
  <c r="N120" i="4"/>
  <c r="R120" i="4"/>
  <c r="N124" i="4"/>
  <c r="R124" i="4"/>
  <c r="N128" i="4"/>
  <c r="R128" i="4"/>
  <c r="N132" i="4"/>
  <c r="R132" i="4"/>
  <c r="N136" i="4"/>
  <c r="R136" i="4"/>
  <c r="N140" i="4"/>
  <c r="R140" i="4"/>
  <c r="N144" i="4"/>
  <c r="R144" i="4"/>
  <c r="N156" i="4"/>
  <c r="R156" i="4"/>
  <c r="N160" i="4"/>
  <c r="R160" i="4"/>
  <c r="N164" i="4"/>
  <c r="R164" i="4"/>
  <c r="N168" i="4"/>
  <c r="R168" i="4"/>
  <c r="N172" i="4"/>
  <c r="R172" i="4"/>
  <c r="N176" i="4"/>
  <c r="R176" i="4"/>
  <c r="N180" i="4"/>
  <c r="R180" i="4"/>
  <c r="N184" i="4"/>
  <c r="R184" i="4"/>
  <c r="N192" i="4"/>
  <c r="R192" i="4" s="1"/>
  <c r="P248" i="4"/>
  <c r="P256" i="4"/>
  <c r="P264" i="4"/>
  <c r="P272" i="4"/>
  <c r="P280" i="4"/>
  <c r="P288" i="4"/>
  <c r="P296" i="4"/>
  <c r="P304" i="4"/>
  <c r="P312" i="4"/>
  <c r="P320" i="4"/>
  <c r="P328" i="4"/>
  <c r="P216" i="4"/>
  <c r="P224" i="4"/>
  <c r="P228" i="4"/>
  <c r="P232" i="4"/>
  <c r="Q556" i="4"/>
  <c r="P338" i="4"/>
  <c r="P342" i="4"/>
  <c r="P350" i="4"/>
  <c r="P354" i="4"/>
  <c r="N250" i="4"/>
  <c r="R250" i="4" s="1"/>
  <c r="N254" i="4"/>
  <c r="R254" i="4" s="1"/>
  <c r="N258" i="4"/>
  <c r="R258" i="4" s="1"/>
  <c r="N262" i="4"/>
  <c r="R262" i="4" s="1"/>
  <c r="N266" i="4"/>
  <c r="R266" i="4" s="1"/>
  <c r="N270" i="4"/>
  <c r="R270" i="4" s="1"/>
  <c r="N274" i="4"/>
  <c r="R274" i="4" s="1"/>
  <c r="N278" i="4"/>
  <c r="R278" i="4" s="1"/>
  <c r="N286" i="4"/>
  <c r="R286" i="4" s="1"/>
  <c r="N290" i="4"/>
  <c r="R290" i="4" s="1"/>
  <c r="N294" i="4"/>
  <c r="R294" i="4" s="1"/>
  <c r="N298" i="4"/>
  <c r="R298" i="4" s="1"/>
  <c r="N302" i="4"/>
  <c r="R302" i="4" s="1"/>
  <c r="N306" i="4"/>
  <c r="R306" i="4" s="1"/>
  <c r="N310" i="4"/>
  <c r="R310" i="4" s="1"/>
  <c r="N314" i="4"/>
  <c r="R314" i="4" s="1"/>
  <c r="N318" i="4"/>
  <c r="R318" i="4" s="1"/>
  <c r="N322" i="4"/>
  <c r="R322" i="4" s="1"/>
  <c r="N326" i="4"/>
  <c r="R326" i="4" s="1"/>
  <c r="N334" i="4"/>
  <c r="R334" i="4" s="1"/>
  <c r="N336" i="4"/>
  <c r="R336" i="4" s="1"/>
  <c r="N340" i="4"/>
  <c r="R340" i="4" s="1"/>
  <c r="N344" i="4"/>
  <c r="R344" i="4" s="1"/>
  <c r="N348" i="4"/>
  <c r="R348" i="4" s="1"/>
  <c r="N352" i="4"/>
  <c r="R352" i="4" s="1"/>
  <c r="N356" i="4"/>
  <c r="R356" i="4" s="1"/>
  <c r="Q20" i="4"/>
  <c r="N20" i="4"/>
  <c r="R20" i="4"/>
  <c r="P20" i="4"/>
  <c r="R67" i="4"/>
  <c r="T67" i="4"/>
  <c r="R71" i="4"/>
  <c r="T71" i="4"/>
  <c r="R87" i="4"/>
  <c r="T87" i="4"/>
  <c r="R91" i="4"/>
  <c r="T91" i="4"/>
  <c r="R95" i="4"/>
  <c r="T95" i="4"/>
  <c r="R103" i="4"/>
  <c r="T103" i="4"/>
  <c r="T64" i="4"/>
  <c r="R64" i="4"/>
  <c r="R384" i="4"/>
  <c r="R416" i="4"/>
  <c r="R420" i="4"/>
  <c r="T428" i="4"/>
  <c r="R428" i="4"/>
  <c r="Q519" i="4"/>
  <c r="N519" i="4"/>
  <c r="R519" i="4" s="1"/>
  <c r="P519" i="4"/>
  <c r="Q551" i="4"/>
  <c r="N551" i="4"/>
  <c r="R551" i="4" s="1"/>
  <c r="P551" i="4"/>
  <c r="P563" i="4"/>
  <c r="P571" i="4"/>
  <c r="P579" i="4"/>
  <c r="P587" i="4"/>
  <c r="P595" i="4"/>
  <c r="P603" i="4"/>
  <c r="P611" i="4"/>
  <c r="P619" i="4"/>
  <c r="P627" i="4"/>
  <c r="P635" i="4"/>
  <c r="P647" i="4"/>
  <c r="Q154" i="4"/>
  <c r="N154" i="4"/>
  <c r="R154" i="4"/>
  <c r="P154" i="4"/>
  <c r="Q240" i="4"/>
  <c r="Q360" i="4"/>
  <c r="Q368" i="4"/>
  <c r="N368" i="4"/>
  <c r="R368" i="4" s="1"/>
  <c r="P368" i="4"/>
  <c r="N376" i="4"/>
  <c r="R376" i="4" s="1"/>
  <c r="Q527" i="4"/>
  <c r="N527" i="4"/>
  <c r="R527" i="4" s="1"/>
  <c r="P527" i="4"/>
  <c r="Q543" i="4"/>
  <c r="N543" i="4"/>
  <c r="R543" i="4" s="1"/>
  <c r="P543" i="4"/>
  <c r="Q928" i="4"/>
  <c r="N928" i="4"/>
  <c r="R928" i="4"/>
  <c r="P928" i="4"/>
  <c r="Q936" i="4"/>
  <c r="N936" i="4"/>
  <c r="R936" i="4"/>
  <c r="P936" i="4"/>
  <c r="Q944" i="4"/>
  <c r="N944" i="4"/>
  <c r="R944" i="4"/>
  <c r="P944" i="4"/>
  <c r="Q952" i="4"/>
  <c r="N952" i="4"/>
  <c r="R952" i="4"/>
  <c r="P952" i="4"/>
  <c r="Q960" i="4"/>
  <c r="N960" i="4"/>
  <c r="R960" i="4"/>
  <c r="P960" i="4"/>
  <c r="Q968" i="4"/>
  <c r="N968" i="4"/>
  <c r="R968" i="4"/>
  <c r="P968" i="4"/>
  <c r="Q517" i="4"/>
  <c r="N517" i="4"/>
  <c r="R517" i="4" s="1"/>
  <c r="P517" i="4"/>
  <c r="Q533" i="4"/>
  <c r="N533" i="4"/>
  <c r="R533" i="4" s="1"/>
  <c r="P533" i="4"/>
  <c r="Q549" i="4"/>
  <c r="N549" i="4"/>
  <c r="R549" i="4" s="1"/>
  <c r="P549" i="4"/>
  <c r="Q558" i="4"/>
  <c r="N558" i="4"/>
  <c r="R558" i="4" s="1"/>
  <c r="P558" i="4"/>
  <c r="Q560" i="4"/>
  <c r="N560" i="4"/>
  <c r="R560" i="4" s="1"/>
  <c r="P560" i="4"/>
  <c r="Q562" i="4"/>
  <c r="N562" i="4"/>
  <c r="R562" i="4" s="1"/>
  <c r="P562" i="4"/>
  <c r="Q564" i="4"/>
  <c r="N564" i="4"/>
  <c r="R564" i="4" s="1"/>
  <c r="P564" i="4"/>
  <c r="Q566" i="4"/>
  <c r="N566" i="4"/>
  <c r="R566" i="4" s="1"/>
  <c r="P566" i="4"/>
  <c r="Q568" i="4"/>
  <c r="N568" i="4"/>
  <c r="R568" i="4" s="1"/>
  <c r="P568" i="4"/>
  <c r="Q570" i="4"/>
  <c r="N570" i="4"/>
  <c r="R570" i="4" s="1"/>
  <c r="P570" i="4"/>
  <c r="Q572" i="4"/>
  <c r="N572" i="4"/>
  <c r="R572" i="4" s="1"/>
  <c r="P572" i="4"/>
  <c r="Q574" i="4"/>
  <c r="N574" i="4"/>
  <c r="R574" i="4" s="1"/>
  <c r="P574" i="4"/>
  <c r="Q576" i="4"/>
  <c r="N576" i="4"/>
  <c r="R576" i="4" s="1"/>
  <c r="P576" i="4"/>
  <c r="Q578" i="4"/>
  <c r="N578" i="4"/>
  <c r="R578" i="4" s="1"/>
  <c r="P578" i="4"/>
  <c r="Q580" i="4"/>
  <c r="N580" i="4"/>
  <c r="R580" i="4" s="1"/>
  <c r="P580" i="4"/>
  <c r="Q582" i="4"/>
  <c r="N582" i="4"/>
  <c r="R582" i="4" s="1"/>
  <c r="P582" i="4"/>
  <c r="Q584" i="4"/>
  <c r="N584" i="4"/>
  <c r="R584" i="4" s="1"/>
  <c r="P584" i="4"/>
  <c r="Q586" i="4"/>
  <c r="N586" i="4"/>
  <c r="R586" i="4" s="1"/>
  <c r="P586" i="4"/>
  <c r="Q588" i="4"/>
  <c r="N588" i="4"/>
  <c r="R588" i="4" s="1"/>
  <c r="P588" i="4"/>
  <c r="Q590" i="4"/>
  <c r="N590" i="4"/>
  <c r="R590" i="4" s="1"/>
  <c r="P590" i="4"/>
  <c r="Q592" i="4"/>
  <c r="N592" i="4"/>
  <c r="R592" i="4" s="1"/>
  <c r="P592" i="4"/>
  <c r="Q594" i="4"/>
  <c r="N594" i="4"/>
  <c r="R594" i="4"/>
  <c r="P594" i="4"/>
  <c r="Q596" i="4"/>
  <c r="N596" i="4"/>
  <c r="R596" i="4"/>
  <c r="P596" i="4"/>
  <c r="Q598" i="4"/>
  <c r="N598" i="4"/>
  <c r="R598" i="4"/>
  <c r="P598" i="4"/>
  <c r="Q600" i="4"/>
  <c r="N600" i="4"/>
  <c r="R600" i="4"/>
  <c r="P600" i="4"/>
  <c r="Q602" i="4"/>
  <c r="N602" i="4"/>
  <c r="R602" i="4"/>
  <c r="P602" i="4"/>
  <c r="Q604" i="4"/>
  <c r="N604" i="4"/>
  <c r="R604" i="4"/>
  <c r="P604" i="4"/>
  <c r="Q606" i="4"/>
  <c r="N606" i="4"/>
  <c r="R606" i="4"/>
  <c r="P606" i="4"/>
  <c r="Q608" i="4"/>
  <c r="N608" i="4"/>
  <c r="R608" i="4"/>
  <c r="P608" i="4"/>
  <c r="Q610" i="4"/>
  <c r="N610" i="4"/>
  <c r="R610" i="4"/>
  <c r="P610" i="4"/>
  <c r="Q612" i="4"/>
  <c r="N612" i="4"/>
  <c r="R612" i="4"/>
  <c r="P612" i="4"/>
  <c r="Q614" i="4"/>
  <c r="N614" i="4"/>
  <c r="R614" i="4"/>
  <c r="P614" i="4"/>
  <c r="Q616" i="4"/>
  <c r="N616" i="4"/>
  <c r="R616" i="4"/>
  <c r="P616" i="4"/>
  <c r="Q618" i="4"/>
  <c r="N618" i="4"/>
  <c r="R618" i="4"/>
  <c r="P618" i="4"/>
  <c r="Q620" i="4"/>
  <c r="N620" i="4"/>
  <c r="R620" i="4"/>
  <c r="P620" i="4"/>
  <c r="Q622" i="4"/>
  <c r="N622" i="4"/>
  <c r="R622" i="4"/>
  <c r="P622" i="4"/>
  <c r="Q624" i="4"/>
  <c r="N624" i="4"/>
  <c r="R624" i="4"/>
  <c r="P624" i="4"/>
  <c r="Q626" i="4"/>
  <c r="N626" i="4"/>
  <c r="R626" i="4"/>
  <c r="P626" i="4"/>
  <c r="Q628" i="4"/>
  <c r="N628" i="4"/>
  <c r="R628" i="4"/>
  <c r="P628" i="4"/>
  <c r="Q630" i="4"/>
  <c r="N630" i="4"/>
  <c r="R630" i="4"/>
  <c r="P630" i="4"/>
  <c r="Q632" i="4"/>
  <c r="N632" i="4"/>
  <c r="R632" i="4"/>
  <c r="P632" i="4"/>
  <c r="Q634" i="4"/>
  <c r="N634" i="4"/>
  <c r="R634" i="4"/>
  <c r="P634" i="4"/>
  <c r="Q636" i="4"/>
  <c r="N636" i="4"/>
  <c r="R636" i="4"/>
  <c r="P636" i="4"/>
  <c r="Q638" i="4"/>
  <c r="N638" i="4"/>
  <c r="R638" i="4"/>
  <c r="P638" i="4"/>
  <c r="Q640" i="4"/>
  <c r="N640" i="4"/>
  <c r="R640" i="4"/>
  <c r="P640" i="4"/>
  <c r="Q642" i="4"/>
  <c r="N642" i="4"/>
  <c r="R642" i="4"/>
  <c r="P642" i="4"/>
  <c r="Q644" i="4"/>
  <c r="N644" i="4"/>
  <c r="R644" i="4"/>
  <c r="P644" i="4"/>
  <c r="Q646" i="4"/>
  <c r="N646" i="4"/>
  <c r="R646" i="4"/>
  <c r="P646" i="4"/>
  <c r="Q648" i="4"/>
  <c r="N648" i="4"/>
  <c r="R648" i="4"/>
  <c r="P648" i="4"/>
  <c r="Q650" i="4"/>
  <c r="N650" i="4"/>
  <c r="R650" i="4"/>
  <c r="P650" i="4"/>
  <c r="Q652" i="4"/>
  <c r="N652" i="4"/>
  <c r="R652" i="4"/>
  <c r="P652" i="4"/>
  <c r="Q654" i="4"/>
  <c r="N654" i="4"/>
  <c r="R654" i="4"/>
  <c r="P654" i="4"/>
  <c r="Q656" i="4"/>
  <c r="N656" i="4"/>
  <c r="R656" i="4"/>
  <c r="P656" i="4"/>
  <c r="Q658" i="4"/>
  <c r="N658" i="4"/>
  <c r="R658" i="4"/>
  <c r="P658" i="4"/>
  <c r="Q660" i="4"/>
  <c r="N660" i="4"/>
  <c r="R660" i="4"/>
  <c r="P660" i="4"/>
  <c r="Q662" i="4"/>
  <c r="N662" i="4"/>
  <c r="R662" i="4"/>
  <c r="P662" i="4"/>
  <c r="Q664" i="4"/>
  <c r="N664" i="4"/>
  <c r="R664" i="4"/>
  <c r="P664" i="4"/>
  <c r="Q666" i="4"/>
  <c r="N666" i="4"/>
  <c r="R666" i="4"/>
  <c r="P666" i="4"/>
  <c r="Q668" i="4"/>
  <c r="N668" i="4"/>
  <c r="R668" i="4"/>
  <c r="P668" i="4"/>
  <c r="Q670" i="4"/>
  <c r="N670" i="4"/>
  <c r="R670" i="4"/>
  <c r="P670" i="4"/>
  <c r="Q672" i="4"/>
  <c r="N672" i="4"/>
  <c r="R672" i="4"/>
  <c r="P672" i="4"/>
  <c r="Q674" i="4"/>
  <c r="N674" i="4"/>
  <c r="R674" i="4"/>
  <c r="P674" i="4"/>
  <c r="Q676" i="4"/>
  <c r="N676" i="4"/>
  <c r="R676" i="4"/>
  <c r="P676" i="4"/>
  <c r="Q678" i="4"/>
  <c r="N678" i="4"/>
  <c r="R678" i="4"/>
  <c r="P678" i="4"/>
  <c r="Q680" i="4"/>
  <c r="N680" i="4"/>
  <c r="R680" i="4"/>
  <c r="P680" i="4"/>
  <c r="Q682" i="4"/>
  <c r="N682" i="4"/>
  <c r="R682" i="4"/>
  <c r="P682" i="4"/>
  <c r="Q684" i="4"/>
  <c r="N684" i="4"/>
  <c r="R684" i="4"/>
  <c r="P684" i="4"/>
  <c r="Q686" i="4"/>
  <c r="N686" i="4"/>
  <c r="R686" i="4"/>
  <c r="P686" i="4"/>
  <c r="Q688" i="4"/>
  <c r="N688" i="4"/>
  <c r="R688" i="4"/>
  <c r="P688" i="4"/>
  <c r="Q690" i="4"/>
  <c r="N690" i="4"/>
  <c r="R690" i="4"/>
  <c r="P690" i="4"/>
  <c r="Q692" i="4"/>
  <c r="N692" i="4"/>
  <c r="R692" i="4"/>
  <c r="P692" i="4"/>
  <c r="Q694" i="4"/>
  <c r="N694" i="4"/>
  <c r="R694" i="4"/>
  <c r="P694" i="4"/>
  <c r="Q696" i="4"/>
  <c r="N696" i="4"/>
  <c r="R696" i="4"/>
  <c r="P696" i="4"/>
  <c r="Q698" i="4"/>
  <c r="N698" i="4"/>
  <c r="R698" i="4"/>
  <c r="P698" i="4"/>
  <c r="Q700" i="4"/>
  <c r="N700" i="4"/>
  <c r="R700" i="4"/>
  <c r="P700" i="4"/>
  <c r="Q702" i="4"/>
  <c r="N702" i="4"/>
  <c r="R702" i="4"/>
  <c r="P702" i="4"/>
  <c r="Q704" i="4"/>
  <c r="N704" i="4"/>
  <c r="R704" i="4"/>
  <c r="P704" i="4"/>
  <c r="Q706" i="4"/>
  <c r="N706" i="4"/>
  <c r="R706" i="4"/>
  <c r="P706" i="4"/>
  <c r="Q708" i="4"/>
  <c r="N708" i="4"/>
  <c r="R708" i="4"/>
  <c r="P708" i="4"/>
  <c r="Q710" i="4"/>
  <c r="N710" i="4"/>
  <c r="R710" i="4"/>
  <c r="P710" i="4"/>
  <c r="Q712" i="4"/>
  <c r="N712" i="4"/>
  <c r="R712" i="4"/>
  <c r="P712" i="4"/>
  <c r="Q714" i="4"/>
  <c r="N714" i="4"/>
  <c r="R714" i="4"/>
  <c r="P714" i="4"/>
  <c r="Q716" i="4"/>
  <c r="N716" i="4"/>
  <c r="R716" i="4"/>
  <c r="P716" i="4"/>
  <c r="Q718" i="4"/>
  <c r="N718" i="4"/>
  <c r="R718" i="4"/>
  <c r="P718" i="4"/>
  <c r="Q720" i="4"/>
  <c r="N720" i="4"/>
  <c r="R720" i="4"/>
  <c r="P720" i="4"/>
  <c r="Q722" i="4"/>
  <c r="N722" i="4"/>
  <c r="R722" i="4"/>
  <c r="P722" i="4"/>
  <c r="Q724" i="4"/>
  <c r="N724" i="4"/>
  <c r="R724" i="4"/>
  <c r="P724" i="4"/>
  <c r="Q726" i="4"/>
  <c r="N726" i="4"/>
  <c r="R726" i="4"/>
  <c r="P726" i="4"/>
  <c r="Q728" i="4"/>
  <c r="N728" i="4"/>
  <c r="R728" i="4"/>
  <c r="P728" i="4"/>
  <c r="Q730" i="4"/>
  <c r="N730" i="4"/>
  <c r="R730" i="4"/>
  <c r="P730" i="4"/>
  <c r="Q732" i="4"/>
  <c r="N732" i="4"/>
  <c r="R732" i="4"/>
  <c r="P732" i="4"/>
  <c r="Q734" i="4"/>
  <c r="N734" i="4"/>
  <c r="R734" i="4"/>
  <c r="P734" i="4"/>
  <c r="Q736" i="4"/>
  <c r="N736" i="4"/>
  <c r="R736" i="4"/>
  <c r="P736" i="4"/>
  <c r="Q738" i="4"/>
  <c r="N738" i="4"/>
  <c r="R738" i="4"/>
  <c r="P738" i="4"/>
  <c r="Q740" i="4"/>
  <c r="N740" i="4"/>
  <c r="R740" i="4"/>
  <c r="P740" i="4"/>
  <c r="Q742" i="4"/>
  <c r="N742" i="4"/>
  <c r="R742" i="4"/>
  <c r="P742" i="4"/>
  <c r="Q744" i="4"/>
  <c r="N744" i="4"/>
  <c r="R744" i="4"/>
  <c r="P744" i="4"/>
  <c r="Q746" i="4"/>
  <c r="N746" i="4"/>
  <c r="R746" i="4"/>
  <c r="P746" i="4"/>
  <c r="Q748" i="4"/>
  <c r="N748" i="4"/>
  <c r="R748" i="4"/>
  <c r="P748" i="4"/>
  <c r="Q750" i="4"/>
  <c r="N750" i="4"/>
  <c r="R750" i="4"/>
  <c r="P750" i="4"/>
  <c r="Q752" i="4"/>
  <c r="N752" i="4"/>
  <c r="R752" i="4"/>
  <c r="P752" i="4"/>
  <c r="Q754" i="4"/>
  <c r="N754" i="4"/>
  <c r="R754" i="4"/>
  <c r="P754" i="4"/>
  <c r="Q756" i="4"/>
  <c r="N756" i="4"/>
  <c r="R756" i="4"/>
  <c r="P756" i="4"/>
  <c r="Q758" i="4"/>
  <c r="N758" i="4"/>
  <c r="R758" i="4"/>
  <c r="P758" i="4"/>
  <c r="Q760" i="4"/>
  <c r="N760" i="4"/>
  <c r="R760" i="4"/>
  <c r="P760" i="4"/>
  <c r="Q762" i="4"/>
  <c r="N762" i="4"/>
  <c r="R762" i="4"/>
  <c r="P762" i="4"/>
  <c r="Q764" i="4"/>
  <c r="N764" i="4"/>
  <c r="R764" i="4"/>
  <c r="P764" i="4"/>
  <c r="Q766" i="4"/>
  <c r="N766" i="4"/>
  <c r="R766" i="4"/>
  <c r="P766" i="4"/>
  <c r="Q768" i="4"/>
  <c r="N768" i="4"/>
  <c r="R768" i="4"/>
  <c r="P768" i="4"/>
  <c r="Q770" i="4"/>
  <c r="N770" i="4"/>
  <c r="R770" i="4"/>
  <c r="P770" i="4"/>
  <c r="Q772" i="4"/>
  <c r="N772" i="4"/>
  <c r="R772" i="4"/>
  <c r="P772" i="4"/>
  <c r="Q774" i="4"/>
  <c r="N774" i="4"/>
  <c r="R774" i="4"/>
  <c r="P774" i="4"/>
  <c r="Q776" i="4"/>
  <c r="N776" i="4"/>
  <c r="R776" i="4"/>
  <c r="P776" i="4"/>
  <c r="Q778" i="4"/>
  <c r="N778" i="4"/>
  <c r="R778" i="4"/>
  <c r="P778" i="4"/>
  <c r="Q780" i="4"/>
  <c r="N780" i="4"/>
  <c r="R780" i="4"/>
  <c r="P780" i="4"/>
  <c r="Q782" i="4"/>
  <c r="N782" i="4"/>
  <c r="R782" i="4"/>
  <c r="P782" i="4"/>
  <c r="Q784" i="4"/>
  <c r="N784" i="4"/>
  <c r="R784" i="4"/>
  <c r="P784" i="4"/>
  <c r="Q786" i="4"/>
  <c r="N786" i="4"/>
  <c r="R786" i="4"/>
  <c r="P786" i="4"/>
  <c r="Q788" i="4"/>
  <c r="N788" i="4"/>
  <c r="R788" i="4"/>
  <c r="P788" i="4"/>
  <c r="Q790" i="4"/>
  <c r="N790" i="4"/>
  <c r="R790" i="4"/>
  <c r="P790" i="4"/>
  <c r="Q792" i="4"/>
  <c r="N792" i="4"/>
  <c r="R792" i="4"/>
  <c r="P792" i="4"/>
  <c r="Q794" i="4"/>
  <c r="N794" i="4"/>
  <c r="R794" i="4"/>
  <c r="P794" i="4"/>
  <c r="Q796" i="4"/>
  <c r="N796" i="4"/>
  <c r="R796" i="4"/>
  <c r="P796" i="4"/>
  <c r="Q798" i="4"/>
  <c r="N798" i="4"/>
  <c r="R798" i="4"/>
  <c r="P798" i="4"/>
  <c r="Q800" i="4"/>
  <c r="N800" i="4"/>
  <c r="R800" i="4"/>
  <c r="P800" i="4"/>
  <c r="Q802" i="4"/>
  <c r="N802" i="4"/>
  <c r="R802" i="4"/>
  <c r="P802" i="4"/>
  <c r="Q804" i="4"/>
  <c r="N804" i="4"/>
  <c r="R804" i="4"/>
  <c r="P804" i="4"/>
  <c r="Q806" i="4"/>
  <c r="N806" i="4"/>
  <c r="R806" i="4"/>
  <c r="P806" i="4"/>
  <c r="Q808" i="4"/>
  <c r="N808" i="4"/>
  <c r="R808" i="4"/>
  <c r="P808" i="4"/>
  <c r="Q810" i="4"/>
  <c r="N810" i="4"/>
  <c r="R810" i="4"/>
  <c r="P810" i="4"/>
  <c r="Q812" i="4"/>
  <c r="N812" i="4"/>
  <c r="R812" i="4"/>
  <c r="P812" i="4"/>
  <c r="Q814" i="4"/>
  <c r="N814" i="4"/>
  <c r="R814" i="4"/>
  <c r="P814" i="4"/>
  <c r="Q816" i="4"/>
  <c r="N816" i="4"/>
  <c r="R816" i="4"/>
  <c r="P816" i="4"/>
  <c r="Q818" i="4"/>
  <c r="N818" i="4"/>
  <c r="R818" i="4"/>
  <c r="P818" i="4"/>
  <c r="Q820" i="4"/>
  <c r="N820" i="4"/>
  <c r="R820" i="4"/>
  <c r="P820" i="4"/>
  <c r="Q822" i="4"/>
  <c r="N822" i="4"/>
  <c r="R822" i="4"/>
  <c r="P822" i="4"/>
  <c r="Q824" i="4"/>
  <c r="N824" i="4"/>
  <c r="R824" i="4"/>
  <c r="P824" i="4"/>
  <c r="Q826" i="4"/>
  <c r="N826" i="4"/>
  <c r="R826" i="4"/>
  <c r="P826" i="4"/>
  <c r="Q828" i="4"/>
  <c r="N828" i="4"/>
  <c r="R828" i="4"/>
  <c r="P828" i="4"/>
  <c r="Q830" i="4"/>
  <c r="N830" i="4"/>
  <c r="R830" i="4"/>
  <c r="P830" i="4"/>
  <c r="Q832" i="4"/>
  <c r="N832" i="4"/>
  <c r="R832" i="4"/>
  <c r="P832" i="4"/>
  <c r="Q834" i="4"/>
  <c r="N834" i="4"/>
  <c r="R834" i="4"/>
  <c r="P834" i="4"/>
  <c r="Q836" i="4"/>
  <c r="N836" i="4"/>
  <c r="R836" i="4"/>
  <c r="P836" i="4"/>
  <c r="Q838" i="4"/>
  <c r="N838" i="4"/>
  <c r="R838" i="4"/>
  <c r="P838" i="4"/>
  <c r="Q840" i="4"/>
  <c r="N840" i="4"/>
  <c r="R840" i="4"/>
  <c r="P840" i="4"/>
  <c r="Q842" i="4"/>
  <c r="N842" i="4"/>
  <c r="R842" i="4"/>
  <c r="P842" i="4"/>
  <c r="Q844" i="4"/>
  <c r="N844" i="4"/>
  <c r="R844" i="4"/>
  <c r="P844" i="4"/>
  <c r="Q846" i="4"/>
  <c r="N846" i="4"/>
  <c r="R846" i="4"/>
  <c r="P846" i="4"/>
  <c r="Q848" i="4"/>
  <c r="N848" i="4"/>
  <c r="R848" i="4"/>
  <c r="P848" i="4"/>
  <c r="Q850" i="4"/>
  <c r="N850" i="4"/>
  <c r="R850" i="4"/>
  <c r="P850" i="4"/>
  <c r="Q852" i="4"/>
  <c r="N852" i="4"/>
  <c r="R852" i="4"/>
  <c r="P852" i="4"/>
  <c r="Q854" i="4"/>
  <c r="N854" i="4"/>
  <c r="R854" i="4"/>
  <c r="P854" i="4"/>
  <c r="Q856" i="4"/>
  <c r="N856" i="4"/>
  <c r="R856" i="4"/>
  <c r="P856" i="4"/>
  <c r="Q858" i="4"/>
  <c r="N858" i="4"/>
  <c r="R858" i="4"/>
  <c r="P858" i="4"/>
  <c r="Q860" i="4"/>
  <c r="N860" i="4"/>
  <c r="R860" i="4"/>
  <c r="P860" i="4"/>
  <c r="Q862" i="4"/>
  <c r="N862" i="4"/>
  <c r="R862" i="4"/>
  <c r="P862" i="4"/>
  <c r="Q864" i="4"/>
  <c r="N864" i="4"/>
  <c r="R864" i="4"/>
  <c r="P864" i="4"/>
  <c r="Q866" i="4"/>
  <c r="N866" i="4"/>
  <c r="R866" i="4"/>
  <c r="P866" i="4"/>
  <c r="Q868" i="4"/>
  <c r="N868" i="4"/>
  <c r="R868" i="4"/>
  <c r="P868" i="4"/>
  <c r="Q870" i="4"/>
  <c r="N870" i="4"/>
  <c r="R870" i="4"/>
  <c r="P870" i="4"/>
  <c r="Q872" i="4"/>
  <c r="N872" i="4"/>
  <c r="R872" i="4"/>
  <c r="P872" i="4"/>
  <c r="Q874" i="4"/>
  <c r="N874" i="4"/>
  <c r="R874" i="4"/>
  <c r="P874" i="4"/>
  <c r="Q876" i="4"/>
  <c r="N876" i="4"/>
  <c r="R876" i="4"/>
  <c r="P876" i="4"/>
  <c r="Q878" i="4"/>
  <c r="N878" i="4"/>
  <c r="R878" i="4"/>
  <c r="P878" i="4"/>
  <c r="Q880" i="4"/>
  <c r="N880" i="4"/>
  <c r="R880" i="4"/>
  <c r="P880" i="4"/>
  <c r="Q882" i="4"/>
  <c r="N882" i="4"/>
  <c r="R882" i="4"/>
  <c r="P882" i="4"/>
  <c r="Q884" i="4"/>
  <c r="N884" i="4"/>
  <c r="R884" i="4"/>
  <c r="P884" i="4"/>
  <c r="Q886" i="4"/>
  <c r="N886" i="4"/>
  <c r="R886" i="4"/>
  <c r="P886" i="4"/>
  <c r="Q888" i="4"/>
  <c r="N888" i="4"/>
  <c r="R888" i="4"/>
  <c r="P888" i="4"/>
  <c r="Q890" i="4"/>
  <c r="N890" i="4"/>
  <c r="R890" i="4"/>
  <c r="P890" i="4"/>
  <c r="Q892" i="4"/>
  <c r="N892" i="4"/>
  <c r="R892" i="4"/>
  <c r="P892" i="4"/>
  <c r="Q894" i="4"/>
  <c r="N894" i="4"/>
  <c r="R894" i="4"/>
  <c r="P894" i="4"/>
  <c r="Q896" i="4"/>
  <c r="N896" i="4"/>
  <c r="R896" i="4"/>
  <c r="P896" i="4"/>
  <c r="Q898" i="4"/>
  <c r="N898" i="4"/>
  <c r="R898" i="4"/>
  <c r="P898" i="4"/>
  <c r="Q900" i="4"/>
  <c r="N900" i="4"/>
  <c r="R900" i="4"/>
  <c r="P900" i="4"/>
  <c r="Q902" i="4"/>
  <c r="N902" i="4"/>
  <c r="R902" i="4"/>
  <c r="P902" i="4"/>
  <c r="Q904" i="4"/>
  <c r="N904" i="4"/>
  <c r="R904" i="4"/>
  <c r="P904" i="4"/>
  <c r="Q906" i="4"/>
  <c r="N906" i="4"/>
  <c r="R906" i="4"/>
  <c r="P906" i="4"/>
  <c r="Q908" i="4"/>
  <c r="N908" i="4"/>
  <c r="R908" i="4"/>
  <c r="P908" i="4"/>
  <c r="Q910" i="4"/>
  <c r="N910" i="4"/>
  <c r="R910" i="4"/>
  <c r="P910" i="4"/>
  <c r="Q912" i="4"/>
  <c r="N912" i="4"/>
  <c r="R912" i="4"/>
  <c r="P912" i="4"/>
  <c r="Q914" i="4"/>
  <c r="N914" i="4"/>
  <c r="R914" i="4"/>
  <c r="P914" i="4"/>
  <c r="Q916" i="4"/>
  <c r="N916" i="4"/>
  <c r="R916" i="4"/>
  <c r="P916" i="4"/>
  <c r="Q918" i="4"/>
  <c r="N918" i="4"/>
  <c r="R918" i="4"/>
  <c r="P918" i="4"/>
  <c r="Q920" i="4"/>
  <c r="N920" i="4"/>
  <c r="R920" i="4"/>
  <c r="P920" i="4"/>
  <c r="Q973" i="4"/>
  <c r="N973" i="4"/>
  <c r="R973" i="4"/>
  <c r="N977" i="4"/>
  <c r="R977" i="4"/>
  <c r="Q977" i="4"/>
  <c r="N981" i="4"/>
  <c r="R981" i="4"/>
  <c r="Q981" i="4"/>
  <c r="N985" i="4"/>
  <c r="R985" i="4"/>
  <c r="Q985" i="4"/>
  <c r="N989" i="4"/>
  <c r="R989" i="4"/>
  <c r="Q989" i="4"/>
  <c r="N993" i="4"/>
  <c r="R993" i="4"/>
  <c r="Q993" i="4"/>
  <c r="N997" i="4"/>
  <c r="R997" i="4"/>
  <c r="Q997" i="4"/>
  <c r="N1001" i="4"/>
  <c r="R1001" i="4"/>
  <c r="Q1001" i="4"/>
  <c r="T93" i="4"/>
  <c r="R85" i="4"/>
  <c r="R101" i="4"/>
  <c r="R107" i="4"/>
  <c r="T167" i="4"/>
  <c r="T183" i="4"/>
  <c r="T65" i="4"/>
  <c r="T73" i="4"/>
  <c r="T81" i="4"/>
  <c r="T89" i="4"/>
  <c r="T97" i="4"/>
  <c r="R111" i="4"/>
  <c r="T155" i="4"/>
  <c r="T117" i="4"/>
  <c r="T125" i="4"/>
  <c r="T133" i="4"/>
  <c r="T141" i="4"/>
  <c r="T163" i="4"/>
  <c r="T171" i="4"/>
  <c r="T179" i="4"/>
  <c r="R927" i="4"/>
  <c r="R935" i="4"/>
  <c r="R943" i="4"/>
  <c r="R951" i="4"/>
  <c r="R959" i="4"/>
  <c r="Q563" i="4"/>
  <c r="Q571" i="4"/>
  <c r="Q579" i="4"/>
  <c r="Q587" i="4"/>
  <c r="Q595" i="4"/>
  <c r="Q603" i="4"/>
  <c r="Q611" i="4"/>
  <c r="Q619" i="4"/>
  <c r="Q627" i="4"/>
  <c r="Q635" i="4"/>
  <c r="Q647" i="4"/>
  <c r="T657" i="4"/>
  <c r="P977" i="4"/>
  <c r="P981" i="4"/>
  <c r="P985" i="4"/>
  <c r="P989" i="4"/>
  <c r="P993" i="4"/>
  <c r="P997" i="4"/>
  <c r="P1001" i="4"/>
  <c r="R75" i="4"/>
  <c r="T75" i="4"/>
  <c r="R79" i="4"/>
  <c r="T79" i="4"/>
  <c r="R83" i="4"/>
  <c r="T83" i="4"/>
  <c r="R99" i="4"/>
  <c r="T99" i="4"/>
  <c r="Q108" i="4"/>
  <c r="N108" i="4"/>
  <c r="R108" i="4"/>
  <c r="P108" i="4"/>
  <c r="U153" i="4"/>
  <c r="Q150" i="4"/>
  <c r="N150" i="4"/>
  <c r="R150" i="4"/>
  <c r="P150" i="4"/>
  <c r="Q236" i="4"/>
  <c r="N236" i="4"/>
  <c r="R236" i="4" s="1"/>
  <c r="P236" i="4"/>
  <c r="Q244" i="4"/>
  <c r="N244" i="4"/>
  <c r="R244" i="4" s="1"/>
  <c r="P244" i="4"/>
  <c r="Q372" i="4"/>
  <c r="P372" i="4"/>
  <c r="T388" i="4"/>
  <c r="R388" i="4"/>
  <c r="R400" i="4"/>
  <c r="R412" i="4"/>
  <c r="Q535" i="4"/>
  <c r="N535" i="4"/>
  <c r="R535" i="4"/>
  <c r="P535" i="4"/>
  <c r="P559" i="4"/>
  <c r="P567" i="4"/>
  <c r="P575" i="4"/>
  <c r="P583" i="4"/>
  <c r="P591" i="4"/>
  <c r="P599" i="4"/>
  <c r="P607" i="4"/>
  <c r="P615" i="4"/>
  <c r="P623" i="4"/>
  <c r="P631" i="4"/>
  <c r="P639" i="4"/>
  <c r="P643" i="4"/>
  <c r="P651" i="4"/>
  <c r="P655" i="4"/>
  <c r="P659" i="4"/>
  <c r="P663" i="4"/>
  <c r="P667" i="4"/>
  <c r="P671" i="4"/>
  <c r="P675" i="4"/>
  <c r="P679" i="4"/>
  <c r="P683" i="4"/>
  <c r="P687" i="4"/>
  <c r="P691" i="4"/>
  <c r="P695" i="4"/>
  <c r="P699" i="4"/>
  <c r="P703" i="4"/>
  <c r="P707" i="4"/>
  <c r="P711" i="4"/>
  <c r="P715" i="4"/>
  <c r="P719" i="4"/>
  <c r="P723" i="4"/>
  <c r="P727" i="4"/>
  <c r="P731" i="4"/>
  <c r="P735" i="4"/>
  <c r="P739" i="4"/>
  <c r="P743" i="4"/>
  <c r="P747" i="4"/>
  <c r="P751" i="4"/>
  <c r="P755" i="4"/>
  <c r="P759" i="4"/>
  <c r="P763" i="4"/>
  <c r="P767" i="4"/>
  <c r="P771" i="4"/>
  <c r="P775" i="4"/>
  <c r="P779" i="4"/>
  <c r="P783" i="4"/>
  <c r="P787" i="4"/>
  <c r="P791" i="4"/>
  <c r="P795" i="4"/>
  <c r="P799" i="4"/>
  <c r="P803" i="4"/>
  <c r="P807" i="4"/>
  <c r="P811" i="4"/>
  <c r="P815" i="4"/>
  <c r="P819" i="4"/>
  <c r="P823" i="4"/>
  <c r="P827" i="4"/>
  <c r="P831" i="4"/>
  <c r="P835" i="4"/>
  <c r="P839" i="4"/>
  <c r="P843" i="4"/>
  <c r="P847" i="4"/>
  <c r="P851" i="4"/>
  <c r="P855" i="4"/>
  <c r="P859" i="4"/>
  <c r="P863" i="4"/>
  <c r="P867" i="4"/>
  <c r="P871" i="4"/>
  <c r="P875" i="4"/>
  <c r="P879" i="4"/>
  <c r="P883" i="4"/>
  <c r="P887" i="4"/>
  <c r="P891" i="4"/>
  <c r="P895" i="4"/>
  <c r="P899" i="4"/>
  <c r="P903" i="4"/>
  <c r="P907" i="4"/>
  <c r="P911" i="4"/>
  <c r="P915" i="4"/>
  <c r="P919" i="4"/>
  <c r="Q924" i="4"/>
  <c r="N924" i="4"/>
  <c r="R924" i="4"/>
  <c r="P924" i="4"/>
  <c r="Q932" i="4"/>
  <c r="N932" i="4"/>
  <c r="R932" i="4"/>
  <c r="P932" i="4"/>
  <c r="Q940" i="4"/>
  <c r="N940" i="4"/>
  <c r="R940" i="4"/>
  <c r="P940" i="4"/>
  <c r="Q948" i="4"/>
  <c r="N948" i="4"/>
  <c r="R948" i="4"/>
  <c r="P948" i="4"/>
  <c r="Q956" i="4"/>
  <c r="N956" i="4"/>
  <c r="R956" i="4"/>
  <c r="P956" i="4"/>
  <c r="Q964" i="4"/>
  <c r="N964" i="4"/>
  <c r="R964" i="4"/>
  <c r="P964" i="4"/>
  <c r="Q972" i="4"/>
  <c r="N972" i="4"/>
  <c r="R972" i="4"/>
  <c r="P972" i="4"/>
  <c r="Q525" i="4"/>
  <c r="N525" i="4"/>
  <c r="R525" i="4" s="1"/>
  <c r="P525" i="4"/>
  <c r="Q541" i="4"/>
  <c r="N541" i="4"/>
  <c r="R541" i="4" s="1"/>
  <c r="P541" i="4"/>
  <c r="T77" i="4"/>
  <c r="T159" i="4"/>
  <c r="T175" i="4"/>
  <c r="R379" i="4"/>
  <c r="R923" i="4"/>
  <c r="N559" i="4"/>
  <c r="R559" i="4" s="1"/>
  <c r="N563" i="4"/>
  <c r="R563" i="4"/>
  <c r="N567" i="4"/>
  <c r="R567" i="4" s="1"/>
  <c r="N571" i="4"/>
  <c r="R571" i="4"/>
  <c r="N575" i="4"/>
  <c r="R575" i="4" s="1"/>
  <c r="N579" i="4"/>
  <c r="R579" i="4"/>
  <c r="N583" i="4"/>
  <c r="R583" i="4" s="1"/>
  <c r="N587" i="4"/>
  <c r="R587" i="4"/>
  <c r="N591" i="4"/>
  <c r="R591" i="4" s="1"/>
  <c r="N595" i="4"/>
  <c r="R595" i="4"/>
  <c r="N599" i="4"/>
  <c r="R599" i="4"/>
  <c r="N603" i="4"/>
  <c r="R603" i="4"/>
  <c r="N607" i="4"/>
  <c r="R607" i="4"/>
  <c r="N611" i="4"/>
  <c r="R611" i="4"/>
  <c r="N615" i="4"/>
  <c r="R615" i="4"/>
  <c r="N619" i="4"/>
  <c r="R619" i="4"/>
  <c r="N623" i="4"/>
  <c r="R623" i="4"/>
  <c r="N627" i="4"/>
  <c r="R627" i="4"/>
  <c r="N631" i="4"/>
  <c r="R631" i="4"/>
  <c r="N635" i="4"/>
  <c r="R635" i="4"/>
  <c r="N639" i="4"/>
  <c r="R639" i="4"/>
  <c r="N643" i="4"/>
  <c r="R643" i="4"/>
  <c r="N647" i="4"/>
  <c r="R647" i="4"/>
  <c r="N651" i="4"/>
  <c r="R651" i="4"/>
  <c r="N655" i="4"/>
  <c r="R655" i="4"/>
  <c r="N659" i="4"/>
  <c r="R659" i="4"/>
  <c r="N663" i="4"/>
  <c r="R663" i="4"/>
  <c r="N667" i="4"/>
  <c r="R667" i="4"/>
  <c r="N671" i="4"/>
  <c r="R671" i="4"/>
  <c r="N675" i="4"/>
  <c r="R675" i="4"/>
  <c r="N679" i="4"/>
  <c r="R679" i="4"/>
  <c r="N683" i="4"/>
  <c r="R683" i="4"/>
  <c r="N687" i="4"/>
  <c r="R687" i="4"/>
  <c r="N691" i="4"/>
  <c r="R691" i="4"/>
  <c r="N695" i="4"/>
  <c r="R695" i="4"/>
  <c r="N699" i="4"/>
  <c r="R699" i="4"/>
  <c r="N703" i="4"/>
  <c r="R703" i="4"/>
  <c r="N707" i="4"/>
  <c r="R707" i="4"/>
  <c r="N711" i="4"/>
  <c r="R711" i="4"/>
  <c r="N715" i="4"/>
  <c r="R715" i="4"/>
  <c r="N719" i="4"/>
  <c r="R719" i="4"/>
  <c r="N723" i="4"/>
  <c r="R723" i="4"/>
  <c r="N727" i="4"/>
  <c r="R727" i="4"/>
  <c r="N731" i="4"/>
  <c r="R731" i="4"/>
  <c r="N735" i="4"/>
  <c r="R735" i="4"/>
  <c r="N739" i="4"/>
  <c r="R739" i="4"/>
  <c r="N743" i="4"/>
  <c r="R743" i="4"/>
  <c r="N747" i="4"/>
  <c r="R747" i="4"/>
  <c r="N751" i="4"/>
  <c r="R751" i="4"/>
  <c r="N755" i="4"/>
  <c r="R755" i="4"/>
  <c r="N759" i="4"/>
  <c r="R759" i="4"/>
  <c r="N763" i="4"/>
  <c r="R763" i="4"/>
  <c r="N767" i="4"/>
  <c r="R767" i="4"/>
  <c r="N771" i="4"/>
  <c r="R771" i="4"/>
  <c r="N775" i="4"/>
  <c r="R775" i="4"/>
  <c r="N779" i="4"/>
  <c r="R779" i="4"/>
  <c r="N783" i="4"/>
  <c r="R783" i="4"/>
  <c r="N787" i="4"/>
  <c r="R787" i="4"/>
  <c r="N791" i="4"/>
  <c r="R791" i="4"/>
  <c r="N795" i="4"/>
  <c r="R795" i="4"/>
  <c r="N799" i="4"/>
  <c r="R799" i="4"/>
  <c r="N803" i="4"/>
  <c r="R803" i="4"/>
  <c r="N807" i="4"/>
  <c r="R807" i="4"/>
  <c r="N811" i="4"/>
  <c r="R811" i="4"/>
  <c r="N815" i="4"/>
  <c r="R815" i="4"/>
  <c r="N819" i="4"/>
  <c r="R819" i="4"/>
  <c r="N823" i="4"/>
  <c r="R823" i="4"/>
  <c r="N827" i="4"/>
  <c r="R827" i="4"/>
  <c r="N831" i="4"/>
  <c r="R831" i="4"/>
  <c r="N835" i="4"/>
  <c r="R835" i="4"/>
  <c r="N839" i="4"/>
  <c r="R839" i="4"/>
  <c r="N843" i="4"/>
  <c r="R843" i="4"/>
  <c r="N847" i="4"/>
  <c r="R847" i="4"/>
  <c r="N851" i="4"/>
  <c r="R851" i="4"/>
  <c r="N855" i="4"/>
  <c r="R855" i="4"/>
  <c r="N859" i="4"/>
  <c r="R859" i="4"/>
  <c r="N863" i="4"/>
  <c r="R863" i="4"/>
  <c r="N867" i="4"/>
  <c r="R867" i="4"/>
  <c r="N871" i="4"/>
  <c r="R871" i="4"/>
  <c r="N875" i="4"/>
  <c r="R875" i="4"/>
  <c r="N879" i="4"/>
  <c r="R879" i="4"/>
  <c r="N883" i="4"/>
  <c r="R883" i="4"/>
  <c r="N887" i="4"/>
  <c r="R887" i="4"/>
  <c r="N891" i="4"/>
  <c r="R891" i="4"/>
  <c r="N895" i="4"/>
  <c r="R895" i="4"/>
  <c r="N899" i="4"/>
  <c r="R899" i="4"/>
  <c r="N903" i="4"/>
  <c r="R903" i="4"/>
  <c r="N907" i="4"/>
  <c r="R907" i="4"/>
  <c r="N911" i="4"/>
  <c r="R911" i="4"/>
  <c r="N915" i="4"/>
  <c r="R915" i="4"/>
  <c r="N919" i="4"/>
  <c r="R919" i="4"/>
  <c r="Q106" i="4"/>
  <c r="N106" i="4"/>
  <c r="R106" i="4"/>
  <c r="P106" i="4"/>
  <c r="Q110" i="4"/>
  <c r="N110" i="4"/>
  <c r="R110" i="4"/>
  <c r="P110" i="4"/>
  <c r="Q148" i="4"/>
  <c r="N148" i="4"/>
  <c r="R148" i="4"/>
  <c r="P148" i="4"/>
  <c r="Q152" i="4"/>
  <c r="N152" i="4"/>
  <c r="R152" i="4"/>
  <c r="P152" i="4"/>
  <c r="Q234" i="4"/>
  <c r="N234" i="4"/>
  <c r="R234" i="4" s="1"/>
  <c r="P234" i="4"/>
  <c r="Q238" i="4"/>
  <c r="N238" i="4"/>
  <c r="R238" i="4" s="1"/>
  <c r="P238" i="4"/>
  <c r="Q242" i="4"/>
  <c r="N242" i="4"/>
  <c r="R242" i="4" s="1"/>
  <c r="P242" i="4"/>
  <c r="Q246" i="4"/>
  <c r="N246" i="4"/>
  <c r="R246" i="4" s="1"/>
  <c r="P246" i="4"/>
  <c r="N358" i="4"/>
  <c r="R358" i="4" s="1"/>
  <c r="Q362" i="4"/>
  <c r="P362" i="4"/>
  <c r="N366" i="4"/>
  <c r="R366" i="4" s="1"/>
  <c r="Q370" i="4"/>
  <c r="P370" i="4"/>
  <c r="N374" i="4"/>
  <c r="R374" i="4" s="1"/>
  <c r="Q378" i="4"/>
  <c r="P378" i="4"/>
  <c r="Q515" i="4"/>
  <c r="N515" i="4"/>
  <c r="R515" i="4" s="1"/>
  <c r="P515" i="4"/>
  <c r="Q523" i="4"/>
  <c r="N523" i="4"/>
  <c r="R523" i="4" s="1"/>
  <c r="P523" i="4"/>
  <c r="Q531" i="4"/>
  <c r="N531" i="4"/>
  <c r="R531" i="4" s="1"/>
  <c r="P531" i="4"/>
  <c r="Q539" i="4"/>
  <c r="N539" i="4"/>
  <c r="R539" i="4" s="1"/>
  <c r="P539" i="4"/>
  <c r="Q547" i="4"/>
  <c r="N547" i="4"/>
  <c r="R547" i="4" s="1"/>
  <c r="P547" i="4"/>
  <c r="Q555" i="4"/>
  <c r="N555" i="4"/>
  <c r="R555" i="4" s="1"/>
  <c r="P555" i="4"/>
  <c r="Q926" i="4"/>
  <c r="N926" i="4"/>
  <c r="R926" i="4"/>
  <c r="P926" i="4"/>
  <c r="Q930" i="4"/>
  <c r="N930" i="4"/>
  <c r="R930" i="4"/>
  <c r="P930" i="4"/>
  <c r="Q934" i="4"/>
  <c r="N934" i="4"/>
  <c r="R934" i="4"/>
  <c r="P934" i="4"/>
  <c r="Q938" i="4"/>
  <c r="N938" i="4"/>
  <c r="R938" i="4"/>
  <c r="P938" i="4"/>
  <c r="Q942" i="4"/>
  <c r="N942" i="4"/>
  <c r="R942" i="4"/>
  <c r="P942" i="4"/>
  <c r="Q946" i="4"/>
  <c r="N946" i="4"/>
  <c r="R946" i="4"/>
  <c r="P946" i="4"/>
  <c r="Q950" i="4"/>
  <c r="N950" i="4"/>
  <c r="R950" i="4"/>
  <c r="P950" i="4"/>
  <c r="Q954" i="4"/>
  <c r="N954" i="4"/>
  <c r="R954" i="4"/>
  <c r="P954" i="4"/>
  <c r="Q958" i="4"/>
  <c r="N958" i="4"/>
  <c r="R958" i="4"/>
  <c r="P958" i="4"/>
  <c r="Q962" i="4"/>
  <c r="N962" i="4"/>
  <c r="R962" i="4"/>
  <c r="P962" i="4"/>
  <c r="Q966" i="4"/>
  <c r="N966" i="4"/>
  <c r="R966" i="4"/>
  <c r="P966" i="4"/>
  <c r="Q970" i="4"/>
  <c r="N970" i="4"/>
  <c r="R970" i="4"/>
  <c r="P970" i="4"/>
  <c r="Q521" i="4"/>
  <c r="N521" i="4"/>
  <c r="R521" i="4" s="1"/>
  <c r="P521" i="4"/>
  <c r="Q529" i="4"/>
  <c r="N529" i="4"/>
  <c r="R529" i="4" s="1"/>
  <c r="P529" i="4"/>
  <c r="Q537" i="4"/>
  <c r="N537" i="4"/>
  <c r="R537" i="4" s="1"/>
  <c r="P537" i="4"/>
  <c r="Q545" i="4"/>
  <c r="N545" i="4"/>
  <c r="R545" i="4" s="1"/>
  <c r="P545" i="4"/>
  <c r="Q553" i="4"/>
  <c r="N553" i="4"/>
  <c r="R553" i="4" s="1"/>
  <c r="V553" i="4" s="1"/>
  <c r="P553" i="4"/>
  <c r="Q974" i="4"/>
  <c r="N974" i="4"/>
  <c r="R974" i="4"/>
  <c r="P974" i="4"/>
  <c r="Q976" i="4"/>
  <c r="N976" i="4"/>
  <c r="R976" i="4"/>
  <c r="P976" i="4"/>
  <c r="Q978" i="4"/>
  <c r="N978" i="4"/>
  <c r="R978" i="4"/>
  <c r="P978" i="4"/>
  <c r="Q980" i="4"/>
  <c r="N980" i="4"/>
  <c r="R980" i="4"/>
  <c r="P980" i="4"/>
  <c r="Q982" i="4"/>
  <c r="N982" i="4"/>
  <c r="R982" i="4"/>
  <c r="P982" i="4"/>
  <c r="Q984" i="4"/>
  <c r="N984" i="4"/>
  <c r="R984" i="4"/>
  <c r="P984" i="4"/>
  <c r="Q986" i="4"/>
  <c r="N986" i="4"/>
  <c r="R986" i="4"/>
  <c r="P986" i="4"/>
  <c r="Q988" i="4"/>
  <c r="N988" i="4"/>
  <c r="R988" i="4"/>
  <c r="P988" i="4"/>
  <c r="Q990" i="4"/>
  <c r="N990" i="4"/>
  <c r="R990" i="4"/>
  <c r="P990" i="4"/>
  <c r="Q992" i="4"/>
  <c r="N992" i="4"/>
  <c r="R992" i="4"/>
  <c r="P992" i="4"/>
  <c r="Q994" i="4"/>
  <c r="N994" i="4"/>
  <c r="R994" i="4"/>
  <c r="P994" i="4"/>
  <c r="Q996" i="4"/>
  <c r="N996" i="4"/>
  <c r="R996" i="4"/>
  <c r="P996" i="4"/>
  <c r="Q998" i="4"/>
  <c r="N998" i="4"/>
  <c r="R998" i="4"/>
  <c r="P998" i="4"/>
  <c r="Q1000" i="4"/>
  <c r="N1000" i="4"/>
  <c r="R1000" i="4"/>
  <c r="P1000" i="4"/>
  <c r="S19" i="4"/>
  <c r="R23" i="4"/>
  <c r="R27" i="4"/>
  <c r="R31" i="4"/>
  <c r="R35" i="4"/>
  <c r="S44" i="4"/>
  <c r="S48" i="4"/>
  <c r="S52" i="4"/>
  <c r="S56" i="4"/>
  <c r="S60" i="4"/>
  <c r="S41" i="4"/>
  <c r="R46" i="4"/>
  <c r="R50" i="4"/>
  <c r="R54" i="4"/>
  <c r="R58" i="4"/>
  <c r="S65" i="4"/>
  <c r="S67" i="4"/>
  <c r="S71" i="4"/>
  <c r="S73" i="4"/>
  <c r="S75" i="4"/>
  <c r="S77" i="4"/>
  <c r="S79" i="4"/>
  <c r="S81" i="4"/>
  <c r="S83" i="4"/>
  <c r="S85" i="4"/>
  <c r="S87" i="4"/>
  <c r="S89" i="4"/>
  <c r="S91" i="4"/>
  <c r="S93" i="4"/>
  <c r="S95" i="4"/>
  <c r="S97" i="4"/>
  <c r="S99" i="4"/>
  <c r="S101" i="4"/>
  <c r="S103" i="4"/>
  <c r="S64" i="4"/>
  <c r="S107" i="4"/>
  <c r="S111" i="4"/>
  <c r="S113" i="4"/>
  <c r="S117" i="4"/>
  <c r="S121" i="4"/>
  <c r="S125" i="4"/>
  <c r="S129" i="4"/>
  <c r="S133" i="4"/>
  <c r="S137" i="4"/>
  <c r="S141" i="4"/>
  <c r="S145" i="4"/>
  <c r="S151" i="4"/>
  <c r="S155" i="4"/>
  <c r="S159" i="4"/>
  <c r="S163" i="4"/>
  <c r="S167" i="4"/>
  <c r="S171" i="4"/>
  <c r="S175" i="4"/>
  <c r="S179" i="4"/>
  <c r="S183" i="4"/>
  <c r="S219" i="4"/>
  <c r="S223" i="4"/>
  <c r="S259" i="4"/>
  <c r="S263" i="4"/>
  <c r="S335" i="4"/>
  <c r="R261" i="4"/>
  <c r="R301" i="4"/>
  <c r="R309" i="4"/>
  <c r="R325" i="4"/>
  <c r="R333" i="4"/>
  <c r="R337" i="4"/>
  <c r="R349" i="4"/>
  <c r="S388" i="4"/>
  <c r="S412" i="4"/>
  <c r="S416" i="4"/>
  <c r="S420" i="4"/>
  <c r="S428" i="4"/>
  <c r="S923" i="4"/>
  <c r="S927" i="4"/>
  <c r="S935" i="4"/>
  <c r="S943" i="4"/>
  <c r="S951" i="4"/>
  <c r="S959" i="4"/>
  <c r="P557" i="4"/>
  <c r="P561" i="4"/>
  <c r="P565" i="4"/>
  <c r="P569" i="4"/>
  <c r="P573" i="4"/>
  <c r="P577" i="4"/>
  <c r="P581" i="4"/>
  <c r="P585" i="4"/>
  <c r="P589" i="4"/>
  <c r="P593" i="4"/>
  <c r="P597" i="4"/>
  <c r="P601" i="4"/>
  <c r="P605" i="4"/>
  <c r="P609" i="4"/>
  <c r="P613" i="4"/>
  <c r="P617" i="4"/>
  <c r="P621" i="4"/>
  <c r="P625" i="4"/>
  <c r="P629" i="4"/>
  <c r="P633" i="4"/>
  <c r="P637" i="4"/>
  <c r="P641" i="4"/>
  <c r="P645" i="4"/>
  <c r="P649" i="4"/>
  <c r="P653" i="4"/>
  <c r="P657" i="4"/>
  <c r="P661" i="4"/>
  <c r="P665" i="4"/>
  <c r="P669" i="4"/>
  <c r="P673" i="4"/>
  <c r="P677" i="4"/>
  <c r="P681" i="4"/>
  <c r="P685" i="4"/>
  <c r="P689" i="4"/>
  <c r="P693" i="4"/>
  <c r="P697" i="4"/>
  <c r="P701" i="4"/>
  <c r="P705" i="4"/>
  <c r="P709" i="4"/>
  <c r="P713" i="4"/>
  <c r="P717" i="4"/>
  <c r="P721" i="4"/>
  <c r="P725" i="4"/>
  <c r="P729" i="4"/>
  <c r="P733" i="4"/>
  <c r="P737" i="4"/>
  <c r="P741" i="4"/>
  <c r="P745" i="4"/>
  <c r="P749" i="4"/>
  <c r="P753" i="4"/>
  <c r="P757" i="4"/>
  <c r="P761" i="4"/>
  <c r="P765" i="4"/>
  <c r="P769" i="4"/>
  <c r="P773" i="4"/>
  <c r="P777" i="4"/>
  <c r="P781" i="4"/>
  <c r="P785" i="4"/>
  <c r="P789" i="4"/>
  <c r="P793" i="4"/>
  <c r="P797" i="4"/>
  <c r="P801" i="4"/>
  <c r="P805" i="4"/>
  <c r="P809" i="4"/>
  <c r="P813" i="4"/>
  <c r="P817" i="4"/>
  <c r="P821" i="4"/>
  <c r="P825" i="4"/>
  <c r="P829" i="4"/>
  <c r="P833" i="4"/>
  <c r="P837" i="4"/>
  <c r="P841" i="4"/>
  <c r="P845" i="4"/>
  <c r="P849" i="4"/>
  <c r="P853" i="4"/>
  <c r="P857" i="4"/>
  <c r="P861" i="4"/>
  <c r="P865" i="4"/>
  <c r="P869" i="4"/>
  <c r="P873" i="4"/>
  <c r="P877" i="4"/>
  <c r="P881" i="4"/>
  <c r="P885" i="4"/>
  <c r="P889" i="4"/>
  <c r="P893" i="4"/>
  <c r="P897" i="4"/>
  <c r="P901" i="4"/>
  <c r="P905" i="4"/>
  <c r="P909" i="4"/>
  <c r="P913" i="4"/>
  <c r="P917" i="4"/>
  <c r="P921" i="4"/>
  <c r="Q975" i="4"/>
  <c r="N975" i="4"/>
  <c r="R975" i="4"/>
  <c r="Q979" i="4"/>
  <c r="N979" i="4"/>
  <c r="R979" i="4"/>
  <c r="Q983" i="4"/>
  <c r="N983" i="4"/>
  <c r="R983" i="4"/>
  <c r="Q987" i="4"/>
  <c r="N987" i="4"/>
  <c r="R987" i="4"/>
  <c r="Q991" i="4"/>
  <c r="N991" i="4"/>
  <c r="R991" i="4"/>
  <c r="Q995" i="4"/>
  <c r="N995" i="4"/>
  <c r="R995" i="4"/>
  <c r="Q999" i="4"/>
  <c r="N999" i="4"/>
  <c r="R999" i="4"/>
  <c r="K4" i="3"/>
  <c r="D5" i="3"/>
  <c r="T633" i="4"/>
  <c r="T593" i="4"/>
  <c r="T493" i="4"/>
  <c r="T497" i="4"/>
  <c r="T473" i="4"/>
  <c r="T489" i="4"/>
  <c r="S997" i="4"/>
  <c r="U997" i="4"/>
  <c r="S989" i="4"/>
  <c r="U989" i="4"/>
  <c r="S981" i="4"/>
  <c r="U981" i="4"/>
  <c r="T637" i="4"/>
  <c r="S90" i="4"/>
  <c r="S82" i="4"/>
  <c r="V965" i="4"/>
  <c r="G155" i="2"/>
  <c r="P155" i="2"/>
  <c r="F180" i="2"/>
  <c r="O180" i="2"/>
  <c r="F164" i="2"/>
  <c r="O164" i="2"/>
  <c r="F173" i="2"/>
  <c r="O173" i="2"/>
  <c r="F78" i="2"/>
  <c r="O78" i="2"/>
  <c r="T825" i="4"/>
  <c r="E94" i="2"/>
  <c r="N94" i="2"/>
  <c r="G185" i="2"/>
  <c r="P185" i="2"/>
  <c r="E100" i="2"/>
  <c r="N100" i="2"/>
  <c r="F72" i="2"/>
  <c r="O72" i="2"/>
  <c r="T913" i="4"/>
  <c r="T737" i="4"/>
  <c r="S226" i="4"/>
  <c r="U226" i="4" s="1"/>
  <c r="S104" i="4"/>
  <c r="U104" i="4"/>
  <c r="S955" i="4"/>
  <c r="T104" i="4"/>
  <c r="G168" i="2"/>
  <c r="P168" i="2"/>
  <c r="E164" i="2"/>
  <c r="N164" i="2"/>
  <c r="E148" i="2"/>
  <c r="N148" i="2"/>
  <c r="G86" i="2"/>
  <c r="P86" i="2"/>
  <c r="E46" i="2"/>
  <c r="N46" i="2"/>
  <c r="F181" i="2"/>
  <c r="O181" i="2"/>
  <c r="F7" i="2"/>
  <c r="O7" i="2"/>
  <c r="F60" i="2"/>
  <c r="O60" i="2"/>
  <c r="S939" i="4"/>
  <c r="S967" i="4"/>
  <c r="U967" i="4"/>
  <c r="U157" i="4"/>
  <c r="U27" i="4"/>
  <c r="T865" i="4"/>
  <c r="T785" i="4"/>
  <c r="T697" i="4"/>
  <c r="T437" i="4"/>
  <c r="E171" i="2"/>
  <c r="N171" i="2"/>
  <c r="F155" i="2"/>
  <c r="O155" i="2"/>
  <c r="F184" i="2"/>
  <c r="O184" i="2"/>
  <c r="E180" i="2"/>
  <c r="N180" i="2"/>
  <c r="E160" i="2"/>
  <c r="N160" i="2"/>
  <c r="G157" i="2"/>
  <c r="P157" i="2"/>
  <c r="S913" i="4"/>
  <c r="V913" i="4"/>
  <c r="S897" i="4"/>
  <c r="U897" i="4"/>
  <c r="S881" i="4"/>
  <c r="U881" i="4"/>
  <c r="S865" i="4"/>
  <c r="U865" i="4"/>
  <c r="S849" i="4"/>
  <c r="U849" i="4"/>
  <c r="S833" i="4"/>
  <c r="U833" i="4"/>
  <c r="S817" i="4"/>
  <c r="U817" i="4"/>
  <c r="S801" i="4"/>
  <c r="U801" i="4"/>
  <c r="S785" i="4"/>
  <c r="U785" i="4"/>
  <c r="S769" i="4"/>
  <c r="U769" i="4"/>
  <c r="S753" i="4"/>
  <c r="U753" i="4"/>
  <c r="S737" i="4"/>
  <c r="U737" i="4"/>
  <c r="S721" i="4"/>
  <c r="U721" i="4"/>
  <c r="S705" i="4"/>
  <c r="U705" i="4"/>
  <c r="S689" i="4"/>
  <c r="U689" i="4"/>
  <c r="S673" i="4"/>
  <c r="U673" i="4"/>
  <c r="S657" i="4"/>
  <c r="U657" i="4"/>
  <c r="S641" i="4"/>
  <c r="U641" i="4"/>
  <c r="S625" i="4"/>
  <c r="U625" i="4"/>
  <c r="S609" i="4"/>
  <c r="U609" i="4"/>
  <c r="S593" i="4"/>
  <c r="V593" i="4"/>
  <c r="S577" i="4"/>
  <c r="U577" i="4"/>
  <c r="S561" i="4"/>
  <c r="U561" i="4"/>
  <c r="R963" i="4"/>
  <c r="U963" i="4"/>
  <c r="R947" i="4"/>
  <c r="U947" i="4"/>
  <c r="T889" i="4"/>
  <c r="T849" i="4"/>
  <c r="T801" i="4"/>
  <c r="T761" i="4"/>
  <c r="T721" i="4"/>
  <c r="T673" i="4"/>
  <c r="U965" i="4"/>
  <c r="W965" i="4"/>
  <c r="X965" i="4"/>
  <c r="Y965" i="4"/>
  <c r="T556" i="4"/>
  <c r="V937" i="4"/>
  <c r="U426" i="4"/>
  <c r="T405" i="4"/>
  <c r="G171" i="2"/>
  <c r="P171" i="2"/>
  <c r="E184" i="2"/>
  <c r="N184" i="2"/>
  <c r="F176" i="2"/>
  <c r="O176" i="2"/>
  <c r="F160" i="2"/>
  <c r="O160" i="2"/>
  <c r="E108" i="2"/>
  <c r="N108" i="2"/>
  <c r="E58" i="2"/>
  <c r="N58" i="2"/>
  <c r="G173" i="2"/>
  <c r="P173" i="2"/>
  <c r="G161" i="2"/>
  <c r="P161" i="2"/>
  <c r="G76" i="2"/>
  <c r="P76" i="2"/>
  <c r="F52" i="2"/>
  <c r="O52" i="2"/>
  <c r="E162" i="2"/>
  <c r="N162" i="2"/>
  <c r="T645" i="4"/>
  <c r="T573" i="4"/>
  <c r="F159" i="2"/>
  <c r="O159" i="2"/>
  <c r="G172" i="2"/>
  <c r="P172" i="2"/>
  <c r="E152" i="2"/>
  <c r="N152" i="2"/>
  <c r="F90" i="2"/>
  <c r="O90" i="2"/>
  <c r="E82" i="2"/>
  <c r="N82" i="2"/>
  <c r="F66" i="2"/>
  <c r="O66" i="2"/>
  <c r="G181" i="2"/>
  <c r="P181" i="2"/>
  <c r="F169" i="2"/>
  <c r="O169" i="2"/>
  <c r="E149" i="2"/>
  <c r="N149" i="2"/>
  <c r="F100" i="2"/>
  <c r="O100" i="2"/>
  <c r="E92" i="2"/>
  <c r="N92" i="2"/>
  <c r="G68" i="2"/>
  <c r="P68" i="2"/>
  <c r="F166" i="2"/>
  <c r="O166" i="2"/>
  <c r="E150" i="2"/>
  <c r="N150" i="2"/>
  <c r="U945" i="4"/>
  <c r="G159" i="2"/>
  <c r="P159" i="2"/>
  <c r="E10" i="2"/>
  <c r="N10" i="2"/>
  <c r="G178" i="2"/>
  <c r="P178" i="2"/>
  <c r="E170" i="2"/>
  <c r="N170" i="2"/>
  <c r="F162" i="2"/>
  <c r="O162" i="2"/>
  <c r="F152" i="2"/>
  <c r="O152" i="2"/>
  <c r="G146" i="2"/>
  <c r="P146" i="2"/>
  <c r="F94" i="2"/>
  <c r="O94" i="2"/>
  <c r="E78" i="2"/>
  <c r="N78" i="2"/>
  <c r="G62" i="2"/>
  <c r="P62" i="2"/>
  <c r="F46" i="2"/>
  <c r="O46" i="2"/>
  <c r="G42" i="2"/>
  <c r="P42" i="2"/>
  <c r="F185" i="2"/>
  <c r="O185" i="2"/>
  <c r="G169" i="2"/>
  <c r="P169" i="2"/>
  <c r="G153" i="2"/>
  <c r="P153" i="2"/>
  <c r="G149" i="2"/>
  <c r="P149" i="2"/>
  <c r="E102" i="2"/>
  <c r="N102" i="2"/>
  <c r="F92" i="2"/>
  <c r="O92" i="2"/>
  <c r="G88" i="2"/>
  <c r="P88" i="2"/>
  <c r="F68" i="2"/>
  <c r="O68" i="2"/>
  <c r="G56" i="2"/>
  <c r="P56" i="2"/>
  <c r="G16" i="2"/>
  <c r="P16" i="2"/>
  <c r="S941" i="4"/>
  <c r="G175" i="2"/>
  <c r="P175" i="2"/>
  <c r="F182" i="2"/>
  <c r="O182" i="2"/>
  <c r="E158" i="2"/>
  <c r="N158" i="2"/>
  <c r="F108" i="2"/>
  <c r="O108" i="2"/>
  <c r="E98" i="2"/>
  <c r="N98" i="2"/>
  <c r="F74" i="2"/>
  <c r="O74" i="2"/>
  <c r="E50" i="2"/>
  <c r="N50" i="2"/>
  <c r="E5" i="2"/>
  <c r="N5" i="2"/>
  <c r="H4" i="3"/>
  <c r="E177" i="2"/>
  <c r="N177" i="2"/>
  <c r="E165" i="2"/>
  <c r="N165" i="2"/>
  <c r="F161" i="2"/>
  <c r="O161" i="2"/>
  <c r="G106" i="2"/>
  <c r="P106" i="2"/>
  <c r="F84" i="2"/>
  <c r="O84" i="2"/>
  <c r="F76" i="2"/>
  <c r="O76" i="2"/>
  <c r="E52" i="2"/>
  <c r="N52" i="2"/>
  <c r="U119" i="4"/>
  <c r="U929" i="4"/>
  <c r="T921" i="4"/>
  <c r="T897" i="4"/>
  <c r="V897" i="4"/>
  <c r="T881" i="4"/>
  <c r="T857" i="4"/>
  <c r="T833" i="4"/>
  <c r="T817" i="4"/>
  <c r="T793" i="4"/>
  <c r="T769" i="4"/>
  <c r="V769" i="4"/>
  <c r="T753" i="4"/>
  <c r="V753" i="4"/>
  <c r="T729" i="4"/>
  <c r="T705" i="4"/>
  <c r="T689" i="4"/>
  <c r="T665" i="4"/>
  <c r="T641" i="4"/>
  <c r="V641" i="4"/>
  <c r="U969" i="4"/>
  <c r="V25" i="4"/>
  <c r="T971" i="4"/>
  <c r="F178" i="2"/>
  <c r="O178" i="2"/>
  <c r="F168" i="2"/>
  <c r="O168" i="2"/>
  <c r="F154" i="2"/>
  <c r="O154" i="2"/>
  <c r="F146" i="2"/>
  <c r="O146" i="2"/>
  <c r="F62" i="2"/>
  <c r="O62" i="2"/>
  <c r="F42" i="2"/>
  <c r="O42" i="2"/>
  <c r="G177" i="2"/>
  <c r="P177" i="2"/>
  <c r="G165" i="2"/>
  <c r="P165" i="2"/>
  <c r="F88" i="2"/>
  <c r="O88" i="2"/>
  <c r="F56" i="2"/>
  <c r="O56" i="2"/>
  <c r="F21" i="2"/>
  <c r="O21" i="2"/>
  <c r="F13" i="2"/>
  <c r="O13" i="2"/>
  <c r="E96" i="2"/>
  <c r="N96" i="2"/>
  <c r="F80" i="2"/>
  <c r="O80" i="2"/>
  <c r="E64" i="2"/>
  <c r="N64" i="2"/>
  <c r="F48" i="2"/>
  <c r="O48" i="2"/>
  <c r="G21" i="2"/>
  <c r="P21" i="2"/>
  <c r="G13" i="2"/>
  <c r="P13" i="2"/>
  <c r="S931" i="4"/>
  <c r="R931" i="4"/>
  <c r="T625" i="4"/>
  <c r="V625" i="4"/>
  <c r="T617" i="4"/>
  <c r="T609" i="4"/>
  <c r="T577" i="4"/>
  <c r="T561" i="4"/>
  <c r="U225" i="4"/>
  <c r="F3" i="3"/>
  <c r="S971" i="4"/>
  <c r="U971" i="4"/>
  <c r="U46" i="4"/>
  <c r="T605" i="4"/>
  <c r="V123" i="4"/>
  <c r="W123" i="4"/>
  <c r="X123" i="4"/>
  <c r="Y123" i="4"/>
  <c r="U177" i="4"/>
  <c r="F10" i="2"/>
  <c r="O10" i="2"/>
  <c r="E182" i="2"/>
  <c r="N182" i="2"/>
  <c r="F172" i="2"/>
  <c r="O172" i="2"/>
  <c r="E166" i="2"/>
  <c r="N166" i="2"/>
  <c r="F158" i="2"/>
  <c r="O158" i="2"/>
  <c r="F150" i="2"/>
  <c r="O150" i="2"/>
  <c r="F98" i="2"/>
  <c r="O98" i="2"/>
  <c r="E90" i="2"/>
  <c r="N90" i="2"/>
  <c r="F82" i="2"/>
  <c r="O82" i="2"/>
  <c r="E74" i="2"/>
  <c r="N74" i="2"/>
  <c r="E66" i="2"/>
  <c r="N66" i="2"/>
  <c r="F58" i="2"/>
  <c r="O58" i="2"/>
  <c r="F50" i="2"/>
  <c r="O50" i="2"/>
  <c r="F5" i="2"/>
  <c r="O5" i="2"/>
  <c r="I4" i="3"/>
  <c r="F96" i="2"/>
  <c r="O96" i="2"/>
  <c r="E80" i="2"/>
  <c r="N80" i="2"/>
  <c r="F64" i="2"/>
  <c r="O64" i="2"/>
  <c r="E48" i="2"/>
  <c r="N48" i="2"/>
  <c r="V165" i="4"/>
  <c r="F174" i="2"/>
  <c r="O174" i="2"/>
  <c r="F156" i="2"/>
  <c r="O156" i="2"/>
  <c r="G154" i="2"/>
  <c r="P154" i="2"/>
  <c r="E174" i="2"/>
  <c r="N174" i="2"/>
  <c r="F170" i="2"/>
  <c r="O170" i="2"/>
  <c r="G156" i="2"/>
  <c r="P156" i="2"/>
  <c r="S556" i="4"/>
  <c r="U556" i="4" s="1"/>
  <c r="W556" i="4" s="1"/>
  <c r="T445" i="4"/>
  <c r="T413" i="4"/>
  <c r="U135" i="4"/>
  <c r="U143" i="4"/>
  <c r="V185" i="4"/>
  <c r="T955" i="4"/>
  <c r="V139" i="4"/>
  <c r="V261" i="4"/>
  <c r="U54" i="4"/>
  <c r="V953" i="4"/>
  <c r="W953" i="4"/>
  <c r="T601" i="4"/>
  <c r="T585" i="4"/>
  <c r="V109" i="4"/>
  <c r="W109" i="4"/>
  <c r="X109" i="4"/>
  <c r="Y109" i="4"/>
  <c r="S94" i="4"/>
  <c r="U94" i="4"/>
  <c r="V949" i="4"/>
  <c r="W949" i="4"/>
  <c r="X949" i="4"/>
  <c r="Y949" i="4"/>
  <c r="F8" i="2"/>
  <c r="O8" i="2"/>
  <c r="F104" i="2"/>
  <c r="O104" i="2"/>
  <c r="E86" i="2"/>
  <c r="N86" i="2"/>
  <c r="F70" i="2"/>
  <c r="O70" i="2"/>
  <c r="E54" i="2"/>
  <c r="N54" i="2"/>
  <c r="S905" i="4"/>
  <c r="U905" i="4"/>
  <c r="S889" i="4"/>
  <c r="U889" i="4"/>
  <c r="S873" i="4"/>
  <c r="U873" i="4"/>
  <c r="S857" i="4"/>
  <c r="V857" i="4"/>
  <c r="S841" i="4"/>
  <c r="U841" i="4"/>
  <c r="S825" i="4"/>
  <c r="V825" i="4"/>
  <c r="S809" i="4"/>
  <c r="U809" i="4"/>
  <c r="S793" i="4"/>
  <c r="U793" i="4"/>
  <c r="S777" i="4"/>
  <c r="U777" i="4"/>
  <c r="S761" i="4"/>
  <c r="V761" i="4"/>
  <c r="S745" i="4"/>
  <c r="U745" i="4"/>
  <c r="S729" i="4"/>
  <c r="U729" i="4"/>
  <c r="S713" i="4"/>
  <c r="S697" i="4"/>
  <c r="U697" i="4"/>
  <c r="S681" i="4"/>
  <c r="U681" i="4"/>
  <c r="S665" i="4"/>
  <c r="U665" i="4"/>
  <c r="S649" i="4"/>
  <c r="S633" i="4"/>
  <c r="S617" i="4"/>
  <c r="U617" i="4"/>
  <c r="S601" i="4"/>
  <c r="U601" i="4"/>
  <c r="S585" i="4"/>
  <c r="S569" i="4"/>
  <c r="U569" i="4" s="1"/>
  <c r="W569" i="4" s="1"/>
  <c r="X569" i="4" s="1"/>
  <c r="U35" i="4"/>
  <c r="T905" i="4"/>
  <c r="T873" i="4"/>
  <c r="T841" i="4"/>
  <c r="T809" i="4"/>
  <c r="T777" i="4"/>
  <c r="T745" i="4"/>
  <c r="T713" i="4"/>
  <c r="T681" i="4"/>
  <c r="T649" i="4"/>
  <c r="T569" i="4"/>
  <c r="U937" i="4"/>
  <c r="U422" i="4"/>
  <c r="S961" i="4"/>
  <c r="U961" i="4"/>
  <c r="T457" i="4"/>
  <c r="T425" i="4"/>
  <c r="T409" i="4"/>
  <c r="T393" i="4"/>
  <c r="T961" i="4"/>
  <c r="G104" i="2"/>
  <c r="P104" i="2"/>
  <c r="S921" i="4"/>
  <c r="U921" i="4"/>
  <c r="U131" i="4"/>
  <c r="F102" i="2"/>
  <c r="O102" i="2"/>
  <c r="E19" i="2"/>
  <c r="N19" i="2"/>
  <c r="F19" i="2"/>
  <c r="O19" i="2"/>
  <c r="G19" i="2"/>
  <c r="P19" i="2"/>
  <c r="E33" i="2"/>
  <c r="N33" i="2"/>
  <c r="F33" i="2"/>
  <c r="O33" i="2"/>
  <c r="G33" i="2"/>
  <c r="P33" i="2"/>
  <c r="E25" i="2"/>
  <c r="N25" i="2"/>
  <c r="F25" i="2"/>
  <c r="O25" i="2"/>
  <c r="G25" i="2"/>
  <c r="P25" i="2"/>
  <c r="E34" i="2"/>
  <c r="N34" i="2"/>
  <c r="F34" i="2"/>
  <c r="O34" i="2"/>
  <c r="G34" i="2"/>
  <c r="P34" i="2"/>
  <c r="E22" i="2"/>
  <c r="N22" i="2"/>
  <c r="F22" i="2"/>
  <c r="O22" i="2"/>
  <c r="G22" i="2"/>
  <c r="P22" i="2"/>
  <c r="E15" i="2"/>
  <c r="N15" i="2"/>
  <c r="F15" i="2"/>
  <c r="O15" i="2"/>
  <c r="G15" i="2"/>
  <c r="P15" i="2"/>
  <c r="E31" i="2"/>
  <c r="N31" i="2"/>
  <c r="F31" i="2"/>
  <c r="O31" i="2"/>
  <c r="G31" i="2"/>
  <c r="P31" i="2"/>
  <c r="E23" i="2"/>
  <c r="N23" i="2"/>
  <c r="F23" i="2"/>
  <c r="O23" i="2"/>
  <c r="G23" i="2"/>
  <c r="P23" i="2"/>
  <c r="E32" i="2"/>
  <c r="N32" i="2"/>
  <c r="F32" i="2"/>
  <c r="O32" i="2"/>
  <c r="G32" i="2"/>
  <c r="P32" i="2"/>
  <c r="E20" i="2"/>
  <c r="N20" i="2"/>
  <c r="F20" i="2"/>
  <c r="O20" i="2"/>
  <c r="G20" i="2"/>
  <c r="P20" i="2"/>
  <c r="E18" i="2"/>
  <c r="N18" i="2"/>
  <c r="F18" i="2"/>
  <c r="O18" i="2"/>
  <c r="G18" i="2"/>
  <c r="P18" i="2"/>
  <c r="E14" i="2"/>
  <c r="N14" i="2"/>
  <c r="F14" i="2"/>
  <c r="O14" i="2"/>
  <c r="G14" i="2"/>
  <c r="P14" i="2"/>
  <c r="E29" i="2"/>
  <c r="N29" i="2"/>
  <c r="F29" i="2"/>
  <c r="O29" i="2"/>
  <c r="G29" i="2"/>
  <c r="P29" i="2"/>
  <c r="E30" i="2"/>
  <c r="N30" i="2"/>
  <c r="F30" i="2"/>
  <c r="O30" i="2"/>
  <c r="G30" i="2"/>
  <c r="P30" i="2"/>
  <c r="E26" i="2"/>
  <c r="N26" i="2"/>
  <c r="F26" i="2"/>
  <c r="O26" i="2"/>
  <c r="G26" i="2"/>
  <c r="P26" i="2"/>
  <c r="E24" i="2"/>
  <c r="N24" i="2"/>
  <c r="F24" i="2"/>
  <c r="O24" i="2"/>
  <c r="G24" i="2"/>
  <c r="P24" i="2"/>
  <c r="V33" i="4"/>
  <c r="E17" i="2"/>
  <c r="N17" i="2"/>
  <c r="F17" i="2"/>
  <c r="O17" i="2"/>
  <c r="G17" i="2"/>
  <c r="P17" i="2"/>
  <c r="E27" i="2"/>
  <c r="N27" i="2"/>
  <c r="F27" i="2"/>
  <c r="O27" i="2"/>
  <c r="G27" i="2"/>
  <c r="P27" i="2"/>
  <c r="V62" i="4"/>
  <c r="V21" i="4"/>
  <c r="G70" i="2"/>
  <c r="P70" i="2"/>
  <c r="F38" i="2"/>
  <c r="O38" i="2"/>
  <c r="G72" i="2"/>
  <c r="P72" i="2"/>
  <c r="S74" i="4"/>
  <c r="U74" i="4"/>
  <c r="S42" i="4"/>
  <c r="U42" i="4"/>
  <c r="V37" i="4"/>
  <c r="F54" i="2"/>
  <c r="O54" i="2"/>
  <c r="G38" i="2"/>
  <c r="P38" i="2"/>
  <c r="F40" i="2"/>
  <c r="O40" i="2"/>
  <c r="U31" i="4"/>
  <c r="U23" i="4"/>
  <c r="U181" i="4"/>
  <c r="V29" i="4"/>
  <c r="V426" i="4"/>
  <c r="W426" i="4" s="1"/>
  <c r="U221" i="4"/>
  <c r="V39" i="4"/>
  <c r="W39" i="4"/>
  <c r="X39" i="4"/>
  <c r="Y39" i="4"/>
  <c r="V149" i="4"/>
  <c r="W149" i="4"/>
  <c r="X149" i="4"/>
  <c r="Y149" i="4"/>
  <c r="U161" i="4"/>
  <c r="J4" i="3"/>
  <c r="R939" i="4"/>
  <c r="T621" i="4"/>
  <c r="T589" i="4"/>
  <c r="T557" i="4"/>
  <c r="U139" i="4"/>
  <c r="V43" i="4"/>
  <c r="W43" i="4"/>
  <c r="X43" i="4"/>
  <c r="Y43" i="4"/>
  <c r="S354" i="4"/>
  <c r="U354" i="4" s="1"/>
  <c r="S338" i="4"/>
  <c r="U338" i="4" s="1"/>
  <c r="S224" i="4"/>
  <c r="U224" i="4" s="1"/>
  <c r="S102" i="4"/>
  <c r="U102" i="4"/>
  <c r="V957" i="4"/>
  <c r="W957" i="4"/>
  <c r="X957" i="4"/>
  <c r="Y957" i="4"/>
  <c r="V933" i="4"/>
  <c r="W933" i="4"/>
  <c r="X933" i="4"/>
  <c r="Y933" i="4"/>
  <c r="V925" i="4"/>
  <c r="W925" i="4"/>
  <c r="X925" i="4"/>
  <c r="Y925" i="4"/>
  <c r="T8" i="4"/>
  <c r="T224" i="4"/>
  <c r="U165" i="4"/>
  <c r="E7" i="2"/>
  <c r="N7" i="2"/>
  <c r="I10" i="2"/>
  <c r="J11" i="2"/>
  <c r="G6" i="2"/>
  <c r="P6" i="2"/>
  <c r="H6" i="2"/>
  <c r="I12" i="2"/>
  <c r="I5" i="2"/>
  <c r="U173" i="4"/>
  <c r="U185" i="4"/>
  <c r="V969" i="4"/>
  <c r="W969" i="4"/>
  <c r="X969" i="4"/>
  <c r="Y969" i="4"/>
  <c r="V929" i="4"/>
  <c r="W929" i="4"/>
  <c r="X929" i="4"/>
  <c r="Y929" i="4"/>
  <c r="V945" i="4"/>
  <c r="W945" i="4"/>
  <c r="X945" i="4"/>
  <c r="Y945" i="4"/>
  <c r="I11" i="2"/>
  <c r="H11" i="2"/>
  <c r="J6" i="2"/>
  <c r="I6" i="2"/>
  <c r="H12" i="2"/>
  <c r="G8" i="2"/>
  <c r="P8" i="2"/>
  <c r="U127" i="4"/>
  <c r="U147" i="4"/>
  <c r="U115" i="4"/>
  <c r="V105" i="4"/>
  <c r="W105" i="4"/>
  <c r="X105" i="4"/>
  <c r="Y105" i="4"/>
  <c r="V69" i="4"/>
  <c r="W69" i="4"/>
  <c r="X69" i="4"/>
  <c r="Y69" i="4"/>
  <c r="S917" i="4"/>
  <c r="U917" i="4"/>
  <c r="S909" i="4"/>
  <c r="U909" i="4"/>
  <c r="S901" i="4"/>
  <c r="U901" i="4"/>
  <c r="S893" i="4"/>
  <c r="U893" i="4"/>
  <c r="S885" i="4"/>
  <c r="U885" i="4"/>
  <c r="S877" i="4"/>
  <c r="U877" i="4"/>
  <c r="S869" i="4"/>
  <c r="U869" i="4"/>
  <c r="S861" i="4"/>
  <c r="U861" i="4"/>
  <c r="S853" i="4"/>
  <c r="U853" i="4"/>
  <c r="S845" i="4"/>
  <c r="U845" i="4"/>
  <c r="S837" i="4"/>
  <c r="U837" i="4"/>
  <c r="S829" i="4"/>
  <c r="U829" i="4"/>
  <c r="S821" i="4"/>
  <c r="U821" i="4"/>
  <c r="S813" i="4"/>
  <c r="U813" i="4"/>
  <c r="S805" i="4"/>
  <c r="U805" i="4"/>
  <c r="S797" i="4"/>
  <c r="U797" i="4"/>
  <c r="S789" i="4"/>
  <c r="U789" i="4"/>
  <c r="S781" i="4"/>
  <c r="U781" i="4"/>
  <c r="S773" i="4"/>
  <c r="U773" i="4"/>
  <c r="S765" i="4"/>
  <c r="U765" i="4"/>
  <c r="S757" i="4"/>
  <c r="U757" i="4"/>
  <c r="S749" i="4"/>
  <c r="U749" i="4"/>
  <c r="S741" i="4"/>
  <c r="U741" i="4"/>
  <c r="S733" i="4"/>
  <c r="U733" i="4"/>
  <c r="S725" i="4"/>
  <c r="U725" i="4"/>
  <c r="S717" i="4"/>
  <c r="U717" i="4"/>
  <c r="S709" i="4"/>
  <c r="U709" i="4"/>
  <c r="S701" i="4"/>
  <c r="U701" i="4"/>
  <c r="S693" i="4"/>
  <c r="U693" i="4"/>
  <c r="S685" i="4"/>
  <c r="U685" i="4"/>
  <c r="S677" i="4"/>
  <c r="U677" i="4"/>
  <c r="S669" i="4"/>
  <c r="U669" i="4"/>
  <c r="S661" i="4"/>
  <c r="U661" i="4"/>
  <c r="S653" i="4"/>
  <c r="U653" i="4"/>
  <c r="S645" i="4"/>
  <c r="U645" i="4"/>
  <c r="S637" i="4"/>
  <c r="S629" i="4"/>
  <c r="U629" i="4"/>
  <c r="S621" i="4"/>
  <c r="S613" i="4"/>
  <c r="U613" i="4"/>
  <c r="S605" i="4"/>
  <c r="S597" i="4"/>
  <c r="U597" i="4"/>
  <c r="S589" i="4"/>
  <c r="S581" i="4"/>
  <c r="U581" i="4" s="1"/>
  <c r="S573" i="4"/>
  <c r="S565" i="4"/>
  <c r="U565" i="4" s="1"/>
  <c r="W565" i="4" s="1"/>
  <c r="S557" i="4"/>
  <c r="S1001" i="4"/>
  <c r="U1001" i="4"/>
  <c r="S993" i="4"/>
  <c r="U993" i="4"/>
  <c r="S985" i="4"/>
  <c r="U985" i="4"/>
  <c r="S977" i="4"/>
  <c r="U977" i="4"/>
  <c r="T917" i="4"/>
  <c r="T909" i="4"/>
  <c r="T901" i="4"/>
  <c r="T893" i="4"/>
  <c r="T885" i="4"/>
  <c r="T877" i="4"/>
  <c r="T869" i="4"/>
  <c r="T861" i="4"/>
  <c r="T853" i="4"/>
  <c r="T845" i="4"/>
  <c r="T837" i="4"/>
  <c r="T829" i="4"/>
  <c r="T821" i="4"/>
  <c r="T813" i="4"/>
  <c r="T805" i="4"/>
  <c r="T797" i="4"/>
  <c r="T789" i="4"/>
  <c r="T781" i="4"/>
  <c r="T773" i="4"/>
  <c r="T765" i="4"/>
  <c r="T757" i="4"/>
  <c r="T749" i="4"/>
  <c r="T741" i="4"/>
  <c r="T733" i="4"/>
  <c r="T725" i="4"/>
  <c r="T717" i="4"/>
  <c r="T709" i="4"/>
  <c r="T701" i="4"/>
  <c r="T693" i="4"/>
  <c r="T685" i="4"/>
  <c r="T677" i="4"/>
  <c r="T669" i="4"/>
  <c r="T661" i="4"/>
  <c r="T653" i="4"/>
  <c r="T629" i="4"/>
  <c r="T613" i="4"/>
  <c r="T597" i="4"/>
  <c r="T581" i="4"/>
  <c r="T565" i="4"/>
  <c r="S350" i="4"/>
  <c r="U350" i="4" s="1"/>
  <c r="S222" i="4"/>
  <c r="T513" i="4"/>
  <c r="V143" i="4"/>
  <c r="V127" i="4"/>
  <c r="V173" i="4"/>
  <c r="V157" i="4"/>
  <c r="V147" i="4"/>
  <c r="V131" i="4"/>
  <c r="V115" i="4"/>
  <c r="V181" i="4"/>
  <c r="V153" i="4"/>
  <c r="W153" i="4"/>
  <c r="X153" i="4"/>
  <c r="Y153" i="4"/>
  <c r="U62" i="4"/>
  <c r="T7" i="4"/>
  <c r="V135" i="4"/>
  <c r="V119" i="4"/>
  <c r="T350" i="4"/>
  <c r="V177" i="4"/>
  <c r="V169" i="4"/>
  <c r="W169" i="4"/>
  <c r="X169" i="4"/>
  <c r="Y169" i="4"/>
  <c r="V161" i="4"/>
  <c r="U37" i="4"/>
  <c r="U33" i="4"/>
  <c r="U29" i="4"/>
  <c r="U25" i="4"/>
  <c r="U21" i="4"/>
  <c r="V58" i="4"/>
  <c r="V50" i="4"/>
  <c r="S342" i="4"/>
  <c r="U342" i="4" s="1"/>
  <c r="S228" i="4"/>
  <c r="U228" i="4" s="1"/>
  <c r="S98" i="4"/>
  <c r="U98" i="4"/>
  <c r="S86" i="4"/>
  <c r="U86" i="4"/>
  <c r="S78" i="4"/>
  <c r="U78" i="4"/>
  <c r="S70" i="4"/>
  <c r="U70" i="4"/>
  <c r="F106" i="2"/>
  <c r="O106" i="2"/>
  <c r="F11" i="2"/>
  <c r="O11" i="2"/>
  <c r="E11" i="2"/>
  <c r="N11" i="2"/>
  <c r="G11" i="2"/>
  <c r="P11" i="2"/>
  <c r="E144" i="2"/>
  <c r="N144" i="2"/>
  <c r="G144" i="2"/>
  <c r="P144" i="2"/>
  <c r="F144" i="2"/>
  <c r="O144" i="2"/>
  <c r="E142" i="2"/>
  <c r="N142" i="2"/>
  <c r="G142" i="2"/>
  <c r="P142" i="2"/>
  <c r="F142" i="2"/>
  <c r="O142" i="2"/>
  <c r="E140" i="2"/>
  <c r="N140" i="2"/>
  <c r="G140" i="2"/>
  <c r="P140" i="2"/>
  <c r="F140" i="2"/>
  <c r="O140" i="2"/>
  <c r="E138" i="2"/>
  <c r="N138" i="2"/>
  <c r="G138" i="2"/>
  <c r="P138" i="2"/>
  <c r="F138" i="2"/>
  <c r="O138" i="2"/>
  <c r="E136" i="2"/>
  <c r="N136" i="2"/>
  <c r="G136" i="2"/>
  <c r="P136" i="2"/>
  <c r="F136" i="2"/>
  <c r="O136" i="2"/>
  <c r="E134" i="2"/>
  <c r="N134" i="2"/>
  <c r="G134" i="2"/>
  <c r="P134" i="2"/>
  <c r="F134" i="2"/>
  <c r="O134" i="2"/>
  <c r="E132" i="2"/>
  <c r="N132" i="2"/>
  <c r="G132" i="2"/>
  <c r="P132" i="2"/>
  <c r="F132" i="2"/>
  <c r="O132" i="2"/>
  <c r="E130" i="2"/>
  <c r="N130" i="2"/>
  <c r="G130" i="2"/>
  <c r="P130" i="2"/>
  <c r="F130" i="2"/>
  <c r="O130" i="2"/>
  <c r="E128" i="2"/>
  <c r="N128" i="2"/>
  <c r="G128" i="2"/>
  <c r="P128" i="2"/>
  <c r="F128" i="2"/>
  <c r="O128" i="2"/>
  <c r="E126" i="2"/>
  <c r="N126" i="2"/>
  <c r="G126" i="2"/>
  <c r="P126" i="2"/>
  <c r="F126" i="2"/>
  <c r="O126" i="2"/>
  <c r="E124" i="2"/>
  <c r="N124" i="2"/>
  <c r="G124" i="2"/>
  <c r="P124" i="2"/>
  <c r="F124" i="2"/>
  <c r="O124" i="2"/>
  <c r="E122" i="2"/>
  <c r="N122" i="2"/>
  <c r="G122" i="2"/>
  <c r="P122" i="2"/>
  <c r="F122" i="2"/>
  <c r="O122" i="2"/>
  <c r="E120" i="2"/>
  <c r="N120" i="2"/>
  <c r="G120" i="2"/>
  <c r="P120" i="2"/>
  <c r="F120" i="2"/>
  <c r="O120" i="2"/>
  <c r="E118" i="2"/>
  <c r="N118" i="2"/>
  <c r="G118" i="2"/>
  <c r="P118" i="2"/>
  <c r="F118" i="2"/>
  <c r="O118" i="2"/>
  <c r="E116" i="2"/>
  <c r="N116" i="2"/>
  <c r="G116" i="2"/>
  <c r="P116" i="2"/>
  <c r="F116" i="2"/>
  <c r="O116" i="2"/>
  <c r="E114" i="2"/>
  <c r="N114" i="2"/>
  <c r="G114" i="2"/>
  <c r="P114" i="2"/>
  <c r="F114" i="2"/>
  <c r="O114" i="2"/>
  <c r="E112" i="2"/>
  <c r="N112" i="2"/>
  <c r="G112" i="2"/>
  <c r="P112" i="2"/>
  <c r="F112" i="2"/>
  <c r="O112" i="2"/>
  <c r="E110" i="2"/>
  <c r="N110" i="2"/>
  <c r="G110" i="2"/>
  <c r="P110" i="2"/>
  <c r="F110" i="2"/>
  <c r="O110" i="2"/>
  <c r="F6" i="2"/>
  <c r="O6" i="2"/>
  <c r="E6" i="2"/>
  <c r="N6" i="2"/>
  <c r="H5" i="3"/>
  <c r="F107" i="2"/>
  <c r="O107" i="2"/>
  <c r="E107" i="2"/>
  <c r="N107" i="2"/>
  <c r="G107" i="2"/>
  <c r="P107" i="2"/>
  <c r="F103" i="2"/>
  <c r="O103" i="2"/>
  <c r="E103" i="2"/>
  <c r="N103" i="2"/>
  <c r="G103" i="2"/>
  <c r="P103" i="2"/>
  <c r="F99" i="2"/>
  <c r="O99" i="2"/>
  <c r="E99" i="2"/>
  <c r="N99" i="2"/>
  <c r="G99" i="2"/>
  <c r="P99" i="2"/>
  <c r="F95" i="2"/>
  <c r="O95" i="2"/>
  <c r="E95" i="2"/>
  <c r="N95" i="2"/>
  <c r="G95" i="2"/>
  <c r="P95" i="2"/>
  <c r="F91" i="2"/>
  <c r="O91" i="2"/>
  <c r="E91" i="2"/>
  <c r="N91" i="2"/>
  <c r="G91" i="2"/>
  <c r="P91" i="2"/>
  <c r="F87" i="2"/>
  <c r="O87" i="2"/>
  <c r="E87" i="2"/>
  <c r="N87" i="2"/>
  <c r="G87" i="2"/>
  <c r="P87" i="2"/>
  <c r="F83" i="2"/>
  <c r="O83" i="2"/>
  <c r="E83" i="2"/>
  <c r="N83" i="2"/>
  <c r="G83" i="2"/>
  <c r="P83" i="2"/>
  <c r="F79" i="2"/>
  <c r="O79" i="2"/>
  <c r="E79" i="2"/>
  <c r="N79" i="2"/>
  <c r="G79" i="2"/>
  <c r="P79" i="2"/>
  <c r="F75" i="2"/>
  <c r="O75" i="2"/>
  <c r="E75" i="2"/>
  <c r="N75" i="2"/>
  <c r="G75" i="2"/>
  <c r="P75" i="2"/>
  <c r="F71" i="2"/>
  <c r="O71" i="2"/>
  <c r="E71" i="2"/>
  <c r="N71" i="2"/>
  <c r="G71" i="2"/>
  <c r="P71" i="2"/>
  <c r="F67" i="2"/>
  <c r="O67" i="2"/>
  <c r="E67" i="2"/>
  <c r="N67" i="2"/>
  <c r="G67" i="2"/>
  <c r="P67" i="2"/>
  <c r="F63" i="2"/>
  <c r="O63" i="2"/>
  <c r="E63" i="2"/>
  <c r="N63" i="2"/>
  <c r="G63" i="2"/>
  <c r="P63" i="2"/>
  <c r="F59" i="2"/>
  <c r="O59" i="2"/>
  <c r="E59" i="2"/>
  <c r="N59" i="2"/>
  <c r="G59" i="2"/>
  <c r="P59" i="2"/>
  <c r="F55" i="2"/>
  <c r="O55" i="2"/>
  <c r="E55" i="2"/>
  <c r="N55" i="2"/>
  <c r="G55" i="2"/>
  <c r="P55" i="2"/>
  <c r="F51" i="2"/>
  <c r="O51" i="2"/>
  <c r="E51" i="2"/>
  <c r="N51" i="2"/>
  <c r="G51" i="2"/>
  <c r="P51" i="2"/>
  <c r="F47" i="2"/>
  <c r="O47" i="2"/>
  <c r="E47" i="2"/>
  <c r="N47" i="2"/>
  <c r="G47" i="2"/>
  <c r="P47" i="2"/>
  <c r="F43" i="2"/>
  <c r="O43" i="2"/>
  <c r="E43" i="2"/>
  <c r="N43" i="2"/>
  <c r="G43" i="2"/>
  <c r="P43" i="2"/>
  <c r="F39" i="2"/>
  <c r="O39" i="2"/>
  <c r="E39" i="2"/>
  <c r="N39" i="2"/>
  <c r="G39" i="2"/>
  <c r="P39" i="2"/>
  <c r="F35" i="2"/>
  <c r="O35" i="2"/>
  <c r="E35" i="2"/>
  <c r="N35" i="2"/>
  <c r="G35" i="2"/>
  <c r="P35" i="2"/>
  <c r="F145" i="2"/>
  <c r="O145" i="2"/>
  <c r="E145" i="2"/>
  <c r="N145" i="2"/>
  <c r="G145" i="2"/>
  <c r="P145" i="2"/>
  <c r="F143" i="2"/>
  <c r="O143" i="2"/>
  <c r="E143" i="2"/>
  <c r="N143" i="2"/>
  <c r="G143" i="2"/>
  <c r="P143" i="2"/>
  <c r="F141" i="2"/>
  <c r="O141" i="2"/>
  <c r="E141" i="2"/>
  <c r="N141" i="2"/>
  <c r="G141" i="2"/>
  <c r="P141" i="2"/>
  <c r="F139" i="2"/>
  <c r="O139" i="2"/>
  <c r="E139" i="2"/>
  <c r="N139" i="2"/>
  <c r="G139" i="2"/>
  <c r="P139" i="2"/>
  <c r="F137" i="2"/>
  <c r="O137" i="2"/>
  <c r="E137" i="2"/>
  <c r="N137" i="2"/>
  <c r="G137" i="2"/>
  <c r="P137" i="2"/>
  <c r="F135" i="2"/>
  <c r="O135" i="2"/>
  <c r="E135" i="2"/>
  <c r="N135" i="2"/>
  <c r="G135" i="2"/>
  <c r="P135" i="2"/>
  <c r="F133" i="2"/>
  <c r="O133" i="2"/>
  <c r="E133" i="2"/>
  <c r="N133" i="2"/>
  <c r="G133" i="2"/>
  <c r="P133" i="2"/>
  <c r="F131" i="2"/>
  <c r="O131" i="2"/>
  <c r="E131" i="2"/>
  <c r="N131" i="2"/>
  <c r="G131" i="2"/>
  <c r="P131" i="2"/>
  <c r="F129" i="2"/>
  <c r="O129" i="2"/>
  <c r="E129" i="2"/>
  <c r="N129" i="2"/>
  <c r="G129" i="2"/>
  <c r="P129" i="2"/>
  <c r="F127" i="2"/>
  <c r="O127" i="2"/>
  <c r="E127" i="2"/>
  <c r="N127" i="2"/>
  <c r="G127" i="2"/>
  <c r="P127" i="2"/>
  <c r="F125" i="2"/>
  <c r="O125" i="2"/>
  <c r="E125" i="2"/>
  <c r="N125" i="2"/>
  <c r="G125" i="2"/>
  <c r="P125" i="2"/>
  <c r="F123" i="2"/>
  <c r="O123" i="2"/>
  <c r="E123" i="2"/>
  <c r="N123" i="2"/>
  <c r="G123" i="2"/>
  <c r="P123" i="2"/>
  <c r="F121" i="2"/>
  <c r="O121" i="2"/>
  <c r="E121" i="2"/>
  <c r="N121" i="2"/>
  <c r="G121" i="2"/>
  <c r="P121" i="2"/>
  <c r="F119" i="2"/>
  <c r="O119" i="2"/>
  <c r="E119" i="2"/>
  <c r="N119" i="2"/>
  <c r="G119" i="2"/>
  <c r="P119" i="2"/>
  <c r="F117" i="2"/>
  <c r="O117" i="2"/>
  <c r="E117" i="2"/>
  <c r="N117" i="2"/>
  <c r="G117" i="2"/>
  <c r="P117" i="2"/>
  <c r="F115" i="2"/>
  <c r="O115" i="2"/>
  <c r="E115" i="2"/>
  <c r="N115" i="2"/>
  <c r="G115" i="2"/>
  <c r="P115" i="2"/>
  <c r="F113" i="2"/>
  <c r="O113" i="2"/>
  <c r="E113" i="2"/>
  <c r="N113" i="2"/>
  <c r="G113" i="2"/>
  <c r="P113" i="2"/>
  <c r="F111" i="2"/>
  <c r="O111" i="2"/>
  <c r="E111" i="2"/>
  <c r="N111" i="2"/>
  <c r="G111" i="2"/>
  <c r="P111" i="2"/>
  <c r="E12" i="2"/>
  <c r="N12" i="2"/>
  <c r="G12" i="2"/>
  <c r="P12" i="2"/>
  <c r="F12" i="2"/>
  <c r="O12" i="2"/>
  <c r="F109" i="2"/>
  <c r="O109" i="2"/>
  <c r="E109" i="2"/>
  <c r="N109" i="2"/>
  <c r="G109" i="2"/>
  <c r="P109" i="2"/>
  <c r="F105" i="2"/>
  <c r="O105" i="2"/>
  <c r="E105" i="2"/>
  <c r="N105" i="2"/>
  <c r="G105" i="2"/>
  <c r="P105" i="2"/>
  <c r="F101" i="2"/>
  <c r="O101" i="2"/>
  <c r="E101" i="2"/>
  <c r="N101" i="2"/>
  <c r="G101" i="2"/>
  <c r="P101" i="2"/>
  <c r="F97" i="2"/>
  <c r="O97" i="2"/>
  <c r="E97" i="2"/>
  <c r="N97" i="2"/>
  <c r="G97" i="2"/>
  <c r="P97" i="2"/>
  <c r="F93" i="2"/>
  <c r="O93" i="2"/>
  <c r="E93" i="2"/>
  <c r="N93" i="2"/>
  <c r="G93" i="2"/>
  <c r="P93" i="2"/>
  <c r="F89" i="2"/>
  <c r="O89" i="2"/>
  <c r="E89" i="2"/>
  <c r="N89" i="2"/>
  <c r="G89" i="2"/>
  <c r="P89" i="2"/>
  <c r="F85" i="2"/>
  <c r="O85" i="2"/>
  <c r="E85" i="2"/>
  <c r="N85" i="2"/>
  <c r="G85" i="2"/>
  <c r="P85" i="2"/>
  <c r="F81" i="2"/>
  <c r="O81" i="2"/>
  <c r="E81" i="2"/>
  <c r="N81" i="2"/>
  <c r="G81" i="2"/>
  <c r="P81" i="2"/>
  <c r="F77" i="2"/>
  <c r="O77" i="2"/>
  <c r="E77" i="2"/>
  <c r="N77" i="2"/>
  <c r="G77" i="2"/>
  <c r="P77" i="2"/>
  <c r="F73" i="2"/>
  <c r="O73" i="2"/>
  <c r="E73" i="2"/>
  <c r="N73" i="2"/>
  <c r="G73" i="2"/>
  <c r="P73" i="2"/>
  <c r="F69" i="2"/>
  <c r="O69" i="2"/>
  <c r="E69" i="2"/>
  <c r="N69" i="2"/>
  <c r="G69" i="2"/>
  <c r="P69" i="2"/>
  <c r="F65" i="2"/>
  <c r="O65" i="2"/>
  <c r="E65" i="2"/>
  <c r="N65" i="2"/>
  <c r="G65" i="2"/>
  <c r="P65" i="2"/>
  <c r="F61" i="2"/>
  <c r="O61" i="2"/>
  <c r="E61" i="2"/>
  <c r="N61" i="2"/>
  <c r="G61" i="2"/>
  <c r="P61" i="2"/>
  <c r="F57" i="2"/>
  <c r="O57" i="2"/>
  <c r="E57" i="2"/>
  <c r="N57" i="2"/>
  <c r="G57" i="2"/>
  <c r="P57" i="2"/>
  <c r="F53" i="2"/>
  <c r="O53" i="2"/>
  <c r="E53" i="2"/>
  <c r="N53" i="2"/>
  <c r="G53" i="2"/>
  <c r="P53" i="2"/>
  <c r="F49" i="2"/>
  <c r="O49" i="2"/>
  <c r="E49" i="2"/>
  <c r="N49" i="2"/>
  <c r="G49" i="2"/>
  <c r="P49" i="2"/>
  <c r="F45" i="2"/>
  <c r="O45" i="2"/>
  <c r="E45" i="2"/>
  <c r="N45" i="2"/>
  <c r="G45" i="2"/>
  <c r="P45" i="2"/>
  <c r="F41" i="2"/>
  <c r="O41" i="2"/>
  <c r="E41" i="2"/>
  <c r="N41" i="2"/>
  <c r="G41" i="2"/>
  <c r="P41" i="2"/>
  <c r="F37" i="2"/>
  <c r="O37" i="2"/>
  <c r="E37" i="2"/>
  <c r="N37" i="2"/>
  <c r="G37" i="2"/>
  <c r="P37" i="2"/>
  <c r="T505" i="4"/>
  <c r="T507" i="4"/>
  <c r="S973" i="4"/>
  <c r="U973" i="4"/>
  <c r="T10" i="4"/>
  <c r="R941" i="4"/>
  <c r="T941" i="4"/>
  <c r="T439" i="4"/>
  <c r="T16" i="4"/>
  <c r="T11" i="4"/>
  <c r="T9" i="4"/>
  <c r="T455" i="4"/>
  <c r="T423" i="4"/>
  <c r="T503" i="4"/>
  <c r="T387" i="4"/>
  <c r="T997" i="4"/>
  <c r="V997" i="4"/>
  <c r="T989" i="4"/>
  <c r="V989" i="4"/>
  <c r="T981" i="4"/>
  <c r="V981" i="4"/>
  <c r="T419" i="4"/>
  <c r="S513" i="4"/>
  <c r="U513" i="4" s="1"/>
  <c r="S507" i="4"/>
  <c r="U507" i="4" s="1"/>
  <c r="W507" i="4" s="1"/>
  <c r="X507" i="4" s="1"/>
  <c r="S503" i="4"/>
  <c r="U503" i="4" s="1"/>
  <c r="W503" i="4" s="1"/>
  <c r="S497" i="4"/>
  <c r="U497" i="4" s="1"/>
  <c r="W497" i="4" s="1"/>
  <c r="S493" i="4"/>
  <c r="U493" i="4" s="1"/>
  <c r="W493" i="4" s="1"/>
  <c r="S489" i="4"/>
  <c r="U489" i="4" s="1"/>
  <c r="W489" i="4" s="1"/>
  <c r="S473" i="4"/>
  <c r="S465" i="4"/>
  <c r="U465" i="4" s="1"/>
  <c r="S63" i="4"/>
  <c r="U63" i="4"/>
  <c r="S59" i="4"/>
  <c r="U59" i="4"/>
  <c r="S55" i="4"/>
  <c r="U55" i="4"/>
  <c r="S51" i="4"/>
  <c r="U51" i="4"/>
  <c r="S47" i="4"/>
  <c r="U47" i="4"/>
  <c r="S38" i="4"/>
  <c r="U38" i="4"/>
  <c r="S34" i="4"/>
  <c r="U34" i="4"/>
  <c r="S30" i="4"/>
  <c r="U30" i="4"/>
  <c r="S26" i="4"/>
  <c r="U26" i="4"/>
  <c r="S22" i="4"/>
  <c r="U22" i="4"/>
  <c r="S18" i="4"/>
  <c r="U18" i="4"/>
  <c r="T17" i="4"/>
  <c r="T501" i="4"/>
  <c r="S11" i="4"/>
  <c r="U11" i="4"/>
  <c r="S9" i="4"/>
  <c r="S7" i="4"/>
  <c r="U7" i="4"/>
  <c r="S5" i="4"/>
  <c r="U5" i="4"/>
  <c r="S509" i="4"/>
  <c r="U509" i="4"/>
  <c r="S180" i="4"/>
  <c r="U180" i="4"/>
  <c r="S172" i="4"/>
  <c r="U172" i="4"/>
  <c r="S164" i="4"/>
  <c r="U164" i="4"/>
  <c r="S156" i="4"/>
  <c r="U156" i="4"/>
  <c r="S140" i="4"/>
  <c r="U140" i="4"/>
  <c r="S132" i="4"/>
  <c r="U132" i="4"/>
  <c r="S124" i="4"/>
  <c r="U124" i="4"/>
  <c r="S116" i="4"/>
  <c r="U116" i="4"/>
  <c r="S88" i="4"/>
  <c r="U88" i="4"/>
  <c r="S80" i="4"/>
  <c r="U80" i="4"/>
  <c r="S72" i="4"/>
  <c r="U72" i="4"/>
  <c r="T102" i="4"/>
  <c r="T42" i="4"/>
  <c r="T354" i="4"/>
  <c r="T338" i="4"/>
  <c r="S12" i="4"/>
  <c r="U12" i="4"/>
  <c r="T5" i="4"/>
  <c r="T509" i="4"/>
  <c r="V66" i="4"/>
  <c r="U66" i="4"/>
  <c r="S236" i="4"/>
  <c r="T12" i="4"/>
  <c r="T6" i="4"/>
  <c r="T342" i="4"/>
  <c r="T228" i="4"/>
  <c r="S17" i="4"/>
  <c r="U17" i="4"/>
  <c r="S10" i="4"/>
  <c r="T13" i="4"/>
  <c r="T226" i="4"/>
  <c r="T98" i="4"/>
  <c r="S501" i="4"/>
  <c r="U501" i="4" s="1"/>
  <c r="W501" i="4" s="1"/>
  <c r="S16" i="4"/>
  <c r="S13" i="4"/>
  <c r="U13" i="4"/>
  <c r="R8" i="4"/>
  <c r="S8" i="4"/>
  <c r="S6" i="4"/>
  <c r="T94" i="4"/>
  <c r="V14" i="4"/>
  <c r="U14" i="4"/>
  <c r="S1000" i="4"/>
  <c r="U1000" i="4"/>
  <c r="T1000" i="4"/>
  <c r="S998" i="4"/>
  <c r="U998" i="4"/>
  <c r="T998" i="4"/>
  <c r="S996" i="4"/>
  <c r="U996" i="4"/>
  <c r="T996" i="4"/>
  <c r="S994" i="4"/>
  <c r="U994" i="4"/>
  <c r="T994" i="4"/>
  <c r="S992" i="4"/>
  <c r="U992" i="4"/>
  <c r="T992" i="4"/>
  <c r="S990" i="4"/>
  <c r="U990" i="4"/>
  <c r="T990" i="4"/>
  <c r="S988" i="4"/>
  <c r="U988" i="4"/>
  <c r="T988" i="4"/>
  <c r="S986" i="4"/>
  <c r="U986" i="4"/>
  <c r="T986" i="4"/>
  <c r="S984" i="4"/>
  <c r="U984" i="4"/>
  <c r="T984" i="4"/>
  <c r="S982" i="4"/>
  <c r="U982" i="4"/>
  <c r="T982" i="4"/>
  <c r="S980" i="4"/>
  <c r="U980" i="4"/>
  <c r="T980" i="4"/>
  <c r="S978" i="4"/>
  <c r="U978" i="4"/>
  <c r="T978" i="4"/>
  <c r="S976" i="4"/>
  <c r="U976" i="4"/>
  <c r="T976" i="4"/>
  <c r="S974" i="4"/>
  <c r="U974" i="4"/>
  <c r="T974" i="4"/>
  <c r="S553" i="4"/>
  <c r="U553" i="4" s="1"/>
  <c r="T553" i="4"/>
  <c r="S545" i="4"/>
  <c r="T545" i="4"/>
  <c r="S537" i="4"/>
  <c r="U537" i="4" s="1"/>
  <c r="W537" i="4" s="1"/>
  <c r="X537" i="4" s="1"/>
  <c r="T537" i="4"/>
  <c r="S529" i="4"/>
  <c r="U529" i="4"/>
  <c r="T529" i="4"/>
  <c r="S521" i="4"/>
  <c r="U521" i="4" s="1"/>
  <c r="T521" i="4"/>
  <c r="S970" i="4"/>
  <c r="U970" i="4"/>
  <c r="T970" i="4"/>
  <c r="S966" i="4"/>
  <c r="U966" i="4"/>
  <c r="T966" i="4"/>
  <c r="S962" i="4"/>
  <c r="U962" i="4"/>
  <c r="T962" i="4"/>
  <c r="S958" i="4"/>
  <c r="U958" i="4"/>
  <c r="T958" i="4"/>
  <c r="S954" i="4"/>
  <c r="U954" i="4"/>
  <c r="T954" i="4"/>
  <c r="S950" i="4"/>
  <c r="U950" i="4"/>
  <c r="T950" i="4"/>
  <c r="S946" i="4"/>
  <c r="U946" i="4"/>
  <c r="T946" i="4"/>
  <c r="S942" i="4"/>
  <c r="U942" i="4"/>
  <c r="T942" i="4"/>
  <c r="S938" i="4"/>
  <c r="U938" i="4"/>
  <c r="T938" i="4"/>
  <c r="S934" i="4"/>
  <c r="U934" i="4"/>
  <c r="T934" i="4"/>
  <c r="S930" i="4"/>
  <c r="U930" i="4"/>
  <c r="T930" i="4"/>
  <c r="S926" i="4"/>
  <c r="U926" i="4"/>
  <c r="T926" i="4"/>
  <c r="S555" i="4"/>
  <c r="U555" i="4"/>
  <c r="T555" i="4"/>
  <c r="S547" i="4"/>
  <c r="U547" i="4" s="1"/>
  <c r="W547" i="4" s="1"/>
  <c r="T547" i="4"/>
  <c r="S539" i="4"/>
  <c r="U539" i="4"/>
  <c r="T539" i="4"/>
  <c r="S531" i="4"/>
  <c r="U531" i="4" s="1"/>
  <c r="W531" i="4" s="1"/>
  <c r="X531" i="4" s="1"/>
  <c r="T531" i="4"/>
  <c r="S523" i="4"/>
  <c r="U523" i="4"/>
  <c r="T523" i="4"/>
  <c r="S515" i="4"/>
  <c r="U515" i="4" s="1"/>
  <c r="T515" i="4"/>
  <c r="S378" i="4"/>
  <c r="U378" i="4" s="1"/>
  <c r="T378" i="4"/>
  <c r="V378" i="4" s="1"/>
  <c r="S246" i="4"/>
  <c r="U246" i="4" s="1"/>
  <c r="T246" i="4"/>
  <c r="S242" i="4"/>
  <c r="U242" i="4" s="1"/>
  <c r="T242" i="4"/>
  <c r="S238" i="4"/>
  <c r="U238" i="4" s="1"/>
  <c r="T238" i="4"/>
  <c r="S234" i="4"/>
  <c r="U234" i="4" s="1"/>
  <c r="T234" i="4"/>
  <c r="S152" i="4"/>
  <c r="U152" i="4"/>
  <c r="T152" i="4"/>
  <c r="S148" i="4"/>
  <c r="U148" i="4"/>
  <c r="T148" i="4"/>
  <c r="S110" i="4"/>
  <c r="U110" i="4"/>
  <c r="T110" i="4"/>
  <c r="S106" i="4"/>
  <c r="U106" i="4"/>
  <c r="T106" i="4"/>
  <c r="S84" i="4"/>
  <c r="S76" i="4"/>
  <c r="S322" i="4"/>
  <c r="S314" i="4"/>
  <c r="S290" i="4"/>
  <c r="S266" i="4"/>
  <c r="S250" i="4"/>
  <c r="S100" i="4"/>
  <c r="S92" i="4"/>
  <c r="S178" i="4"/>
  <c r="S170" i="4"/>
  <c r="S162" i="4"/>
  <c r="S146" i="4"/>
  <c r="U146" i="4"/>
  <c r="S138" i="4"/>
  <c r="U138" i="4"/>
  <c r="S130" i="4"/>
  <c r="U130" i="4"/>
  <c r="S122" i="4"/>
  <c r="U122" i="4"/>
  <c r="S114" i="4"/>
  <c r="U114" i="4"/>
  <c r="T511" i="4"/>
  <c r="T495" i="4"/>
  <c r="T487" i="4"/>
  <c r="T471" i="4"/>
  <c r="T356" i="4"/>
  <c r="T348" i="4"/>
  <c r="T344" i="4"/>
  <c r="T340" i="4"/>
  <c r="T332" i="4"/>
  <c r="T316" i="4"/>
  <c r="T276" i="4"/>
  <c r="T268" i="4"/>
  <c r="T252" i="4"/>
  <c r="T182" i="4"/>
  <c r="T174" i="4"/>
  <c r="T166" i="4"/>
  <c r="T158" i="4"/>
  <c r="T146" i="4"/>
  <c r="T142" i="4"/>
  <c r="T138" i="4"/>
  <c r="T134" i="4"/>
  <c r="T130" i="4"/>
  <c r="V130" i="4"/>
  <c r="W130" i="4"/>
  <c r="X130" i="4"/>
  <c r="Y130" i="4"/>
  <c r="T126" i="4"/>
  <c r="T122" i="4"/>
  <c r="T118" i="4"/>
  <c r="T114" i="4"/>
  <c r="T63" i="4"/>
  <c r="T68" i="4"/>
  <c r="T61" i="4"/>
  <c r="T55" i="4"/>
  <c r="T47" i="4"/>
  <c r="T40" i="4"/>
  <c r="T34" i="4"/>
  <c r="T26" i="4"/>
  <c r="T318" i="4"/>
  <c r="T302" i="4"/>
  <c r="T294" i="4"/>
  <c r="T278" i="4"/>
  <c r="T262" i="4"/>
  <c r="T254" i="4"/>
  <c r="T180" i="4"/>
  <c r="T172" i="4"/>
  <c r="T164" i="4"/>
  <c r="T156" i="4"/>
  <c r="T140" i="4"/>
  <c r="T132" i="4"/>
  <c r="T124" i="4"/>
  <c r="T116" i="4"/>
  <c r="T96" i="4"/>
  <c r="T90" i="4"/>
  <c r="T86" i="4"/>
  <c r="T82" i="4"/>
  <c r="V82" i="4"/>
  <c r="T78" i="4"/>
  <c r="T74" i="4"/>
  <c r="T70" i="4"/>
  <c r="T57" i="4"/>
  <c r="T49" i="4"/>
  <c r="T38" i="4"/>
  <c r="T32" i="4"/>
  <c r="T24" i="4"/>
  <c r="U90" i="4"/>
  <c r="U82" i="4"/>
  <c r="V15" i="4"/>
  <c r="U15" i="4"/>
  <c r="U4" i="4"/>
  <c r="V4" i="4"/>
  <c r="S184" i="4"/>
  <c r="U184" i="4"/>
  <c r="S176" i="4"/>
  <c r="U176" i="4"/>
  <c r="S168" i="4"/>
  <c r="U168" i="4"/>
  <c r="S160" i="4"/>
  <c r="U160" i="4"/>
  <c r="S144" i="4"/>
  <c r="U144" i="4"/>
  <c r="S136" i="4"/>
  <c r="U136" i="4"/>
  <c r="S128" i="4"/>
  <c r="U128" i="4"/>
  <c r="S120" i="4"/>
  <c r="U120" i="4"/>
  <c r="S112" i="4"/>
  <c r="U112" i="4"/>
  <c r="T922" i="4"/>
  <c r="S922" i="4"/>
  <c r="U922" i="4"/>
  <c r="S457" i="4"/>
  <c r="S445" i="4"/>
  <c r="U445" i="4" s="1"/>
  <c r="S441" i="4"/>
  <c r="U441" i="4" s="1"/>
  <c r="S437" i="4"/>
  <c r="U437" i="4" s="1"/>
  <c r="S425" i="4"/>
  <c r="S413" i="4"/>
  <c r="U413" i="4" s="1"/>
  <c r="S409" i="4"/>
  <c r="S405" i="4"/>
  <c r="U405" i="4" s="1"/>
  <c r="S393" i="4"/>
  <c r="S511" i="4"/>
  <c r="S505" i="4"/>
  <c r="U505" i="4"/>
  <c r="S499" i="4"/>
  <c r="S495" i="4"/>
  <c r="S491" i="4"/>
  <c r="S487" i="4"/>
  <c r="S483" i="4"/>
  <c r="S471" i="4"/>
  <c r="S467" i="4"/>
  <c r="S463" i="4"/>
  <c r="S68" i="4"/>
  <c r="U68" i="4"/>
  <c r="S61" i="4"/>
  <c r="U61" i="4"/>
  <c r="S57" i="4"/>
  <c r="S53" i="4"/>
  <c r="S49" i="4"/>
  <c r="S45" i="4"/>
  <c r="S40" i="4"/>
  <c r="U40" i="4"/>
  <c r="S36" i="4"/>
  <c r="U36" i="4"/>
  <c r="S32" i="4"/>
  <c r="U32" i="4"/>
  <c r="S28" i="4"/>
  <c r="U28" i="4"/>
  <c r="S24" i="4"/>
  <c r="U24" i="4"/>
  <c r="S356" i="4"/>
  <c r="S348" i="4"/>
  <c r="S340" i="4"/>
  <c r="S334" i="4"/>
  <c r="S326" i="4"/>
  <c r="S318" i="4"/>
  <c r="S310" i="4"/>
  <c r="S302" i="4"/>
  <c r="S294" i="4"/>
  <c r="S286" i="4"/>
  <c r="S278" i="4"/>
  <c r="S262" i="4"/>
  <c r="S254" i="4"/>
  <c r="S96" i="4"/>
  <c r="S182" i="4"/>
  <c r="S174" i="4"/>
  <c r="S166" i="4"/>
  <c r="S158" i="4"/>
  <c r="S142" i="4"/>
  <c r="U142" i="4"/>
  <c r="S134" i="4"/>
  <c r="U134" i="4"/>
  <c r="S126" i="4"/>
  <c r="U126" i="4"/>
  <c r="S118" i="4"/>
  <c r="U118" i="4"/>
  <c r="T499" i="4"/>
  <c r="T491" i="4"/>
  <c r="T483" i="4"/>
  <c r="S455" i="4"/>
  <c r="U455" i="4" s="1"/>
  <c r="S439" i="4"/>
  <c r="S431" i="4"/>
  <c r="S427" i="4"/>
  <c r="S423" i="4"/>
  <c r="S411" i="4"/>
  <c r="T178" i="4"/>
  <c r="T170" i="4"/>
  <c r="T162" i="4"/>
  <c r="V104" i="4"/>
  <c r="W104" i="4"/>
  <c r="X104" i="4"/>
  <c r="Y104" i="4"/>
  <c r="T59" i="4"/>
  <c r="T51" i="4"/>
  <c r="T18" i="4"/>
  <c r="T30" i="4"/>
  <c r="T22" i="4"/>
  <c r="T314" i="4"/>
  <c r="T290" i="4"/>
  <c r="T266" i="4"/>
  <c r="T250" i="4"/>
  <c r="T184" i="4"/>
  <c r="T176" i="4"/>
  <c r="T168" i="4"/>
  <c r="T160" i="4"/>
  <c r="T144" i="4"/>
  <c r="T136" i="4"/>
  <c r="T128" i="4"/>
  <c r="T120" i="4"/>
  <c r="T112" i="4"/>
  <c r="T100" i="4"/>
  <c r="T92" i="4"/>
  <c r="T88" i="4"/>
  <c r="T84" i="4"/>
  <c r="T80" i="4"/>
  <c r="T76" i="4"/>
  <c r="T72" i="4"/>
  <c r="T53" i="4"/>
  <c r="T45" i="4"/>
  <c r="T36" i="4"/>
  <c r="T28" i="4"/>
  <c r="U955" i="4"/>
  <c r="V951" i="4"/>
  <c r="U951" i="4"/>
  <c r="V943" i="4"/>
  <c r="U943" i="4"/>
  <c r="V935" i="4"/>
  <c r="U935" i="4"/>
  <c r="V923" i="4"/>
  <c r="U923" i="4"/>
  <c r="U388" i="4"/>
  <c r="V388" i="4"/>
  <c r="U259" i="4"/>
  <c r="V259" i="4"/>
  <c r="U175" i="4"/>
  <c r="V175" i="4"/>
  <c r="U159" i="4"/>
  <c r="V159" i="4"/>
  <c r="V155" i="4"/>
  <c r="U155" i="4"/>
  <c r="U141" i="4"/>
  <c r="V141" i="4"/>
  <c r="U125" i="4"/>
  <c r="V125" i="4"/>
  <c r="V111" i="4"/>
  <c r="U111" i="4"/>
  <c r="V103" i="4"/>
  <c r="U103" i="4"/>
  <c r="V95" i="4"/>
  <c r="U95" i="4"/>
  <c r="V87" i="4"/>
  <c r="U87" i="4"/>
  <c r="V79" i="4"/>
  <c r="U79" i="4"/>
  <c r="V71" i="4"/>
  <c r="U71" i="4"/>
  <c r="V41" i="4"/>
  <c r="U41" i="4"/>
  <c r="U48" i="4"/>
  <c r="V48" i="4"/>
  <c r="U593" i="4"/>
  <c r="U416" i="4"/>
  <c r="U335" i="4"/>
  <c r="U263" i="4"/>
  <c r="U179" i="4"/>
  <c r="V179" i="4"/>
  <c r="U171" i="4"/>
  <c r="V171" i="4"/>
  <c r="U163" i="4"/>
  <c r="V163" i="4"/>
  <c r="U145" i="4"/>
  <c r="V145" i="4"/>
  <c r="U137" i="4"/>
  <c r="V137" i="4"/>
  <c r="U129" i="4"/>
  <c r="V129" i="4"/>
  <c r="U121" i="4"/>
  <c r="V121" i="4"/>
  <c r="U113" i="4"/>
  <c r="V113" i="4"/>
  <c r="V64" i="4"/>
  <c r="U64" i="4"/>
  <c r="V101" i="4"/>
  <c r="U101" i="4"/>
  <c r="V97" i="4"/>
  <c r="U97" i="4"/>
  <c r="V93" i="4"/>
  <c r="U93" i="4"/>
  <c r="V89" i="4"/>
  <c r="U89" i="4"/>
  <c r="V85" i="4"/>
  <c r="U85" i="4"/>
  <c r="V81" i="4"/>
  <c r="U81" i="4"/>
  <c r="V77" i="4"/>
  <c r="U77" i="4"/>
  <c r="V73" i="4"/>
  <c r="U73" i="4"/>
  <c r="V67" i="4"/>
  <c r="U67" i="4"/>
  <c r="U60" i="4"/>
  <c r="V60" i="4"/>
  <c r="U52" i="4"/>
  <c r="V52" i="4"/>
  <c r="U44" i="4"/>
  <c r="V44" i="4"/>
  <c r="T999" i="4"/>
  <c r="T995" i="4"/>
  <c r="T991" i="4"/>
  <c r="T987" i="4"/>
  <c r="T983" i="4"/>
  <c r="T979" i="4"/>
  <c r="T975" i="4"/>
  <c r="S244" i="4"/>
  <c r="T244" i="4"/>
  <c r="T236" i="4"/>
  <c r="T647" i="4"/>
  <c r="T635" i="4"/>
  <c r="T619" i="4"/>
  <c r="T603" i="4"/>
  <c r="T587" i="4"/>
  <c r="T571" i="4"/>
  <c r="U349" i="4"/>
  <c r="U325" i="4"/>
  <c r="U301" i="4"/>
  <c r="U261" i="4"/>
  <c r="U58" i="4"/>
  <c r="V54" i="4"/>
  <c r="U50" i="4"/>
  <c r="V46" i="4"/>
  <c r="V35" i="4"/>
  <c r="V31" i="4"/>
  <c r="V27" i="4"/>
  <c r="W27" i="4"/>
  <c r="V23" i="4"/>
  <c r="T915" i="4"/>
  <c r="T907" i="4"/>
  <c r="T899" i="4"/>
  <c r="T891" i="4"/>
  <c r="T883" i="4"/>
  <c r="T875" i="4"/>
  <c r="T867" i="4"/>
  <c r="T859" i="4"/>
  <c r="T851" i="4"/>
  <c r="T843" i="4"/>
  <c r="T835" i="4"/>
  <c r="T827" i="4"/>
  <c r="T819" i="4"/>
  <c r="T811" i="4"/>
  <c r="T803" i="4"/>
  <c r="T795" i="4"/>
  <c r="T787" i="4"/>
  <c r="T779" i="4"/>
  <c r="T771" i="4"/>
  <c r="T763" i="4"/>
  <c r="T755" i="4"/>
  <c r="T747" i="4"/>
  <c r="T739" i="4"/>
  <c r="T731" i="4"/>
  <c r="T723" i="4"/>
  <c r="T715" i="4"/>
  <c r="T707" i="4"/>
  <c r="T699" i="4"/>
  <c r="T691" i="4"/>
  <c r="T683" i="4"/>
  <c r="T675" i="4"/>
  <c r="T667" i="4"/>
  <c r="T659" i="4"/>
  <c r="T651" i="4"/>
  <c r="T639" i="4"/>
  <c r="T623" i="4"/>
  <c r="T607" i="4"/>
  <c r="T591" i="4"/>
  <c r="T575" i="4"/>
  <c r="T559" i="4"/>
  <c r="V959" i="4"/>
  <c r="U959" i="4"/>
  <c r="V927" i="4"/>
  <c r="U927" i="4"/>
  <c r="U428" i="4"/>
  <c r="V428" i="4"/>
  <c r="U412" i="4"/>
  <c r="U183" i="4"/>
  <c r="V183" i="4"/>
  <c r="U167" i="4"/>
  <c r="V167" i="4"/>
  <c r="V151" i="4"/>
  <c r="U151" i="4"/>
  <c r="U133" i="4"/>
  <c r="V133" i="4"/>
  <c r="U117" i="4"/>
  <c r="V117" i="4"/>
  <c r="V107" i="4"/>
  <c r="U107" i="4"/>
  <c r="V99" i="4"/>
  <c r="U99" i="4"/>
  <c r="V91" i="4"/>
  <c r="U91" i="4"/>
  <c r="V83" i="4"/>
  <c r="U83" i="4"/>
  <c r="V75" i="4"/>
  <c r="U75" i="4"/>
  <c r="V65" i="4"/>
  <c r="U65" i="4"/>
  <c r="U56" i="4"/>
  <c r="V56" i="4"/>
  <c r="V19" i="4"/>
  <c r="U19" i="4"/>
  <c r="S541" i="4"/>
  <c r="T541" i="4"/>
  <c r="S525" i="4"/>
  <c r="T525" i="4"/>
  <c r="S972" i="4"/>
  <c r="T972" i="4"/>
  <c r="S964" i="4"/>
  <c r="T964" i="4"/>
  <c r="S956" i="4"/>
  <c r="T956" i="4"/>
  <c r="S948" i="4"/>
  <c r="T948" i="4"/>
  <c r="S940" i="4"/>
  <c r="T940" i="4"/>
  <c r="S932" i="4"/>
  <c r="T932" i="4"/>
  <c r="S924" i="4"/>
  <c r="T924" i="4"/>
  <c r="S919" i="4"/>
  <c r="S915" i="4"/>
  <c r="S911" i="4"/>
  <c r="S907" i="4"/>
  <c r="S903" i="4"/>
  <c r="S899" i="4"/>
  <c r="S895" i="4"/>
  <c r="S891" i="4"/>
  <c r="S887" i="4"/>
  <c r="S883" i="4"/>
  <c r="S879" i="4"/>
  <c r="S875" i="4"/>
  <c r="S871" i="4"/>
  <c r="S867" i="4"/>
  <c r="S863" i="4"/>
  <c r="S859" i="4"/>
  <c r="S855" i="4"/>
  <c r="S851" i="4"/>
  <c r="S847" i="4"/>
  <c r="S843" i="4"/>
  <c r="S839" i="4"/>
  <c r="S835" i="4"/>
  <c r="S831" i="4"/>
  <c r="S827" i="4"/>
  <c r="S823" i="4"/>
  <c r="S819" i="4"/>
  <c r="S815" i="4"/>
  <c r="S811" i="4"/>
  <c r="S807" i="4"/>
  <c r="S803" i="4"/>
  <c r="S799" i="4"/>
  <c r="S795" i="4"/>
  <c r="S791" i="4"/>
  <c r="S787" i="4"/>
  <c r="S783" i="4"/>
  <c r="S779" i="4"/>
  <c r="S775" i="4"/>
  <c r="S771" i="4"/>
  <c r="S767" i="4"/>
  <c r="S763" i="4"/>
  <c r="S759" i="4"/>
  <c r="S755" i="4"/>
  <c r="S751" i="4"/>
  <c r="S747" i="4"/>
  <c r="S743" i="4"/>
  <c r="S739" i="4"/>
  <c r="S735" i="4"/>
  <c r="S731" i="4"/>
  <c r="S727" i="4"/>
  <c r="S723" i="4"/>
  <c r="S719" i="4"/>
  <c r="S715" i="4"/>
  <c r="S711" i="4"/>
  <c r="S707" i="4"/>
  <c r="S703" i="4"/>
  <c r="S699" i="4"/>
  <c r="S695" i="4"/>
  <c r="S691" i="4"/>
  <c r="S687" i="4"/>
  <c r="S683" i="4"/>
  <c r="S679" i="4"/>
  <c r="S675" i="4"/>
  <c r="S671" i="4"/>
  <c r="S667" i="4"/>
  <c r="S663" i="4"/>
  <c r="S659" i="4"/>
  <c r="S655" i="4"/>
  <c r="S651" i="4"/>
  <c r="S643" i="4"/>
  <c r="S639" i="4"/>
  <c r="S631" i="4"/>
  <c r="S623" i="4"/>
  <c r="S615" i="4"/>
  <c r="S607" i="4"/>
  <c r="S599" i="4"/>
  <c r="S591" i="4"/>
  <c r="S583" i="4"/>
  <c r="S575" i="4"/>
  <c r="S567" i="4"/>
  <c r="S559" i="4"/>
  <c r="S535" i="4"/>
  <c r="T535" i="4"/>
  <c r="S150" i="4"/>
  <c r="T150" i="4"/>
  <c r="S108" i="4"/>
  <c r="T108" i="4"/>
  <c r="S999" i="4"/>
  <c r="S995" i="4"/>
  <c r="S991" i="4"/>
  <c r="S987" i="4"/>
  <c r="S983" i="4"/>
  <c r="S979" i="4"/>
  <c r="S975" i="4"/>
  <c r="T627" i="4"/>
  <c r="T611" i="4"/>
  <c r="T595" i="4"/>
  <c r="T579" i="4"/>
  <c r="T563" i="4"/>
  <c r="T1001" i="4"/>
  <c r="T993" i="4"/>
  <c r="T985" i="4"/>
  <c r="T977" i="4"/>
  <c r="T973" i="4"/>
  <c r="S920" i="4"/>
  <c r="T920" i="4"/>
  <c r="S918" i="4"/>
  <c r="T918" i="4"/>
  <c r="S916" i="4"/>
  <c r="T916" i="4"/>
  <c r="S914" i="4"/>
  <c r="T914" i="4"/>
  <c r="S912" i="4"/>
  <c r="T912" i="4"/>
  <c r="S910" i="4"/>
  <c r="T910" i="4"/>
  <c r="S908" i="4"/>
  <c r="T908" i="4"/>
  <c r="S906" i="4"/>
  <c r="T906" i="4"/>
  <c r="S904" i="4"/>
  <c r="T904" i="4"/>
  <c r="S902" i="4"/>
  <c r="T902" i="4"/>
  <c r="S900" i="4"/>
  <c r="T900" i="4"/>
  <c r="S898" i="4"/>
  <c r="T898" i="4"/>
  <c r="S896" i="4"/>
  <c r="T896" i="4"/>
  <c r="S894" i="4"/>
  <c r="T894" i="4"/>
  <c r="S892" i="4"/>
  <c r="T892" i="4"/>
  <c r="S890" i="4"/>
  <c r="T890" i="4"/>
  <c r="S888" i="4"/>
  <c r="T888" i="4"/>
  <c r="S886" i="4"/>
  <c r="T886" i="4"/>
  <c r="S884" i="4"/>
  <c r="T884" i="4"/>
  <c r="S882" i="4"/>
  <c r="T882" i="4"/>
  <c r="S880" i="4"/>
  <c r="T880" i="4"/>
  <c r="S878" i="4"/>
  <c r="T878" i="4"/>
  <c r="S876" i="4"/>
  <c r="T876" i="4"/>
  <c r="S874" i="4"/>
  <c r="T874" i="4"/>
  <c r="S872" i="4"/>
  <c r="T872" i="4"/>
  <c r="S870" i="4"/>
  <c r="T870" i="4"/>
  <c r="S868" i="4"/>
  <c r="T868" i="4"/>
  <c r="S866" i="4"/>
  <c r="T866" i="4"/>
  <c r="S864" i="4"/>
  <c r="T864" i="4"/>
  <c r="S862" i="4"/>
  <c r="T862" i="4"/>
  <c r="S860" i="4"/>
  <c r="T860" i="4"/>
  <c r="S858" i="4"/>
  <c r="T858" i="4"/>
  <c r="S856" i="4"/>
  <c r="T856" i="4"/>
  <c r="S854" i="4"/>
  <c r="T854" i="4"/>
  <c r="S852" i="4"/>
  <c r="T852" i="4"/>
  <c r="S850" i="4"/>
  <c r="T850" i="4"/>
  <c r="S848" i="4"/>
  <c r="T848" i="4"/>
  <c r="S846" i="4"/>
  <c r="T846" i="4"/>
  <c r="S844" i="4"/>
  <c r="T844" i="4"/>
  <c r="S842" i="4"/>
  <c r="T842" i="4"/>
  <c r="S840" i="4"/>
  <c r="T840" i="4"/>
  <c r="S838" i="4"/>
  <c r="T838" i="4"/>
  <c r="S836" i="4"/>
  <c r="T836" i="4"/>
  <c r="S834" i="4"/>
  <c r="T834" i="4"/>
  <c r="S832" i="4"/>
  <c r="T832" i="4"/>
  <c r="S830" i="4"/>
  <c r="T830" i="4"/>
  <c r="S828" i="4"/>
  <c r="T828" i="4"/>
  <c r="S826" i="4"/>
  <c r="T826" i="4"/>
  <c r="S824" i="4"/>
  <c r="T824" i="4"/>
  <c r="S822" i="4"/>
  <c r="T822" i="4"/>
  <c r="S820" i="4"/>
  <c r="T820" i="4"/>
  <c r="S818" i="4"/>
  <c r="T818" i="4"/>
  <c r="S816" i="4"/>
  <c r="T816" i="4"/>
  <c r="S814" i="4"/>
  <c r="T814" i="4"/>
  <c r="S812" i="4"/>
  <c r="T812" i="4"/>
  <c r="S810" i="4"/>
  <c r="T810" i="4"/>
  <c r="S808" i="4"/>
  <c r="T808" i="4"/>
  <c r="S806" i="4"/>
  <c r="T806" i="4"/>
  <c r="S804" i="4"/>
  <c r="T804" i="4"/>
  <c r="S802" i="4"/>
  <c r="T802" i="4"/>
  <c r="S800" i="4"/>
  <c r="T800" i="4"/>
  <c r="S798" i="4"/>
  <c r="T798" i="4"/>
  <c r="S796" i="4"/>
  <c r="T796" i="4"/>
  <c r="S794" i="4"/>
  <c r="T794" i="4"/>
  <c r="S792" i="4"/>
  <c r="T792" i="4"/>
  <c r="S790" i="4"/>
  <c r="T790" i="4"/>
  <c r="S788" i="4"/>
  <c r="T788" i="4"/>
  <c r="S786" i="4"/>
  <c r="T786" i="4"/>
  <c r="S784" i="4"/>
  <c r="T784" i="4"/>
  <c r="S782" i="4"/>
  <c r="T782" i="4"/>
  <c r="S780" i="4"/>
  <c r="T780" i="4"/>
  <c r="S778" i="4"/>
  <c r="T778" i="4"/>
  <c r="S776" i="4"/>
  <c r="T776" i="4"/>
  <c r="S774" i="4"/>
  <c r="T774" i="4"/>
  <c r="S772" i="4"/>
  <c r="T772" i="4"/>
  <c r="S770" i="4"/>
  <c r="T770" i="4"/>
  <c r="S768" i="4"/>
  <c r="T768" i="4"/>
  <c r="S766" i="4"/>
  <c r="T766" i="4"/>
  <c r="S764" i="4"/>
  <c r="T764" i="4"/>
  <c r="S762" i="4"/>
  <c r="T762" i="4"/>
  <c r="S760" i="4"/>
  <c r="T760" i="4"/>
  <c r="S758" i="4"/>
  <c r="T758" i="4"/>
  <c r="S756" i="4"/>
  <c r="T756" i="4"/>
  <c r="S754" i="4"/>
  <c r="T754" i="4"/>
  <c r="S752" i="4"/>
  <c r="T752" i="4"/>
  <c r="S750" i="4"/>
  <c r="T750" i="4"/>
  <c r="S748" i="4"/>
  <c r="T748" i="4"/>
  <c r="S746" i="4"/>
  <c r="T746" i="4"/>
  <c r="S744" i="4"/>
  <c r="T744" i="4"/>
  <c r="S742" i="4"/>
  <c r="T742" i="4"/>
  <c r="S740" i="4"/>
  <c r="T740" i="4"/>
  <c r="S738" i="4"/>
  <c r="T738" i="4"/>
  <c r="S736" i="4"/>
  <c r="T736" i="4"/>
  <c r="S734" i="4"/>
  <c r="T734" i="4"/>
  <c r="S732" i="4"/>
  <c r="T732" i="4"/>
  <c r="S730" i="4"/>
  <c r="T730" i="4"/>
  <c r="S728" i="4"/>
  <c r="T728" i="4"/>
  <c r="S726" i="4"/>
  <c r="T726" i="4"/>
  <c r="S724" i="4"/>
  <c r="T724" i="4"/>
  <c r="S722" i="4"/>
  <c r="T722" i="4"/>
  <c r="S720" i="4"/>
  <c r="T720" i="4"/>
  <c r="S718" i="4"/>
  <c r="T718" i="4"/>
  <c r="S716" i="4"/>
  <c r="T716" i="4"/>
  <c r="S714" i="4"/>
  <c r="T714" i="4"/>
  <c r="S712" i="4"/>
  <c r="T712" i="4"/>
  <c r="S710" i="4"/>
  <c r="T710" i="4"/>
  <c r="S708" i="4"/>
  <c r="T708" i="4"/>
  <c r="S706" i="4"/>
  <c r="T706" i="4"/>
  <c r="S704" i="4"/>
  <c r="T704" i="4"/>
  <c r="S702" i="4"/>
  <c r="T702" i="4"/>
  <c r="S700" i="4"/>
  <c r="T700" i="4"/>
  <c r="S698" i="4"/>
  <c r="T698" i="4"/>
  <c r="S696" i="4"/>
  <c r="T696" i="4"/>
  <c r="S694" i="4"/>
  <c r="T694" i="4"/>
  <c r="S692" i="4"/>
  <c r="T692" i="4"/>
  <c r="S690" i="4"/>
  <c r="T690" i="4"/>
  <c r="S688" i="4"/>
  <c r="T688" i="4"/>
  <c r="S686" i="4"/>
  <c r="T686" i="4"/>
  <c r="S684" i="4"/>
  <c r="T684" i="4"/>
  <c r="S682" i="4"/>
  <c r="T682" i="4"/>
  <c r="S680" i="4"/>
  <c r="T680" i="4"/>
  <c r="S678" i="4"/>
  <c r="T678" i="4"/>
  <c r="S676" i="4"/>
  <c r="T676" i="4"/>
  <c r="S674" i="4"/>
  <c r="T674" i="4"/>
  <c r="S672" i="4"/>
  <c r="T672" i="4"/>
  <c r="S670" i="4"/>
  <c r="T670" i="4"/>
  <c r="S668" i="4"/>
  <c r="T668" i="4"/>
  <c r="S666" i="4"/>
  <c r="T666" i="4"/>
  <c r="S664" i="4"/>
  <c r="T664" i="4"/>
  <c r="S662" i="4"/>
  <c r="T662" i="4"/>
  <c r="S660" i="4"/>
  <c r="T660" i="4"/>
  <c r="S658" i="4"/>
  <c r="T658" i="4"/>
  <c r="S656" i="4"/>
  <c r="T656" i="4"/>
  <c r="S654" i="4"/>
  <c r="T654" i="4"/>
  <c r="S652" i="4"/>
  <c r="T652" i="4"/>
  <c r="S650" i="4"/>
  <c r="T650" i="4"/>
  <c r="S648" i="4"/>
  <c r="T648" i="4"/>
  <c r="S646" i="4"/>
  <c r="T646" i="4"/>
  <c r="S644" i="4"/>
  <c r="T644" i="4"/>
  <c r="S642" i="4"/>
  <c r="T642" i="4"/>
  <c r="S640" i="4"/>
  <c r="T640" i="4"/>
  <c r="S638" i="4"/>
  <c r="T638" i="4"/>
  <c r="S636" i="4"/>
  <c r="T636" i="4"/>
  <c r="S634" i="4"/>
  <c r="T634" i="4"/>
  <c r="S632" i="4"/>
  <c r="T632" i="4"/>
  <c r="S630" i="4"/>
  <c r="T630" i="4"/>
  <c r="S628" i="4"/>
  <c r="T628" i="4"/>
  <c r="S626" i="4"/>
  <c r="T626" i="4"/>
  <c r="S624" i="4"/>
  <c r="T624" i="4"/>
  <c r="S622" i="4"/>
  <c r="T622" i="4"/>
  <c r="S620" i="4"/>
  <c r="T620" i="4"/>
  <c r="S618" i="4"/>
  <c r="T618" i="4"/>
  <c r="S616" i="4"/>
  <c r="T616" i="4"/>
  <c r="S614" i="4"/>
  <c r="T614" i="4"/>
  <c r="S612" i="4"/>
  <c r="T612" i="4"/>
  <c r="S610" i="4"/>
  <c r="T610" i="4"/>
  <c r="S608" i="4"/>
  <c r="T608" i="4"/>
  <c r="S606" i="4"/>
  <c r="T606" i="4"/>
  <c r="S604" i="4"/>
  <c r="T604" i="4"/>
  <c r="S602" i="4"/>
  <c r="T602" i="4"/>
  <c r="S600" i="4"/>
  <c r="T600" i="4"/>
  <c r="S598" i="4"/>
  <c r="T598" i="4"/>
  <c r="S596" i="4"/>
  <c r="T596" i="4"/>
  <c r="S594" i="4"/>
  <c r="T594" i="4"/>
  <c r="S592" i="4"/>
  <c r="T592" i="4"/>
  <c r="S590" i="4"/>
  <c r="T590" i="4"/>
  <c r="S588" i="4"/>
  <c r="T588" i="4"/>
  <c r="S586" i="4"/>
  <c r="T586" i="4"/>
  <c r="S584" i="4"/>
  <c r="T584" i="4"/>
  <c r="S582" i="4"/>
  <c r="T582" i="4"/>
  <c r="S580" i="4"/>
  <c r="T580" i="4"/>
  <c r="S578" i="4"/>
  <c r="T578" i="4"/>
  <c r="S576" i="4"/>
  <c r="T576" i="4"/>
  <c r="S574" i="4"/>
  <c r="T574" i="4"/>
  <c r="S572" i="4"/>
  <c r="T572" i="4"/>
  <c r="S570" i="4"/>
  <c r="T570" i="4"/>
  <c r="S568" i="4"/>
  <c r="T568" i="4"/>
  <c r="S566" i="4"/>
  <c r="T566" i="4"/>
  <c r="S564" i="4"/>
  <c r="T564" i="4"/>
  <c r="S562" i="4"/>
  <c r="T562" i="4"/>
  <c r="S560" i="4"/>
  <c r="T560" i="4"/>
  <c r="S558" i="4"/>
  <c r="T558" i="4"/>
  <c r="S549" i="4"/>
  <c r="T549" i="4"/>
  <c r="S533" i="4"/>
  <c r="T533" i="4"/>
  <c r="S517" i="4"/>
  <c r="T517" i="4"/>
  <c r="S968" i="4"/>
  <c r="T968" i="4"/>
  <c r="S960" i="4"/>
  <c r="T960" i="4"/>
  <c r="S952" i="4"/>
  <c r="T952" i="4"/>
  <c r="S944" i="4"/>
  <c r="T944" i="4"/>
  <c r="S936" i="4"/>
  <c r="T936" i="4"/>
  <c r="S928" i="4"/>
  <c r="T928" i="4"/>
  <c r="S543" i="4"/>
  <c r="T543" i="4"/>
  <c r="S527" i="4"/>
  <c r="T527" i="4"/>
  <c r="S368" i="4"/>
  <c r="T368" i="4"/>
  <c r="S154" i="4"/>
  <c r="T154" i="4"/>
  <c r="S647" i="4"/>
  <c r="S635" i="4"/>
  <c r="S627" i="4"/>
  <c r="S619" i="4"/>
  <c r="S611" i="4"/>
  <c r="S603" i="4"/>
  <c r="S595" i="4"/>
  <c r="S587" i="4"/>
  <c r="S579" i="4"/>
  <c r="S571" i="4"/>
  <c r="S563" i="4"/>
  <c r="S551" i="4"/>
  <c r="T551" i="4"/>
  <c r="S519" i="4"/>
  <c r="T519" i="4"/>
  <c r="S20" i="4"/>
  <c r="T20" i="4"/>
  <c r="T919" i="4"/>
  <c r="T911" i="4"/>
  <c r="T903" i="4"/>
  <c r="T895" i="4"/>
  <c r="T887" i="4"/>
  <c r="T879" i="4"/>
  <c r="T871" i="4"/>
  <c r="T863" i="4"/>
  <c r="T855" i="4"/>
  <c r="T847" i="4"/>
  <c r="T839" i="4"/>
  <c r="T831" i="4"/>
  <c r="T823" i="4"/>
  <c r="T815" i="4"/>
  <c r="T807" i="4"/>
  <c r="T799" i="4"/>
  <c r="T791" i="4"/>
  <c r="T783" i="4"/>
  <c r="T775" i="4"/>
  <c r="T767" i="4"/>
  <c r="T759" i="4"/>
  <c r="T751" i="4"/>
  <c r="T743" i="4"/>
  <c r="T735" i="4"/>
  <c r="T727" i="4"/>
  <c r="T719" i="4"/>
  <c r="T711" i="4"/>
  <c r="T703" i="4"/>
  <c r="T695" i="4"/>
  <c r="T687" i="4"/>
  <c r="T679" i="4"/>
  <c r="T671" i="4"/>
  <c r="T663" i="4"/>
  <c r="T655" i="4"/>
  <c r="T643" i="4"/>
  <c r="T631" i="4"/>
  <c r="T615" i="4"/>
  <c r="T599" i="4"/>
  <c r="T583" i="4"/>
  <c r="T567" i="4"/>
  <c r="K5" i="3"/>
  <c r="D6" i="3"/>
  <c r="V577" i="4"/>
  <c r="V785" i="4"/>
  <c r="V633" i="4"/>
  <c r="V947" i="4"/>
  <c r="W947" i="4"/>
  <c r="X947" i="4"/>
  <c r="V881" i="4"/>
  <c r="W881" i="4"/>
  <c r="X881" i="4"/>
  <c r="Y881" i="4"/>
  <c r="V90" i="4"/>
  <c r="W90" i="4"/>
  <c r="X90" i="4"/>
  <c r="V637" i="4"/>
  <c r="V773" i="4"/>
  <c r="W773" i="4"/>
  <c r="X773" i="4"/>
  <c r="V561" i="4"/>
  <c r="W561" i="4" s="1"/>
  <c r="X561" i="4" s="1"/>
  <c r="V657" i="4"/>
  <c r="W657" i="4"/>
  <c r="U913" i="4"/>
  <c r="W913" i="4"/>
  <c r="X913" i="4"/>
  <c r="Y913" i="4"/>
  <c r="V963" i="4"/>
  <c r="W963" i="4"/>
  <c r="X963" i="4"/>
  <c r="Y963" i="4"/>
  <c r="V226" i="4"/>
  <c r="W226" i="4" s="1"/>
  <c r="X226" i="4" s="1"/>
  <c r="V955" i="4"/>
  <c r="W955" i="4"/>
  <c r="X955" i="4"/>
  <c r="Y955" i="4"/>
  <c r="V849" i="4"/>
  <c r="W849" i="4"/>
  <c r="X849" i="4"/>
  <c r="Y849" i="4"/>
  <c r="U939" i="4"/>
  <c r="V967" i="4"/>
  <c r="W967" i="4"/>
  <c r="X967" i="4"/>
  <c r="V737" i="4"/>
  <c r="W737" i="4"/>
  <c r="X737" i="4"/>
  <c r="V865" i="4"/>
  <c r="V677" i="4"/>
  <c r="W677" i="4"/>
  <c r="X677" i="4"/>
  <c r="V709" i="4"/>
  <c r="W709" i="4"/>
  <c r="X709" i="4"/>
  <c r="V837" i="4"/>
  <c r="W837" i="4"/>
  <c r="X837" i="4"/>
  <c r="W25" i="4"/>
  <c r="X25" i="4"/>
  <c r="Y25" i="4"/>
  <c r="W119" i="4"/>
  <c r="X119" i="4"/>
  <c r="Y119" i="4"/>
  <c r="W157" i="4"/>
  <c r="X157" i="4"/>
  <c r="V573" i="4"/>
  <c r="V939" i="4"/>
  <c r="W161" i="4"/>
  <c r="X161" i="4"/>
  <c r="Y161" i="4"/>
  <c r="AK161" i="4"/>
  <c r="V801" i="4"/>
  <c r="W801" i="4"/>
  <c r="X801" i="4"/>
  <c r="Y801" i="4"/>
  <c r="V721" i="4"/>
  <c r="W721" i="4"/>
  <c r="V985" i="4"/>
  <c r="V1001" i="4"/>
  <c r="W1001" i="4"/>
  <c r="X1001" i="4"/>
  <c r="V741" i="4"/>
  <c r="W741" i="4"/>
  <c r="X741" i="4"/>
  <c r="V805" i="4"/>
  <c r="W805" i="4"/>
  <c r="X805" i="4"/>
  <c r="V565" i="4"/>
  <c r="V645" i="4"/>
  <c r="W645" i="4"/>
  <c r="X645" i="4"/>
  <c r="W937" i="4"/>
  <c r="X937" i="4"/>
  <c r="Y937" i="4"/>
  <c r="W135" i="4"/>
  <c r="X135" i="4"/>
  <c r="Y135" i="4"/>
  <c r="AG135" i="4"/>
  <c r="U931" i="4"/>
  <c r="V689" i="4"/>
  <c r="W689" i="4"/>
  <c r="X689" i="4"/>
  <c r="V817" i="4"/>
  <c r="W817" i="4"/>
  <c r="X817" i="4"/>
  <c r="Y817" i="4"/>
  <c r="V673" i="4"/>
  <c r="W673" i="4"/>
  <c r="X673" i="4"/>
  <c r="V921" i="4"/>
  <c r="W921" i="4"/>
  <c r="X921" i="4"/>
  <c r="Y921" i="4"/>
  <c r="V120" i="4"/>
  <c r="W120" i="4"/>
  <c r="X120" i="4"/>
  <c r="Y120" i="4"/>
  <c r="V136" i="4"/>
  <c r="W136" i="4"/>
  <c r="X136" i="4"/>
  <c r="Y136" i="4"/>
  <c r="V160" i="4"/>
  <c r="W160" i="4"/>
  <c r="X160" i="4"/>
  <c r="Y160" i="4"/>
  <c r="V176" i="4"/>
  <c r="W176" i="4"/>
  <c r="X176" i="4"/>
  <c r="Y176" i="4"/>
  <c r="V350" i="4"/>
  <c r="W350" i="4" s="1"/>
  <c r="X350" i="4" s="1"/>
  <c r="V609" i="4"/>
  <c r="W609" i="4"/>
  <c r="X609" i="4"/>
  <c r="V705" i="4"/>
  <c r="V833" i="4"/>
  <c r="W833" i="4"/>
  <c r="X833" i="4"/>
  <c r="Y833" i="4"/>
  <c r="U633" i="4"/>
  <c r="W633" i="4"/>
  <c r="X633" i="4"/>
  <c r="V697" i="4"/>
  <c r="W697" i="4"/>
  <c r="X697" i="4"/>
  <c r="V729" i="4"/>
  <c r="W729" i="4"/>
  <c r="U761" i="4"/>
  <c r="W761" i="4"/>
  <c r="X761" i="4"/>
  <c r="Y761" i="4"/>
  <c r="U825" i="4"/>
  <c r="W825" i="4"/>
  <c r="X825" i="4"/>
  <c r="Y825" i="4"/>
  <c r="U857" i="4"/>
  <c r="W857" i="4"/>
  <c r="X857" i="4"/>
  <c r="Y857" i="4"/>
  <c r="V889" i="4"/>
  <c r="W889" i="4"/>
  <c r="X889" i="4"/>
  <c r="Y889" i="4"/>
  <c r="V42" i="4"/>
  <c r="W42" i="4"/>
  <c r="X42" i="4"/>
  <c r="Y42" i="4"/>
  <c r="V80" i="4"/>
  <c r="W80" i="4"/>
  <c r="X80" i="4"/>
  <c r="V30" i="4"/>
  <c r="W30" i="4"/>
  <c r="X30" i="4"/>
  <c r="Y30" i="4"/>
  <c r="V116" i="4"/>
  <c r="W116" i="4"/>
  <c r="X116" i="4"/>
  <c r="Y116" i="4"/>
  <c r="V132" i="4"/>
  <c r="W132" i="4"/>
  <c r="X132" i="4"/>
  <c r="Y132" i="4"/>
  <c r="V156" i="4"/>
  <c r="W156" i="4"/>
  <c r="X156" i="4"/>
  <c r="Y156" i="4"/>
  <c r="V172" i="4"/>
  <c r="W172" i="4"/>
  <c r="X172" i="4"/>
  <c r="Y172" i="4"/>
  <c r="V971" i="4"/>
  <c r="W971" i="4"/>
  <c r="X971" i="4"/>
  <c r="Y971" i="4"/>
  <c r="V693" i="4"/>
  <c r="W693" i="4"/>
  <c r="X693" i="4"/>
  <c r="V725" i="4"/>
  <c r="W725" i="4"/>
  <c r="X725" i="4"/>
  <c r="V757" i="4"/>
  <c r="W757" i="4"/>
  <c r="X757" i="4"/>
  <c r="V789" i="4"/>
  <c r="W789" i="4"/>
  <c r="X789" i="4"/>
  <c r="V821" i="4"/>
  <c r="W821" i="4"/>
  <c r="X821" i="4"/>
  <c r="V629" i="4"/>
  <c r="W629" i="4"/>
  <c r="X629" i="4"/>
  <c r="Y629" i="4"/>
  <c r="V661" i="4"/>
  <c r="W661" i="4"/>
  <c r="X661" i="4"/>
  <c r="W33" i="4"/>
  <c r="X33" i="4"/>
  <c r="Y33" i="4"/>
  <c r="W177" i="4"/>
  <c r="X177" i="4"/>
  <c r="Y177" i="4"/>
  <c r="W131" i="4"/>
  <c r="X131" i="4"/>
  <c r="Y131" i="4"/>
  <c r="F4" i="3"/>
  <c r="V617" i="4"/>
  <c r="W617" i="4"/>
  <c r="X617" i="4"/>
  <c r="V793" i="4"/>
  <c r="W793" i="4"/>
  <c r="X793" i="4"/>
  <c r="Y793" i="4"/>
  <c r="V977" i="4"/>
  <c r="W977" i="4"/>
  <c r="X977" i="4"/>
  <c r="W31" i="4"/>
  <c r="X31" i="4"/>
  <c r="Y31" i="4"/>
  <c r="V986" i="4"/>
  <c r="W986" i="4"/>
  <c r="V224" i="4"/>
  <c r="W224" i="4" s="1"/>
  <c r="V354" i="4"/>
  <c r="W354" i="4" s="1"/>
  <c r="X354" i="4" s="1"/>
  <c r="Y354" i="4" s="1"/>
  <c r="W147" i="4"/>
  <c r="X147" i="4"/>
  <c r="Y147" i="4"/>
  <c r="V665" i="4"/>
  <c r="W665" i="4"/>
  <c r="X665" i="4"/>
  <c r="V931" i="4"/>
  <c r="W931" i="4"/>
  <c r="X931" i="4"/>
  <c r="V597" i="4"/>
  <c r="W597" i="4"/>
  <c r="X597" i="4"/>
  <c r="Y597" i="4"/>
  <c r="V853" i="4"/>
  <c r="W853" i="4"/>
  <c r="X853" i="4"/>
  <c r="V869" i="4"/>
  <c r="W869" i="4"/>
  <c r="X869" i="4"/>
  <c r="V885" i="4"/>
  <c r="W885" i="4"/>
  <c r="X885" i="4"/>
  <c r="V901" i="4"/>
  <c r="W901" i="4"/>
  <c r="X901" i="4"/>
  <c r="V917" i="4"/>
  <c r="W917" i="4"/>
  <c r="X917" i="4"/>
  <c r="W54" i="4"/>
  <c r="X54" i="4"/>
  <c r="Y54" i="4"/>
  <c r="V954" i="4"/>
  <c r="W954" i="4"/>
  <c r="V112" i="4"/>
  <c r="W112" i="4"/>
  <c r="X112" i="4"/>
  <c r="Y112" i="4"/>
  <c r="V128" i="4"/>
  <c r="W128" i="4"/>
  <c r="X128" i="4"/>
  <c r="Y128" i="4"/>
  <c r="V144" i="4"/>
  <c r="W144" i="4"/>
  <c r="X144" i="4"/>
  <c r="Y144" i="4"/>
  <c r="V168" i="4"/>
  <c r="W168" i="4"/>
  <c r="X168" i="4"/>
  <c r="Y168" i="4"/>
  <c r="V184" i="4"/>
  <c r="W184" i="4"/>
  <c r="X184" i="4"/>
  <c r="Y184" i="4"/>
  <c r="V78" i="4"/>
  <c r="W78" i="4"/>
  <c r="X78" i="4"/>
  <c r="V228" i="4"/>
  <c r="V94" i="4"/>
  <c r="W94" i="4"/>
  <c r="X94" i="4"/>
  <c r="V98" i="4"/>
  <c r="W98" i="4"/>
  <c r="W62" i="4"/>
  <c r="X62" i="4"/>
  <c r="Y62" i="4"/>
  <c r="W181" i="4"/>
  <c r="X181" i="4"/>
  <c r="Y181" i="4"/>
  <c r="AG181" i="4"/>
  <c r="V557" i="4"/>
  <c r="V605" i="4"/>
  <c r="V621" i="4"/>
  <c r="W185" i="4"/>
  <c r="X185" i="4"/>
  <c r="Y185" i="4"/>
  <c r="AK185" i="4"/>
  <c r="W165" i="4"/>
  <c r="X165" i="4"/>
  <c r="Y165" i="4"/>
  <c r="W139" i="4"/>
  <c r="X139" i="4"/>
  <c r="Y139" i="4"/>
  <c r="V569" i="4"/>
  <c r="V585" i="4"/>
  <c r="W21" i="4"/>
  <c r="X21" i="4"/>
  <c r="Y21" i="4"/>
  <c r="V649" i="4"/>
  <c r="V713" i="4"/>
  <c r="W143" i="4"/>
  <c r="X143" i="4"/>
  <c r="Y143" i="4"/>
  <c r="V970" i="4"/>
  <c r="W970" i="4"/>
  <c r="V994" i="4"/>
  <c r="W994" i="4"/>
  <c r="V539" i="4"/>
  <c r="W539" i="4" s="1"/>
  <c r="V342" i="4"/>
  <c r="V88" i="4"/>
  <c r="W88" i="4"/>
  <c r="X88" i="4"/>
  <c r="Y88" i="4"/>
  <c r="V114" i="4"/>
  <c r="W114" i="4"/>
  <c r="X114" i="4"/>
  <c r="Y114" i="4"/>
  <c r="U649" i="4"/>
  <c r="V926" i="4"/>
  <c r="W926" i="4"/>
  <c r="V978" i="4"/>
  <c r="W978" i="4"/>
  <c r="V22" i="4"/>
  <c r="W22" i="4"/>
  <c r="X22" i="4"/>
  <c r="Y22" i="4"/>
  <c r="V51" i="4"/>
  <c r="W51" i="4"/>
  <c r="X51" i="4"/>
  <c r="Y51" i="4"/>
  <c r="V509" i="4"/>
  <c r="W509" i="4" s="1"/>
  <c r="X509" i="4" s="1"/>
  <c r="V993" i="4"/>
  <c r="W993" i="4"/>
  <c r="X993" i="4"/>
  <c r="U573" i="4"/>
  <c r="W573" i="4" s="1"/>
  <c r="X573" i="4" s="1"/>
  <c r="V556" i="4"/>
  <c r="V942" i="4"/>
  <c r="W942" i="4"/>
  <c r="V338" i="4"/>
  <c r="U605" i="4"/>
  <c r="U713" i="4"/>
  <c r="V515" i="4"/>
  <c r="W515" i="4" s="1"/>
  <c r="V589" i="4"/>
  <c r="U637" i="4"/>
  <c r="W46" i="4"/>
  <c r="X46" i="4"/>
  <c r="Y46" i="4"/>
  <c r="U585" i="4"/>
  <c r="V72" i="4"/>
  <c r="W72" i="4"/>
  <c r="X72" i="4"/>
  <c r="Y72" i="4"/>
  <c r="W37" i="4"/>
  <c r="X37" i="4"/>
  <c r="Y37" i="4"/>
  <c r="V681" i="4"/>
  <c r="W681" i="4"/>
  <c r="V745" i="4"/>
  <c r="W745" i="4"/>
  <c r="V777" i="4"/>
  <c r="W777" i="4"/>
  <c r="X777" i="4"/>
  <c r="Y777" i="4"/>
  <c r="V809" i="4"/>
  <c r="W809" i="4"/>
  <c r="X809" i="4"/>
  <c r="Y809" i="4"/>
  <c r="V841" i="4"/>
  <c r="W841" i="4"/>
  <c r="X841" i="4"/>
  <c r="Y841" i="4"/>
  <c r="V873" i="4"/>
  <c r="W873" i="4"/>
  <c r="X873" i="4"/>
  <c r="Y873" i="4"/>
  <c r="V905" i="4"/>
  <c r="W905" i="4"/>
  <c r="X905" i="4"/>
  <c r="Y905" i="4"/>
  <c r="V601" i="4"/>
  <c r="W601" i="4"/>
  <c r="U557" i="4"/>
  <c r="U589" i="4"/>
  <c r="U621" i="4"/>
  <c r="W35" i="4"/>
  <c r="X35" i="4"/>
  <c r="Y35" i="4"/>
  <c r="V523" i="4"/>
  <c r="W523" i="4"/>
  <c r="V547" i="4"/>
  <c r="V934" i="4"/>
  <c r="W934" i="4"/>
  <c r="V946" i="4"/>
  <c r="W946" i="4"/>
  <c r="V962" i="4"/>
  <c r="W962" i="4"/>
  <c r="V529" i="4"/>
  <c r="W529" i="4"/>
  <c r="V974" i="4"/>
  <c r="W974" i="4"/>
  <c r="V982" i="4"/>
  <c r="W982" i="4"/>
  <c r="V990" i="4"/>
  <c r="W990" i="4"/>
  <c r="V998" i="4"/>
  <c r="W998" i="4"/>
  <c r="V507" i="4"/>
  <c r="V74" i="4"/>
  <c r="W74" i="4"/>
  <c r="X74" i="4"/>
  <c r="V961" i="4"/>
  <c r="W961" i="4"/>
  <c r="X961" i="4"/>
  <c r="V146" i="4"/>
  <c r="W146" i="4"/>
  <c r="X146" i="4"/>
  <c r="W127" i="4"/>
  <c r="X127" i="4"/>
  <c r="V613" i="4"/>
  <c r="W613" i="4"/>
  <c r="X613" i="4"/>
  <c r="Y613" i="4"/>
  <c r="V581" i="4"/>
  <c r="W581" i="4" s="1"/>
  <c r="V59" i="4"/>
  <c r="W59" i="4"/>
  <c r="X59" i="4"/>
  <c r="Y59" i="4"/>
  <c r="V38" i="4"/>
  <c r="W38" i="4"/>
  <c r="X38" i="4"/>
  <c r="Y38" i="4"/>
  <c r="W23" i="4"/>
  <c r="X23" i="4"/>
  <c r="Y23" i="4"/>
  <c r="W29" i="4"/>
  <c r="X29" i="4"/>
  <c r="Y29" i="4"/>
  <c r="V28" i="4"/>
  <c r="W28" i="4"/>
  <c r="X28" i="4"/>
  <c r="Y28" i="4"/>
  <c r="V653" i="4"/>
  <c r="W653" i="4"/>
  <c r="X653" i="4"/>
  <c r="V669" i="4"/>
  <c r="W669" i="4"/>
  <c r="X669" i="4"/>
  <c r="V685" i="4"/>
  <c r="W685" i="4"/>
  <c r="X685" i="4"/>
  <c r="V701" i="4"/>
  <c r="W701" i="4"/>
  <c r="X701" i="4"/>
  <c r="V717" i="4"/>
  <c r="W717" i="4"/>
  <c r="X717" i="4"/>
  <c r="V733" i="4"/>
  <c r="W733" i="4"/>
  <c r="X733" i="4"/>
  <c r="V749" i="4"/>
  <c r="W749" i="4"/>
  <c r="X749" i="4"/>
  <c r="V765" i="4"/>
  <c r="W765" i="4"/>
  <c r="X765" i="4"/>
  <c r="V781" i="4"/>
  <c r="W781" i="4"/>
  <c r="X781" i="4"/>
  <c r="V797" i="4"/>
  <c r="W797" i="4"/>
  <c r="X797" i="4"/>
  <c r="V813" i="4"/>
  <c r="W813" i="4"/>
  <c r="X813" i="4"/>
  <c r="V829" i="4"/>
  <c r="W829" i="4"/>
  <c r="X829" i="4"/>
  <c r="V845" i="4"/>
  <c r="W845" i="4"/>
  <c r="X845" i="4"/>
  <c r="V861" i="4"/>
  <c r="W861" i="4"/>
  <c r="X861" i="4"/>
  <c r="V877" i="4"/>
  <c r="W877" i="4"/>
  <c r="X877" i="4"/>
  <c r="V893" i="4"/>
  <c r="W893" i="4"/>
  <c r="X893" i="4"/>
  <c r="V909" i="4"/>
  <c r="W909" i="4"/>
  <c r="X909" i="4"/>
  <c r="W115" i="4"/>
  <c r="X115" i="4"/>
  <c r="W173" i="4"/>
  <c r="X173" i="4"/>
  <c r="Y173" i="4"/>
  <c r="AK173" i="4"/>
  <c r="J5" i="3"/>
  <c r="V973" i="4"/>
  <c r="W973" i="4"/>
  <c r="W985" i="4"/>
  <c r="X985" i="4"/>
  <c r="V531" i="4"/>
  <c r="V555" i="4"/>
  <c r="W555" i="4" s="1"/>
  <c r="X555" i="4" s="1"/>
  <c r="V930" i="4"/>
  <c r="W930" i="4"/>
  <c r="X930" i="4"/>
  <c r="V938" i="4"/>
  <c r="W938" i="4"/>
  <c r="X938" i="4"/>
  <c r="V950" i="4"/>
  <c r="W950" i="4"/>
  <c r="X950" i="4"/>
  <c r="V958" i="4"/>
  <c r="W958" i="4"/>
  <c r="X958" i="4"/>
  <c r="V966" i="4"/>
  <c r="W966" i="4"/>
  <c r="X966" i="4"/>
  <c r="V521" i="4"/>
  <c r="W521" i="4" s="1"/>
  <c r="X521" i="4" s="1"/>
  <c r="V537" i="4"/>
  <c r="V976" i="4"/>
  <c r="W976" i="4"/>
  <c r="X976" i="4"/>
  <c r="V980" i="4"/>
  <c r="W980" i="4"/>
  <c r="X980" i="4"/>
  <c r="V984" i="4"/>
  <c r="W984" i="4"/>
  <c r="X984" i="4"/>
  <c r="V988" i="4"/>
  <c r="W988" i="4"/>
  <c r="X988" i="4"/>
  <c r="V992" i="4"/>
  <c r="W992" i="4"/>
  <c r="X992" i="4"/>
  <c r="V996" i="4"/>
  <c r="W996" i="4"/>
  <c r="X996" i="4"/>
  <c r="V1000" i="4"/>
  <c r="W1000" i="4"/>
  <c r="X1000" i="4"/>
  <c r="V102" i="4"/>
  <c r="W102" i="4"/>
  <c r="X102" i="4"/>
  <c r="V7" i="4"/>
  <c r="W7" i="4"/>
  <c r="V503" i="4"/>
  <c r="F5" i="3"/>
  <c r="I5" i="3"/>
  <c r="V106" i="4"/>
  <c r="W106" i="4"/>
  <c r="X106" i="4"/>
  <c r="V110" i="4"/>
  <c r="W110" i="4"/>
  <c r="X110" i="4"/>
  <c r="V148" i="4"/>
  <c r="W148" i="4"/>
  <c r="X148" i="4"/>
  <c r="V152" i="4"/>
  <c r="W152" i="4"/>
  <c r="X152" i="4"/>
  <c r="V234" i="4"/>
  <c r="V238" i="4"/>
  <c r="V242" i="4"/>
  <c r="V246" i="4"/>
  <c r="V70" i="4"/>
  <c r="W70" i="4"/>
  <c r="X70" i="4"/>
  <c r="V86" i="4"/>
  <c r="W86" i="4"/>
  <c r="X86" i="4"/>
  <c r="V18" i="4"/>
  <c r="W18" i="4"/>
  <c r="X18" i="4"/>
  <c r="Y18" i="4"/>
  <c r="W577" i="4"/>
  <c r="X577" i="4" s="1"/>
  <c r="W593" i="4"/>
  <c r="W625" i="4"/>
  <c r="W641" i="4"/>
  <c r="X641" i="4"/>
  <c r="W705" i="4"/>
  <c r="X705" i="4"/>
  <c r="W753" i="4"/>
  <c r="W769" i="4"/>
  <c r="X769" i="4"/>
  <c r="Y769" i="4"/>
  <c r="W785" i="4"/>
  <c r="X785" i="4"/>
  <c r="Y785" i="4"/>
  <c r="V36" i="4"/>
  <c r="W36" i="4"/>
  <c r="X36" i="4"/>
  <c r="Y36" i="4"/>
  <c r="V124" i="4"/>
  <c r="W124" i="4"/>
  <c r="X124" i="4"/>
  <c r="V140" i="4"/>
  <c r="W140" i="4"/>
  <c r="X140" i="4"/>
  <c r="V164" i="4"/>
  <c r="W164" i="4"/>
  <c r="X164" i="4"/>
  <c r="V180" i="4"/>
  <c r="W180" i="4"/>
  <c r="X180" i="4"/>
  <c r="V26" i="4"/>
  <c r="W26" i="4"/>
  <c r="X26" i="4"/>
  <c r="Y26" i="4"/>
  <c r="V55" i="4"/>
  <c r="W55" i="4"/>
  <c r="X55" i="4"/>
  <c r="W865" i="4"/>
  <c r="X865" i="4"/>
  <c r="Y865" i="4"/>
  <c r="W41" i="4"/>
  <c r="X41" i="4"/>
  <c r="Y41" i="4"/>
  <c r="W71" i="4"/>
  <c r="X71" i="4"/>
  <c r="Y71" i="4"/>
  <c r="W79" i="4"/>
  <c r="X79" i="4"/>
  <c r="Y79" i="4"/>
  <c r="W87" i="4"/>
  <c r="X87" i="4"/>
  <c r="Y87" i="4"/>
  <c r="W923" i="4"/>
  <c r="X923" i="4"/>
  <c r="Y923" i="4"/>
  <c r="W935" i="4"/>
  <c r="X935" i="4"/>
  <c r="Y935" i="4"/>
  <c r="W943" i="4"/>
  <c r="X943" i="4"/>
  <c r="Y943" i="4"/>
  <c r="V9" i="4"/>
  <c r="V941" i="4"/>
  <c r="U941" i="4"/>
  <c r="V34" i="4"/>
  <c r="W34" i="4"/>
  <c r="X34" i="4"/>
  <c r="Y34" i="4"/>
  <c r="V47" i="4"/>
  <c r="W47" i="4"/>
  <c r="X47" i="4"/>
  <c r="V63" i="4"/>
  <c r="W63" i="4"/>
  <c r="X63" i="4"/>
  <c r="Y63" i="4"/>
  <c r="U9" i="4"/>
  <c r="W897" i="4"/>
  <c r="X897" i="4"/>
  <c r="Y897" i="4"/>
  <c r="W95" i="4"/>
  <c r="X95" i="4"/>
  <c r="Y95" i="4"/>
  <c r="W103" i="4"/>
  <c r="X103" i="4"/>
  <c r="Y103" i="4"/>
  <c r="W111" i="4"/>
  <c r="X111" i="4"/>
  <c r="Y111" i="4"/>
  <c r="W155" i="4"/>
  <c r="X155" i="4"/>
  <c r="Y155" i="4"/>
  <c r="W951" i="4"/>
  <c r="X951" i="4"/>
  <c r="Y951" i="4"/>
  <c r="V501" i="4"/>
  <c r="V5" i="4"/>
  <c r="W5" i="4"/>
  <c r="X5" i="4"/>
  <c r="Y5" i="4"/>
  <c r="AK123" i="4"/>
  <c r="AG123" i="4"/>
  <c r="AH123" i="4"/>
  <c r="V11" i="4"/>
  <c r="W11" i="4"/>
  <c r="V493" i="4"/>
  <c r="V513" i="4"/>
  <c r="W513" i="4" s="1"/>
  <c r="W989" i="4"/>
  <c r="X989" i="4"/>
  <c r="V17" i="4"/>
  <c r="W17" i="4"/>
  <c r="X17" i="4"/>
  <c r="V489" i="4"/>
  <c r="V497" i="4"/>
  <c r="V12" i="4"/>
  <c r="W12" i="4"/>
  <c r="X12" i="4"/>
  <c r="Y12" i="4"/>
  <c r="AF43" i="4"/>
  <c r="AG43" i="4"/>
  <c r="AJ43" i="4"/>
  <c r="AF929" i="4"/>
  <c r="AK929" i="4"/>
  <c r="AJ929" i="4"/>
  <c r="AF945" i="4"/>
  <c r="AK945" i="4"/>
  <c r="AJ945" i="4"/>
  <c r="AF969" i="4"/>
  <c r="AK969" i="4"/>
  <c r="AJ969" i="4"/>
  <c r="AF109" i="4"/>
  <c r="AK109" i="4"/>
  <c r="AJ109" i="4"/>
  <c r="AJ925" i="4"/>
  <c r="AF925" i="4"/>
  <c r="AK925" i="4"/>
  <c r="AJ957" i="4"/>
  <c r="AF957" i="4"/>
  <c r="AK957" i="4"/>
  <c r="AJ153" i="4"/>
  <c r="AF153" i="4"/>
  <c r="AK153" i="4"/>
  <c r="AJ105" i="4"/>
  <c r="AF105" i="4"/>
  <c r="AK105" i="4"/>
  <c r="AJ39" i="4"/>
  <c r="AF39" i="4"/>
  <c r="AG39" i="4"/>
  <c r="AF149" i="4"/>
  <c r="AK149" i="4"/>
  <c r="AJ149" i="4"/>
  <c r="AF933" i="4"/>
  <c r="AK933" i="4"/>
  <c r="AJ933" i="4"/>
  <c r="AF949" i="4"/>
  <c r="AK949" i="4"/>
  <c r="AJ949" i="4"/>
  <c r="AF965" i="4"/>
  <c r="AK965" i="4"/>
  <c r="AJ965" i="4"/>
  <c r="W82" i="4"/>
  <c r="X82" i="4"/>
  <c r="U6" i="4"/>
  <c r="V6" i="4"/>
  <c r="U16" i="4"/>
  <c r="V16" i="4"/>
  <c r="W997" i="4"/>
  <c r="X997" i="4"/>
  <c r="W15" i="4"/>
  <c r="X15" i="4"/>
  <c r="V122" i="4"/>
  <c r="W122" i="4"/>
  <c r="V138" i="4"/>
  <c r="W138" i="4"/>
  <c r="V13" i="4"/>
  <c r="W13" i="4"/>
  <c r="W66" i="4"/>
  <c r="U8" i="4"/>
  <c r="V8" i="4"/>
  <c r="U10" i="4"/>
  <c r="V10" i="4"/>
  <c r="AG169" i="4"/>
  <c r="W19" i="4"/>
  <c r="X19" i="4"/>
  <c r="W65" i="4"/>
  <c r="X65" i="4"/>
  <c r="Y65" i="4"/>
  <c r="AJ65" i="4"/>
  <c r="W75" i="4"/>
  <c r="X75" i="4"/>
  <c r="W83" i="4"/>
  <c r="X83" i="4"/>
  <c r="Y83" i="4"/>
  <c r="AJ83" i="4"/>
  <c r="W91" i="4"/>
  <c r="X91" i="4"/>
  <c r="W99" i="4"/>
  <c r="X99" i="4"/>
  <c r="Y99" i="4"/>
  <c r="AJ99" i="4"/>
  <c r="W107" i="4"/>
  <c r="X107" i="4"/>
  <c r="W151" i="4"/>
  <c r="X151" i="4"/>
  <c r="Y151" i="4"/>
  <c r="AJ151" i="4"/>
  <c r="W927" i="4"/>
  <c r="W959" i="4"/>
  <c r="X959" i="4"/>
  <c r="U423" i="4"/>
  <c r="V423" i="4"/>
  <c r="U431" i="4"/>
  <c r="U439" i="4"/>
  <c r="V439" i="4"/>
  <c r="V166" i="4"/>
  <c r="U166" i="4"/>
  <c r="V182" i="4"/>
  <c r="U182" i="4"/>
  <c r="V96" i="4"/>
  <c r="U96" i="4"/>
  <c r="V45" i="4"/>
  <c r="U45" i="4"/>
  <c r="V53" i="4"/>
  <c r="U53" i="4"/>
  <c r="V491" i="4"/>
  <c r="U491" i="4"/>
  <c r="V499" i="4"/>
  <c r="U499" i="4"/>
  <c r="U511" i="4"/>
  <c r="V511" i="4"/>
  <c r="U162" i="4"/>
  <c r="V162" i="4"/>
  <c r="U178" i="4"/>
  <c r="V178" i="4"/>
  <c r="V92" i="4"/>
  <c r="U92" i="4"/>
  <c r="V84" i="4"/>
  <c r="U84" i="4"/>
  <c r="V922" i="4"/>
  <c r="W922" i="4"/>
  <c r="W4" i="4"/>
  <c r="V24" i="4"/>
  <c r="W24" i="4"/>
  <c r="V61" i="4"/>
  <c r="W61" i="4"/>
  <c r="V118" i="4"/>
  <c r="W118" i="4"/>
  <c r="V126" i="4"/>
  <c r="W126" i="4"/>
  <c r="V134" i="4"/>
  <c r="W134" i="4"/>
  <c r="V142" i="4"/>
  <c r="W142" i="4"/>
  <c r="V413" i="4"/>
  <c r="W413" i="4" s="1"/>
  <c r="V437" i="4"/>
  <c r="W437" i="4" s="1"/>
  <c r="V445" i="4"/>
  <c r="W445" i="4" s="1"/>
  <c r="V505" i="4"/>
  <c r="W505" i="4" s="1"/>
  <c r="W14" i="4"/>
  <c r="V419" i="4"/>
  <c r="U419" i="4"/>
  <c r="V158" i="4"/>
  <c r="U158" i="4"/>
  <c r="V174" i="4"/>
  <c r="U174" i="4"/>
  <c r="V254" i="4"/>
  <c r="U254" i="4"/>
  <c r="V49" i="4"/>
  <c r="U49" i="4"/>
  <c r="V57" i="4"/>
  <c r="U57" i="4"/>
  <c r="U463" i="4"/>
  <c r="U471" i="4"/>
  <c r="V471" i="4"/>
  <c r="U487" i="4"/>
  <c r="V487" i="4"/>
  <c r="U495" i="4"/>
  <c r="V495" i="4"/>
  <c r="U170" i="4"/>
  <c r="V170" i="4"/>
  <c r="V100" i="4"/>
  <c r="U100" i="4"/>
  <c r="V76" i="4"/>
  <c r="U76" i="4"/>
  <c r="AH43" i="4"/>
  <c r="AH105" i="4"/>
  <c r="AH929" i="4"/>
  <c r="AH945" i="4"/>
  <c r="AH969" i="4"/>
  <c r="AI123" i="4"/>
  <c r="W981" i="4"/>
  <c r="X981" i="4"/>
  <c r="W67" i="4"/>
  <c r="X67" i="4"/>
  <c r="Y67" i="4"/>
  <c r="W73" i="4"/>
  <c r="X73" i="4"/>
  <c r="Y73" i="4"/>
  <c r="W77" i="4"/>
  <c r="X77" i="4"/>
  <c r="Y77" i="4"/>
  <c r="W81" i="4"/>
  <c r="X81" i="4"/>
  <c r="Y81" i="4"/>
  <c r="W85" i="4"/>
  <c r="X85" i="4"/>
  <c r="Y85" i="4"/>
  <c r="W89" i="4"/>
  <c r="X89" i="4"/>
  <c r="Y89" i="4"/>
  <c r="W93" i="4"/>
  <c r="X93" i="4"/>
  <c r="Y93" i="4"/>
  <c r="W97" i="4"/>
  <c r="X97" i="4"/>
  <c r="Y97" i="4"/>
  <c r="W101" i="4"/>
  <c r="X101" i="4"/>
  <c r="Y101" i="4"/>
  <c r="W64" i="4"/>
  <c r="X64" i="4"/>
  <c r="Y64" i="4"/>
  <c r="V32" i="4"/>
  <c r="W32" i="4"/>
  <c r="V40" i="4"/>
  <c r="W40" i="4"/>
  <c r="V68" i="4"/>
  <c r="W68" i="4"/>
  <c r="V563" i="4"/>
  <c r="U563" i="4"/>
  <c r="V579" i="4"/>
  <c r="U579" i="4"/>
  <c r="V595" i="4"/>
  <c r="U595" i="4"/>
  <c r="V611" i="4"/>
  <c r="U611" i="4"/>
  <c r="V627" i="4"/>
  <c r="U627" i="4"/>
  <c r="V647" i="4"/>
  <c r="U647" i="4"/>
  <c r="U154" i="4"/>
  <c r="V154" i="4"/>
  <c r="V979" i="4"/>
  <c r="U979" i="4"/>
  <c r="V987" i="4"/>
  <c r="U987" i="4"/>
  <c r="V995" i="4"/>
  <c r="U995" i="4"/>
  <c r="V559" i="4"/>
  <c r="U559" i="4"/>
  <c r="V575" i="4"/>
  <c r="U575" i="4"/>
  <c r="V591" i="4"/>
  <c r="U591" i="4"/>
  <c r="V607" i="4"/>
  <c r="U607" i="4"/>
  <c r="V623" i="4"/>
  <c r="U623" i="4"/>
  <c r="V639" i="4"/>
  <c r="U639" i="4"/>
  <c r="V651" i="4"/>
  <c r="U651" i="4"/>
  <c r="V659" i="4"/>
  <c r="U659" i="4"/>
  <c r="V667" i="4"/>
  <c r="U667" i="4"/>
  <c r="V675" i="4"/>
  <c r="U675" i="4"/>
  <c r="V683" i="4"/>
  <c r="U683" i="4"/>
  <c r="V691" i="4"/>
  <c r="U691" i="4"/>
  <c r="V699" i="4"/>
  <c r="U699" i="4"/>
  <c r="V707" i="4"/>
  <c r="U707" i="4"/>
  <c r="V715" i="4"/>
  <c r="U715" i="4"/>
  <c r="V723" i="4"/>
  <c r="U723" i="4"/>
  <c r="V731" i="4"/>
  <c r="U731" i="4"/>
  <c r="V739" i="4"/>
  <c r="U739" i="4"/>
  <c r="V747" i="4"/>
  <c r="U747" i="4"/>
  <c r="V755" i="4"/>
  <c r="U755" i="4"/>
  <c r="V763" i="4"/>
  <c r="U763" i="4"/>
  <c r="V771" i="4"/>
  <c r="U771" i="4"/>
  <c r="V779" i="4"/>
  <c r="U779" i="4"/>
  <c r="V787" i="4"/>
  <c r="U787" i="4"/>
  <c r="V795" i="4"/>
  <c r="U795" i="4"/>
  <c r="V803" i="4"/>
  <c r="U803" i="4"/>
  <c r="V811" i="4"/>
  <c r="U811" i="4"/>
  <c r="V819" i="4"/>
  <c r="U819" i="4"/>
  <c r="V827" i="4"/>
  <c r="U827" i="4"/>
  <c r="V835" i="4"/>
  <c r="U835" i="4"/>
  <c r="V843" i="4"/>
  <c r="U843" i="4"/>
  <c r="V851" i="4"/>
  <c r="U851" i="4"/>
  <c r="V859" i="4"/>
  <c r="U859" i="4"/>
  <c r="V867" i="4"/>
  <c r="U867" i="4"/>
  <c r="V875" i="4"/>
  <c r="U875" i="4"/>
  <c r="V883" i="4"/>
  <c r="U883" i="4"/>
  <c r="V891" i="4"/>
  <c r="U891" i="4"/>
  <c r="V899" i="4"/>
  <c r="U899" i="4"/>
  <c r="V907" i="4"/>
  <c r="U907" i="4"/>
  <c r="V915" i="4"/>
  <c r="U915" i="4"/>
  <c r="Z130" i="4"/>
  <c r="AB130" i="4"/>
  <c r="AD130" i="4"/>
  <c r="AA130" i="4"/>
  <c r="AC130" i="4"/>
  <c r="AE130" i="4"/>
  <c r="AH130" i="4"/>
  <c r="AG130" i="4"/>
  <c r="AK130" i="4"/>
  <c r="AF130" i="4"/>
  <c r="AJ130" i="4"/>
  <c r="AI130" i="4"/>
  <c r="Z69" i="4"/>
  <c r="AB69" i="4"/>
  <c r="AD69" i="4"/>
  <c r="AA69" i="4"/>
  <c r="AC69" i="4"/>
  <c r="AE69" i="4"/>
  <c r="X27" i="4"/>
  <c r="Y27" i="4"/>
  <c r="X953" i="4"/>
  <c r="Y953" i="4"/>
  <c r="Z39" i="4"/>
  <c r="AB39" i="4"/>
  <c r="AD39" i="4"/>
  <c r="AA39" i="4"/>
  <c r="AE39" i="4"/>
  <c r="AC39" i="4"/>
  <c r="Z109" i="4"/>
  <c r="AB109" i="4"/>
  <c r="AD109" i="4"/>
  <c r="AC109" i="4"/>
  <c r="AA109" i="4"/>
  <c r="AE109" i="4"/>
  <c r="Z149" i="4"/>
  <c r="AB149" i="4"/>
  <c r="AD149" i="4"/>
  <c r="AC149" i="4"/>
  <c r="AA149" i="4"/>
  <c r="AE149" i="4"/>
  <c r="Z925" i="4"/>
  <c r="AB925" i="4"/>
  <c r="AD925" i="4"/>
  <c r="AC925" i="4"/>
  <c r="AA925" i="4"/>
  <c r="AE925" i="4"/>
  <c r="Z933" i="4"/>
  <c r="AB933" i="4"/>
  <c r="AD933" i="4"/>
  <c r="AC933" i="4"/>
  <c r="AA933" i="4"/>
  <c r="AE933" i="4"/>
  <c r="Z949" i="4"/>
  <c r="AB949" i="4"/>
  <c r="AD949" i="4"/>
  <c r="AC949" i="4"/>
  <c r="AA949" i="4"/>
  <c r="AE949" i="4"/>
  <c r="Z957" i="4"/>
  <c r="AB957" i="4"/>
  <c r="AD957" i="4"/>
  <c r="AC957" i="4"/>
  <c r="AA957" i="4"/>
  <c r="AE957" i="4"/>
  <c r="Z965" i="4"/>
  <c r="AB965" i="4"/>
  <c r="AD965" i="4"/>
  <c r="AC965" i="4"/>
  <c r="AA965" i="4"/>
  <c r="AE965" i="4"/>
  <c r="Z153" i="4"/>
  <c r="AB153" i="4"/>
  <c r="AD153" i="4"/>
  <c r="AC153" i="4"/>
  <c r="AA153" i="4"/>
  <c r="AE153" i="4"/>
  <c r="AH169" i="4"/>
  <c r="AK169" i="4"/>
  <c r="AI69" i="4"/>
  <c r="AJ69" i="4"/>
  <c r="AF69" i="4"/>
  <c r="W44" i="4"/>
  <c r="W52" i="4"/>
  <c r="W60" i="4"/>
  <c r="W113" i="4"/>
  <c r="W121" i="4"/>
  <c r="W129" i="4"/>
  <c r="W137" i="4"/>
  <c r="W145" i="4"/>
  <c r="W163" i="4"/>
  <c r="W171" i="4"/>
  <c r="W179" i="4"/>
  <c r="W48" i="4"/>
  <c r="W125" i="4"/>
  <c r="W141" i="4"/>
  <c r="W159" i="4"/>
  <c r="W175" i="4"/>
  <c r="W259" i="4"/>
  <c r="W58" i="4"/>
  <c r="W261" i="4"/>
  <c r="U20" i="4"/>
  <c r="V20" i="4"/>
  <c r="U519" i="4"/>
  <c r="V519" i="4"/>
  <c r="U551" i="4"/>
  <c r="V551" i="4"/>
  <c r="V571" i="4"/>
  <c r="U571" i="4"/>
  <c r="V587" i="4"/>
  <c r="U587" i="4"/>
  <c r="V603" i="4"/>
  <c r="U603" i="4"/>
  <c r="V619" i="4"/>
  <c r="U619" i="4"/>
  <c r="V635" i="4"/>
  <c r="U635" i="4"/>
  <c r="U368" i="4"/>
  <c r="V368" i="4"/>
  <c r="U527" i="4"/>
  <c r="V527" i="4"/>
  <c r="U543" i="4"/>
  <c r="V543" i="4"/>
  <c r="U928" i="4"/>
  <c r="V928" i="4"/>
  <c r="U936" i="4"/>
  <c r="V936" i="4"/>
  <c r="U944" i="4"/>
  <c r="V944" i="4"/>
  <c r="U952" i="4"/>
  <c r="V952" i="4"/>
  <c r="U960" i="4"/>
  <c r="V960" i="4"/>
  <c r="U968" i="4"/>
  <c r="V968" i="4"/>
  <c r="U517" i="4"/>
  <c r="V517" i="4"/>
  <c r="U533" i="4"/>
  <c r="V533" i="4"/>
  <c r="U549" i="4"/>
  <c r="V549" i="4"/>
  <c r="U558" i="4"/>
  <c r="V558" i="4"/>
  <c r="U560" i="4"/>
  <c r="V560" i="4"/>
  <c r="U562" i="4"/>
  <c r="V562" i="4"/>
  <c r="U564" i="4"/>
  <c r="V564" i="4"/>
  <c r="U566" i="4"/>
  <c r="V566" i="4"/>
  <c r="U568" i="4"/>
  <c r="V568" i="4"/>
  <c r="U570" i="4"/>
  <c r="V570" i="4"/>
  <c r="U572" i="4"/>
  <c r="V572" i="4"/>
  <c r="U574" i="4"/>
  <c r="V574" i="4"/>
  <c r="U576" i="4"/>
  <c r="V576" i="4"/>
  <c r="U578" i="4"/>
  <c r="V578" i="4"/>
  <c r="U580" i="4"/>
  <c r="V580" i="4"/>
  <c r="U582" i="4"/>
  <c r="V582" i="4"/>
  <c r="U584" i="4"/>
  <c r="V584" i="4"/>
  <c r="U586" i="4"/>
  <c r="V586" i="4"/>
  <c r="U588" i="4"/>
  <c r="V588" i="4"/>
  <c r="U590" i="4"/>
  <c r="V590" i="4"/>
  <c r="U592" i="4"/>
  <c r="V592" i="4"/>
  <c r="U594" i="4"/>
  <c r="V594" i="4"/>
  <c r="U596" i="4"/>
  <c r="V596" i="4"/>
  <c r="U598" i="4"/>
  <c r="V598" i="4"/>
  <c r="U600" i="4"/>
  <c r="V600" i="4"/>
  <c r="U602" i="4"/>
  <c r="V602" i="4"/>
  <c r="U604" i="4"/>
  <c r="V604" i="4"/>
  <c r="U606" i="4"/>
  <c r="V606" i="4"/>
  <c r="U608" i="4"/>
  <c r="V608" i="4"/>
  <c r="U610" i="4"/>
  <c r="V610" i="4"/>
  <c r="U612" i="4"/>
  <c r="V612" i="4"/>
  <c r="U614" i="4"/>
  <c r="V614" i="4"/>
  <c r="U616" i="4"/>
  <c r="V616" i="4"/>
  <c r="U618" i="4"/>
  <c r="V618" i="4"/>
  <c r="U620" i="4"/>
  <c r="V620" i="4"/>
  <c r="U622" i="4"/>
  <c r="V622" i="4"/>
  <c r="U624" i="4"/>
  <c r="V624" i="4"/>
  <c r="U626" i="4"/>
  <c r="V626" i="4"/>
  <c r="U628" i="4"/>
  <c r="V628" i="4"/>
  <c r="U630" i="4"/>
  <c r="V630" i="4"/>
  <c r="U632" i="4"/>
  <c r="V632" i="4"/>
  <c r="U634" i="4"/>
  <c r="V634" i="4"/>
  <c r="U636" i="4"/>
  <c r="V636" i="4"/>
  <c r="U638" i="4"/>
  <c r="V638" i="4"/>
  <c r="U640" i="4"/>
  <c r="V640" i="4"/>
  <c r="U642" i="4"/>
  <c r="V642" i="4"/>
  <c r="U644" i="4"/>
  <c r="V644" i="4"/>
  <c r="U646" i="4"/>
  <c r="V646" i="4"/>
  <c r="U648" i="4"/>
  <c r="V648" i="4"/>
  <c r="U650" i="4"/>
  <c r="V650" i="4"/>
  <c r="U652" i="4"/>
  <c r="V652" i="4"/>
  <c r="U654" i="4"/>
  <c r="V654" i="4"/>
  <c r="U656" i="4"/>
  <c r="V656" i="4"/>
  <c r="U658" i="4"/>
  <c r="V658" i="4"/>
  <c r="U660" i="4"/>
  <c r="V660" i="4"/>
  <c r="U662" i="4"/>
  <c r="V662" i="4"/>
  <c r="U664" i="4"/>
  <c r="V664" i="4"/>
  <c r="U666" i="4"/>
  <c r="V666" i="4"/>
  <c r="U668" i="4"/>
  <c r="V668" i="4"/>
  <c r="U670" i="4"/>
  <c r="V670" i="4"/>
  <c r="U672" i="4"/>
  <c r="V672" i="4"/>
  <c r="U674" i="4"/>
  <c r="V674" i="4"/>
  <c r="U676" i="4"/>
  <c r="V676" i="4"/>
  <c r="U678" i="4"/>
  <c r="V678" i="4"/>
  <c r="U680" i="4"/>
  <c r="V680" i="4"/>
  <c r="U682" i="4"/>
  <c r="V682" i="4"/>
  <c r="U684" i="4"/>
  <c r="V684" i="4"/>
  <c r="U686" i="4"/>
  <c r="V686" i="4"/>
  <c r="U688" i="4"/>
  <c r="V688" i="4"/>
  <c r="U690" i="4"/>
  <c r="V690" i="4"/>
  <c r="U692" i="4"/>
  <c r="V692" i="4"/>
  <c r="U694" i="4"/>
  <c r="V694" i="4"/>
  <c r="U696" i="4"/>
  <c r="V696" i="4"/>
  <c r="U698" i="4"/>
  <c r="V698" i="4"/>
  <c r="U700" i="4"/>
  <c r="V700" i="4"/>
  <c r="U702" i="4"/>
  <c r="V702" i="4"/>
  <c r="U704" i="4"/>
  <c r="V704" i="4"/>
  <c r="U706" i="4"/>
  <c r="V706" i="4"/>
  <c r="U708" i="4"/>
  <c r="V708" i="4"/>
  <c r="U710" i="4"/>
  <c r="V710" i="4"/>
  <c r="U712" i="4"/>
  <c r="V712" i="4"/>
  <c r="U714" i="4"/>
  <c r="V714" i="4"/>
  <c r="U716" i="4"/>
  <c r="V716" i="4"/>
  <c r="U718" i="4"/>
  <c r="V718" i="4"/>
  <c r="U720" i="4"/>
  <c r="V720" i="4"/>
  <c r="U722" i="4"/>
  <c r="V722" i="4"/>
  <c r="U724" i="4"/>
  <c r="V724" i="4"/>
  <c r="U726" i="4"/>
  <c r="V726" i="4"/>
  <c r="U728" i="4"/>
  <c r="V728" i="4"/>
  <c r="U730" i="4"/>
  <c r="V730" i="4"/>
  <c r="U732" i="4"/>
  <c r="V732" i="4"/>
  <c r="U734" i="4"/>
  <c r="V734" i="4"/>
  <c r="U736" i="4"/>
  <c r="V736" i="4"/>
  <c r="U738" i="4"/>
  <c r="V738" i="4"/>
  <c r="U740" i="4"/>
  <c r="V740" i="4"/>
  <c r="U742" i="4"/>
  <c r="V742" i="4"/>
  <c r="U744" i="4"/>
  <c r="V744" i="4"/>
  <c r="U746" i="4"/>
  <c r="V746" i="4"/>
  <c r="U748" i="4"/>
  <c r="V748" i="4"/>
  <c r="U750" i="4"/>
  <c r="V750" i="4"/>
  <c r="U752" i="4"/>
  <c r="V752" i="4"/>
  <c r="U754" i="4"/>
  <c r="V754" i="4"/>
  <c r="U756" i="4"/>
  <c r="V756" i="4"/>
  <c r="U758" i="4"/>
  <c r="V758" i="4"/>
  <c r="U760" i="4"/>
  <c r="V760" i="4"/>
  <c r="U762" i="4"/>
  <c r="V762" i="4"/>
  <c r="U764" i="4"/>
  <c r="V764" i="4"/>
  <c r="U766" i="4"/>
  <c r="V766" i="4"/>
  <c r="U768" i="4"/>
  <c r="V768" i="4"/>
  <c r="U770" i="4"/>
  <c r="V770" i="4"/>
  <c r="U772" i="4"/>
  <c r="V772" i="4"/>
  <c r="U774" i="4"/>
  <c r="V774" i="4"/>
  <c r="U776" i="4"/>
  <c r="V776" i="4"/>
  <c r="U778" i="4"/>
  <c r="V778" i="4"/>
  <c r="U780" i="4"/>
  <c r="V780" i="4"/>
  <c r="U782" i="4"/>
  <c r="V782" i="4"/>
  <c r="U784" i="4"/>
  <c r="V784" i="4"/>
  <c r="U786" i="4"/>
  <c r="V786" i="4"/>
  <c r="U788" i="4"/>
  <c r="V788" i="4"/>
  <c r="U790" i="4"/>
  <c r="V790" i="4"/>
  <c r="U792" i="4"/>
  <c r="V792" i="4"/>
  <c r="U794" i="4"/>
  <c r="V794" i="4"/>
  <c r="U796" i="4"/>
  <c r="V796" i="4"/>
  <c r="U798" i="4"/>
  <c r="V798" i="4"/>
  <c r="U800" i="4"/>
  <c r="V800" i="4"/>
  <c r="U802" i="4"/>
  <c r="V802" i="4"/>
  <c r="U804" i="4"/>
  <c r="V804" i="4"/>
  <c r="U806" i="4"/>
  <c r="V806" i="4"/>
  <c r="U808" i="4"/>
  <c r="V808" i="4"/>
  <c r="U810" i="4"/>
  <c r="V810" i="4"/>
  <c r="U812" i="4"/>
  <c r="V812" i="4"/>
  <c r="U814" i="4"/>
  <c r="V814" i="4"/>
  <c r="U816" i="4"/>
  <c r="V816" i="4"/>
  <c r="U818" i="4"/>
  <c r="V818" i="4"/>
  <c r="U820" i="4"/>
  <c r="V820" i="4"/>
  <c r="U822" i="4"/>
  <c r="V822" i="4"/>
  <c r="U824" i="4"/>
  <c r="V824" i="4"/>
  <c r="U826" i="4"/>
  <c r="V826" i="4"/>
  <c r="U828" i="4"/>
  <c r="V828" i="4"/>
  <c r="U830" i="4"/>
  <c r="V830" i="4"/>
  <c r="U832" i="4"/>
  <c r="V832" i="4"/>
  <c r="U834" i="4"/>
  <c r="V834" i="4"/>
  <c r="U836" i="4"/>
  <c r="V836" i="4"/>
  <c r="U838" i="4"/>
  <c r="V838" i="4"/>
  <c r="U840" i="4"/>
  <c r="V840" i="4"/>
  <c r="U842" i="4"/>
  <c r="V842" i="4"/>
  <c r="U844" i="4"/>
  <c r="V844" i="4"/>
  <c r="U846" i="4"/>
  <c r="V846" i="4"/>
  <c r="U848" i="4"/>
  <c r="V848" i="4"/>
  <c r="U850" i="4"/>
  <c r="V850" i="4"/>
  <c r="U852" i="4"/>
  <c r="V852" i="4"/>
  <c r="U854" i="4"/>
  <c r="V854" i="4"/>
  <c r="U856" i="4"/>
  <c r="V856" i="4"/>
  <c r="U858" i="4"/>
  <c r="V858" i="4"/>
  <c r="U860" i="4"/>
  <c r="V860" i="4"/>
  <c r="U862" i="4"/>
  <c r="V862" i="4"/>
  <c r="U864" i="4"/>
  <c r="V864" i="4"/>
  <c r="U866" i="4"/>
  <c r="V866" i="4"/>
  <c r="U868" i="4"/>
  <c r="V868" i="4"/>
  <c r="U870" i="4"/>
  <c r="V870" i="4"/>
  <c r="U872" i="4"/>
  <c r="V872" i="4"/>
  <c r="U874" i="4"/>
  <c r="V874" i="4"/>
  <c r="U876" i="4"/>
  <c r="V876" i="4"/>
  <c r="U878" i="4"/>
  <c r="V878" i="4"/>
  <c r="U880" i="4"/>
  <c r="V880" i="4"/>
  <c r="U882" i="4"/>
  <c r="V882" i="4"/>
  <c r="U884" i="4"/>
  <c r="V884" i="4"/>
  <c r="U886" i="4"/>
  <c r="V886" i="4"/>
  <c r="U888" i="4"/>
  <c r="V888" i="4"/>
  <c r="U890" i="4"/>
  <c r="V890" i="4"/>
  <c r="U892" i="4"/>
  <c r="V892" i="4"/>
  <c r="U894" i="4"/>
  <c r="V894" i="4"/>
  <c r="U896" i="4"/>
  <c r="V896" i="4"/>
  <c r="U898" i="4"/>
  <c r="V898" i="4"/>
  <c r="U900" i="4"/>
  <c r="V900" i="4"/>
  <c r="U902" i="4"/>
  <c r="V902" i="4"/>
  <c r="U904" i="4"/>
  <c r="V904" i="4"/>
  <c r="U906" i="4"/>
  <c r="V906" i="4"/>
  <c r="U908" i="4"/>
  <c r="V908" i="4"/>
  <c r="U910" i="4"/>
  <c r="V910" i="4"/>
  <c r="U912" i="4"/>
  <c r="V912" i="4"/>
  <c r="U914" i="4"/>
  <c r="V914" i="4"/>
  <c r="U916" i="4"/>
  <c r="V916" i="4"/>
  <c r="U918" i="4"/>
  <c r="V918" i="4"/>
  <c r="U920" i="4"/>
  <c r="V920" i="4"/>
  <c r="V975" i="4"/>
  <c r="U975" i="4"/>
  <c r="V983" i="4"/>
  <c r="U983" i="4"/>
  <c r="V991" i="4"/>
  <c r="U991" i="4"/>
  <c r="V999" i="4"/>
  <c r="U999" i="4"/>
  <c r="U108" i="4"/>
  <c r="V108" i="4"/>
  <c r="U150" i="4"/>
  <c r="V150" i="4"/>
  <c r="U535" i="4"/>
  <c r="V535" i="4"/>
  <c r="V567" i="4"/>
  <c r="U567" i="4"/>
  <c r="V583" i="4"/>
  <c r="U583" i="4"/>
  <c r="V599" i="4"/>
  <c r="U599" i="4"/>
  <c r="V615" i="4"/>
  <c r="U615" i="4"/>
  <c r="V631" i="4"/>
  <c r="U631" i="4"/>
  <c r="V643" i="4"/>
  <c r="U643" i="4"/>
  <c r="V655" i="4"/>
  <c r="U655" i="4"/>
  <c r="V663" i="4"/>
  <c r="U663" i="4"/>
  <c r="V671" i="4"/>
  <c r="U671" i="4"/>
  <c r="V679" i="4"/>
  <c r="U679" i="4"/>
  <c r="V687" i="4"/>
  <c r="U687" i="4"/>
  <c r="V695" i="4"/>
  <c r="U695" i="4"/>
  <c r="V703" i="4"/>
  <c r="U703" i="4"/>
  <c r="V711" i="4"/>
  <c r="U711" i="4"/>
  <c r="V719" i="4"/>
  <c r="U719" i="4"/>
  <c r="V727" i="4"/>
  <c r="U727" i="4"/>
  <c r="V735" i="4"/>
  <c r="U735" i="4"/>
  <c r="V743" i="4"/>
  <c r="U743" i="4"/>
  <c r="V751" i="4"/>
  <c r="U751" i="4"/>
  <c r="V759" i="4"/>
  <c r="U759" i="4"/>
  <c r="V767" i="4"/>
  <c r="U767" i="4"/>
  <c r="V775" i="4"/>
  <c r="U775" i="4"/>
  <c r="V783" i="4"/>
  <c r="U783" i="4"/>
  <c r="V791" i="4"/>
  <c r="U791" i="4"/>
  <c r="V799" i="4"/>
  <c r="U799" i="4"/>
  <c r="V807" i="4"/>
  <c r="U807" i="4"/>
  <c r="V815" i="4"/>
  <c r="U815" i="4"/>
  <c r="V823" i="4"/>
  <c r="U823" i="4"/>
  <c r="V831" i="4"/>
  <c r="U831" i="4"/>
  <c r="V839" i="4"/>
  <c r="U839" i="4"/>
  <c r="V847" i="4"/>
  <c r="U847" i="4"/>
  <c r="V855" i="4"/>
  <c r="U855" i="4"/>
  <c r="V863" i="4"/>
  <c r="U863" i="4"/>
  <c r="V871" i="4"/>
  <c r="U871" i="4"/>
  <c r="V879" i="4"/>
  <c r="U879" i="4"/>
  <c r="V887" i="4"/>
  <c r="U887" i="4"/>
  <c r="V895" i="4"/>
  <c r="U895" i="4"/>
  <c r="V903" i="4"/>
  <c r="U903" i="4"/>
  <c r="V911" i="4"/>
  <c r="U911" i="4"/>
  <c r="V919" i="4"/>
  <c r="U919" i="4"/>
  <c r="U924" i="4"/>
  <c r="V924" i="4"/>
  <c r="U932" i="4"/>
  <c r="V932" i="4"/>
  <c r="U940" i="4"/>
  <c r="V940" i="4"/>
  <c r="U948" i="4"/>
  <c r="V948" i="4"/>
  <c r="U956" i="4"/>
  <c r="V956" i="4"/>
  <c r="U964" i="4"/>
  <c r="V964" i="4"/>
  <c r="U972" i="4"/>
  <c r="V972" i="4"/>
  <c r="U525" i="4"/>
  <c r="V525" i="4"/>
  <c r="U541" i="4"/>
  <c r="V541" i="4"/>
  <c r="AA169" i="4"/>
  <c r="AC169" i="4"/>
  <c r="AE169" i="4"/>
  <c r="Z169" i="4"/>
  <c r="AB169" i="4"/>
  <c r="AD169" i="4"/>
  <c r="Z43" i="4"/>
  <c r="AB43" i="4"/>
  <c r="AD43" i="4"/>
  <c r="AA43" i="4"/>
  <c r="AE43" i="4"/>
  <c r="AC43" i="4"/>
  <c r="Z105" i="4"/>
  <c r="AB105" i="4"/>
  <c r="AD105" i="4"/>
  <c r="AC105" i="4"/>
  <c r="AA105" i="4"/>
  <c r="AE105" i="4"/>
  <c r="Z929" i="4"/>
  <c r="AB929" i="4"/>
  <c r="AD929" i="4"/>
  <c r="AC929" i="4"/>
  <c r="AA929" i="4"/>
  <c r="AE929" i="4"/>
  <c r="Z945" i="4"/>
  <c r="AB945" i="4"/>
  <c r="AD945" i="4"/>
  <c r="AC945" i="4"/>
  <c r="AA945" i="4"/>
  <c r="AE945" i="4"/>
  <c r="Z969" i="4"/>
  <c r="AB969" i="4"/>
  <c r="AD969" i="4"/>
  <c r="AC969" i="4"/>
  <c r="AA969" i="4"/>
  <c r="AE969" i="4"/>
  <c r="AA123" i="4"/>
  <c r="AC123" i="4"/>
  <c r="AE123" i="4"/>
  <c r="Z123" i="4"/>
  <c r="AB123" i="4"/>
  <c r="AD123" i="4"/>
  <c r="AA104" i="4"/>
  <c r="AC104" i="4"/>
  <c r="AE104" i="4"/>
  <c r="Z104" i="4"/>
  <c r="AD104" i="4"/>
  <c r="AB104" i="4"/>
  <c r="AI104" i="4"/>
  <c r="AH104" i="4"/>
  <c r="AJ104" i="4"/>
  <c r="AG104" i="4"/>
  <c r="AK104" i="4"/>
  <c r="AF104" i="4"/>
  <c r="AK43" i="4"/>
  <c r="AI43" i="4"/>
  <c r="AI105" i="4"/>
  <c r="AG105" i="4"/>
  <c r="AI929" i="4"/>
  <c r="AG929" i="4"/>
  <c r="AI945" i="4"/>
  <c r="AG945" i="4"/>
  <c r="AI969" i="4"/>
  <c r="AG969" i="4"/>
  <c r="AK39" i="4"/>
  <c r="AI39" i="4"/>
  <c r="AH39" i="4"/>
  <c r="AI109" i="4"/>
  <c r="AG109" i="4"/>
  <c r="AH109" i="4"/>
  <c r="AJ123" i="4"/>
  <c r="AF123" i="4"/>
  <c r="AI149" i="4"/>
  <c r="AG149" i="4"/>
  <c r="AH149" i="4"/>
  <c r="AI925" i="4"/>
  <c r="AG925" i="4"/>
  <c r="AH925" i="4"/>
  <c r="AI933" i="4"/>
  <c r="AG933" i="4"/>
  <c r="AH933" i="4"/>
  <c r="AI949" i="4"/>
  <c r="AG949" i="4"/>
  <c r="AH949" i="4"/>
  <c r="AI957" i="4"/>
  <c r="AG957" i="4"/>
  <c r="AH957" i="4"/>
  <c r="AI965" i="4"/>
  <c r="AG965" i="4"/>
  <c r="AH965" i="4"/>
  <c r="AI153" i="4"/>
  <c r="AG153" i="4"/>
  <c r="AH153" i="4"/>
  <c r="W56" i="4"/>
  <c r="W117" i="4"/>
  <c r="W133" i="4"/>
  <c r="W167" i="4"/>
  <c r="W183" i="4"/>
  <c r="AJ169" i="4"/>
  <c r="AF169" i="4"/>
  <c r="AI169" i="4"/>
  <c r="AK69" i="4"/>
  <c r="AG69" i="4"/>
  <c r="AH69" i="4"/>
  <c r="W50" i="4"/>
  <c r="K6" i="3"/>
  <c r="D7" i="3"/>
  <c r="AC161" i="4"/>
  <c r="AH161" i="4"/>
  <c r="AE185" i="4"/>
  <c r="AQ185" i="4"/>
  <c r="AW185" i="4"/>
  <c r="Z135" i="4"/>
  <c r="AD42" i="4"/>
  <c r="AJ135" i="4"/>
  <c r="AG42" i="4"/>
  <c r="AC42" i="4"/>
  <c r="AA131" i="4"/>
  <c r="AH135" i="4"/>
  <c r="AJ161" i="4"/>
  <c r="AR552" i="4"/>
  <c r="G552" i="4"/>
  <c r="AG161" i="4"/>
  <c r="AI135" i="4"/>
  <c r="AJ42" i="4"/>
  <c r="AF42" i="4"/>
  <c r="AB42" i="4"/>
  <c r="AB139" i="4"/>
  <c r="AD135" i="4"/>
  <c r="AC135" i="4"/>
  <c r="AO135" i="4"/>
  <c r="AU135" i="4"/>
  <c r="AA181" i="4"/>
  <c r="AM181" i="4"/>
  <c r="AS181" i="4"/>
  <c r="W939" i="4"/>
  <c r="X939" i="4"/>
  <c r="AI937" i="4"/>
  <c r="AD161" i="4"/>
  <c r="AI161" i="4"/>
  <c r="W637" i="4"/>
  <c r="X637" i="4"/>
  <c r="AD937" i="4"/>
  <c r="Z161" i="4"/>
  <c r="AF37" i="4"/>
  <c r="AJ937" i="4"/>
  <c r="AF161" i="4"/>
  <c r="AA937" i="4"/>
  <c r="Z937" i="4"/>
  <c r="AB161" i="4"/>
  <c r="AE161" i="4"/>
  <c r="AQ161" i="4"/>
  <c r="AW161" i="4"/>
  <c r="AA161" i="4"/>
  <c r="AM161" i="4"/>
  <c r="AS161" i="4"/>
  <c r="AH937" i="4"/>
  <c r="AK937" i="4"/>
  <c r="AG165" i="4"/>
  <c r="AF135" i="4"/>
  <c r="AJ131" i="4"/>
  <c r="AF185" i="4"/>
  <c r="AK42" i="4"/>
  <c r="AH42" i="4"/>
  <c r="AI42" i="4"/>
  <c r="Z42" i="4"/>
  <c r="AL42" i="4"/>
  <c r="AR42" i="4"/>
  <c r="AE42" i="4"/>
  <c r="AQ42" i="4"/>
  <c r="AW42" i="4"/>
  <c r="AA42" i="4"/>
  <c r="AB131" i="4"/>
  <c r="AB135" i="4"/>
  <c r="AN135" i="4"/>
  <c r="AT135" i="4"/>
  <c r="AE135" i="4"/>
  <c r="AA135" i="4"/>
  <c r="AM135" i="4"/>
  <c r="AS135" i="4"/>
  <c r="AK135" i="4"/>
  <c r="AG131" i="4"/>
  <c r="AM131" i="4"/>
  <c r="AS131" i="4"/>
  <c r="AH139" i="4"/>
  <c r="AG937" i="4"/>
  <c r="AE937" i="4"/>
  <c r="AQ937" i="4"/>
  <c r="AW937" i="4"/>
  <c r="AC937" i="4"/>
  <c r="AO937" i="4"/>
  <c r="AU937" i="4"/>
  <c r="AB937" i="4"/>
  <c r="AR520" i="4"/>
  <c r="G520" i="4" s="1"/>
  <c r="AF937" i="4"/>
  <c r="AD62" i="4"/>
  <c r="AI143" i="4"/>
  <c r="AF147" i="4"/>
  <c r="AB147" i="4"/>
  <c r="AC143" i="4"/>
  <c r="AO143" i="4"/>
  <c r="AU143" i="4"/>
  <c r="AK62" i="4"/>
  <c r="AE165" i="4"/>
  <c r="AA147" i="4"/>
  <c r="AD143" i="4"/>
  <c r="AJ62" i="4"/>
  <c r="AP62" i="4"/>
  <c r="AV62" i="4"/>
  <c r="AG37" i="4"/>
  <c r="AF181" i="4"/>
  <c r="AF139" i="4"/>
  <c r="Y609" i="4"/>
  <c r="AI609" i="4"/>
  <c r="AA139" i="4"/>
  <c r="AE131" i="4"/>
  <c r="AB181" i="4"/>
  <c r="AI131" i="4"/>
  <c r="AK131" i="4"/>
  <c r="AH185" i="4"/>
  <c r="AF131" i="4"/>
  <c r="AR502" i="4"/>
  <c r="AE139" i="4"/>
  <c r="AD131" i="4"/>
  <c r="Z131" i="4"/>
  <c r="AC131" i="4"/>
  <c r="AB185" i="4"/>
  <c r="AA185" i="4"/>
  <c r="AE181" i="4"/>
  <c r="AK181" i="4"/>
  <c r="AD37" i="4"/>
  <c r="Y1001" i="4"/>
  <c r="AJ1001" i="4"/>
  <c r="AI185" i="4"/>
  <c r="AH131" i="4"/>
  <c r="AN131" i="4"/>
  <c r="AT131" i="4"/>
  <c r="W621" i="4"/>
  <c r="X621" i="4"/>
  <c r="W557" i="4"/>
  <c r="X557" i="4"/>
  <c r="W649" i="4"/>
  <c r="X649" i="4"/>
  <c r="AJ143" i="4"/>
  <c r="AJ165" i="4"/>
  <c r="AH62" i="4"/>
  <c r="AB165" i="4"/>
  <c r="AA165" i="4"/>
  <c r="AE147" i="4"/>
  <c r="AM43" i="4"/>
  <c r="AS43" i="4"/>
  <c r="Z143" i="4"/>
  <c r="AH143" i="4"/>
  <c r="AE62" i="4"/>
  <c r="Z62" i="4"/>
  <c r="AJ114" i="4"/>
  <c r="AK147" i="4"/>
  <c r="AF143" i="4"/>
  <c r="AF165" i="4"/>
  <c r="AI62" i="4"/>
  <c r="AJ147" i="4"/>
  <c r="AD165" i="4"/>
  <c r="Z165" i="4"/>
  <c r="AC165" i="4"/>
  <c r="AD147" i="4"/>
  <c r="Z147" i="4"/>
  <c r="AL147" i="4"/>
  <c r="AR147" i="4"/>
  <c r="AC147" i="4"/>
  <c r="AL945" i="4"/>
  <c r="AR945" i="4"/>
  <c r="D945" i="4"/>
  <c r="H945" i="4"/>
  <c r="AL105" i="4"/>
  <c r="AR105" i="4"/>
  <c r="D105" i="4"/>
  <c r="H105" i="4"/>
  <c r="K106" i="2"/>
  <c r="AL43" i="4"/>
  <c r="AR43" i="4"/>
  <c r="D43" i="4"/>
  <c r="H43" i="4"/>
  <c r="K44" i="2"/>
  <c r="AG63" i="4"/>
  <c r="AB143" i="4"/>
  <c r="AN143" i="4"/>
  <c r="AT143" i="4"/>
  <c r="AE143" i="4"/>
  <c r="AA143" i="4"/>
  <c r="AK143" i="4"/>
  <c r="AC62" i="4"/>
  <c r="AO62" i="4"/>
  <c r="AU62" i="4"/>
  <c r="AA62" i="4"/>
  <c r="AB62" i="4"/>
  <c r="AN62" i="4"/>
  <c r="AT62" i="4"/>
  <c r="AQ965" i="4"/>
  <c r="AW965" i="4"/>
  <c r="AP109" i="4"/>
  <c r="AV109" i="4"/>
  <c r="AD114" i="4"/>
  <c r="AI165" i="4"/>
  <c r="AI147" i="4"/>
  <c r="AG143" i="4"/>
  <c r="Y509" i="4"/>
  <c r="AJ509" i="4" s="1"/>
  <c r="AF62" i="4"/>
  <c r="AH147" i="4"/>
  <c r="Y673" i="4"/>
  <c r="Z673" i="4"/>
  <c r="AQ969" i="4"/>
  <c r="AW969" i="4"/>
  <c r="AP153" i="4"/>
  <c r="AV153" i="4"/>
  <c r="AQ149" i="4"/>
  <c r="AW149" i="4"/>
  <c r="AH114" i="4"/>
  <c r="AG62" i="4"/>
  <c r="AM62" i="4"/>
  <c r="AS62" i="4"/>
  <c r="AH165" i="4"/>
  <c r="AK165" i="4"/>
  <c r="AG147" i="4"/>
  <c r="W605" i="4"/>
  <c r="AK37" i="4"/>
  <c r="AI181" i="4"/>
  <c r="AJ181" i="4"/>
  <c r="AJ139" i="4"/>
  <c r="AJ185" i="4"/>
  <c r="AD139" i="4"/>
  <c r="Z139" i="4"/>
  <c r="AC139" i="4"/>
  <c r="AD185" i="4"/>
  <c r="Z185" i="4"/>
  <c r="AC185" i="4"/>
  <c r="AB173" i="4"/>
  <c r="AP105" i="4"/>
  <c r="AV105" i="4"/>
  <c r="AD181" i="4"/>
  <c r="Z181" i="4"/>
  <c r="AC181" i="4"/>
  <c r="AH181" i="4"/>
  <c r="AL925" i="4"/>
  <c r="AR925" i="4"/>
  <c r="E925" i="4"/>
  <c r="I925" i="4"/>
  <c r="AE37" i="4"/>
  <c r="AQ37" i="4"/>
  <c r="AW37" i="4"/>
  <c r="AB37" i="4"/>
  <c r="AI139" i="4"/>
  <c r="AK139" i="4"/>
  <c r="AG139" i="4"/>
  <c r="AG185" i="4"/>
  <c r="W585" i="4"/>
  <c r="Y585" i="4" s="1"/>
  <c r="X585" i="4"/>
  <c r="W713" i="4"/>
  <c r="Y705" i="4"/>
  <c r="AA705" i="4"/>
  <c r="Y689" i="4"/>
  <c r="AA689" i="4"/>
  <c r="Y665" i="4"/>
  <c r="AB665" i="4"/>
  <c r="Y641" i="4"/>
  <c r="AG641" i="4"/>
  <c r="AR554" i="4"/>
  <c r="F554" i="4" s="1"/>
  <c r="J554" i="4"/>
  <c r="Y617" i="4"/>
  <c r="AA617" i="4"/>
  <c r="Y577" i="4"/>
  <c r="AA577" i="4" s="1"/>
  <c r="W589" i="4"/>
  <c r="X589" i="4"/>
  <c r="X745" i="4"/>
  <c r="Y745" i="4"/>
  <c r="AQ123" i="4"/>
  <c r="AW123" i="4"/>
  <c r="AL957" i="4"/>
  <c r="AR957" i="4"/>
  <c r="F957" i="4"/>
  <c r="J957" i="4"/>
  <c r="AF114" i="4"/>
  <c r="AE114" i="4"/>
  <c r="AB114" i="4"/>
  <c r="AK114" i="4"/>
  <c r="AC114" i="4"/>
  <c r="Z114" i="4"/>
  <c r="X625" i="4"/>
  <c r="Y625" i="4"/>
  <c r="AP949" i="4"/>
  <c r="AV949" i="4"/>
  <c r="Y697" i="4"/>
  <c r="AH697" i="4"/>
  <c r="AQ109" i="4"/>
  <c r="AW109" i="4"/>
  <c r="AI114" i="4"/>
  <c r="AG114" i="4"/>
  <c r="AA114" i="4"/>
  <c r="X713" i="4"/>
  <c r="Y713" i="4"/>
  <c r="AP43" i="4"/>
  <c r="AV43" i="4"/>
  <c r="AQ949" i="4"/>
  <c r="AW949" i="4"/>
  <c r="X729" i="4"/>
  <c r="Y729" i="4"/>
  <c r="Y569" i="4"/>
  <c r="AI569" i="4"/>
  <c r="AN43" i="4"/>
  <c r="AT43" i="4"/>
  <c r="AC63" i="4"/>
  <c r="AJ37" i="4"/>
  <c r="AR528" i="4"/>
  <c r="E528" i="4"/>
  <c r="I528" i="4"/>
  <c r="AL949" i="4"/>
  <c r="AR949" i="4"/>
  <c r="G949" i="4"/>
  <c r="AM39" i="4"/>
  <c r="AS39" i="4"/>
  <c r="AC37" i="4"/>
  <c r="Z37" i="4"/>
  <c r="Y985" i="4"/>
  <c r="AN123" i="4"/>
  <c r="AT123" i="4"/>
  <c r="AH37" i="4"/>
  <c r="Y633" i="4"/>
  <c r="AK633" i="4"/>
  <c r="X601" i="4"/>
  <c r="Y601" i="4"/>
  <c r="AQ105" i="4"/>
  <c r="AW105" i="4"/>
  <c r="AI37" i="4"/>
  <c r="AP965" i="4"/>
  <c r="AV965" i="4"/>
  <c r="AA37" i="4"/>
  <c r="X721" i="4"/>
  <c r="Y721" i="4"/>
  <c r="X681" i="4"/>
  <c r="Y681" i="4"/>
  <c r="X753" i="4"/>
  <c r="Y753" i="4"/>
  <c r="Y737" i="4"/>
  <c r="AA737" i="4"/>
  <c r="Y561" i="4"/>
  <c r="AH561" i="4" s="1"/>
  <c r="X657" i="4"/>
  <c r="Y657" i="4"/>
  <c r="X593" i="4"/>
  <c r="Y593" i="4"/>
  <c r="Y115" i="4"/>
  <c r="AH115" i="4"/>
  <c r="Y146" i="4"/>
  <c r="Y961" i="4"/>
  <c r="AK961" i="4"/>
  <c r="AQ945" i="4"/>
  <c r="AW945" i="4"/>
  <c r="X973" i="4"/>
  <c r="Y973" i="4"/>
  <c r="AJ173" i="4"/>
  <c r="AM123" i="4"/>
  <c r="AS123" i="4"/>
  <c r="AP969" i="4"/>
  <c r="AV969" i="4"/>
  <c r="AL969" i="4"/>
  <c r="AR969" i="4"/>
  <c r="AP929" i="4"/>
  <c r="AV929" i="4"/>
  <c r="AL929" i="4"/>
  <c r="AR929" i="4"/>
  <c r="E929" i="4"/>
  <c r="I929" i="4"/>
  <c r="AA173" i="4"/>
  <c r="AD63" i="4"/>
  <c r="AQ153" i="4"/>
  <c r="AW153" i="4"/>
  <c r="AQ933" i="4"/>
  <c r="AW933" i="4"/>
  <c r="AQ925" i="4"/>
  <c r="AW925" i="4"/>
  <c r="AP925" i="4"/>
  <c r="AV925" i="4"/>
  <c r="AP39" i="4"/>
  <c r="AV39" i="4"/>
  <c r="Z173" i="4"/>
  <c r="AE173" i="4"/>
  <c r="AQ173" i="4"/>
  <c r="AW173" i="4"/>
  <c r="AI173" i="4"/>
  <c r="AF173" i="4"/>
  <c r="AD173" i="4"/>
  <c r="AC173" i="4"/>
  <c r="AH173" i="4"/>
  <c r="AG173" i="4"/>
  <c r="AQ929" i="4"/>
  <c r="AW929" i="4"/>
  <c r="AN105" i="4"/>
  <c r="AT105" i="4"/>
  <c r="AH63" i="4"/>
  <c r="Z63" i="4"/>
  <c r="AA63" i="4"/>
  <c r="AP945" i="4"/>
  <c r="AV945" i="4"/>
  <c r="AJ63" i="4"/>
  <c r="AF63" i="4"/>
  <c r="AB63" i="4"/>
  <c r="AL965" i="4"/>
  <c r="AR965" i="4"/>
  <c r="G965" i="4"/>
  <c r="AL109" i="4"/>
  <c r="AR109" i="4"/>
  <c r="G109" i="4"/>
  <c r="AK63" i="4"/>
  <c r="AI63" i="4"/>
  <c r="AE63" i="4"/>
  <c r="AQ63" i="4"/>
  <c r="AW63" i="4"/>
  <c r="I6" i="3"/>
  <c r="J6" i="3"/>
  <c r="H6" i="3"/>
  <c r="F6" i="3"/>
  <c r="AR544" i="4"/>
  <c r="E544" i="4"/>
  <c r="I544" i="4"/>
  <c r="AL153" i="4"/>
  <c r="AR153" i="4"/>
  <c r="D153" i="4"/>
  <c r="H153" i="4"/>
  <c r="K154" i="2"/>
  <c r="AQ957" i="4"/>
  <c r="AW957" i="4"/>
  <c r="AP957" i="4"/>
  <c r="AV957" i="4"/>
  <c r="AP933" i="4"/>
  <c r="AV933" i="4"/>
  <c r="AL933" i="4"/>
  <c r="AR933" i="4"/>
  <c r="D933" i="4"/>
  <c r="H933" i="4"/>
  <c r="X927" i="4"/>
  <c r="AK72" i="4"/>
  <c r="AJ72" i="4"/>
  <c r="AI72" i="4"/>
  <c r="W9" i="4"/>
  <c r="X9" i="4"/>
  <c r="Y9" i="4"/>
  <c r="Y107" i="4"/>
  <c r="AD107" i="4"/>
  <c r="Y91" i="4"/>
  <c r="AD91" i="4"/>
  <c r="Y75" i="4"/>
  <c r="AD75" i="4"/>
  <c r="Y19" i="4"/>
  <c r="Z19" i="4"/>
  <c r="AK144" i="4"/>
  <c r="AF176" i="4"/>
  <c r="AJ136" i="4"/>
  <c r="AK120" i="4"/>
  <c r="AG72" i="4"/>
  <c r="AF184" i="4"/>
  <c r="AI168" i="4"/>
  <c r="AH144" i="4"/>
  <c r="AK128" i="4"/>
  <c r="AH112" i="4"/>
  <c r="Y80" i="4"/>
  <c r="AD80" i="4"/>
  <c r="AF99" i="4"/>
  <c r="AF65" i="4"/>
  <c r="AG168" i="4"/>
  <c r="AH128" i="4"/>
  <c r="Y17" i="4"/>
  <c r="AK17" i="4"/>
  <c r="W941" i="4"/>
  <c r="X941" i="4"/>
  <c r="AF151" i="4"/>
  <c r="AF83" i="4"/>
  <c r="AI184" i="4"/>
  <c r="AF168" i="4"/>
  <c r="AJ128" i="4"/>
  <c r="AK112" i="4"/>
  <c r="AG176" i="4"/>
  <c r="AI160" i="4"/>
  <c r="AH136" i="4"/>
  <c r="AO123" i="4"/>
  <c r="AU123" i="4"/>
  <c r="AN969" i="4"/>
  <c r="AT969" i="4"/>
  <c r="AN945" i="4"/>
  <c r="AT945" i="4"/>
  <c r="AN929" i="4"/>
  <c r="AT929" i="4"/>
  <c r="AK151" i="4"/>
  <c r="AI99" i="4"/>
  <c r="AI83" i="4"/>
  <c r="AI65" i="4"/>
  <c r="AN169" i="4"/>
  <c r="AT169" i="4"/>
  <c r="AM169" i="4"/>
  <c r="AS169" i="4"/>
  <c r="W551" i="4"/>
  <c r="X551" i="4" s="1"/>
  <c r="AP149" i="4"/>
  <c r="AV149" i="4"/>
  <c r="AL149" i="4"/>
  <c r="AR149" i="4"/>
  <c r="F149" i="4"/>
  <c r="J149" i="4"/>
  <c r="M150" i="2"/>
  <c r="AL39" i="4"/>
  <c r="AR39" i="4"/>
  <c r="F39" i="4"/>
  <c r="J39" i="4"/>
  <c r="M40" i="2"/>
  <c r="AF72" i="4"/>
  <c r="AH72" i="4"/>
  <c r="AG184" i="4"/>
  <c r="AJ144" i="4"/>
  <c r="AJ112" i="4"/>
  <c r="X493" i="4"/>
  <c r="AI59" i="4"/>
  <c r="AG59" i="4"/>
  <c r="AF59" i="4"/>
  <c r="AG88" i="4"/>
  <c r="AH88" i="4"/>
  <c r="AF88" i="4"/>
  <c r="AK88" i="4"/>
  <c r="AI88" i="4"/>
  <c r="AJ88" i="4"/>
  <c r="X11" i="4"/>
  <c r="Y11" i="4"/>
  <c r="W541" i="4"/>
  <c r="X541" i="4" s="1"/>
  <c r="W525" i="4"/>
  <c r="Y525" i="4" s="1"/>
  <c r="X525" i="4"/>
  <c r="W972" i="4"/>
  <c r="X972" i="4"/>
  <c r="Y972" i="4"/>
  <c r="W964" i="4"/>
  <c r="X964" i="4"/>
  <c r="Y964" i="4"/>
  <c r="W956" i="4"/>
  <c r="X956" i="4"/>
  <c r="Y956" i="4"/>
  <c r="W948" i="4"/>
  <c r="X948" i="4"/>
  <c r="Y948" i="4"/>
  <c r="W940" i="4"/>
  <c r="X940" i="4"/>
  <c r="Y940" i="4"/>
  <c r="W932" i="4"/>
  <c r="X932" i="4"/>
  <c r="Y932" i="4"/>
  <c r="W924" i="4"/>
  <c r="X924" i="4"/>
  <c r="Y924" i="4"/>
  <c r="W535" i="4"/>
  <c r="X535" i="4" s="1"/>
  <c r="AH151" i="4"/>
  <c r="AH99" i="4"/>
  <c r="AH83" i="4"/>
  <c r="AH65" i="4"/>
  <c r="AI176" i="4"/>
  <c r="AF160" i="4"/>
  <c r="AK136" i="4"/>
  <c r="AH120" i="4"/>
  <c r="W8" i="4"/>
  <c r="X8" i="4"/>
  <c r="Y8" i="4"/>
  <c r="Y909" i="4"/>
  <c r="AC909" i="4"/>
  <c r="Y893" i="4"/>
  <c r="AH893" i="4"/>
  <c r="Y877" i="4"/>
  <c r="AD877" i="4"/>
  <c r="Y861" i="4"/>
  <c r="Y837" i="4"/>
  <c r="Z837" i="4"/>
  <c r="Y821" i="4"/>
  <c r="AH821" i="4"/>
  <c r="Y805" i="4"/>
  <c r="AB805" i="4"/>
  <c r="Y789" i="4"/>
  <c r="Y773" i="4"/>
  <c r="Y757" i="4"/>
  <c r="AH757" i="4"/>
  <c r="Y741" i="4"/>
  <c r="AB741" i="4"/>
  <c r="Y725" i="4"/>
  <c r="Y709" i="4"/>
  <c r="AB709" i="4"/>
  <c r="Y693" i="4"/>
  <c r="AH693" i="4"/>
  <c r="Y685" i="4"/>
  <c r="AE685" i="4"/>
  <c r="Y669" i="4"/>
  <c r="AD669" i="4"/>
  <c r="Y653" i="4"/>
  <c r="AB653" i="4"/>
  <c r="Y573" i="4"/>
  <c r="AA573" i="4" s="1"/>
  <c r="Y967" i="4"/>
  <c r="Z967" i="4"/>
  <c r="Y959" i="4"/>
  <c r="AA959" i="4"/>
  <c r="Y947" i="4"/>
  <c r="AD947" i="4"/>
  <c r="Y931" i="4"/>
  <c r="AE931" i="4"/>
  <c r="X497" i="4"/>
  <c r="Y497" i="4"/>
  <c r="AG160" i="4"/>
  <c r="AJ120" i="4"/>
  <c r="W499" i="4"/>
  <c r="X499" i="4" s="1"/>
  <c r="W491" i="4"/>
  <c r="Y491" i="4" s="1"/>
  <c r="X491" i="4"/>
  <c r="W53" i="4"/>
  <c r="X53" i="4"/>
  <c r="Y53" i="4"/>
  <c r="W45" i="4"/>
  <c r="X45" i="4"/>
  <c r="Y45" i="4"/>
  <c r="X489" i="4"/>
  <c r="Y489" i="4"/>
  <c r="AI151" i="4"/>
  <c r="AG151" i="4"/>
  <c r="AK99" i="4"/>
  <c r="AG99" i="4"/>
  <c r="AK83" i="4"/>
  <c r="AG83" i="4"/>
  <c r="AK65" i="4"/>
  <c r="AG65" i="4"/>
  <c r="AQ169" i="4"/>
  <c r="AW169" i="4"/>
  <c r="W150" i="4"/>
  <c r="X150" i="4"/>
  <c r="Y150" i="4"/>
  <c r="W108" i="4"/>
  <c r="X108" i="4"/>
  <c r="Y108" i="4"/>
  <c r="W920" i="4"/>
  <c r="X920" i="4"/>
  <c r="Y920" i="4"/>
  <c r="W918" i="4"/>
  <c r="X918" i="4"/>
  <c r="Y918" i="4"/>
  <c r="W916" i="4"/>
  <c r="X916" i="4"/>
  <c r="Y916" i="4"/>
  <c r="W914" i="4"/>
  <c r="X914" i="4"/>
  <c r="Y914" i="4"/>
  <c r="W912" i="4"/>
  <c r="X912" i="4"/>
  <c r="W910" i="4"/>
  <c r="X910" i="4"/>
  <c r="W908" i="4"/>
  <c r="X908" i="4"/>
  <c r="W906" i="4"/>
  <c r="X906" i="4"/>
  <c r="W904" i="4"/>
  <c r="X904" i="4"/>
  <c r="W902" i="4"/>
  <c r="X902" i="4"/>
  <c r="W900" i="4"/>
  <c r="X900" i="4"/>
  <c r="W898" i="4"/>
  <c r="X898" i="4"/>
  <c r="W896" i="4"/>
  <c r="X896" i="4"/>
  <c r="W894" i="4"/>
  <c r="X894" i="4"/>
  <c r="W892" i="4"/>
  <c r="X892" i="4"/>
  <c r="W890" i="4"/>
  <c r="X890" i="4"/>
  <c r="W888" i="4"/>
  <c r="X888" i="4"/>
  <c r="W886" i="4"/>
  <c r="X886" i="4"/>
  <c r="W884" i="4"/>
  <c r="X884" i="4"/>
  <c r="W882" i="4"/>
  <c r="X882" i="4"/>
  <c r="W880" i="4"/>
  <c r="X880" i="4"/>
  <c r="W878" i="4"/>
  <c r="X878" i="4"/>
  <c r="W876" i="4"/>
  <c r="X876" i="4"/>
  <c r="W874" i="4"/>
  <c r="X874" i="4"/>
  <c r="W872" i="4"/>
  <c r="X872" i="4"/>
  <c r="W870" i="4"/>
  <c r="X870" i="4"/>
  <c r="W868" i="4"/>
  <c r="X868" i="4"/>
  <c r="W866" i="4"/>
  <c r="X866" i="4"/>
  <c r="W864" i="4"/>
  <c r="X864" i="4"/>
  <c r="W862" i="4"/>
  <c r="X862" i="4"/>
  <c r="W860" i="4"/>
  <c r="X860" i="4"/>
  <c r="W858" i="4"/>
  <c r="X858" i="4"/>
  <c r="W856" i="4"/>
  <c r="X856" i="4"/>
  <c r="W854" i="4"/>
  <c r="X854" i="4"/>
  <c r="W852" i="4"/>
  <c r="X852" i="4"/>
  <c r="W850" i="4"/>
  <c r="X850" i="4"/>
  <c r="W848" i="4"/>
  <c r="X848" i="4"/>
  <c r="W846" i="4"/>
  <c r="X846" i="4"/>
  <c r="W844" i="4"/>
  <c r="X844" i="4"/>
  <c r="W842" i="4"/>
  <c r="X842" i="4"/>
  <c r="W840" i="4"/>
  <c r="X840" i="4"/>
  <c r="W838" i="4"/>
  <c r="X838" i="4"/>
  <c r="W836" i="4"/>
  <c r="X836" i="4"/>
  <c r="W834" i="4"/>
  <c r="X834" i="4"/>
  <c r="W832" i="4"/>
  <c r="X832" i="4"/>
  <c r="W830" i="4"/>
  <c r="X830" i="4"/>
  <c r="W828" i="4"/>
  <c r="X828" i="4"/>
  <c r="W826" i="4"/>
  <c r="X826" i="4"/>
  <c r="W824" i="4"/>
  <c r="X824" i="4"/>
  <c r="W822" i="4"/>
  <c r="X822" i="4"/>
  <c r="W820" i="4"/>
  <c r="X820" i="4"/>
  <c r="W818" i="4"/>
  <c r="X818" i="4"/>
  <c r="W816" i="4"/>
  <c r="X816" i="4"/>
  <c r="W814" i="4"/>
  <c r="X814" i="4"/>
  <c r="W812" i="4"/>
  <c r="X812" i="4"/>
  <c r="W810" i="4"/>
  <c r="X810" i="4"/>
  <c r="W808" i="4"/>
  <c r="X808" i="4"/>
  <c r="W806" i="4"/>
  <c r="X806" i="4"/>
  <c r="W804" i="4"/>
  <c r="X804" i="4"/>
  <c r="W802" i="4"/>
  <c r="X802" i="4"/>
  <c r="W800" i="4"/>
  <c r="X800" i="4"/>
  <c r="W798" i="4"/>
  <c r="X798" i="4"/>
  <c r="W796" i="4"/>
  <c r="X796" i="4"/>
  <c r="W794" i="4"/>
  <c r="X794" i="4"/>
  <c r="W792" i="4"/>
  <c r="X792" i="4"/>
  <c r="W790" i="4"/>
  <c r="X790" i="4"/>
  <c r="W788" i="4"/>
  <c r="X788" i="4"/>
  <c r="W786" i="4"/>
  <c r="X786" i="4"/>
  <c r="W784" i="4"/>
  <c r="X784" i="4"/>
  <c r="W782" i="4"/>
  <c r="X782" i="4"/>
  <c r="W780" i="4"/>
  <c r="X780" i="4"/>
  <c r="W778" i="4"/>
  <c r="X778" i="4"/>
  <c r="W776" i="4"/>
  <c r="X776" i="4"/>
  <c r="W774" i="4"/>
  <c r="X774" i="4"/>
  <c r="W772" i="4"/>
  <c r="X772" i="4"/>
  <c r="W770" i="4"/>
  <c r="X770" i="4"/>
  <c r="W768" i="4"/>
  <c r="X768" i="4"/>
  <c r="W766" i="4"/>
  <c r="X766" i="4"/>
  <c r="W764" i="4"/>
  <c r="X764" i="4"/>
  <c r="W762" i="4"/>
  <c r="X762" i="4"/>
  <c r="W760" i="4"/>
  <c r="X760" i="4"/>
  <c r="W758" i="4"/>
  <c r="X758" i="4"/>
  <c r="W756" i="4"/>
  <c r="X756" i="4"/>
  <c r="W754" i="4"/>
  <c r="X754" i="4"/>
  <c r="W752" i="4"/>
  <c r="X752" i="4"/>
  <c r="W750" i="4"/>
  <c r="X750" i="4"/>
  <c r="W748" i="4"/>
  <c r="X748" i="4"/>
  <c r="W746" i="4"/>
  <c r="X746" i="4"/>
  <c r="W744" i="4"/>
  <c r="X744" i="4"/>
  <c r="W742" i="4"/>
  <c r="X742" i="4"/>
  <c r="W740" i="4"/>
  <c r="X740" i="4"/>
  <c r="W738" i="4"/>
  <c r="X738" i="4"/>
  <c r="W736" i="4"/>
  <c r="X736" i="4"/>
  <c r="W734" i="4"/>
  <c r="X734" i="4"/>
  <c r="W732" i="4"/>
  <c r="X732" i="4"/>
  <c r="W730" i="4"/>
  <c r="X730" i="4"/>
  <c r="W728" i="4"/>
  <c r="X728" i="4"/>
  <c r="W726" i="4"/>
  <c r="X726" i="4"/>
  <c r="W724" i="4"/>
  <c r="X724" i="4"/>
  <c r="W722" i="4"/>
  <c r="X722" i="4"/>
  <c r="W720" i="4"/>
  <c r="X720" i="4"/>
  <c r="W718" i="4"/>
  <c r="X718" i="4"/>
  <c r="W716" i="4"/>
  <c r="X716" i="4"/>
  <c r="W714" i="4"/>
  <c r="X714" i="4"/>
  <c r="W712" i="4"/>
  <c r="X712" i="4"/>
  <c r="W710" i="4"/>
  <c r="X710" i="4"/>
  <c r="W708" i="4"/>
  <c r="X708" i="4"/>
  <c r="W706" i="4"/>
  <c r="X706" i="4"/>
  <c r="W704" i="4"/>
  <c r="X704" i="4"/>
  <c r="W702" i="4"/>
  <c r="X702" i="4"/>
  <c r="W700" i="4"/>
  <c r="X700" i="4"/>
  <c r="W698" i="4"/>
  <c r="X698" i="4"/>
  <c r="W696" i="4"/>
  <c r="X696" i="4"/>
  <c r="W694" i="4"/>
  <c r="X694" i="4"/>
  <c r="W692" i="4"/>
  <c r="X692" i="4"/>
  <c r="W690" i="4"/>
  <c r="X690" i="4"/>
  <c r="W688" i="4"/>
  <c r="X688" i="4"/>
  <c r="W686" i="4"/>
  <c r="X686" i="4"/>
  <c r="W684" i="4"/>
  <c r="X684" i="4"/>
  <c r="W682" i="4"/>
  <c r="X682" i="4"/>
  <c r="W680" i="4"/>
  <c r="X680" i="4"/>
  <c r="W678" i="4"/>
  <c r="X678" i="4"/>
  <c r="W676" i="4"/>
  <c r="X676" i="4"/>
  <c r="W674" i="4"/>
  <c r="X674" i="4"/>
  <c r="W672" i="4"/>
  <c r="X672" i="4"/>
  <c r="W670" i="4"/>
  <c r="X670" i="4"/>
  <c r="W668" i="4"/>
  <c r="X668" i="4"/>
  <c r="W666" i="4"/>
  <c r="X666" i="4"/>
  <c r="W664" i="4"/>
  <c r="X664" i="4"/>
  <c r="W662" i="4"/>
  <c r="X662" i="4"/>
  <c r="W660" i="4"/>
  <c r="X660" i="4"/>
  <c r="W658" i="4"/>
  <c r="X658" i="4"/>
  <c r="W656" i="4"/>
  <c r="X656" i="4"/>
  <c r="W654" i="4"/>
  <c r="X654" i="4"/>
  <c r="W652" i="4"/>
  <c r="X652" i="4"/>
  <c r="W650" i="4"/>
  <c r="X650" i="4"/>
  <c r="W648" i="4"/>
  <c r="X648" i="4"/>
  <c r="W646" i="4"/>
  <c r="X646" i="4"/>
  <c r="W644" i="4"/>
  <c r="X644" i="4"/>
  <c r="W642" i="4"/>
  <c r="X642" i="4"/>
  <c r="W640" i="4"/>
  <c r="X640" i="4"/>
  <c r="W638" i="4"/>
  <c r="X638" i="4"/>
  <c r="W636" i="4"/>
  <c r="X636" i="4"/>
  <c r="W634" i="4"/>
  <c r="X634" i="4"/>
  <c r="W632" i="4"/>
  <c r="X632" i="4"/>
  <c r="W630" i="4"/>
  <c r="X630" i="4"/>
  <c r="W628" i="4"/>
  <c r="X628" i="4"/>
  <c r="W626" i="4"/>
  <c r="X626" i="4"/>
  <c r="W624" i="4"/>
  <c r="X624" i="4"/>
  <c r="W622" i="4"/>
  <c r="X622" i="4"/>
  <c r="W620" i="4"/>
  <c r="X620" i="4"/>
  <c r="W618" i="4"/>
  <c r="X618" i="4"/>
  <c r="W616" i="4"/>
  <c r="X616" i="4"/>
  <c r="W614" i="4"/>
  <c r="X614" i="4"/>
  <c r="W612" i="4"/>
  <c r="X612" i="4"/>
  <c r="W610" i="4"/>
  <c r="X610" i="4"/>
  <c r="W608" i="4"/>
  <c r="X608" i="4"/>
  <c r="W606" i="4"/>
  <c r="X606" i="4"/>
  <c r="W604" i="4"/>
  <c r="X604" i="4"/>
  <c r="W602" i="4"/>
  <c r="X602" i="4"/>
  <c r="W600" i="4"/>
  <c r="X600" i="4"/>
  <c r="W598" i="4"/>
  <c r="X598" i="4"/>
  <c r="W596" i="4"/>
  <c r="X596" i="4"/>
  <c r="W594" i="4"/>
  <c r="X594" i="4"/>
  <c r="W592" i="4"/>
  <c r="X592" i="4" s="1"/>
  <c r="W590" i="4"/>
  <c r="X590" i="4" s="1"/>
  <c r="W588" i="4"/>
  <c r="X588" i="4" s="1"/>
  <c r="W586" i="4"/>
  <c r="X586" i="4" s="1"/>
  <c r="W584" i="4"/>
  <c r="X584" i="4" s="1"/>
  <c r="W582" i="4"/>
  <c r="X582" i="4" s="1"/>
  <c r="W580" i="4"/>
  <c r="X580" i="4" s="1"/>
  <c r="W578" i="4"/>
  <c r="X578" i="4" s="1"/>
  <c r="W576" i="4"/>
  <c r="X576" i="4" s="1"/>
  <c r="W574" i="4"/>
  <c r="X574" i="4" s="1"/>
  <c r="W572" i="4"/>
  <c r="X572" i="4" s="1"/>
  <c r="W570" i="4"/>
  <c r="X570" i="4" s="1"/>
  <c r="W568" i="4"/>
  <c r="X568" i="4" s="1"/>
  <c r="W566" i="4"/>
  <c r="X566" i="4" s="1"/>
  <c r="W564" i="4"/>
  <c r="X564" i="4" s="1"/>
  <c r="W562" i="4"/>
  <c r="X562" i="4" s="1"/>
  <c r="W560" i="4"/>
  <c r="X560" i="4" s="1"/>
  <c r="W558" i="4"/>
  <c r="X558" i="4" s="1"/>
  <c r="W549" i="4"/>
  <c r="X549" i="4" s="1"/>
  <c r="W533" i="4"/>
  <c r="X533" i="4" s="1"/>
  <c r="W517" i="4"/>
  <c r="X517" i="4" s="1"/>
  <c r="W968" i="4"/>
  <c r="X968" i="4"/>
  <c r="W960" i="4"/>
  <c r="X960" i="4"/>
  <c r="W952" i="4"/>
  <c r="X952" i="4"/>
  <c r="W944" i="4"/>
  <c r="X944" i="4"/>
  <c r="W936" i="4"/>
  <c r="X936" i="4"/>
  <c r="W928" i="4"/>
  <c r="X928" i="4"/>
  <c r="W543" i="4"/>
  <c r="X543" i="4" s="1"/>
  <c r="W527" i="4"/>
  <c r="X527" i="4" s="1"/>
  <c r="W368" i="4"/>
  <c r="X368" i="4" s="1"/>
  <c r="W76" i="4"/>
  <c r="X76" i="4"/>
  <c r="Y76" i="4"/>
  <c r="W100" i="4"/>
  <c r="X100" i="4"/>
  <c r="Y100" i="4"/>
  <c r="AH100" i="4"/>
  <c r="W57" i="4"/>
  <c r="X57" i="4"/>
  <c r="Y57" i="4"/>
  <c r="AH57" i="4"/>
  <c r="W49" i="4"/>
  <c r="X49" i="4"/>
  <c r="Y49" i="4"/>
  <c r="W254" i="4"/>
  <c r="X254" i="4" s="1"/>
  <c r="W174" i="4"/>
  <c r="X174" i="4"/>
  <c r="Y174" i="4"/>
  <c r="AH174" i="4"/>
  <c r="W158" i="4"/>
  <c r="X158" i="4"/>
  <c r="Y158" i="4"/>
  <c r="H7" i="3"/>
  <c r="AK28" i="4"/>
  <c r="AH28" i="4"/>
  <c r="AG28" i="4"/>
  <c r="AF28" i="4"/>
  <c r="AJ51" i="4"/>
  <c r="AI51" i="4"/>
  <c r="AF51" i="4"/>
  <c r="AG51" i="4"/>
  <c r="AF5" i="4"/>
  <c r="AG5" i="4"/>
  <c r="AD5" i="4"/>
  <c r="AE5" i="4"/>
  <c r="AB5" i="4"/>
  <c r="AC5" i="4"/>
  <c r="AK5" i="4"/>
  <c r="Z5" i="4"/>
  <c r="AJ5" i="4"/>
  <c r="AA5" i="4"/>
  <c r="AM5" i="4"/>
  <c r="AS5" i="4"/>
  <c r="AI5" i="4"/>
  <c r="AH5" i="4"/>
  <c r="AG18" i="4"/>
  <c r="AF18" i="4"/>
  <c r="AI18" i="4"/>
  <c r="AH18" i="4"/>
  <c r="AK18" i="4"/>
  <c r="AJ18" i="4"/>
  <c r="AJ184" i="4"/>
  <c r="AJ168" i="4"/>
  <c r="AG144" i="4"/>
  <c r="AG128" i="4"/>
  <c r="AG112" i="4"/>
  <c r="AJ176" i="4"/>
  <c r="AJ160" i="4"/>
  <c r="AG136" i="4"/>
  <c r="AG120" i="4"/>
  <c r="AJ59" i="4"/>
  <c r="W10" i="4"/>
  <c r="X10" i="4"/>
  <c r="Y10" i="4"/>
  <c r="W16" i="4"/>
  <c r="X16" i="4"/>
  <c r="Y16" i="4"/>
  <c r="W6" i="4"/>
  <c r="X6" i="4"/>
  <c r="Y6" i="4"/>
  <c r="AH12" i="4"/>
  <c r="Y917" i="4"/>
  <c r="AI917" i="4"/>
  <c r="Y901" i="4"/>
  <c r="Z901" i="4"/>
  <c r="Y885" i="4"/>
  <c r="AK885" i="4"/>
  <c r="Y869" i="4"/>
  <c r="AG869" i="4"/>
  <c r="Y853" i="4"/>
  <c r="AI853" i="4"/>
  <c r="Y845" i="4"/>
  <c r="Z845" i="4"/>
  <c r="Y829" i="4"/>
  <c r="AJ829" i="4"/>
  <c r="Y813" i="4"/>
  <c r="AG813" i="4"/>
  <c r="Y797" i="4"/>
  <c r="AJ797" i="4"/>
  <c r="Y781" i="4"/>
  <c r="Z781" i="4"/>
  <c r="Y765" i="4"/>
  <c r="AF765" i="4"/>
  <c r="Y749" i="4"/>
  <c r="Z749" i="4"/>
  <c r="Y733" i="4"/>
  <c r="AI733" i="4"/>
  <c r="Y717" i="4"/>
  <c r="Z717" i="4"/>
  <c r="Y701" i="4"/>
  <c r="AI701" i="4"/>
  <c r="Y677" i="4"/>
  <c r="AE677" i="4"/>
  <c r="Y661" i="4"/>
  <c r="AI661" i="4"/>
  <c r="Y645" i="4"/>
  <c r="Z645" i="4"/>
  <c r="Y997" i="4"/>
  <c r="AA997" i="4"/>
  <c r="Y993" i="4"/>
  <c r="AB993" i="4"/>
  <c r="Y989" i="4"/>
  <c r="AA989" i="4"/>
  <c r="Y981" i="4"/>
  <c r="AB981" i="4"/>
  <c r="Y977" i="4"/>
  <c r="AD977" i="4"/>
  <c r="Y1000" i="4"/>
  <c r="AB1000" i="4"/>
  <c r="Y996" i="4"/>
  <c r="AC996" i="4"/>
  <c r="Y992" i="4"/>
  <c r="AE992" i="4"/>
  <c r="Y988" i="4"/>
  <c r="AB988" i="4"/>
  <c r="Y984" i="4"/>
  <c r="AB984" i="4"/>
  <c r="Y980" i="4"/>
  <c r="AC980" i="4"/>
  <c r="Y976" i="4"/>
  <c r="AE976" i="4"/>
  <c r="Y537" i="4"/>
  <c r="AB537" i="4"/>
  <c r="Y521" i="4"/>
  <c r="AC521" i="4"/>
  <c r="Y966" i="4"/>
  <c r="AA966" i="4"/>
  <c r="Y958" i="4"/>
  <c r="Z958" i="4"/>
  <c r="Y950" i="4"/>
  <c r="AE950" i="4"/>
  <c r="Y938" i="4"/>
  <c r="AA938" i="4"/>
  <c r="Y930" i="4"/>
  <c r="AC930" i="4"/>
  <c r="Y555" i="4"/>
  <c r="AA555" i="4"/>
  <c r="Y531" i="4"/>
  <c r="AC531" i="4"/>
  <c r="Y152" i="4"/>
  <c r="AC152" i="4"/>
  <c r="Y148" i="4"/>
  <c r="AC148" i="4"/>
  <c r="Y110" i="4"/>
  <c r="AC110" i="4"/>
  <c r="Y106" i="4"/>
  <c r="AC106" i="4"/>
  <c r="Y157" i="4"/>
  <c r="AA157" i="4"/>
  <c r="Y127" i="4"/>
  <c r="AA127" i="4"/>
  <c r="Y226" i="4"/>
  <c r="AA226" i="4" s="1"/>
  <c r="Y180" i="4"/>
  <c r="AH180" i="4"/>
  <c r="Y164" i="4"/>
  <c r="AF164" i="4"/>
  <c r="Y140" i="4"/>
  <c r="AB140" i="4"/>
  <c r="Y124" i="4"/>
  <c r="AE124" i="4"/>
  <c r="Y350" i="4"/>
  <c r="AB350" i="4" s="1"/>
  <c r="Y102" i="4"/>
  <c r="Y94" i="4"/>
  <c r="AK94" i="4"/>
  <c r="Y90" i="4"/>
  <c r="AD90" i="4"/>
  <c r="Y86" i="4"/>
  <c r="AD86" i="4"/>
  <c r="Y82" i="4"/>
  <c r="AE82" i="4"/>
  <c r="Y78" i="4"/>
  <c r="AK78" i="4"/>
  <c r="Y74" i="4"/>
  <c r="AF74" i="4"/>
  <c r="Y70" i="4"/>
  <c r="AD70" i="4"/>
  <c r="Y15" i="4"/>
  <c r="Y507" i="4"/>
  <c r="Z507" i="4"/>
  <c r="Y55" i="4"/>
  <c r="Y47" i="4"/>
  <c r="AF47" i="4"/>
  <c r="X66" i="4"/>
  <c r="Y66" i="4"/>
  <c r="X138" i="4"/>
  <c r="Y138" i="4"/>
  <c r="W519" i="4"/>
  <c r="X519" i="4" s="1"/>
  <c r="Y519" i="4"/>
  <c r="W20" i="4"/>
  <c r="X20" i="4"/>
  <c r="AP130" i="4"/>
  <c r="AV130" i="4"/>
  <c r="W915" i="4"/>
  <c r="X915" i="4"/>
  <c r="W907" i="4"/>
  <c r="X907" i="4"/>
  <c r="W899" i="4"/>
  <c r="X899" i="4"/>
  <c r="Y899" i="4"/>
  <c r="W891" i="4"/>
  <c r="X891" i="4"/>
  <c r="W883" i="4"/>
  <c r="X883" i="4"/>
  <c r="W875" i="4"/>
  <c r="X875" i="4"/>
  <c r="W867" i="4"/>
  <c r="X867" i="4"/>
  <c r="Y867" i="4"/>
  <c r="W859" i="4"/>
  <c r="X859" i="4"/>
  <c r="W851" i="4"/>
  <c r="X851" i="4"/>
  <c r="W843" i="4"/>
  <c r="X843" i="4"/>
  <c r="W835" i="4"/>
  <c r="X835" i="4"/>
  <c r="Y835" i="4"/>
  <c r="W827" i="4"/>
  <c r="X827" i="4"/>
  <c r="W819" i="4"/>
  <c r="X819" i="4"/>
  <c r="W811" i="4"/>
  <c r="X811" i="4"/>
  <c r="W803" i="4"/>
  <c r="X803" i="4"/>
  <c r="Y803" i="4"/>
  <c r="W795" i="4"/>
  <c r="X795" i="4"/>
  <c r="W787" i="4"/>
  <c r="X787" i="4"/>
  <c r="W779" i="4"/>
  <c r="X779" i="4"/>
  <c r="W771" i="4"/>
  <c r="W763" i="4"/>
  <c r="X763" i="4"/>
  <c r="W755" i="4"/>
  <c r="X755" i="4"/>
  <c r="W747" i="4"/>
  <c r="X747" i="4"/>
  <c r="W739" i="4"/>
  <c r="X739" i="4"/>
  <c r="Y739" i="4"/>
  <c r="W731" i="4"/>
  <c r="X731" i="4"/>
  <c r="W723" i="4"/>
  <c r="X723" i="4"/>
  <c r="W715" i="4"/>
  <c r="X715" i="4"/>
  <c r="W707" i="4"/>
  <c r="X707" i="4"/>
  <c r="Y707" i="4"/>
  <c r="W699" i="4"/>
  <c r="X699" i="4"/>
  <c r="W691" i="4"/>
  <c r="X691" i="4"/>
  <c r="W683" i="4"/>
  <c r="X683" i="4"/>
  <c r="W675" i="4"/>
  <c r="X675" i="4"/>
  <c r="Y675" i="4"/>
  <c r="W667" i="4"/>
  <c r="X667" i="4"/>
  <c r="W659" i="4"/>
  <c r="X659" i="4"/>
  <c r="W651" i="4"/>
  <c r="X651" i="4"/>
  <c r="W639" i="4"/>
  <c r="X639" i="4"/>
  <c r="Y639" i="4"/>
  <c r="W623" i="4"/>
  <c r="X623" i="4"/>
  <c r="W607" i="4"/>
  <c r="X607" i="4"/>
  <c r="W591" i="4"/>
  <c r="X591" i="4" s="1"/>
  <c r="W575" i="4"/>
  <c r="X575" i="4" s="1"/>
  <c r="Y575" i="4"/>
  <c r="W559" i="4"/>
  <c r="X559" i="4"/>
  <c r="W995" i="4"/>
  <c r="X995" i="4"/>
  <c r="W987" i="4"/>
  <c r="X987" i="4"/>
  <c r="W979" i="4"/>
  <c r="X979" i="4"/>
  <c r="Y979" i="4"/>
  <c r="W647" i="4"/>
  <c r="X647" i="4"/>
  <c r="W627" i="4"/>
  <c r="X627" i="4"/>
  <c r="W611" i="4"/>
  <c r="X611" i="4"/>
  <c r="AK184" i="4"/>
  <c r="AH184" i="4"/>
  <c r="AK168" i="4"/>
  <c r="AH168" i="4"/>
  <c r="AI144" i="4"/>
  <c r="AF144" i="4"/>
  <c r="AI128" i="4"/>
  <c r="AF128" i="4"/>
  <c r="AI112" i="4"/>
  <c r="AF112" i="4"/>
  <c r="AK36" i="4"/>
  <c r="W178" i="4"/>
  <c r="X178" i="4"/>
  <c r="W162" i="4"/>
  <c r="X162" i="4"/>
  <c r="Y162" i="4"/>
  <c r="AK59" i="4"/>
  <c r="AH59" i="4"/>
  <c r="AK51" i="4"/>
  <c r="AH51" i="4"/>
  <c r="AK176" i="4"/>
  <c r="AH176" i="4"/>
  <c r="AK160" i="4"/>
  <c r="AH160" i="4"/>
  <c r="AI136" i="4"/>
  <c r="AF136" i="4"/>
  <c r="AI120" i="4"/>
  <c r="AF120" i="4"/>
  <c r="AJ28" i="4"/>
  <c r="AI28" i="4"/>
  <c r="W439" i="4"/>
  <c r="X439" i="4" s="1"/>
  <c r="AJ12" i="4"/>
  <c r="AK12" i="4"/>
  <c r="Z12" i="4"/>
  <c r="AD12" i="4"/>
  <c r="AC12" i="4"/>
  <c r="AB12" i="4"/>
  <c r="AA12" i="4"/>
  <c r="AE12" i="4"/>
  <c r="X13" i="4"/>
  <c r="Y13" i="4"/>
  <c r="X7" i="4"/>
  <c r="Y7" i="4"/>
  <c r="X122" i="4"/>
  <c r="Y122" i="4"/>
  <c r="AI12" i="4"/>
  <c r="AF12" i="4"/>
  <c r="AG12" i="4"/>
  <c r="X68" i="4"/>
  <c r="Y68" i="4"/>
  <c r="X32" i="4"/>
  <c r="Y32" i="4"/>
  <c r="AD140" i="4"/>
  <c r="Z184" i="4"/>
  <c r="AD184" i="4"/>
  <c r="AC184" i="4"/>
  <c r="AB184" i="4"/>
  <c r="AA184" i="4"/>
  <c r="AE184" i="4"/>
  <c r="Z168" i="4"/>
  <c r="AD168" i="4"/>
  <c r="AC168" i="4"/>
  <c r="AB168" i="4"/>
  <c r="AA168" i="4"/>
  <c r="AE168" i="4"/>
  <c r="Z144" i="4"/>
  <c r="AD144" i="4"/>
  <c r="AC144" i="4"/>
  <c r="AB144" i="4"/>
  <c r="AA144" i="4"/>
  <c r="AE144" i="4"/>
  <c r="Z128" i="4"/>
  <c r="AD128" i="4"/>
  <c r="AC128" i="4"/>
  <c r="AE128" i="4"/>
  <c r="AB128" i="4"/>
  <c r="AA128" i="4"/>
  <c r="Z112" i="4"/>
  <c r="AD112" i="4"/>
  <c r="AC112" i="4"/>
  <c r="AB112" i="4"/>
  <c r="AA112" i="4"/>
  <c r="AE112" i="4"/>
  <c r="X14" i="4"/>
  <c r="Y14" i="4"/>
  <c r="X505" i="4"/>
  <c r="Y505" i="4"/>
  <c r="X142" i="4"/>
  <c r="Y142" i="4"/>
  <c r="X126" i="4"/>
  <c r="Y126" i="4"/>
  <c r="X61" i="4"/>
  <c r="Y61" i="4"/>
  <c r="X503" i="4"/>
  <c r="Y503" i="4"/>
  <c r="X922" i="4"/>
  <c r="Y922" i="4"/>
  <c r="AF172" i="4"/>
  <c r="AJ172" i="4"/>
  <c r="AI172" i="4"/>
  <c r="AH172" i="4"/>
  <c r="AG172" i="4"/>
  <c r="AK172" i="4"/>
  <c r="AB172" i="4"/>
  <c r="AA172" i="4"/>
  <c r="AE172" i="4"/>
  <c r="Z172" i="4"/>
  <c r="AD172" i="4"/>
  <c r="AC172" i="4"/>
  <c r="AF156" i="4"/>
  <c r="AJ156" i="4"/>
  <c r="AI156" i="4"/>
  <c r="AH156" i="4"/>
  <c r="AG156" i="4"/>
  <c r="AK156" i="4"/>
  <c r="AB156" i="4"/>
  <c r="AA156" i="4"/>
  <c r="AE156" i="4"/>
  <c r="Z156" i="4"/>
  <c r="AD156" i="4"/>
  <c r="AC156" i="4"/>
  <c r="AB132" i="4"/>
  <c r="AA132" i="4"/>
  <c r="AE132" i="4"/>
  <c r="AD132" i="4"/>
  <c r="AC132" i="4"/>
  <c r="AK132" i="4"/>
  <c r="AH132" i="4"/>
  <c r="AI132" i="4"/>
  <c r="AF132" i="4"/>
  <c r="Z132" i="4"/>
  <c r="AG132" i="4"/>
  <c r="AJ132" i="4"/>
  <c r="AB116" i="4"/>
  <c r="AA116" i="4"/>
  <c r="AE116" i="4"/>
  <c r="Z116" i="4"/>
  <c r="AK116" i="4"/>
  <c r="AH116" i="4"/>
  <c r="AI116" i="4"/>
  <c r="AF116" i="4"/>
  <c r="AD116" i="4"/>
  <c r="AC116" i="4"/>
  <c r="AG116" i="4"/>
  <c r="AJ116" i="4"/>
  <c r="AG30" i="4"/>
  <c r="AK30" i="4"/>
  <c r="AH30" i="4"/>
  <c r="AI30" i="4"/>
  <c r="AF30" i="4"/>
  <c r="AJ30" i="4"/>
  <c r="AC30" i="4"/>
  <c r="AB30" i="4"/>
  <c r="AA30" i="4"/>
  <c r="AE30" i="4"/>
  <c r="AQ30" i="4"/>
  <c r="AW30" i="4"/>
  <c r="Z30" i="4"/>
  <c r="AD30" i="4"/>
  <c r="AC28" i="4"/>
  <c r="AB28" i="4"/>
  <c r="AA28" i="4"/>
  <c r="AE28" i="4"/>
  <c r="Z28" i="4"/>
  <c r="AD28" i="4"/>
  <c r="AB51" i="4"/>
  <c r="AA51" i="4"/>
  <c r="AE51" i="4"/>
  <c r="Z51" i="4"/>
  <c r="AD51" i="4"/>
  <c r="AC51" i="4"/>
  <c r="AB18" i="4"/>
  <c r="AA18" i="4"/>
  <c r="AE18" i="4"/>
  <c r="AD18" i="4"/>
  <c r="AC18" i="4"/>
  <c r="Z18" i="4"/>
  <c r="W84" i="4"/>
  <c r="W92" i="4"/>
  <c r="W511" i="4"/>
  <c r="AJ36" i="4"/>
  <c r="AI36" i="4"/>
  <c r="X40" i="4"/>
  <c r="Y40" i="4"/>
  <c r="AG26" i="4"/>
  <c r="AK26" i="4"/>
  <c r="AH26" i="4"/>
  <c r="AI26" i="4"/>
  <c r="AF26" i="4"/>
  <c r="AJ26" i="4"/>
  <c r="AA26" i="4"/>
  <c r="AE26" i="4"/>
  <c r="Z26" i="4"/>
  <c r="AD26" i="4"/>
  <c r="AC26" i="4"/>
  <c r="AB26" i="4"/>
  <c r="AG22" i="4"/>
  <c r="AK22" i="4"/>
  <c r="AH22" i="4"/>
  <c r="AI22" i="4"/>
  <c r="AF22" i="4"/>
  <c r="AJ22" i="4"/>
  <c r="AA22" i="4"/>
  <c r="AE22" i="4"/>
  <c r="Z22" i="4"/>
  <c r="AD22" i="4"/>
  <c r="AC22" i="4"/>
  <c r="AB22" i="4"/>
  <c r="AA36" i="4"/>
  <c r="AE36" i="4"/>
  <c r="Z36" i="4"/>
  <c r="AD36" i="4"/>
  <c r="AC36" i="4"/>
  <c r="AB36" i="4"/>
  <c r="X98" i="4"/>
  <c r="Y98" i="4"/>
  <c r="X437" i="4"/>
  <c r="Y437" i="4" s="1"/>
  <c r="X134" i="4"/>
  <c r="Y134" i="4"/>
  <c r="X118" i="4"/>
  <c r="Y118" i="4"/>
  <c r="X24" i="4"/>
  <c r="Y24" i="4"/>
  <c r="X4" i="4"/>
  <c r="Y4" i="4"/>
  <c r="AG34" i="4"/>
  <c r="AK34" i="4"/>
  <c r="AH34" i="4"/>
  <c r="AI34" i="4"/>
  <c r="AF34" i="4"/>
  <c r="AJ34" i="4"/>
  <c r="AC34" i="4"/>
  <c r="AB34" i="4"/>
  <c r="AA34" i="4"/>
  <c r="AE34" i="4"/>
  <c r="Z34" i="4"/>
  <c r="AD34" i="4"/>
  <c r="AG38" i="4"/>
  <c r="AK38" i="4"/>
  <c r="AH38" i="4"/>
  <c r="AI38" i="4"/>
  <c r="AF38" i="4"/>
  <c r="AJ38" i="4"/>
  <c r="AC38" i="4"/>
  <c r="AB38" i="4"/>
  <c r="AA38" i="4"/>
  <c r="AE38" i="4"/>
  <c r="Z38" i="4"/>
  <c r="AD38" i="4"/>
  <c r="Z176" i="4"/>
  <c r="AD176" i="4"/>
  <c r="AC176" i="4"/>
  <c r="AB176" i="4"/>
  <c r="AA176" i="4"/>
  <c r="AE176" i="4"/>
  <c r="Z160" i="4"/>
  <c r="AD160" i="4"/>
  <c r="AC160" i="4"/>
  <c r="AB160" i="4"/>
  <c r="AA160" i="4"/>
  <c r="AE160" i="4"/>
  <c r="AB136" i="4"/>
  <c r="AA136" i="4"/>
  <c r="AE136" i="4"/>
  <c r="AD136" i="4"/>
  <c r="AC136" i="4"/>
  <c r="Z136" i="4"/>
  <c r="AB120" i="4"/>
  <c r="AA120" i="4"/>
  <c r="AE120" i="4"/>
  <c r="Z120" i="4"/>
  <c r="AD120" i="4"/>
  <c r="AC120" i="4"/>
  <c r="AB59" i="4"/>
  <c r="AA59" i="4"/>
  <c r="AE59" i="4"/>
  <c r="AD59" i="4"/>
  <c r="AC59" i="4"/>
  <c r="Z59" i="4"/>
  <c r="AC88" i="4"/>
  <c r="AB88" i="4"/>
  <c r="AE88" i="4"/>
  <c r="Z88" i="4"/>
  <c r="AA88" i="4"/>
  <c r="AD88" i="4"/>
  <c r="AC72" i="4"/>
  <c r="AB72" i="4"/>
  <c r="AE72" i="4"/>
  <c r="Z72" i="4"/>
  <c r="AA72" i="4"/>
  <c r="AD72" i="4"/>
  <c r="W635" i="4"/>
  <c r="X635" i="4"/>
  <c r="W619" i="4"/>
  <c r="X619" i="4"/>
  <c r="W603" i="4"/>
  <c r="X603" i="4"/>
  <c r="W587" i="4"/>
  <c r="X587" i="4" s="1"/>
  <c r="W595" i="4"/>
  <c r="X595" i="4"/>
  <c r="Y595" i="4"/>
  <c r="W579" i="4"/>
  <c r="X579" i="4"/>
  <c r="W563" i="4"/>
  <c r="X563" i="4"/>
  <c r="W170" i="4"/>
  <c r="W495" i="4"/>
  <c r="W487" i="4"/>
  <c r="W471" i="4"/>
  <c r="AF36" i="4"/>
  <c r="AH36" i="4"/>
  <c r="AG36" i="4"/>
  <c r="W96" i="4"/>
  <c r="W182" i="4"/>
  <c r="W166" i="4"/>
  <c r="X56" i="4"/>
  <c r="Y56" i="4"/>
  <c r="X50" i="4"/>
  <c r="Y50" i="4"/>
  <c r="X167" i="4"/>
  <c r="Y167" i="4"/>
  <c r="X117" i="4"/>
  <c r="Y117" i="4"/>
  <c r="Z629" i="4"/>
  <c r="AB629" i="4"/>
  <c r="AD629" i="4"/>
  <c r="AA629" i="4"/>
  <c r="AE629" i="4"/>
  <c r="AC629" i="4"/>
  <c r="Z613" i="4"/>
  <c r="AB613" i="4"/>
  <c r="AD613" i="4"/>
  <c r="AA613" i="4"/>
  <c r="AE613" i="4"/>
  <c r="AC613" i="4"/>
  <c r="Z597" i="4"/>
  <c r="AB597" i="4"/>
  <c r="AD597" i="4"/>
  <c r="AA597" i="4"/>
  <c r="AE597" i="4"/>
  <c r="AC597" i="4"/>
  <c r="Z971" i="4"/>
  <c r="AB971" i="4"/>
  <c r="AD971" i="4"/>
  <c r="AC971" i="4"/>
  <c r="AA971" i="4"/>
  <c r="AE971" i="4"/>
  <c r="Z963" i="4"/>
  <c r="AB963" i="4"/>
  <c r="AD963" i="4"/>
  <c r="AC963" i="4"/>
  <c r="AA963" i="4"/>
  <c r="AE963" i="4"/>
  <c r="Z955" i="4"/>
  <c r="AB955" i="4"/>
  <c r="AD955" i="4"/>
  <c r="AC955" i="4"/>
  <c r="AA955" i="4"/>
  <c r="AE955" i="4"/>
  <c r="Z951" i="4"/>
  <c r="AB951" i="4"/>
  <c r="AD951" i="4"/>
  <c r="AC951" i="4"/>
  <c r="AA951" i="4"/>
  <c r="AE951" i="4"/>
  <c r="Z943" i="4"/>
  <c r="AB943" i="4"/>
  <c r="AD943" i="4"/>
  <c r="AC943" i="4"/>
  <c r="AA943" i="4"/>
  <c r="AE943" i="4"/>
  <c r="Z935" i="4"/>
  <c r="AB935" i="4"/>
  <c r="AD935" i="4"/>
  <c r="AC935" i="4"/>
  <c r="AA935" i="4"/>
  <c r="AE935" i="4"/>
  <c r="Z923" i="4"/>
  <c r="AB923" i="4"/>
  <c r="AD923" i="4"/>
  <c r="AC923" i="4"/>
  <c r="AA923" i="4"/>
  <c r="AE923" i="4"/>
  <c r="Z155" i="4"/>
  <c r="AB155" i="4"/>
  <c r="AD155" i="4"/>
  <c r="AC155" i="4"/>
  <c r="AA155" i="4"/>
  <c r="AE155" i="4"/>
  <c r="Z111" i="4"/>
  <c r="AB111" i="4"/>
  <c r="AC111" i="4"/>
  <c r="AE111" i="4"/>
  <c r="AA111" i="4"/>
  <c r="AD111" i="4"/>
  <c r="Z103" i="4"/>
  <c r="AB103" i="4"/>
  <c r="AD103" i="4"/>
  <c r="AA103" i="4"/>
  <c r="AC103" i="4"/>
  <c r="AE103" i="4"/>
  <c r="Z95" i="4"/>
  <c r="AB95" i="4"/>
  <c r="AD95" i="4"/>
  <c r="AA95" i="4"/>
  <c r="AC95" i="4"/>
  <c r="AE95" i="4"/>
  <c r="Z87" i="4"/>
  <c r="AB87" i="4"/>
  <c r="AD87" i="4"/>
  <c r="AA87" i="4"/>
  <c r="AC87" i="4"/>
  <c r="AE87" i="4"/>
  <c r="Z79" i="4"/>
  <c r="AB79" i="4"/>
  <c r="AD79" i="4"/>
  <c r="AA79" i="4"/>
  <c r="AC79" i="4"/>
  <c r="AE79" i="4"/>
  <c r="Z71" i="4"/>
  <c r="AB71" i="4"/>
  <c r="AD71" i="4"/>
  <c r="AA71" i="4"/>
  <c r="AC71" i="4"/>
  <c r="AE71" i="4"/>
  <c r="Z41" i="4"/>
  <c r="AB41" i="4"/>
  <c r="AD41" i="4"/>
  <c r="AA41" i="4"/>
  <c r="AE41" i="4"/>
  <c r="AC41" i="4"/>
  <c r="Z921" i="4"/>
  <c r="AB921" i="4"/>
  <c r="AD921" i="4"/>
  <c r="AA921" i="4"/>
  <c r="AE921" i="4"/>
  <c r="AC921" i="4"/>
  <c r="Z913" i="4"/>
  <c r="AB913" i="4"/>
  <c r="AD913" i="4"/>
  <c r="AA913" i="4"/>
  <c r="AE913" i="4"/>
  <c r="AC913" i="4"/>
  <c r="Z905" i="4"/>
  <c r="AB905" i="4"/>
  <c r="AD905" i="4"/>
  <c r="AA905" i="4"/>
  <c r="AE905" i="4"/>
  <c r="AC905" i="4"/>
  <c r="Z897" i="4"/>
  <c r="AB897" i="4"/>
  <c r="AD897" i="4"/>
  <c r="AA897" i="4"/>
  <c r="AE897" i="4"/>
  <c r="AC897" i="4"/>
  <c r="Z889" i="4"/>
  <c r="AB889" i="4"/>
  <c r="AD889" i="4"/>
  <c r="AA889" i="4"/>
  <c r="AE889" i="4"/>
  <c r="AC889" i="4"/>
  <c r="Z881" i="4"/>
  <c r="AB881" i="4"/>
  <c r="AD881" i="4"/>
  <c r="AA881" i="4"/>
  <c r="AE881" i="4"/>
  <c r="AC881" i="4"/>
  <c r="Z873" i="4"/>
  <c r="AB873" i="4"/>
  <c r="AD873" i="4"/>
  <c r="AA873" i="4"/>
  <c r="AE873" i="4"/>
  <c r="AC873" i="4"/>
  <c r="Z865" i="4"/>
  <c r="AB865" i="4"/>
  <c r="AD865" i="4"/>
  <c r="AA865" i="4"/>
  <c r="AE865" i="4"/>
  <c r="AC865" i="4"/>
  <c r="Z857" i="4"/>
  <c r="AB857" i="4"/>
  <c r="AD857" i="4"/>
  <c r="AA857" i="4"/>
  <c r="AE857" i="4"/>
  <c r="AC857" i="4"/>
  <c r="Z849" i="4"/>
  <c r="AB849" i="4"/>
  <c r="AD849" i="4"/>
  <c r="AA849" i="4"/>
  <c r="AE849" i="4"/>
  <c r="AC849" i="4"/>
  <c r="Z841" i="4"/>
  <c r="AB841" i="4"/>
  <c r="AD841" i="4"/>
  <c r="AA841" i="4"/>
  <c r="AE841" i="4"/>
  <c r="AC841" i="4"/>
  <c r="Z833" i="4"/>
  <c r="AB833" i="4"/>
  <c r="AD833" i="4"/>
  <c r="AA833" i="4"/>
  <c r="AE833" i="4"/>
  <c r="AC833" i="4"/>
  <c r="Z825" i="4"/>
  <c r="AB825" i="4"/>
  <c r="AD825" i="4"/>
  <c r="AA825" i="4"/>
  <c r="AE825" i="4"/>
  <c r="AC825" i="4"/>
  <c r="Z817" i="4"/>
  <c r="AB817" i="4"/>
  <c r="AD817" i="4"/>
  <c r="AA817" i="4"/>
  <c r="AE817" i="4"/>
  <c r="AC817" i="4"/>
  <c r="Z809" i="4"/>
  <c r="AB809" i="4"/>
  <c r="AD809" i="4"/>
  <c r="AA809" i="4"/>
  <c r="AE809" i="4"/>
  <c r="AC809" i="4"/>
  <c r="Z801" i="4"/>
  <c r="AB801" i="4"/>
  <c r="AD801" i="4"/>
  <c r="AA801" i="4"/>
  <c r="AE801" i="4"/>
  <c r="AC801" i="4"/>
  <c r="Z793" i="4"/>
  <c r="AB793" i="4"/>
  <c r="AD793" i="4"/>
  <c r="AA793" i="4"/>
  <c r="AE793" i="4"/>
  <c r="AC793" i="4"/>
  <c r="Z785" i="4"/>
  <c r="AB785" i="4"/>
  <c r="AD785" i="4"/>
  <c r="AA785" i="4"/>
  <c r="AE785" i="4"/>
  <c r="AC785" i="4"/>
  <c r="Z777" i="4"/>
  <c r="AB777" i="4"/>
  <c r="AD777" i="4"/>
  <c r="AA777" i="4"/>
  <c r="AE777" i="4"/>
  <c r="AC777" i="4"/>
  <c r="Z769" i="4"/>
  <c r="AB769" i="4"/>
  <c r="AD769" i="4"/>
  <c r="AA769" i="4"/>
  <c r="AE769" i="4"/>
  <c r="AC769" i="4"/>
  <c r="Z761" i="4"/>
  <c r="AB761" i="4"/>
  <c r="AD761" i="4"/>
  <c r="AA761" i="4"/>
  <c r="AE761" i="4"/>
  <c r="AC761" i="4"/>
  <c r="AB705" i="4"/>
  <c r="AC705" i="4"/>
  <c r="AA665" i="4"/>
  <c r="Z64" i="4"/>
  <c r="AA64" i="4"/>
  <c r="AC64" i="4"/>
  <c r="AE64" i="4"/>
  <c r="AB64" i="4"/>
  <c r="AD64" i="4"/>
  <c r="Z101" i="4"/>
  <c r="AB101" i="4"/>
  <c r="AD101" i="4"/>
  <c r="AA101" i="4"/>
  <c r="AC101" i="4"/>
  <c r="AE101" i="4"/>
  <c r="Z97" i="4"/>
  <c r="AB97" i="4"/>
  <c r="AD97" i="4"/>
  <c r="AA97" i="4"/>
  <c r="AC97" i="4"/>
  <c r="AE97" i="4"/>
  <c r="Z93" i="4"/>
  <c r="AB93" i="4"/>
  <c r="AD93" i="4"/>
  <c r="AA93" i="4"/>
  <c r="AC93" i="4"/>
  <c r="AE93" i="4"/>
  <c r="Z89" i="4"/>
  <c r="AB89" i="4"/>
  <c r="AD89" i="4"/>
  <c r="AA89" i="4"/>
  <c r="AC89" i="4"/>
  <c r="AE89" i="4"/>
  <c r="Z85" i="4"/>
  <c r="AB85" i="4"/>
  <c r="AD85" i="4"/>
  <c r="AA85" i="4"/>
  <c r="AC85" i="4"/>
  <c r="AE85" i="4"/>
  <c r="Z81" i="4"/>
  <c r="AB81" i="4"/>
  <c r="AD81" i="4"/>
  <c r="AA81" i="4"/>
  <c r="AC81" i="4"/>
  <c r="AE81" i="4"/>
  <c r="Z77" i="4"/>
  <c r="AB77" i="4"/>
  <c r="AD77" i="4"/>
  <c r="AA77" i="4"/>
  <c r="AC77" i="4"/>
  <c r="AE77" i="4"/>
  <c r="Z73" i="4"/>
  <c r="AB73" i="4"/>
  <c r="AD73" i="4"/>
  <c r="AA73" i="4"/>
  <c r="AC73" i="4"/>
  <c r="AE73" i="4"/>
  <c r="Z67" i="4"/>
  <c r="AB67" i="4"/>
  <c r="AD67" i="4"/>
  <c r="AA67" i="4"/>
  <c r="AC67" i="4"/>
  <c r="AE67" i="4"/>
  <c r="Z31" i="4"/>
  <c r="AB31" i="4"/>
  <c r="AD31" i="4"/>
  <c r="AA31" i="4"/>
  <c r="AC31" i="4"/>
  <c r="AE31" i="4"/>
  <c r="AH31" i="4"/>
  <c r="AG31" i="4"/>
  <c r="AK31" i="4"/>
  <c r="AF31" i="4"/>
  <c r="AJ31" i="4"/>
  <c r="AI31" i="4"/>
  <c r="Z23" i="4"/>
  <c r="AB23" i="4"/>
  <c r="AD23" i="4"/>
  <c r="AA23" i="4"/>
  <c r="AC23" i="4"/>
  <c r="AE23" i="4"/>
  <c r="AH23" i="4"/>
  <c r="AG23" i="4"/>
  <c r="AK23" i="4"/>
  <c r="AF23" i="4"/>
  <c r="AJ23" i="4"/>
  <c r="AI23" i="4"/>
  <c r="AA177" i="4"/>
  <c r="AC177" i="4"/>
  <c r="AE177" i="4"/>
  <c r="Z177" i="4"/>
  <c r="AB177" i="4"/>
  <c r="AD177" i="4"/>
  <c r="AI177" i="4"/>
  <c r="AF177" i="4"/>
  <c r="AJ177" i="4"/>
  <c r="AG177" i="4"/>
  <c r="AK177" i="4"/>
  <c r="AH177" i="4"/>
  <c r="AA119" i="4"/>
  <c r="AC119" i="4"/>
  <c r="AE119" i="4"/>
  <c r="Z119" i="4"/>
  <c r="AB119" i="4"/>
  <c r="AD119" i="4"/>
  <c r="AI119" i="4"/>
  <c r="AF119" i="4"/>
  <c r="AJ119" i="4"/>
  <c r="AG119" i="4"/>
  <c r="AK119" i="4"/>
  <c r="AH119" i="4"/>
  <c r="X58" i="4"/>
  <c r="X159" i="4"/>
  <c r="X125" i="4"/>
  <c r="X994" i="4"/>
  <c r="X986" i="4"/>
  <c r="X978" i="4"/>
  <c r="X970" i="4"/>
  <c r="X954" i="4"/>
  <c r="X942" i="4"/>
  <c r="X926" i="4"/>
  <c r="X539" i="4"/>
  <c r="X515" i="4"/>
  <c r="X556" i="4"/>
  <c r="X179" i="4"/>
  <c r="X163" i="4"/>
  <c r="X137" i="4"/>
  <c r="X121" i="4"/>
  <c r="X60" i="4"/>
  <c r="X44" i="4"/>
  <c r="Z953" i="4"/>
  <c r="AB953" i="4"/>
  <c r="AD953" i="4"/>
  <c r="AC953" i="4"/>
  <c r="AA953" i="4"/>
  <c r="AE953" i="4"/>
  <c r="AH953" i="4"/>
  <c r="AG953" i="4"/>
  <c r="AI953" i="4"/>
  <c r="AF953" i="4"/>
  <c r="AJ953" i="4"/>
  <c r="AK953" i="4"/>
  <c r="Z35" i="4"/>
  <c r="AB35" i="4"/>
  <c r="AD35" i="4"/>
  <c r="AA35" i="4"/>
  <c r="AC35" i="4"/>
  <c r="AE35" i="4"/>
  <c r="AH35" i="4"/>
  <c r="AG35" i="4"/>
  <c r="AK35" i="4"/>
  <c r="AF35" i="4"/>
  <c r="AJ35" i="4"/>
  <c r="AI35" i="4"/>
  <c r="Z27" i="4"/>
  <c r="AB27" i="4"/>
  <c r="AD27" i="4"/>
  <c r="AA27" i="4"/>
  <c r="AC27" i="4"/>
  <c r="AE27" i="4"/>
  <c r="AH27" i="4"/>
  <c r="AG27" i="4"/>
  <c r="AK27" i="4"/>
  <c r="AF27" i="4"/>
  <c r="AJ27" i="4"/>
  <c r="AI27" i="4"/>
  <c r="AE893" i="4"/>
  <c r="Z151" i="4"/>
  <c r="AB151" i="4"/>
  <c r="AD151" i="4"/>
  <c r="AP151" i="4"/>
  <c r="AV151" i="4"/>
  <c r="AC151" i="4"/>
  <c r="AA151" i="4"/>
  <c r="AE151" i="4"/>
  <c r="Z99" i="4"/>
  <c r="AB99" i="4"/>
  <c r="AD99" i="4"/>
  <c r="AP99" i="4"/>
  <c r="AV99" i="4"/>
  <c r="AA99" i="4"/>
  <c r="AC99" i="4"/>
  <c r="AE99" i="4"/>
  <c r="Z83" i="4"/>
  <c r="AB83" i="4"/>
  <c r="AD83" i="4"/>
  <c r="AP83" i="4"/>
  <c r="AV83" i="4"/>
  <c r="AA83" i="4"/>
  <c r="AC83" i="4"/>
  <c r="AE83" i="4"/>
  <c r="Z65" i="4"/>
  <c r="AB65" i="4"/>
  <c r="AD65" i="4"/>
  <c r="AP65" i="4"/>
  <c r="AV65" i="4"/>
  <c r="AA65" i="4"/>
  <c r="AC65" i="4"/>
  <c r="AE65" i="4"/>
  <c r="Z29" i="4"/>
  <c r="AB29" i="4"/>
  <c r="AD29" i="4"/>
  <c r="AA29" i="4"/>
  <c r="AC29" i="4"/>
  <c r="AE29" i="4"/>
  <c r="AH29" i="4"/>
  <c r="AG29" i="4"/>
  <c r="AK29" i="4"/>
  <c r="AF29" i="4"/>
  <c r="AJ29" i="4"/>
  <c r="AI29" i="4"/>
  <c r="Z21" i="4"/>
  <c r="AB21" i="4"/>
  <c r="AD21" i="4"/>
  <c r="AA21" i="4"/>
  <c r="AC21" i="4"/>
  <c r="AE21" i="4"/>
  <c r="AH21" i="4"/>
  <c r="AG21" i="4"/>
  <c r="AK21" i="4"/>
  <c r="AF21" i="4"/>
  <c r="AJ21" i="4"/>
  <c r="AI21" i="4"/>
  <c r="AT1001" i="4"/>
  <c r="AV1001" i="4"/>
  <c r="AS1001" i="4"/>
  <c r="AP165" i="4"/>
  <c r="AV165" i="4"/>
  <c r="AN104" i="4"/>
  <c r="AT104" i="4"/>
  <c r="AP104" i="4"/>
  <c r="AV104" i="4"/>
  <c r="AO104" i="4"/>
  <c r="AU104" i="4"/>
  <c r="AO969" i="4"/>
  <c r="AU969" i="4"/>
  <c r="AO945" i="4"/>
  <c r="AU945" i="4"/>
  <c r="AO929" i="4"/>
  <c r="AU929" i="4"/>
  <c r="AO105" i="4"/>
  <c r="AU105" i="4"/>
  <c r="AQ43" i="4"/>
  <c r="AW43" i="4"/>
  <c r="AO169" i="4"/>
  <c r="AU169" i="4"/>
  <c r="AK629" i="4"/>
  <c r="AJ629" i="4"/>
  <c r="AF629" i="4"/>
  <c r="AK613" i="4"/>
  <c r="AJ613" i="4"/>
  <c r="AF613" i="4"/>
  <c r="AK597" i="4"/>
  <c r="AJ597" i="4"/>
  <c r="AF597" i="4"/>
  <c r="AK971" i="4"/>
  <c r="AJ971" i="4"/>
  <c r="AF971" i="4"/>
  <c r="AK963" i="4"/>
  <c r="AJ963" i="4"/>
  <c r="AF963" i="4"/>
  <c r="AK955" i="4"/>
  <c r="AJ955" i="4"/>
  <c r="AF955" i="4"/>
  <c r="AK951" i="4"/>
  <c r="AJ951" i="4"/>
  <c r="AF951" i="4"/>
  <c r="AK943" i="4"/>
  <c r="AJ943" i="4"/>
  <c r="AF943" i="4"/>
  <c r="AK935" i="4"/>
  <c r="AJ935" i="4"/>
  <c r="AF935" i="4"/>
  <c r="AK923" i="4"/>
  <c r="AJ923" i="4"/>
  <c r="AF923" i="4"/>
  <c r="AK155" i="4"/>
  <c r="AJ155" i="4"/>
  <c r="AF155" i="4"/>
  <c r="AH111" i="4"/>
  <c r="AK111" i="4"/>
  <c r="AG111" i="4"/>
  <c r="AI103" i="4"/>
  <c r="AJ103" i="4"/>
  <c r="AF103" i="4"/>
  <c r="AI95" i="4"/>
  <c r="AJ95" i="4"/>
  <c r="AF95" i="4"/>
  <c r="AI87" i="4"/>
  <c r="AJ87" i="4"/>
  <c r="AF87" i="4"/>
  <c r="AI79" i="4"/>
  <c r="AJ79" i="4"/>
  <c r="AF79" i="4"/>
  <c r="AI71" i="4"/>
  <c r="AJ71" i="4"/>
  <c r="AF71" i="4"/>
  <c r="AG41" i="4"/>
  <c r="AJ41" i="4"/>
  <c r="AF41" i="4"/>
  <c r="AG921" i="4"/>
  <c r="AI921" i="4"/>
  <c r="AH921" i="4"/>
  <c r="AG913" i="4"/>
  <c r="AI913" i="4"/>
  <c r="AH913" i="4"/>
  <c r="AG905" i="4"/>
  <c r="AI905" i="4"/>
  <c r="AH905" i="4"/>
  <c r="AG897" i="4"/>
  <c r="AI897" i="4"/>
  <c r="AH897" i="4"/>
  <c r="AG889" i="4"/>
  <c r="AI889" i="4"/>
  <c r="AH889" i="4"/>
  <c r="AG881" i="4"/>
  <c r="AI881" i="4"/>
  <c r="AH881" i="4"/>
  <c r="AG873" i="4"/>
  <c r="AI873" i="4"/>
  <c r="AH873" i="4"/>
  <c r="AG865" i="4"/>
  <c r="AI865" i="4"/>
  <c r="AH865" i="4"/>
  <c r="AG857" i="4"/>
  <c r="AI857" i="4"/>
  <c r="AH857" i="4"/>
  <c r="AG849" i="4"/>
  <c r="AI849" i="4"/>
  <c r="AH849" i="4"/>
  <c r="AG841" i="4"/>
  <c r="AI841" i="4"/>
  <c r="AH841" i="4"/>
  <c r="AG833" i="4"/>
  <c r="AI833" i="4"/>
  <c r="AH833" i="4"/>
  <c r="AG825" i="4"/>
  <c r="AI825" i="4"/>
  <c r="AH825" i="4"/>
  <c r="AG817" i="4"/>
  <c r="AI817" i="4"/>
  <c r="AH817" i="4"/>
  <c r="AG809" i="4"/>
  <c r="AI809" i="4"/>
  <c r="AH809" i="4"/>
  <c r="AG801" i="4"/>
  <c r="AI801" i="4"/>
  <c r="AH801" i="4"/>
  <c r="AG793" i="4"/>
  <c r="AI793" i="4"/>
  <c r="AH793" i="4"/>
  <c r="AG785" i="4"/>
  <c r="AI785" i="4"/>
  <c r="AH785" i="4"/>
  <c r="AG777" i="4"/>
  <c r="AI777" i="4"/>
  <c r="AH777" i="4"/>
  <c r="AG769" i="4"/>
  <c r="AI769" i="4"/>
  <c r="AH769" i="4"/>
  <c r="AG761" i="4"/>
  <c r="AI761" i="4"/>
  <c r="AH761" i="4"/>
  <c r="AI665" i="4"/>
  <c r="AG577" i="4"/>
  <c r="AJ64" i="4"/>
  <c r="AF64" i="4"/>
  <c r="AI64" i="4"/>
  <c r="AK101" i="4"/>
  <c r="AG101" i="4"/>
  <c r="AH101" i="4"/>
  <c r="AK97" i="4"/>
  <c r="AG97" i="4"/>
  <c r="AH97" i="4"/>
  <c r="AK93" i="4"/>
  <c r="AG93" i="4"/>
  <c r="AH93" i="4"/>
  <c r="AK89" i="4"/>
  <c r="AG89" i="4"/>
  <c r="AH89" i="4"/>
  <c r="AK85" i="4"/>
  <c r="AG85" i="4"/>
  <c r="AH85" i="4"/>
  <c r="AK81" i="4"/>
  <c r="AG81" i="4"/>
  <c r="AH81" i="4"/>
  <c r="AK77" i="4"/>
  <c r="AG77" i="4"/>
  <c r="AH77" i="4"/>
  <c r="AK73" i="4"/>
  <c r="AG73" i="4"/>
  <c r="AH73" i="4"/>
  <c r="AK67" i="4"/>
  <c r="AG67" i="4"/>
  <c r="AH67" i="4"/>
  <c r="AM153" i="4"/>
  <c r="AS153" i="4"/>
  <c r="AO965" i="4"/>
  <c r="AU965" i="4"/>
  <c r="AN965" i="4"/>
  <c r="AT965" i="4"/>
  <c r="AM957" i="4"/>
  <c r="AS957" i="4"/>
  <c r="AO949" i="4"/>
  <c r="AU949" i="4"/>
  <c r="AN949" i="4"/>
  <c r="AT949" i="4"/>
  <c r="AO933" i="4"/>
  <c r="AU933" i="4"/>
  <c r="AN933" i="4"/>
  <c r="AT933" i="4"/>
  <c r="AM925" i="4"/>
  <c r="AS925" i="4"/>
  <c r="AO149" i="4"/>
  <c r="AU149" i="4"/>
  <c r="AN149" i="4"/>
  <c r="AT149" i="4"/>
  <c r="AM109" i="4"/>
  <c r="AS109" i="4"/>
  <c r="AN39" i="4"/>
  <c r="AT39" i="4"/>
  <c r="AR490" i="4"/>
  <c r="AO69" i="4"/>
  <c r="AU69" i="4"/>
  <c r="AP69" i="4"/>
  <c r="AV69" i="4"/>
  <c r="AL69" i="4"/>
  <c r="AR69" i="4"/>
  <c r="AO130" i="4"/>
  <c r="AU130" i="4"/>
  <c r="AL130" i="4"/>
  <c r="AR130" i="4"/>
  <c r="X183" i="4"/>
  <c r="X133" i="4"/>
  <c r="AA54" i="4"/>
  <c r="AC54" i="4"/>
  <c r="AE54" i="4"/>
  <c r="Z54" i="4"/>
  <c r="AB54" i="4"/>
  <c r="AD54" i="4"/>
  <c r="AI54" i="4"/>
  <c r="AF54" i="4"/>
  <c r="AJ54" i="4"/>
  <c r="AG54" i="4"/>
  <c r="AK54" i="4"/>
  <c r="AH54" i="4"/>
  <c r="AA46" i="4"/>
  <c r="AC46" i="4"/>
  <c r="AE46" i="4"/>
  <c r="Z46" i="4"/>
  <c r="AB46" i="4"/>
  <c r="AD46" i="4"/>
  <c r="AI46" i="4"/>
  <c r="AF46" i="4"/>
  <c r="AJ46" i="4"/>
  <c r="AG46" i="4"/>
  <c r="AK46" i="4"/>
  <c r="AH46" i="4"/>
  <c r="Z33" i="4"/>
  <c r="AB33" i="4"/>
  <c r="AD33" i="4"/>
  <c r="AA33" i="4"/>
  <c r="AC33" i="4"/>
  <c r="AE33" i="4"/>
  <c r="AH33" i="4"/>
  <c r="AG33" i="4"/>
  <c r="AK33" i="4"/>
  <c r="AF33" i="4"/>
  <c r="AJ33" i="4"/>
  <c r="AI33" i="4"/>
  <c r="Z25" i="4"/>
  <c r="AB25" i="4"/>
  <c r="AD25" i="4"/>
  <c r="AA25" i="4"/>
  <c r="AC25" i="4"/>
  <c r="AE25" i="4"/>
  <c r="AH25" i="4"/>
  <c r="AG25" i="4"/>
  <c r="AK25" i="4"/>
  <c r="AF25" i="4"/>
  <c r="AJ25" i="4"/>
  <c r="AI25" i="4"/>
  <c r="X261" i="4"/>
  <c r="X259" i="4"/>
  <c r="Y259" i="4" s="1"/>
  <c r="Z259" i="4" s="1"/>
  <c r="X175" i="4"/>
  <c r="Y175" i="4"/>
  <c r="X141" i="4"/>
  <c r="Y141" i="4"/>
  <c r="X48" i="4"/>
  <c r="Y48" i="4"/>
  <c r="X998" i="4"/>
  <c r="Y998" i="4"/>
  <c r="X990" i="4"/>
  <c r="Y990" i="4"/>
  <c r="X982" i="4"/>
  <c r="Y982" i="4"/>
  <c r="X974" i="4"/>
  <c r="Y974" i="4"/>
  <c r="X529" i="4"/>
  <c r="Y529" i="4"/>
  <c r="X962" i="4"/>
  <c r="Y962" i="4"/>
  <c r="X946" i="4"/>
  <c r="Y946" i="4"/>
  <c r="X934" i="4"/>
  <c r="Y934" i="4"/>
  <c r="X547" i="4"/>
  <c r="Y547" i="4"/>
  <c r="X523" i="4"/>
  <c r="Y523" i="4"/>
  <c r="X171" i="4"/>
  <c r="Y171" i="4"/>
  <c r="X145" i="4"/>
  <c r="Y145" i="4"/>
  <c r="X129" i="4"/>
  <c r="Y129" i="4"/>
  <c r="X113" i="4"/>
  <c r="Y113" i="4"/>
  <c r="X52" i="4"/>
  <c r="Y52" i="4"/>
  <c r="AR494" i="4"/>
  <c r="AL104" i="4"/>
  <c r="AR104" i="4"/>
  <c r="AQ104" i="4"/>
  <c r="AW104" i="4"/>
  <c r="AM104" i="4"/>
  <c r="AS104" i="4"/>
  <c r="AP139" i="4"/>
  <c r="AV139" i="4"/>
  <c r="AP123" i="4"/>
  <c r="AV123" i="4"/>
  <c r="AL123" i="4"/>
  <c r="AR123" i="4"/>
  <c r="AM969" i="4"/>
  <c r="AS969" i="4"/>
  <c r="AM945" i="4"/>
  <c r="AS945" i="4"/>
  <c r="AM929" i="4"/>
  <c r="AS929" i="4"/>
  <c r="AM105" i="4"/>
  <c r="AS105" i="4"/>
  <c r="AO43" i="4"/>
  <c r="AU43" i="4"/>
  <c r="AP169" i="4"/>
  <c r="AV169" i="4"/>
  <c r="AL169" i="4"/>
  <c r="AR169" i="4"/>
  <c r="W919" i="4"/>
  <c r="W911" i="4"/>
  <c r="W903" i="4"/>
  <c r="W895" i="4"/>
  <c r="W887" i="4"/>
  <c r="W879" i="4"/>
  <c r="W871" i="4"/>
  <c r="W863" i="4"/>
  <c r="W855" i="4"/>
  <c r="W847" i="4"/>
  <c r="W839" i="4"/>
  <c r="W831" i="4"/>
  <c r="W823" i="4"/>
  <c r="W815" i="4"/>
  <c r="W807" i="4"/>
  <c r="W799" i="4"/>
  <c r="W791" i="4"/>
  <c r="W783" i="4"/>
  <c r="W775" i="4"/>
  <c r="W767" i="4"/>
  <c r="W759" i="4"/>
  <c r="W751" i="4"/>
  <c r="W743" i="4"/>
  <c r="W735" i="4"/>
  <c r="W727" i="4"/>
  <c r="W719" i="4"/>
  <c r="W711" i="4"/>
  <c r="W703" i="4"/>
  <c r="W695" i="4"/>
  <c r="W687" i="4"/>
  <c r="W679" i="4"/>
  <c r="W671" i="4"/>
  <c r="W663" i="4"/>
  <c r="W655" i="4"/>
  <c r="W643" i="4"/>
  <c r="W631" i="4"/>
  <c r="W615" i="4"/>
  <c r="W599" i="4"/>
  <c r="W583" i="4"/>
  <c r="W567" i="4"/>
  <c r="W999" i="4"/>
  <c r="W991" i="4"/>
  <c r="W983" i="4"/>
  <c r="W975" i="4"/>
  <c r="W571" i="4"/>
  <c r="AG629" i="4"/>
  <c r="AI629" i="4"/>
  <c r="AH629" i="4"/>
  <c r="AG613" i="4"/>
  <c r="AI613" i="4"/>
  <c r="AH613" i="4"/>
  <c r="AG597" i="4"/>
  <c r="AI597" i="4"/>
  <c r="AH597" i="4"/>
  <c r="AI971" i="4"/>
  <c r="AG971" i="4"/>
  <c r="AH971" i="4"/>
  <c r="AI963" i="4"/>
  <c r="AG963" i="4"/>
  <c r="AH963" i="4"/>
  <c r="AI955" i="4"/>
  <c r="AG955" i="4"/>
  <c r="AH955" i="4"/>
  <c r="AI951" i="4"/>
  <c r="AG951" i="4"/>
  <c r="AH951" i="4"/>
  <c r="AI943" i="4"/>
  <c r="AG943" i="4"/>
  <c r="AH943" i="4"/>
  <c r="AI935" i="4"/>
  <c r="AG935" i="4"/>
  <c r="AH935" i="4"/>
  <c r="AI923" i="4"/>
  <c r="AG923" i="4"/>
  <c r="AH923" i="4"/>
  <c r="AI155" i="4"/>
  <c r="AG155" i="4"/>
  <c r="AH155" i="4"/>
  <c r="AJ111" i="4"/>
  <c r="AF111" i="4"/>
  <c r="AI111" i="4"/>
  <c r="AK103" i="4"/>
  <c r="AG103" i="4"/>
  <c r="AH103" i="4"/>
  <c r="AK95" i="4"/>
  <c r="AG95" i="4"/>
  <c r="AH95" i="4"/>
  <c r="AK87" i="4"/>
  <c r="AG87" i="4"/>
  <c r="AH87" i="4"/>
  <c r="AK79" i="4"/>
  <c r="AG79" i="4"/>
  <c r="AH79" i="4"/>
  <c r="AK71" i="4"/>
  <c r="AG71" i="4"/>
  <c r="AH71" i="4"/>
  <c r="AK41" i="4"/>
  <c r="AI41" i="4"/>
  <c r="AH41" i="4"/>
  <c r="AK921" i="4"/>
  <c r="AJ921" i="4"/>
  <c r="AF921" i="4"/>
  <c r="AK913" i="4"/>
  <c r="AJ913" i="4"/>
  <c r="AF913" i="4"/>
  <c r="AK905" i="4"/>
  <c r="AJ905" i="4"/>
  <c r="AF905" i="4"/>
  <c r="AK897" i="4"/>
  <c r="AJ897" i="4"/>
  <c r="AF897" i="4"/>
  <c r="AK889" i="4"/>
  <c r="AJ889" i="4"/>
  <c r="AF889" i="4"/>
  <c r="AK881" i="4"/>
  <c r="AJ881" i="4"/>
  <c r="AF881" i="4"/>
  <c r="AK873" i="4"/>
  <c r="AJ873" i="4"/>
  <c r="AF873" i="4"/>
  <c r="AK865" i="4"/>
  <c r="AJ865" i="4"/>
  <c r="AF865" i="4"/>
  <c r="AK857" i="4"/>
  <c r="AJ857" i="4"/>
  <c r="AF857" i="4"/>
  <c r="AK849" i="4"/>
  <c r="AJ849" i="4"/>
  <c r="AF849" i="4"/>
  <c r="AK841" i="4"/>
  <c r="AJ841" i="4"/>
  <c r="AF841" i="4"/>
  <c r="AK833" i="4"/>
  <c r="AJ833" i="4"/>
  <c r="AF833" i="4"/>
  <c r="AK825" i="4"/>
  <c r="AJ825" i="4"/>
  <c r="AF825" i="4"/>
  <c r="AK817" i="4"/>
  <c r="AJ817" i="4"/>
  <c r="AF817" i="4"/>
  <c r="AK809" i="4"/>
  <c r="AJ809" i="4"/>
  <c r="AF809" i="4"/>
  <c r="AK801" i="4"/>
  <c r="AJ801" i="4"/>
  <c r="AF801" i="4"/>
  <c r="AK793" i="4"/>
  <c r="AJ793" i="4"/>
  <c r="AF793" i="4"/>
  <c r="AK785" i="4"/>
  <c r="AJ785" i="4"/>
  <c r="AF785" i="4"/>
  <c r="AK777" i="4"/>
  <c r="AJ777" i="4"/>
  <c r="AF777" i="4"/>
  <c r="AK769" i="4"/>
  <c r="AJ769" i="4"/>
  <c r="AF769" i="4"/>
  <c r="AK761" i="4"/>
  <c r="AJ761" i="4"/>
  <c r="AF761" i="4"/>
  <c r="AK705" i="4"/>
  <c r="AJ705" i="4"/>
  <c r="AF705" i="4"/>
  <c r="AJ697" i="4"/>
  <c r="AK665" i="4"/>
  <c r="AJ665" i="4"/>
  <c r="AF665" i="4"/>
  <c r="AK577" i="4"/>
  <c r="AK561" i="4"/>
  <c r="AH64" i="4"/>
  <c r="AK64" i="4"/>
  <c r="AG64" i="4"/>
  <c r="AI101" i="4"/>
  <c r="AJ101" i="4"/>
  <c r="AF101" i="4"/>
  <c r="AI97" i="4"/>
  <c r="AJ97" i="4"/>
  <c r="AF97" i="4"/>
  <c r="AI93" i="4"/>
  <c r="AJ93" i="4"/>
  <c r="AF93" i="4"/>
  <c r="AI89" i="4"/>
  <c r="AJ89" i="4"/>
  <c r="AF89" i="4"/>
  <c r="AI85" i="4"/>
  <c r="AJ85" i="4"/>
  <c r="AF85" i="4"/>
  <c r="AI81" i="4"/>
  <c r="AJ81" i="4"/>
  <c r="AF81" i="4"/>
  <c r="AI77" i="4"/>
  <c r="AJ77" i="4"/>
  <c r="AF77" i="4"/>
  <c r="AI73" i="4"/>
  <c r="AJ73" i="4"/>
  <c r="AF73" i="4"/>
  <c r="AI67" i="4"/>
  <c r="AJ67" i="4"/>
  <c r="AF67" i="4"/>
  <c r="AO153" i="4"/>
  <c r="AU153" i="4"/>
  <c r="AN153" i="4"/>
  <c r="AT153" i="4"/>
  <c r="AM965" i="4"/>
  <c r="AS965" i="4"/>
  <c r="AO957" i="4"/>
  <c r="AU957" i="4"/>
  <c r="AN957" i="4"/>
  <c r="AT957" i="4"/>
  <c r="AM949" i="4"/>
  <c r="AS949" i="4"/>
  <c r="AM933" i="4"/>
  <c r="AS933" i="4"/>
  <c r="AO925" i="4"/>
  <c r="AU925" i="4"/>
  <c r="AN925" i="4"/>
  <c r="AT925" i="4"/>
  <c r="AM149" i="4"/>
  <c r="AS149" i="4"/>
  <c r="AO109" i="4"/>
  <c r="AU109" i="4"/>
  <c r="AN109" i="4"/>
  <c r="AT109" i="4"/>
  <c r="AO39" i="4"/>
  <c r="AU39" i="4"/>
  <c r="AQ39" i="4"/>
  <c r="AW39" i="4"/>
  <c r="AQ69" i="4"/>
  <c r="AW69" i="4"/>
  <c r="AM69" i="4"/>
  <c r="AS69" i="4"/>
  <c r="AN69" i="4"/>
  <c r="AT69" i="4"/>
  <c r="AQ130" i="4"/>
  <c r="AW130" i="4"/>
  <c r="AM130" i="4"/>
  <c r="AS130" i="4"/>
  <c r="AN130" i="4"/>
  <c r="AT130" i="4"/>
  <c r="W154" i="4"/>
  <c r="J7" i="3"/>
  <c r="K7" i="3"/>
  <c r="D8" i="3"/>
  <c r="AG661" i="4"/>
  <c r="AD693" i="4"/>
  <c r="AF561" i="4"/>
  <c r="AF697" i="4"/>
  <c r="AK697" i="4"/>
  <c r="AG697" i="4"/>
  <c r="AH829" i="4"/>
  <c r="AF127" i="4"/>
  <c r="AD950" i="4"/>
  <c r="AD19" i="4"/>
  <c r="Z757" i="4"/>
  <c r="AH765" i="4"/>
  <c r="AH885" i="4"/>
  <c r="AE106" i="4"/>
  <c r="Z531" i="4"/>
  <c r="AJ661" i="4"/>
  <c r="AM42" i="4"/>
  <c r="AS42" i="4"/>
  <c r="AN161" i="4"/>
  <c r="AT161" i="4"/>
  <c r="AP135" i="4"/>
  <c r="AV135" i="4"/>
  <c r="AL135" i="4"/>
  <c r="AR135" i="4"/>
  <c r="F135" i="4"/>
  <c r="J135" i="4"/>
  <c r="M136" i="2"/>
  <c r="AF641" i="4"/>
  <c r="AF673" i="4"/>
  <c r="AJ917" i="4"/>
  <c r="AE757" i="4"/>
  <c r="AD821" i="4"/>
  <c r="Z893" i="4"/>
  <c r="AL173" i="4"/>
  <c r="AR173" i="4"/>
  <c r="AI717" i="4"/>
  <c r="AE521" i="4"/>
  <c r="AG673" i="4"/>
  <c r="D554" i="4"/>
  <c r="H554" i="4"/>
  <c r="AN114" i="4"/>
  <c r="AT114" i="4"/>
  <c r="AP42" i="4"/>
  <c r="AV42" i="4"/>
  <c r="AG701" i="4"/>
  <c r="AH733" i="4"/>
  <c r="AH797" i="4"/>
  <c r="AH853" i="4"/>
  <c r="AH917" i="4"/>
  <c r="AH127" i="4"/>
  <c r="Z127" i="4"/>
  <c r="AE148" i="4"/>
  <c r="AA531" i="4"/>
  <c r="AK733" i="4"/>
  <c r="Z1001" i="4"/>
  <c r="AQ151" i="4"/>
  <c r="AW151" i="4"/>
  <c r="AE829" i="4"/>
  <c r="AM937" i="4"/>
  <c r="AS937" i="4"/>
  <c r="AK673" i="4"/>
  <c r="AE996" i="4"/>
  <c r="AG617" i="4"/>
  <c r="AH673" i="4"/>
  <c r="AL83" i="4"/>
  <c r="AR83" i="4"/>
  <c r="G83" i="4"/>
  <c r="AB617" i="4"/>
  <c r="AC673" i="4"/>
  <c r="AI509" i="4"/>
  <c r="AL37" i="4"/>
  <c r="AR37" i="4"/>
  <c r="D37" i="4"/>
  <c r="H37" i="4"/>
  <c r="K38" i="2"/>
  <c r="AJ617" i="4"/>
  <c r="AJ673" i="4"/>
  <c r="AJ737" i="4"/>
  <c r="Z157" i="4"/>
  <c r="AD110" i="4"/>
  <c r="AB958" i="4"/>
  <c r="AE980" i="4"/>
  <c r="AI673" i="4"/>
  <c r="AG689" i="4"/>
  <c r="AH737" i="4"/>
  <c r="AE1001" i="4"/>
  <c r="Y559" i="4"/>
  <c r="AN65" i="4"/>
  <c r="AT65" i="4"/>
  <c r="Z91" i="4"/>
  <c r="AE693" i="4"/>
  <c r="Z693" i="4"/>
  <c r="AD757" i="4"/>
  <c r="AE821" i="4"/>
  <c r="Z821" i="4"/>
  <c r="AD893" i="4"/>
  <c r="AC617" i="4"/>
  <c r="AB673" i="4"/>
  <c r="AD509" i="4"/>
  <c r="AP509" i="4" s="1"/>
  <c r="AV509" i="4"/>
  <c r="AO161" i="4"/>
  <c r="AU161" i="4"/>
  <c r="AR538" i="4"/>
  <c r="D538" i="4" s="1"/>
  <c r="H538" i="4"/>
  <c r="AH661" i="4"/>
  <c r="AH701" i="4"/>
  <c r="AG733" i="4"/>
  <c r="AG765" i="4"/>
  <c r="AG797" i="4"/>
  <c r="AG829" i="4"/>
  <c r="AG853" i="4"/>
  <c r="AG885" i="4"/>
  <c r="AG917" i="4"/>
  <c r="AG127" i="4"/>
  <c r="AD127" i="4"/>
  <c r="AC127" i="4"/>
  <c r="AD106" i="4"/>
  <c r="AA106" i="4"/>
  <c r="AD148" i="4"/>
  <c r="AA148" i="4"/>
  <c r="AB531" i="4"/>
  <c r="Z930" i="4"/>
  <c r="AA950" i="4"/>
  <c r="AD966" i="4"/>
  <c r="AD976" i="4"/>
  <c r="AC984" i="4"/>
  <c r="AJ701" i="4"/>
  <c r="AF885" i="4"/>
  <c r="AM83" i="4"/>
  <c r="AS83" i="4"/>
  <c r="AM151" i="4"/>
  <c r="AS151" i="4"/>
  <c r="AK82" i="4"/>
  <c r="AQ82" i="4"/>
  <c r="AW82" i="4"/>
  <c r="AB509" i="4"/>
  <c r="AL185" i="4"/>
  <c r="AR185" i="4"/>
  <c r="D185" i="4"/>
  <c r="H185" i="4"/>
  <c r="AP161" i="4"/>
  <c r="AV161" i="4"/>
  <c r="AO181" i="4"/>
  <c r="AU181" i="4"/>
  <c r="AN42" i="4"/>
  <c r="AT42" i="4"/>
  <c r="AI845" i="4"/>
  <c r="AG561" i="4"/>
  <c r="AI705" i="4"/>
  <c r="Y859" i="4"/>
  <c r="AC91" i="4"/>
  <c r="AC665" i="4"/>
  <c r="AO114" i="4"/>
  <c r="AU114" i="4"/>
  <c r="AQ114" i="4"/>
  <c r="AW114" i="4"/>
  <c r="AL181" i="4"/>
  <c r="AR181" i="4"/>
  <c r="F181" i="4"/>
  <c r="J181" i="4"/>
  <c r="M182" i="2"/>
  <c r="AJ569" i="4"/>
  <c r="AF617" i="4"/>
  <c r="AK617" i="4"/>
  <c r="AJ689" i="4"/>
  <c r="AI645" i="4"/>
  <c r="AI781" i="4"/>
  <c r="AI901" i="4"/>
  <c r="AH157" i="4"/>
  <c r="AC555" i="4"/>
  <c r="AB938" i="4"/>
  <c r="AD981" i="4"/>
  <c r="AH617" i="4"/>
  <c r="AI641" i="4"/>
  <c r="AG737" i="4"/>
  <c r="AK813" i="4"/>
  <c r="Y731" i="4"/>
  <c r="AE19" i="4"/>
  <c r="AL65" i="4"/>
  <c r="AR65" i="4"/>
  <c r="E65" i="4"/>
  <c r="I65" i="4"/>
  <c r="L66" i="2"/>
  <c r="AM99" i="4"/>
  <c r="AS99" i="4"/>
  <c r="AC693" i="4"/>
  <c r="AA693" i="4"/>
  <c r="AB693" i="4"/>
  <c r="AN693" i="4"/>
  <c r="AT693" i="4"/>
  <c r="AC757" i="4"/>
  <c r="AA757" i="4"/>
  <c r="AB757" i="4"/>
  <c r="AN757" i="4"/>
  <c r="AT757" i="4"/>
  <c r="AC821" i="4"/>
  <c r="AA821" i="4"/>
  <c r="AB821" i="4"/>
  <c r="AN821" i="4"/>
  <c r="AT821" i="4"/>
  <c r="AC893" i="4"/>
  <c r="AA893" i="4"/>
  <c r="AB893" i="4"/>
  <c r="AN893" i="4"/>
  <c r="AT893" i="4"/>
  <c r="AN139" i="4"/>
  <c r="AT139" i="4"/>
  <c r="AM37" i="4"/>
  <c r="AS37" i="4"/>
  <c r="AO37" i="4"/>
  <c r="AU37" i="4"/>
  <c r="AL139" i="4"/>
  <c r="AR139" i="4"/>
  <c r="F139" i="4"/>
  <c r="J139" i="4"/>
  <c r="M140" i="2"/>
  <c r="AO147" i="4"/>
  <c r="AU147" i="4"/>
  <c r="AN937" i="4"/>
  <c r="AT937" i="4"/>
  <c r="AO42" i="4"/>
  <c r="AU42" i="4"/>
  <c r="AH1001" i="4"/>
  <c r="AM114" i="4"/>
  <c r="AS114" i="4"/>
  <c r="AM139" i="4"/>
  <c r="AS139" i="4"/>
  <c r="AP185" i="4"/>
  <c r="AV185" i="4"/>
  <c r="AQ165" i="4"/>
  <c r="AW165" i="4"/>
  <c r="AQ143" i="4"/>
  <c r="AW143" i="4"/>
  <c r="AP147" i="4"/>
  <c r="AV147" i="4"/>
  <c r="AQ62" i="4"/>
  <c r="AW62" i="4"/>
  <c r="AQ135" i="4"/>
  <c r="AW135" i="4"/>
  <c r="AL161" i="4"/>
  <c r="AR161" i="4"/>
  <c r="E161" i="4"/>
  <c r="I161" i="4"/>
  <c r="L162" i="2"/>
  <c r="AD781" i="4"/>
  <c r="AD901" i="4"/>
  <c r="Y939" i="4"/>
  <c r="AP937" i="4"/>
  <c r="AV937" i="4"/>
  <c r="F43" i="4"/>
  <c r="J43" i="4"/>
  <c r="M44" i="2"/>
  <c r="AN63" i="4"/>
  <c r="AT63" i="4"/>
  <c r="AL143" i="4"/>
  <c r="AR143" i="4"/>
  <c r="E143" i="4"/>
  <c r="I143" i="4"/>
  <c r="L144" i="2"/>
  <c r="AP37" i="4"/>
  <c r="AV37" i="4"/>
  <c r="AF577" i="4"/>
  <c r="AJ609" i="4"/>
  <c r="AJ633" i="4"/>
  <c r="AK641" i="4"/>
  <c r="AF737" i="4"/>
  <c r="AK737" i="4"/>
  <c r="AI677" i="4"/>
  <c r="AI749" i="4"/>
  <c r="AI813" i="4"/>
  <c r="AI869" i="4"/>
  <c r="AF157" i="4"/>
  <c r="AL157" i="4"/>
  <c r="AR157" i="4"/>
  <c r="AA110" i="4"/>
  <c r="AE152" i="4"/>
  <c r="Z555" i="4"/>
  <c r="AC938" i="4"/>
  <c r="Z993" i="4"/>
  <c r="AH577" i="4"/>
  <c r="AI633" i="4"/>
  <c r="AH689" i="4"/>
  <c r="AI737" i="4"/>
  <c r="AK645" i="4"/>
  <c r="AK677" i="4"/>
  <c r="AF717" i="4"/>
  <c r="AK781" i="4"/>
  <c r="AF845" i="4"/>
  <c r="AK901" i="4"/>
  <c r="Y667" i="4"/>
  <c r="Y795" i="4"/>
  <c r="AH795" i="4"/>
  <c r="AD609" i="4"/>
  <c r="Y637" i="4"/>
  <c r="AL63" i="4"/>
  <c r="AR63" i="4"/>
  <c r="D63" i="4"/>
  <c r="H63" i="4"/>
  <c r="K64" i="2"/>
  <c r="AM63" i="4"/>
  <c r="AS63" i="4"/>
  <c r="AJ561" i="4"/>
  <c r="AF569" i="4"/>
  <c r="AK569" i="4"/>
  <c r="AJ577" i="4"/>
  <c r="AF609" i="4"/>
  <c r="AK609" i="4"/>
  <c r="AF633" i="4"/>
  <c r="AJ641" i="4"/>
  <c r="AF689" i="4"/>
  <c r="AK689" i="4"/>
  <c r="AI765" i="4"/>
  <c r="AI797" i="4"/>
  <c r="AI829" i="4"/>
  <c r="AI885" i="4"/>
  <c r="AK127" i="4"/>
  <c r="AJ127" i="4"/>
  <c r="AI127" i="4"/>
  <c r="AB127" i="4"/>
  <c r="AN127" i="4"/>
  <c r="AT127" i="4"/>
  <c r="AE127" i="4"/>
  <c r="AQ127" i="4"/>
  <c r="AW127" i="4"/>
  <c r="AB106" i="4"/>
  <c r="Z106" i="4"/>
  <c r="AB148" i="4"/>
  <c r="Z148" i="4"/>
  <c r="AD531" i="4"/>
  <c r="AE531" i="4"/>
  <c r="AB930" i="4"/>
  <c r="AE966" i="4"/>
  <c r="AA976" i="4"/>
  <c r="Z984" i="4"/>
  <c r="AI577" i="4"/>
  <c r="AH641" i="4"/>
  <c r="AI689" i="4"/>
  <c r="F945" i="4"/>
  <c r="J945" i="4"/>
  <c r="AO131" i="4"/>
  <c r="AU131" i="4"/>
  <c r="AL937" i="4"/>
  <c r="AR937" i="4"/>
  <c r="AC537" i="4"/>
  <c r="Z537" i="4"/>
  <c r="AA992" i="4"/>
  <c r="AD992" i="4"/>
  <c r="AC1000" i="4"/>
  <c r="Z1000" i="4"/>
  <c r="Z977" i="4"/>
  <c r="AE977" i="4"/>
  <c r="AB989" i="4"/>
  <c r="AC989" i="4"/>
  <c r="AB997" i="4"/>
  <c r="AC997" i="4"/>
  <c r="AF853" i="4"/>
  <c r="AK853" i="4"/>
  <c r="AJ19" i="4"/>
  <c r="AP19" i="4"/>
  <c r="AV19" i="4"/>
  <c r="AB19" i="4"/>
  <c r="AA19" i="4"/>
  <c r="AC19" i="4"/>
  <c r="AI91" i="4"/>
  <c r="AB91" i="4"/>
  <c r="AA91" i="4"/>
  <c r="AE91" i="4"/>
  <c r="AB609" i="4"/>
  <c r="Z609" i="4"/>
  <c r="AL609" i="4"/>
  <c r="AR609" i="4"/>
  <c r="AE609" i="4"/>
  <c r="AG609" i="4"/>
  <c r="AH609" i="4"/>
  <c r="AB573" i="4"/>
  <c r="AC573" i="4"/>
  <c r="AA773" i="4"/>
  <c r="Z773" i="4"/>
  <c r="AB561" i="4"/>
  <c r="AN561" i="4" s="1"/>
  <c r="AT561" i="4"/>
  <c r="AI561" i="4"/>
  <c r="AB633" i="4"/>
  <c r="AG633" i="4"/>
  <c r="AH633" i="4"/>
  <c r="AB569" i="4"/>
  <c r="AG569" i="4"/>
  <c r="AH569" i="4"/>
  <c r="AC697" i="4"/>
  <c r="AI697" i="4"/>
  <c r="G957" i="4"/>
  <c r="E957" i="4"/>
  <c r="I957" i="4"/>
  <c r="Z617" i="4"/>
  <c r="AD617" i="4"/>
  <c r="AP617" i="4"/>
  <c r="AV617" i="4"/>
  <c r="AE617" i="4"/>
  <c r="AQ617" i="4"/>
  <c r="AW617" i="4"/>
  <c r="AI617" i="4"/>
  <c r="Z665" i="4"/>
  <c r="AL665" i="4"/>
  <c r="AR665" i="4"/>
  <c r="AD665" i="4"/>
  <c r="AE665" i="4"/>
  <c r="AQ665" i="4"/>
  <c r="AW665" i="4"/>
  <c r="AG665" i="4"/>
  <c r="AM665" i="4"/>
  <c r="AS665" i="4"/>
  <c r="AH665" i="4"/>
  <c r="AN665" i="4"/>
  <c r="AT665" i="4"/>
  <c r="Z705" i="4"/>
  <c r="AD705" i="4"/>
  <c r="AP705" i="4"/>
  <c r="AV705" i="4"/>
  <c r="AE705" i="4"/>
  <c r="AG705" i="4"/>
  <c r="AM705" i="4"/>
  <c r="AS705" i="4"/>
  <c r="AH705" i="4"/>
  <c r="AN705" i="4"/>
  <c r="AT705" i="4"/>
  <c r="AL62" i="4"/>
  <c r="AR62" i="4"/>
  <c r="F62" i="4"/>
  <c r="J62" i="4"/>
  <c r="M63" i="2"/>
  <c r="AP181" i="4"/>
  <c r="AV181" i="4"/>
  <c r="AM147" i="4"/>
  <c r="AS147" i="4"/>
  <c r="AN165" i="4"/>
  <c r="AT165" i="4"/>
  <c r="AN147" i="4"/>
  <c r="AT147" i="4"/>
  <c r="AM165" i="4"/>
  <c r="AS165" i="4"/>
  <c r="Y621" i="4"/>
  <c r="AO139" i="4"/>
  <c r="AU139" i="4"/>
  <c r="AL165" i="4"/>
  <c r="AR165" i="4"/>
  <c r="AR498" i="4"/>
  <c r="E498" i="4" s="1"/>
  <c r="I498" i="4"/>
  <c r="AO185" i="4"/>
  <c r="AU185" i="4"/>
  <c r="AP131" i="4"/>
  <c r="AV131" i="4"/>
  <c r="AL131" i="4"/>
  <c r="AR131" i="4"/>
  <c r="AN181" i="4"/>
  <c r="AT181" i="4"/>
  <c r="AP143" i="4"/>
  <c r="AV143" i="4"/>
  <c r="Y647" i="4"/>
  <c r="Y623" i="4"/>
  <c r="AJ623" i="4"/>
  <c r="Y699" i="4"/>
  <c r="Y763" i="4"/>
  <c r="AG763" i="4"/>
  <c r="Y827" i="4"/>
  <c r="AH827" i="4"/>
  <c r="Y891" i="4"/>
  <c r="AG891" i="4"/>
  <c r="AM143" i="4"/>
  <c r="AS143" i="4"/>
  <c r="AG157" i="4"/>
  <c r="AM157" i="4"/>
  <c r="AS157" i="4"/>
  <c r="AD157" i="4"/>
  <c r="AC157" i="4"/>
  <c r="AE110" i="4"/>
  <c r="AD152" i="4"/>
  <c r="AA152" i="4"/>
  <c r="AB555" i="4"/>
  <c r="Z938" i="4"/>
  <c r="AE958" i="4"/>
  <c r="AD521" i="4"/>
  <c r="AA521" i="4"/>
  <c r="AD980" i="4"/>
  <c r="AA980" i="4"/>
  <c r="AE988" i="4"/>
  <c r="AD996" i="4"/>
  <c r="AA996" i="4"/>
  <c r="AE981" i="4"/>
  <c r="Z981" i="4"/>
  <c r="AE993" i="4"/>
  <c r="AF645" i="4"/>
  <c r="AL645" i="4"/>
  <c r="AR645" i="4"/>
  <c r="AK717" i="4"/>
  <c r="AK749" i="4"/>
  <c r="AF781" i="4"/>
  <c r="AK845" i="4"/>
  <c r="AK869" i="4"/>
  <c r="AF901" i="4"/>
  <c r="AL901" i="4"/>
  <c r="AR901" i="4"/>
  <c r="Y611" i="4"/>
  <c r="Y987" i="4"/>
  <c r="Y591" i="4"/>
  <c r="AH591" i="4"/>
  <c r="Y651" i="4"/>
  <c r="Y683" i="4"/>
  <c r="Y715" i="4"/>
  <c r="Y747" i="4"/>
  <c r="Y779" i="4"/>
  <c r="AH779" i="4"/>
  <c r="Y811" i="4"/>
  <c r="Y843" i="4"/>
  <c r="AF843" i="4"/>
  <c r="Y875" i="4"/>
  <c r="AI875" i="4"/>
  <c r="Y907" i="4"/>
  <c r="AH907" i="4"/>
  <c r="AC653" i="4"/>
  <c r="AC709" i="4"/>
  <c r="AA561" i="4"/>
  <c r="AB697" i="4"/>
  <c r="AD645" i="4"/>
  <c r="AG747" i="4"/>
  <c r="Z947" i="4"/>
  <c r="AA947" i="4"/>
  <c r="AA930" i="4"/>
  <c r="AE930" i="4"/>
  <c r="AD930" i="4"/>
  <c r="AC950" i="4"/>
  <c r="Z950" i="4"/>
  <c r="AB950" i="4"/>
  <c r="AC966" i="4"/>
  <c r="Z966" i="4"/>
  <c r="AB966" i="4"/>
  <c r="AA537" i="4"/>
  <c r="AE537" i="4"/>
  <c r="AD537" i="4"/>
  <c r="AC976" i="4"/>
  <c r="AB976" i="4"/>
  <c r="Z976" i="4"/>
  <c r="AA984" i="4"/>
  <c r="AE984" i="4"/>
  <c r="AD984" i="4"/>
  <c r="AC992" i="4"/>
  <c r="AB992" i="4"/>
  <c r="Z992" i="4"/>
  <c r="AA1000" i="4"/>
  <c r="AE1000" i="4"/>
  <c r="AD1000" i="4"/>
  <c r="AB977" i="4"/>
  <c r="AA977" i="4"/>
  <c r="AC977" i="4"/>
  <c r="Z989" i="4"/>
  <c r="AD989" i="4"/>
  <c r="AE989" i="4"/>
  <c r="Z997" i="4"/>
  <c r="AD997" i="4"/>
  <c r="AE997" i="4"/>
  <c r="AK661" i="4"/>
  <c r="AF661" i="4"/>
  <c r="AJ733" i="4"/>
  <c r="AF733" i="4"/>
  <c r="AJ765" i="4"/>
  <c r="AK765" i="4"/>
  <c r="AD1001" i="4"/>
  <c r="AP1001" i="4"/>
  <c r="AM65" i="4"/>
  <c r="AS65" i="4"/>
  <c r="AO99" i="4"/>
  <c r="AU99" i="4"/>
  <c r="AL99" i="4"/>
  <c r="AR99" i="4"/>
  <c r="F99" i="4"/>
  <c r="J99" i="4"/>
  <c r="M100" i="2"/>
  <c r="AN151" i="4"/>
  <c r="AT151" i="4"/>
  <c r="AA837" i="4"/>
  <c r="AD909" i="4"/>
  <c r="AJ107" i="4"/>
  <c r="AP107" i="4"/>
  <c r="AV107" i="4"/>
  <c r="Z107" i="4"/>
  <c r="AA107" i="4"/>
  <c r="F937" i="4"/>
  <c r="J937" i="4"/>
  <c r="AB641" i="4"/>
  <c r="AC641" i="4"/>
  <c r="AO641" i="4"/>
  <c r="AU641" i="4"/>
  <c r="F105" i="4"/>
  <c r="J105" i="4"/>
  <c r="M106" i="2"/>
  <c r="E105" i="4"/>
  <c r="I105" i="4"/>
  <c r="L106" i="2"/>
  <c r="AF1001" i="4"/>
  <c r="AG1001" i="4"/>
  <c r="AB1001" i="4"/>
  <c r="AN1001" i="4"/>
  <c r="AA1001" i="4"/>
  <c r="AM1001" i="4"/>
  <c r="AC1001" i="4"/>
  <c r="AK701" i="4"/>
  <c r="AF701" i="4"/>
  <c r="AK797" i="4"/>
  <c r="AF797" i="4"/>
  <c r="AK829" i="4"/>
  <c r="AF829" i="4"/>
  <c r="Z853" i="4"/>
  <c r="AJ853" i="4"/>
  <c r="AB885" i="4"/>
  <c r="AJ885" i="4"/>
  <c r="AE917" i="4"/>
  <c r="AK917" i="4"/>
  <c r="AF917" i="4"/>
  <c r="G105" i="4"/>
  <c r="Z959" i="4"/>
  <c r="AB959" i="4"/>
  <c r="Y557" i="4"/>
  <c r="Z557" i="4" s="1"/>
  <c r="AI1001" i="4"/>
  <c r="AK1001" i="4"/>
  <c r="Z737" i="4"/>
  <c r="AB737" i="4"/>
  <c r="AN737" i="4"/>
  <c r="AT737" i="4"/>
  <c r="AC737" i="4"/>
  <c r="AO65" i="4"/>
  <c r="AU65" i="4"/>
  <c r="AQ181" i="4"/>
  <c r="AW181" i="4"/>
  <c r="AN185" i="4"/>
  <c r="AT185" i="4"/>
  <c r="AQ139" i="4"/>
  <c r="AW139" i="4"/>
  <c r="AR536" i="4"/>
  <c r="E536" i="4" s="1"/>
  <c r="I536" i="4"/>
  <c r="AQ131" i="4"/>
  <c r="AW131" i="4"/>
  <c r="AC569" i="4"/>
  <c r="AC609" i="4"/>
  <c r="AA609" i="4"/>
  <c r="AA633" i="4"/>
  <c r="AA673" i="4"/>
  <c r="AA853" i="4"/>
  <c r="AJ90" i="4"/>
  <c r="AP90" i="4"/>
  <c r="AV90" i="4"/>
  <c r="AD82" i="4"/>
  <c r="AE509" i="4"/>
  <c r="AG509" i="4"/>
  <c r="AF509" i="4"/>
  <c r="E945" i="4"/>
  <c r="I945" i="4"/>
  <c r="E43" i="4"/>
  <c r="I43" i="4"/>
  <c r="L44" i="2"/>
  <c r="AN173" i="4"/>
  <c r="AT173" i="4"/>
  <c r="Y649" i="4"/>
  <c r="AC649" i="4"/>
  <c r="AM185" i="4"/>
  <c r="AS185" i="4"/>
  <c r="AP114" i="4"/>
  <c r="AV114" i="4"/>
  <c r="AQ147" i="4"/>
  <c r="AW147" i="4"/>
  <c r="AO165" i="4"/>
  <c r="AU165" i="4"/>
  <c r="X771" i="4"/>
  <c r="AC561" i="4"/>
  <c r="AC633" i="4"/>
  <c r="AO633" i="4"/>
  <c r="AU633" i="4"/>
  <c r="AE673" i="4"/>
  <c r="AD673" i="4"/>
  <c r="AD717" i="4"/>
  <c r="AK350" i="4"/>
  <c r="AP72" i="4"/>
  <c r="AV72" i="4"/>
  <c r="AN72" i="4"/>
  <c r="AT72" i="4"/>
  <c r="AM128" i="4"/>
  <c r="AS128" i="4"/>
  <c r="AC509" i="4"/>
  <c r="Z509" i="4"/>
  <c r="AA509" i="4"/>
  <c r="AK509" i="4"/>
  <c r="AH509" i="4"/>
  <c r="AN509" i="4"/>
  <c r="AT509" i="4"/>
  <c r="G544" i="4"/>
  <c r="G945" i="4"/>
  <c r="G43" i="4"/>
  <c r="AH645" i="4"/>
  <c r="AG645" i="4"/>
  <c r="AH677" i="4"/>
  <c r="AG677" i="4"/>
  <c r="AH717" i="4"/>
  <c r="AG717" i="4"/>
  <c r="AH749" i="4"/>
  <c r="AG749" i="4"/>
  <c r="AH781" i="4"/>
  <c r="AG781" i="4"/>
  <c r="AH813" i="4"/>
  <c r="AH845" i="4"/>
  <c r="AG845" i="4"/>
  <c r="AH869" i="4"/>
  <c r="AH901" i="4"/>
  <c r="AG901" i="4"/>
  <c r="AK157" i="4"/>
  <c r="AJ157" i="4"/>
  <c r="AI157" i="4"/>
  <c r="AB157" i="4"/>
  <c r="AN157" i="4"/>
  <c r="AT157" i="4"/>
  <c r="AE157" i="4"/>
  <c r="AB110" i="4"/>
  <c r="Z110" i="4"/>
  <c r="AB152" i="4"/>
  <c r="Z152" i="4"/>
  <c r="AD555" i="4"/>
  <c r="AE555" i="4"/>
  <c r="AD938" i="4"/>
  <c r="AE938" i="4"/>
  <c r="Z521" i="4"/>
  <c r="AB521" i="4"/>
  <c r="Z980" i="4"/>
  <c r="AB980" i="4"/>
  <c r="Z996" i="4"/>
  <c r="AB996" i="4"/>
  <c r="AC981" i="4"/>
  <c r="AA981" i="4"/>
  <c r="AC993" i="4"/>
  <c r="AJ645" i="4"/>
  <c r="AJ717" i="4"/>
  <c r="AJ781" i="4"/>
  <c r="AJ845" i="4"/>
  <c r="AJ901" i="4"/>
  <c r="AJ70" i="4"/>
  <c r="AP70" i="4"/>
  <c r="AV70" i="4"/>
  <c r="AJ86" i="4"/>
  <c r="AP86" i="4"/>
  <c r="AV86" i="4"/>
  <c r="AK226" i="4"/>
  <c r="AO136" i="4"/>
  <c r="AU136" i="4"/>
  <c r="AQ136" i="4"/>
  <c r="AW136" i="4"/>
  <c r="Y178" i="4"/>
  <c r="AF178" i="4"/>
  <c r="AE350" i="4"/>
  <c r="AQ350" i="4" s="1"/>
  <c r="AW350" i="4" s="1"/>
  <c r="G149" i="4"/>
  <c r="D965" i="4"/>
  <c r="H965" i="4"/>
  <c r="Z653" i="4"/>
  <c r="AE653" i="4"/>
  <c r="AG685" i="4"/>
  <c r="AB685" i="4"/>
  <c r="AI709" i="4"/>
  <c r="AE709" i="4"/>
  <c r="AH741" i="4"/>
  <c r="AN741" i="4"/>
  <c r="AT741" i="4"/>
  <c r="AE741" i="4"/>
  <c r="AB773" i="4"/>
  <c r="AD773" i="4"/>
  <c r="AC773" i="4"/>
  <c r="AH805" i="4"/>
  <c r="AN805" i="4"/>
  <c r="AT805" i="4"/>
  <c r="AE805" i="4"/>
  <c r="AB837" i="4"/>
  <c r="AD837" i="4"/>
  <c r="AC837" i="4"/>
  <c r="AH877" i="4"/>
  <c r="Z877" i="4"/>
  <c r="AA877" i="4"/>
  <c r="AB909" i="4"/>
  <c r="Z909" i="4"/>
  <c r="AA909" i="4"/>
  <c r="AH80" i="4"/>
  <c r="AB80" i="4"/>
  <c r="D969" i="4"/>
  <c r="H969" i="4"/>
  <c r="E969" i="4"/>
  <c r="I969" i="4"/>
  <c r="Z561" i="4"/>
  <c r="AL561" i="4"/>
  <c r="AR561" i="4"/>
  <c r="AD561" i="4"/>
  <c r="AP561" i="4" s="1"/>
  <c r="AV561" i="4"/>
  <c r="AE561" i="4"/>
  <c r="AQ561" i="4"/>
  <c r="AW561" i="4"/>
  <c r="Z633" i="4"/>
  <c r="AD633" i="4"/>
  <c r="AP633" i="4"/>
  <c r="AV633" i="4"/>
  <c r="AE633" i="4"/>
  <c r="F528" i="4"/>
  <c r="J528" i="4"/>
  <c r="D528" i="4"/>
  <c r="H528" i="4"/>
  <c r="Z569" i="4"/>
  <c r="AA569" i="4"/>
  <c r="Z697" i="4"/>
  <c r="AA697" i="4"/>
  <c r="AM697" i="4"/>
  <c r="AS697" i="4"/>
  <c r="Z577" i="4"/>
  <c r="AB577" i="4"/>
  <c r="AC577" i="4"/>
  <c r="AO577" i="4" s="1"/>
  <c r="AU577" i="4"/>
  <c r="Z641" i="4"/>
  <c r="AA641" i="4"/>
  <c r="AM641" i="4"/>
  <c r="AS641" i="4"/>
  <c r="Z689" i="4"/>
  <c r="AB689" i="4"/>
  <c r="AC689" i="4"/>
  <c r="G925" i="4"/>
  <c r="D925" i="4"/>
  <c r="H925" i="4"/>
  <c r="X605" i="4"/>
  <c r="Y605" i="4"/>
  <c r="AB17" i="4"/>
  <c r="AE55" i="4"/>
  <c r="AH55" i="4"/>
  <c r="Z15" i="4"/>
  <c r="AI15" i="4"/>
  <c r="AD74" i="4"/>
  <c r="AK74" i="4"/>
  <c r="AA102" i="4"/>
  <c r="AH102" i="4"/>
  <c r="AJ102" i="4"/>
  <c r="AD354" i="4"/>
  <c r="AI354" i="4"/>
  <c r="AB661" i="4"/>
  <c r="AD661" i="4"/>
  <c r="Z701" i="4"/>
  <c r="AA701" i="4"/>
  <c r="AM701" i="4"/>
  <c r="AS701" i="4"/>
  <c r="AB733" i="4"/>
  <c r="AD733" i="4"/>
  <c r="Z765" i="4"/>
  <c r="AL765" i="4"/>
  <c r="AR765" i="4"/>
  <c r="AA765" i="4"/>
  <c r="AB797" i="4"/>
  <c r="AD797" i="4"/>
  <c r="AB829" i="4"/>
  <c r="Z829" i="4"/>
  <c r="Z885" i="4"/>
  <c r="AC885" i="4"/>
  <c r="AB917" i="4"/>
  <c r="Z917" i="4"/>
  <c r="F925" i="4"/>
  <c r="J925" i="4"/>
  <c r="G528" i="4"/>
  <c r="F969" i="4"/>
  <c r="J969" i="4"/>
  <c r="AH947" i="4"/>
  <c r="AB947" i="4"/>
  <c r="AC947" i="4"/>
  <c r="AE947" i="4"/>
  <c r="AH573" i="4"/>
  <c r="AN573" i="4" s="1"/>
  <c r="Z573" i="4"/>
  <c r="AD573" i="4"/>
  <c r="AE573" i="4"/>
  <c r="AQ88" i="4"/>
  <c r="AW88" i="4"/>
  <c r="AO59" i="4"/>
  <c r="AU59" i="4"/>
  <c r="AM176" i="4"/>
  <c r="AS176" i="4"/>
  <c r="AO184" i="4"/>
  <c r="AU184" i="4"/>
  <c r="AD124" i="4"/>
  <c r="AD164" i="4"/>
  <c r="AD115" i="4"/>
  <c r="AA55" i="4"/>
  <c r="AB74" i="4"/>
  <c r="AE90" i="4"/>
  <c r="AH124" i="4"/>
  <c r="AI164" i="4"/>
  <c r="AC115" i="4"/>
  <c r="AR506" i="4"/>
  <c r="AE661" i="4"/>
  <c r="Z661" i="4"/>
  <c r="AL661" i="4"/>
  <c r="AR661" i="4"/>
  <c r="AC701" i="4"/>
  <c r="AB701" i="4"/>
  <c r="AN701" i="4"/>
  <c r="AT701" i="4"/>
  <c r="AE733" i="4"/>
  <c r="Z733" i="4"/>
  <c r="AL733" i="4"/>
  <c r="AR733" i="4"/>
  <c r="AC765" i="4"/>
  <c r="AB765" i="4"/>
  <c r="AE797" i="4"/>
  <c r="Z797" i="4"/>
  <c r="AD829" i="4"/>
  <c r="AC853" i="4"/>
  <c r="AB853" i="4"/>
  <c r="AA885" i="4"/>
  <c r="AD917" i="4"/>
  <c r="AI55" i="4"/>
  <c r="AH15" i="4"/>
  <c r="AJ74" i="4"/>
  <c r="AJ82" i="4"/>
  <c r="AK90" i="4"/>
  <c r="AK102" i="4"/>
  <c r="AJ354" i="4"/>
  <c r="AM160" i="4"/>
  <c r="AS160" i="4"/>
  <c r="AG15" i="4"/>
  <c r="AF82" i="4"/>
  <c r="AD55" i="4"/>
  <c r="AA15" i="4"/>
  <c r="AM15" i="4"/>
  <c r="AS15" i="4"/>
  <c r="AE74" i="4"/>
  <c r="AB90" i="4"/>
  <c r="Z102" i="4"/>
  <c r="AJ124" i="4"/>
  <c r="AB164" i="4"/>
  <c r="AB354" i="4"/>
  <c r="D957" i="4"/>
  <c r="H957" i="4"/>
  <c r="E554" i="4"/>
  <c r="I554" i="4"/>
  <c r="D949" i="4"/>
  <c r="H949" i="4"/>
  <c r="AD845" i="4"/>
  <c r="AG507" i="4"/>
  <c r="AP160" i="4"/>
  <c r="AV160" i="4"/>
  <c r="AL51" i="4"/>
  <c r="AR51" i="4"/>
  <c r="E51" i="4"/>
  <c r="I51" i="4"/>
  <c r="L52" i="2"/>
  <c r="G554" i="4"/>
  <c r="F109" i="4"/>
  <c r="J109" i="4"/>
  <c r="M110" i="2"/>
  <c r="F949" i="4"/>
  <c r="J949" i="4"/>
  <c r="F965" i="4"/>
  <c r="J965" i="4"/>
  <c r="Y589" i="4"/>
  <c r="AK589" i="4"/>
  <c r="AO63" i="4"/>
  <c r="AU63" i="4"/>
  <c r="AR510" i="4"/>
  <c r="F510" i="4" s="1"/>
  <c r="J510" i="4"/>
  <c r="AP173" i="4"/>
  <c r="AV173" i="4"/>
  <c r="AN37" i="4"/>
  <c r="AT37" i="4"/>
  <c r="AR530" i="4"/>
  <c r="D530" i="4" s="1"/>
  <c r="H530" i="4"/>
  <c r="AK681" i="4"/>
  <c r="AJ681" i="4"/>
  <c r="AB585" i="4"/>
  <c r="AA585" i="4"/>
  <c r="AC585" i="4"/>
  <c r="AG585" i="4"/>
  <c r="AH585" i="4"/>
  <c r="AJ585" i="4"/>
  <c r="AI585" i="4"/>
  <c r="AK585" i="4"/>
  <c r="AF585" i="4"/>
  <c r="AL114" i="4"/>
  <c r="AR114" i="4"/>
  <c r="F114" i="4"/>
  <c r="J114" i="4"/>
  <c r="M115" i="2"/>
  <c r="AE569" i="4"/>
  <c r="AQ569" i="4"/>
  <c r="AW569" i="4"/>
  <c r="AD569" i="4"/>
  <c r="AE577" i="4"/>
  <c r="AQ577" i="4"/>
  <c r="AW577" i="4"/>
  <c r="AD577" i="4"/>
  <c r="AE585" i="4"/>
  <c r="AD585" i="4"/>
  <c r="Z585" i="4"/>
  <c r="AE641" i="4"/>
  <c r="AD641" i="4"/>
  <c r="AE689" i="4"/>
  <c r="AD689" i="4"/>
  <c r="AE697" i="4"/>
  <c r="AD697" i="4"/>
  <c r="AE737" i="4"/>
  <c r="AD737" i="4"/>
  <c r="AC661" i="4"/>
  <c r="AA661" i="4"/>
  <c r="AM661" i="4"/>
  <c r="AS661" i="4"/>
  <c r="AE701" i="4"/>
  <c r="AD701" i="4"/>
  <c r="AP701" i="4"/>
  <c r="AV701" i="4"/>
  <c r="AC733" i="4"/>
  <c r="AA733" i="4"/>
  <c r="AE765" i="4"/>
  <c r="AD765" i="4"/>
  <c r="AC797" i="4"/>
  <c r="AA797" i="4"/>
  <c r="AC829" i="4"/>
  <c r="AA829" i="4"/>
  <c r="AE853" i="4"/>
  <c r="AD853" i="4"/>
  <c r="AP853" i="4"/>
  <c r="AV853" i="4"/>
  <c r="AE885" i="4"/>
  <c r="AD885" i="4"/>
  <c r="AC917" i="4"/>
  <c r="AA917" i="4"/>
  <c r="AF55" i="4"/>
  <c r="AG55" i="4"/>
  <c r="AK15" i="4"/>
  <c r="AI74" i="4"/>
  <c r="AI82" i="4"/>
  <c r="AI90" i="4"/>
  <c r="AI102" i="4"/>
  <c r="AJ15" i="4"/>
  <c r="Z80" i="4"/>
  <c r="AP88" i="4"/>
  <c r="AV88" i="4"/>
  <c r="AN88" i="4"/>
  <c r="AT88" i="4"/>
  <c r="AL59" i="4"/>
  <c r="AR59" i="4"/>
  <c r="G59" i="4"/>
  <c r="AP59" i="4"/>
  <c r="AV59" i="4"/>
  <c r="AP136" i="4"/>
  <c r="AV136" i="4"/>
  <c r="AG74" i="4"/>
  <c r="AG82" i="4"/>
  <c r="AH90" i="4"/>
  <c r="AN90" i="4"/>
  <c r="AT90" i="4"/>
  <c r="AQ128" i="4"/>
  <c r="AW128" i="4"/>
  <c r="AP128" i="4"/>
  <c r="AV128" i="4"/>
  <c r="AP144" i="4"/>
  <c r="AV144" i="4"/>
  <c r="AB15" i="4"/>
  <c r="AB82" i="4"/>
  <c r="AB102" i="4"/>
  <c r="AF124" i="4"/>
  <c r="AA124" i="4"/>
  <c r="AE164" i="4"/>
  <c r="AG164" i="4"/>
  <c r="Z17" i="4"/>
  <c r="AA17" i="4"/>
  <c r="AI17" i="4"/>
  <c r="F544" i="4"/>
  <c r="J544" i="4"/>
  <c r="G969" i="4"/>
  <c r="E949" i="4"/>
  <c r="I949" i="4"/>
  <c r="E965" i="4"/>
  <c r="I965" i="4"/>
  <c r="Z115" i="4"/>
  <c r="AI115" i="4"/>
  <c r="AE961" i="4"/>
  <c r="AQ961" i="4"/>
  <c r="AW961" i="4"/>
  <c r="AH961" i="4"/>
  <c r="AB961" i="4"/>
  <c r="AC973" i="4"/>
  <c r="AK973" i="4"/>
  <c r="AB973" i="4"/>
  <c r="AA973" i="4"/>
  <c r="AJ961" i="4"/>
  <c r="AC961" i="4"/>
  <c r="Y927" i="4"/>
  <c r="AI927" i="4"/>
  <c r="AD713" i="4"/>
  <c r="AJ713" i="4"/>
  <c r="AK713" i="4"/>
  <c r="AJ745" i="4"/>
  <c r="AK745" i="4"/>
  <c r="Z729" i="4"/>
  <c r="AD729" i="4"/>
  <c r="AE729" i="4"/>
  <c r="AG729" i="4"/>
  <c r="AH729" i="4"/>
  <c r="AK729" i="4"/>
  <c r="AF729" i="4"/>
  <c r="AB729" i="4"/>
  <c r="AA729" i="4"/>
  <c r="AC729" i="4"/>
  <c r="AI729" i="4"/>
  <c r="AJ729" i="4"/>
  <c r="AB753" i="4"/>
  <c r="AA753" i="4"/>
  <c r="AC753" i="4"/>
  <c r="AI753" i="4"/>
  <c r="AJ753" i="4"/>
  <c r="Z753" i="4"/>
  <c r="AD753" i="4"/>
  <c r="AE753" i="4"/>
  <c r="AG753" i="4"/>
  <c r="AH753" i="4"/>
  <c r="AK753" i="4"/>
  <c r="AF753" i="4"/>
  <c r="AB721" i="4"/>
  <c r="AA721" i="4"/>
  <c r="AC721" i="4"/>
  <c r="AG721" i="4"/>
  <c r="AH721" i="4"/>
  <c r="AK721" i="4"/>
  <c r="AF721" i="4"/>
  <c r="Z721" i="4"/>
  <c r="AD721" i="4"/>
  <c r="AE721" i="4"/>
  <c r="AQ721" i="4"/>
  <c r="AW721" i="4"/>
  <c r="AI721" i="4"/>
  <c r="AJ721" i="4"/>
  <c r="Z657" i="4"/>
  <c r="AK657" i="4"/>
  <c r="AF657" i="4"/>
  <c r="AE657" i="4"/>
  <c r="AQ657" i="4"/>
  <c r="AW657" i="4"/>
  <c r="AJ657" i="4"/>
  <c r="Z601" i="4"/>
  <c r="AD601" i="4"/>
  <c r="AE601" i="4"/>
  <c r="AI601" i="4"/>
  <c r="AB601" i="4"/>
  <c r="AA601" i="4"/>
  <c r="AC601" i="4"/>
  <c r="AG601" i="4"/>
  <c r="AH601" i="4"/>
  <c r="AK601" i="4"/>
  <c r="AF601" i="4"/>
  <c r="AJ601" i="4"/>
  <c r="Z625" i="4"/>
  <c r="AK625" i="4"/>
  <c r="Z593" i="4"/>
  <c r="AD593" i="4"/>
  <c r="AE593" i="4"/>
  <c r="AG593" i="4"/>
  <c r="AH593" i="4"/>
  <c r="AB593" i="4"/>
  <c r="AA593" i="4"/>
  <c r="AC593" i="4"/>
  <c r="AI593" i="4"/>
  <c r="AJ593" i="4"/>
  <c r="AK593" i="4"/>
  <c r="AF593" i="4"/>
  <c r="AR542" i="4"/>
  <c r="Y493" i="4"/>
  <c r="AB493" i="4"/>
  <c r="AH931" i="4"/>
  <c r="AD931" i="4"/>
  <c r="AC931" i="4"/>
  <c r="Z931" i="4"/>
  <c r="AA931" i="4"/>
  <c r="AH967" i="4"/>
  <c r="AB967" i="4"/>
  <c r="AE967" i="4"/>
  <c r="AD967" i="4"/>
  <c r="AC967" i="4"/>
  <c r="AH669" i="4"/>
  <c r="AA669" i="4"/>
  <c r="Z669" i="4"/>
  <c r="AE669" i="4"/>
  <c r="AB669" i="4"/>
  <c r="AN669" i="4"/>
  <c r="AT669" i="4"/>
  <c r="AC669" i="4"/>
  <c r="AH725" i="4"/>
  <c r="AD725" i="4"/>
  <c r="AA725" i="4"/>
  <c r="Z725" i="4"/>
  <c r="AE725" i="4"/>
  <c r="AH789" i="4"/>
  <c r="AD789" i="4"/>
  <c r="AA789" i="4"/>
  <c r="Z789" i="4"/>
  <c r="AE789" i="4"/>
  <c r="AH861" i="4"/>
  <c r="AD861" i="4"/>
  <c r="AA861" i="4"/>
  <c r="Z861" i="4"/>
  <c r="AE861" i="4"/>
  <c r="AA681" i="4"/>
  <c r="AI681" i="4"/>
  <c r="Z681" i="4"/>
  <c r="AE681" i="4"/>
  <c r="AH681" i="4"/>
  <c r="AB681" i="4"/>
  <c r="AC681" i="4"/>
  <c r="AF985" i="4"/>
  <c r="Z985" i="4"/>
  <c r="AK985" i="4"/>
  <c r="AG985" i="4"/>
  <c r="AB985" i="4"/>
  <c r="AA985" i="4"/>
  <c r="AJ985" i="4"/>
  <c r="AI985" i="4"/>
  <c r="AD985" i="4"/>
  <c r="AE985" i="4"/>
  <c r="AA713" i="4"/>
  <c r="AI713" i="4"/>
  <c r="Z713" i="4"/>
  <c r="AE713" i="4"/>
  <c r="AH713" i="4"/>
  <c r="AB713" i="4"/>
  <c r="AC713" i="4"/>
  <c r="AB625" i="4"/>
  <c r="AC625" i="4"/>
  <c r="AG625" i="4"/>
  <c r="AD625" i="4"/>
  <c r="AI625" i="4"/>
  <c r="AA625" i="4"/>
  <c r="AH625" i="4"/>
  <c r="AA745" i="4"/>
  <c r="AI745" i="4"/>
  <c r="Z745" i="4"/>
  <c r="AE745" i="4"/>
  <c r="AQ745" i="4"/>
  <c r="AW745" i="4"/>
  <c r="AH745" i="4"/>
  <c r="AB745" i="4"/>
  <c r="AC745" i="4"/>
  <c r="AG681" i="4"/>
  <c r="AG745" i="4"/>
  <c r="AC985" i="4"/>
  <c r="AB931" i="4"/>
  <c r="AD681" i="4"/>
  <c r="AF625" i="4"/>
  <c r="AC725" i="4"/>
  <c r="AC789" i="4"/>
  <c r="AC861" i="4"/>
  <c r="AD47" i="4"/>
  <c r="AH47" i="4"/>
  <c r="AE78" i="4"/>
  <c r="AQ78" i="4"/>
  <c r="AW78" i="4"/>
  <c r="AG78" i="4"/>
  <c r="AE94" i="4"/>
  <c r="AQ94" i="4"/>
  <c r="AW94" i="4"/>
  <c r="AD94" i="4"/>
  <c r="AG94" i="4"/>
  <c r="AA958" i="4"/>
  <c r="AD958" i="4"/>
  <c r="AC958" i="4"/>
  <c r="AA988" i="4"/>
  <c r="AD988" i="4"/>
  <c r="AC988" i="4"/>
  <c r="Z988" i="4"/>
  <c r="AD993" i="4"/>
  <c r="AA993" i="4"/>
  <c r="AD677" i="4"/>
  <c r="AJ677" i="4"/>
  <c r="AF677" i="4"/>
  <c r="Z677" i="4"/>
  <c r="AD749" i="4"/>
  <c r="AE749" i="4"/>
  <c r="AJ749" i="4"/>
  <c r="AF749" i="4"/>
  <c r="AL749" i="4"/>
  <c r="AR749" i="4"/>
  <c r="AD813" i="4"/>
  <c r="Z813" i="4"/>
  <c r="AJ813" i="4"/>
  <c r="AE813" i="4"/>
  <c r="AF813" i="4"/>
  <c r="AD869" i="4"/>
  <c r="AJ869" i="4"/>
  <c r="Z869" i="4"/>
  <c r="AF869" i="4"/>
  <c r="AE869" i="4"/>
  <c r="Z146" i="4"/>
  <c r="AH146" i="4"/>
  <c r="AB657" i="4"/>
  <c r="AC657" i="4"/>
  <c r="AG657" i="4"/>
  <c r="AD657" i="4"/>
  <c r="AI657" i="4"/>
  <c r="AA657" i="4"/>
  <c r="AH657" i="4"/>
  <c r="AJ625" i="4"/>
  <c r="AF681" i="4"/>
  <c r="AF713" i="4"/>
  <c r="AF745" i="4"/>
  <c r="AG713" i="4"/>
  <c r="AA967" i="4"/>
  <c r="AB725" i="4"/>
  <c r="AB789" i="4"/>
  <c r="AB861" i="4"/>
  <c r="AE625" i="4"/>
  <c r="AD745" i="4"/>
  <c r="AP745" i="4"/>
  <c r="AV745" i="4"/>
  <c r="AH985" i="4"/>
  <c r="AJ75" i="4"/>
  <c r="AP75" i="4"/>
  <c r="AV75" i="4"/>
  <c r="AC75" i="4"/>
  <c r="Z75" i="4"/>
  <c r="D929" i="4"/>
  <c r="H929" i="4"/>
  <c r="F929" i="4"/>
  <c r="J929" i="4"/>
  <c r="G929" i="4"/>
  <c r="AM173" i="4"/>
  <c r="AS173" i="4"/>
  <c r="AO83" i="4"/>
  <c r="AU83" i="4"/>
  <c r="AN176" i="4"/>
  <c r="AT176" i="4"/>
  <c r="AG639" i="4"/>
  <c r="AI707" i="4"/>
  <c r="AG899" i="4"/>
  <c r="AC146" i="4"/>
  <c r="AH91" i="4"/>
  <c r="AJ146" i="4"/>
  <c r="AD146" i="4"/>
  <c r="AI573" i="4"/>
  <c r="AK146" i="4"/>
  <c r="AO173" i="4"/>
  <c r="AU173" i="4"/>
  <c r="Z961" i="4"/>
  <c r="AI961" i="4"/>
  <c r="AF961" i="4"/>
  <c r="AD961" i="4"/>
  <c r="AA961" i="4"/>
  <c r="AG961" i="4"/>
  <c r="AA146" i="4"/>
  <c r="AG146" i="4"/>
  <c r="AI146" i="4"/>
  <c r="AB146" i="4"/>
  <c r="AE146" i="4"/>
  <c r="AF146" i="4"/>
  <c r="AK115" i="4"/>
  <c r="AA115" i="4"/>
  <c r="AB115" i="4"/>
  <c r="AN115" i="4"/>
  <c r="AT115" i="4"/>
  <c r="AJ115" i="4"/>
  <c r="AG115" i="4"/>
  <c r="AE115" i="4"/>
  <c r="AF115" i="4"/>
  <c r="G933" i="4"/>
  <c r="E933" i="4"/>
  <c r="I933" i="4"/>
  <c r="F153" i="4"/>
  <c r="J153" i="4"/>
  <c r="M154" i="2"/>
  <c r="E153" i="4"/>
  <c r="I153" i="4"/>
  <c r="L154" i="2"/>
  <c r="F552" i="4"/>
  <c r="J552" i="4"/>
  <c r="D552" i="4"/>
  <c r="H552" i="4"/>
  <c r="AF973" i="4"/>
  <c r="AI973" i="4"/>
  <c r="AJ973" i="4"/>
  <c r="AH973" i="4"/>
  <c r="AE973" i="4"/>
  <c r="AD973" i="4"/>
  <c r="Z973" i="4"/>
  <c r="AQ65" i="4"/>
  <c r="AW65" i="4"/>
  <c r="AE75" i="4"/>
  <c r="AA75" i="4"/>
  <c r="AB75" i="4"/>
  <c r="AQ83" i="4"/>
  <c r="AW83" i="4"/>
  <c r="AN83" i="4"/>
  <c r="AT83" i="4"/>
  <c r="AQ99" i="4"/>
  <c r="AW99" i="4"/>
  <c r="AN99" i="4"/>
  <c r="AT99" i="4"/>
  <c r="AE107" i="4"/>
  <c r="AC107" i="4"/>
  <c r="AB107" i="4"/>
  <c r="AO151" i="4"/>
  <c r="AU151" i="4"/>
  <c r="AL151" i="4"/>
  <c r="AR151" i="4"/>
  <c r="F151" i="4"/>
  <c r="J151" i="4"/>
  <c r="M152" i="2"/>
  <c r="AE939" i="4"/>
  <c r="AE959" i="4"/>
  <c r="AC959" i="4"/>
  <c r="AD959" i="4"/>
  <c r="AA653" i="4"/>
  <c r="AD653" i="4"/>
  <c r="AC685" i="4"/>
  <c r="AA685" i="4"/>
  <c r="AD685" i="4"/>
  <c r="Z685" i="4"/>
  <c r="AA709" i="4"/>
  <c r="AD709" i="4"/>
  <c r="Z709" i="4"/>
  <c r="AC741" i="4"/>
  <c r="AA741" i="4"/>
  <c r="AD741" i="4"/>
  <c r="Z741" i="4"/>
  <c r="AE773" i="4"/>
  <c r="AC805" i="4"/>
  <c r="AA805" i="4"/>
  <c r="AD805" i="4"/>
  <c r="Z805" i="4"/>
  <c r="AE837" i="4"/>
  <c r="AC877" i="4"/>
  <c r="AE877" i="4"/>
  <c r="AB877" i="4"/>
  <c r="AE909" i="4"/>
  <c r="AM72" i="4"/>
  <c r="AS72" i="4"/>
  <c r="AQ72" i="4"/>
  <c r="AW72" i="4"/>
  <c r="AO72" i="4"/>
  <c r="AU72" i="4"/>
  <c r="AL88" i="4"/>
  <c r="AR88" i="4"/>
  <c r="D88" i="4"/>
  <c r="H88" i="4"/>
  <c r="K89" i="2"/>
  <c r="AM59" i="4"/>
  <c r="AS59" i="4"/>
  <c r="AQ120" i="4"/>
  <c r="AW120" i="4"/>
  <c r="AN120" i="4"/>
  <c r="AT120" i="4"/>
  <c r="AN128" i="4"/>
  <c r="AT128" i="4"/>
  <c r="AN144" i="4"/>
  <c r="AT144" i="4"/>
  <c r="Z55" i="4"/>
  <c r="AC55" i="4"/>
  <c r="AB55" i="4"/>
  <c r="AK55" i="4"/>
  <c r="AJ55" i="4"/>
  <c r="AC15" i="4"/>
  <c r="AD15" i="4"/>
  <c r="AE15" i="4"/>
  <c r="AF15" i="4"/>
  <c r="AA74" i="4"/>
  <c r="Z74" i="4"/>
  <c r="AL74" i="4"/>
  <c r="AR74" i="4"/>
  <c r="AC74" i="4"/>
  <c r="AH74" i="4"/>
  <c r="AA82" i="4"/>
  <c r="Z82" i="4"/>
  <c r="AC82" i="4"/>
  <c r="AH82" i="4"/>
  <c r="AA90" i="4"/>
  <c r="Z90" i="4"/>
  <c r="AC90" i="4"/>
  <c r="AF90" i="4"/>
  <c r="AG90" i="4"/>
  <c r="AE102" i="4"/>
  <c r="AD102" i="4"/>
  <c r="AC102" i="4"/>
  <c r="AF102" i="4"/>
  <c r="AG102" i="4"/>
  <c r="Z124" i="4"/>
  <c r="AC124" i="4"/>
  <c r="AG124" i="4"/>
  <c r="AB124" i="4"/>
  <c r="AK124" i="4"/>
  <c r="AQ124" i="4"/>
  <c r="AW124" i="4"/>
  <c r="AI124" i="4"/>
  <c r="AJ164" i="4"/>
  <c r="AH164" i="4"/>
  <c r="AK164" i="4"/>
  <c r="AA164" i="4"/>
  <c r="Z164" i="4"/>
  <c r="AL164" i="4"/>
  <c r="AR164" i="4"/>
  <c r="AC164" i="4"/>
  <c r="AE354" i="4"/>
  <c r="AG354" i="4"/>
  <c r="AF354" i="4"/>
  <c r="E552" i="4"/>
  <c r="I552" i="4"/>
  <c r="F933" i="4"/>
  <c r="J933" i="4"/>
  <c r="G153" i="4"/>
  <c r="AG973" i="4"/>
  <c r="AL72" i="4"/>
  <c r="AR72" i="4"/>
  <c r="D72" i="4"/>
  <c r="H72" i="4"/>
  <c r="K73" i="2"/>
  <c r="AN59" i="4"/>
  <c r="AT59" i="4"/>
  <c r="AL120" i="4"/>
  <c r="AR120" i="4"/>
  <c r="F120" i="4"/>
  <c r="J120" i="4"/>
  <c r="M121" i="2"/>
  <c r="AO160" i="4"/>
  <c r="AU160" i="4"/>
  <c r="AL160" i="4"/>
  <c r="AR160" i="4"/>
  <c r="AL176" i="4"/>
  <c r="AR176" i="4"/>
  <c r="F176" i="4"/>
  <c r="J176" i="4"/>
  <c r="M177" i="2"/>
  <c r="AL18" i="4"/>
  <c r="AR18" i="4"/>
  <c r="D18" i="4"/>
  <c r="H18" i="4"/>
  <c r="K19" i="2"/>
  <c r="AO51" i="4"/>
  <c r="AU51" i="4"/>
  <c r="AM51" i="4"/>
  <c r="AS51" i="4"/>
  <c r="AO28" i="4"/>
  <c r="AU28" i="4"/>
  <c r="AQ112" i="4"/>
  <c r="AW112" i="4"/>
  <c r="AN112" i="4"/>
  <c r="AT112" i="4"/>
  <c r="AP112" i="4"/>
  <c r="AV112" i="4"/>
  <c r="AQ144" i="4"/>
  <c r="AW144" i="4"/>
  <c r="AM144" i="4"/>
  <c r="AS144" i="4"/>
  <c r="AL168" i="4"/>
  <c r="AR168" i="4"/>
  <c r="F168" i="4"/>
  <c r="J168" i="4"/>
  <c r="M169" i="2"/>
  <c r="AL184" i="4"/>
  <c r="AR184" i="4"/>
  <c r="D184" i="4"/>
  <c r="H184" i="4"/>
  <c r="K185" i="2"/>
  <c r="AP63" i="4"/>
  <c r="AV63" i="4"/>
  <c r="AO176" i="4"/>
  <c r="AU176" i="4"/>
  <c r="E149" i="4"/>
  <c r="I149" i="4"/>
  <c r="L150" i="2"/>
  <c r="AP176" i="4"/>
  <c r="AV176" i="4"/>
  <c r="AN168" i="4"/>
  <c r="AT168" i="4"/>
  <c r="D149" i="4"/>
  <c r="H149" i="4"/>
  <c r="K150" i="2"/>
  <c r="AF70" i="4"/>
  <c r="AF86" i="4"/>
  <c r="AG350" i="4"/>
  <c r="AC507" i="4"/>
  <c r="E109" i="4"/>
  <c r="I109" i="4"/>
  <c r="L110" i="2"/>
  <c r="AH507" i="4"/>
  <c r="AO144" i="4"/>
  <c r="AU144" i="4"/>
  <c r="AA507" i="4"/>
  <c r="D109" i="4"/>
  <c r="H109" i="4"/>
  <c r="K110" i="2"/>
  <c r="AQ160" i="4"/>
  <c r="AW160" i="4"/>
  <c r="E520" i="4"/>
  <c r="I520" i="4"/>
  <c r="AL34" i="4"/>
  <c r="AR34" i="4"/>
  <c r="E34" i="4"/>
  <c r="I34" i="4"/>
  <c r="L35" i="2"/>
  <c r="AE70" i="4"/>
  <c r="AL30" i="4"/>
  <c r="AR30" i="4"/>
  <c r="F30" i="4"/>
  <c r="J30" i="4"/>
  <c r="M31" i="2"/>
  <c r="AL38" i="4"/>
  <c r="AR38" i="4"/>
  <c r="G38" i="4"/>
  <c r="AP34" i="4"/>
  <c r="AV34" i="4"/>
  <c r="AQ22" i="4"/>
  <c r="AW22" i="4"/>
  <c r="AQ26" i="4"/>
  <c r="AW26" i="4"/>
  <c r="AG75" i="4"/>
  <c r="AM18" i="4"/>
  <c r="AS18" i="4"/>
  <c r="AP28" i="4"/>
  <c r="AV28" i="4"/>
  <c r="AM28" i="4"/>
  <c r="AS28" i="4"/>
  <c r="AM22" i="4"/>
  <c r="AS22" i="4"/>
  <c r="AM26" i="4"/>
  <c r="AS26" i="4"/>
  <c r="AP38" i="4"/>
  <c r="AV38" i="4"/>
  <c r="AP30" i="4"/>
  <c r="AV30" i="4"/>
  <c r="AP5" i="4"/>
  <c r="AV5" i="4"/>
  <c r="I7" i="3"/>
  <c r="F7" i="3"/>
  <c r="AH979" i="4"/>
  <c r="AI639" i="4"/>
  <c r="AI835" i="4"/>
  <c r="AI899" i="4"/>
  <c r="AE645" i="4"/>
  <c r="AE717" i="4"/>
  <c r="AE781" i="4"/>
  <c r="AE845" i="4"/>
  <c r="AE901" i="4"/>
  <c r="AG47" i="4"/>
  <c r="AF507" i="4"/>
  <c r="AL507" i="4"/>
  <c r="AR507" i="4"/>
  <c r="AK70" i="4"/>
  <c r="AJ78" i="4"/>
  <c r="AK86" i="4"/>
  <c r="AJ94" i="4"/>
  <c r="AJ350" i="4"/>
  <c r="AJ226" i="4"/>
  <c r="AO120" i="4"/>
  <c r="AU120" i="4"/>
  <c r="AM120" i="4"/>
  <c r="AS120" i="4"/>
  <c r="AG70" i="4"/>
  <c r="AF78" i="4"/>
  <c r="AG86" i="4"/>
  <c r="AF94" i="4"/>
  <c r="AF350" i="4"/>
  <c r="AO18" i="4"/>
  <c r="AU18" i="4"/>
  <c r="AQ18" i="4"/>
  <c r="AW18" i="4"/>
  <c r="AP51" i="4"/>
  <c r="AV51" i="4"/>
  <c r="AQ28" i="4"/>
  <c r="AW28" i="4"/>
  <c r="AO112" i="4"/>
  <c r="AU112" i="4"/>
  <c r="AP168" i="4"/>
  <c r="AV168" i="4"/>
  <c r="AQ184" i="4"/>
  <c r="AW184" i="4"/>
  <c r="AB47" i="4"/>
  <c r="AC86" i="4"/>
  <c r="AH140" i="4"/>
  <c r="AN140" i="4"/>
  <c r="AT140" i="4"/>
  <c r="AK180" i="4"/>
  <c r="Z226" i="4"/>
  <c r="AR501" i="4"/>
  <c r="E501" i="4"/>
  <c r="I501" i="4"/>
  <c r="D544" i="4"/>
  <c r="H544" i="4"/>
  <c r="AG107" i="4"/>
  <c r="AI693" i="4"/>
  <c r="AI75" i="4"/>
  <c r="AF107" i="4"/>
  <c r="AI979" i="4"/>
  <c r="AH639" i="4"/>
  <c r="AF811" i="4"/>
  <c r="AH899" i="4"/>
  <c r="AG947" i="4"/>
  <c r="AM947" i="4"/>
  <c r="AS947" i="4"/>
  <c r="AH707" i="4"/>
  <c r="AH835" i="4"/>
  <c r="AQ5" i="4"/>
  <c r="AW5" i="4"/>
  <c r="AL144" i="4"/>
  <c r="AR144" i="4"/>
  <c r="G144" i="4"/>
  <c r="AC70" i="4"/>
  <c r="AD78" i="4"/>
  <c r="AE86" i="4"/>
  <c r="AD350" i="4"/>
  <c r="AP350" i="4" s="1"/>
  <c r="AV350" i="4" s="1"/>
  <c r="AG140" i="4"/>
  <c r="Z180" i="4"/>
  <c r="AJ180" i="4"/>
  <c r="D39" i="4"/>
  <c r="H39" i="4"/>
  <c r="K40" i="2"/>
  <c r="AK19" i="4"/>
  <c r="AG91" i="4"/>
  <c r="Z354" i="4"/>
  <c r="AI19" i="4"/>
  <c r="AK91" i="4"/>
  <c r="AH19" i="4"/>
  <c r="AF19" i="4"/>
  <c r="AL19" i="4"/>
  <c r="AR19" i="4"/>
  <c r="AF91" i="4"/>
  <c r="AJ91" i="4"/>
  <c r="AP91" i="4"/>
  <c r="AV91" i="4"/>
  <c r="AE47" i="4"/>
  <c r="AC78" i="4"/>
  <c r="AC94" i="4"/>
  <c r="AF140" i="4"/>
  <c r="AE140" i="4"/>
  <c r="AC180" i="4"/>
  <c r="AA180" i="4"/>
  <c r="AC226" i="4"/>
  <c r="AN12" i="4"/>
  <c r="AT12" i="4"/>
  <c r="AK75" i="4"/>
  <c r="AI107" i="4"/>
  <c r="AK80" i="4"/>
  <c r="AH75" i="4"/>
  <c r="AH107" i="4"/>
  <c r="AF75" i="4"/>
  <c r="AK107" i="4"/>
  <c r="AG19" i="4"/>
  <c r="AG979" i="4"/>
  <c r="AG707" i="4"/>
  <c r="AG835" i="4"/>
  <c r="AF979" i="4"/>
  <c r="AF639" i="4"/>
  <c r="AF707" i="4"/>
  <c r="AN5" i="4"/>
  <c r="AT5" i="4"/>
  <c r="AO5" i="4"/>
  <c r="AU5" i="4"/>
  <c r="AI805" i="4"/>
  <c r="AJ80" i="4"/>
  <c r="AP80" i="4"/>
  <c r="AV80" i="4"/>
  <c r="Z47" i="4"/>
  <c r="AL47" i="4"/>
  <c r="AR47" i="4"/>
  <c r="AC47" i="4"/>
  <c r="AA47" i="4"/>
  <c r="AK47" i="4"/>
  <c r="AJ47" i="4"/>
  <c r="AI47" i="4"/>
  <c r="AB507" i="4"/>
  <c r="AE507" i="4"/>
  <c r="AD507" i="4"/>
  <c r="AK507" i="4"/>
  <c r="AJ507" i="4"/>
  <c r="AI507" i="4"/>
  <c r="AA70" i="4"/>
  <c r="Z70" i="4"/>
  <c r="AB70" i="4"/>
  <c r="AH70" i="4"/>
  <c r="AI70" i="4"/>
  <c r="AA78" i="4"/>
  <c r="Z78" i="4"/>
  <c r="AB78" i="4"/>
  <c r="AH78" i="4"/>
  <c r="AI78" i="4"/>
  <c r="AA86" i="4"/>
  <c r="Z86" i="4"/>
  <c r="AB86" i="4"/>
  <c r="AH86" i="4"/>
  <c r="AI86" i="4"/>
  <c r="AA94" i="4"/>
  <c r="Z94" i="4"/>
  <c r="AB94" i="4"/>
  <c r="AH94" i="4"/>
  <c r="AI94" i="4"/>
  <c r="AC350" i="4"/>
  <c r="AA350" i="4"/>
  <c r="AI350" i="4"/>
  <c r="Z140" i="4"/>
  <c r="AC140" i="4"/>
  <c r="AA140" i="4"/>
  <c r="AJ140" i="4"/>
  <c r="AP140" i="4"/>
  <c r="AV140" i="4"/>
  <c r="AK140" i="4"/>
  <c r="AI140" i="4"/>
  <c r="AF180" i="4"/>
  <c r="AI180" i="4"/>
  <c r="AG180" i="4"/>
  <c r="AB180" i="4"/>
  <c r="AN180" i="4"/>
  <c r="AT180" i="4"/>
  <c r="AE180" i="4"/>
  <c r="AD180" i="4"/>
  <c r="AE226" i="4"/>
  <c r="AQ226" i="4" s="1"/>
  <c r="AW226" i="4" s="1"/>
  <c r="AD226" i="4"/>
  <c r="AP226" i="4" s="1"/>
  <c r="AI226" i="4"/>
  <c r="AB645" i="4"/>
  <c r="AA645" i="4"/>
  <c r="AC645" i="4"/>
  <c r="AB677" i="4"/>
  <c r="AN677" i="4"/>
  <c r="AT677" i="4"/>
  <c r="AA677" i="4"/>
  <c r="AC677" i="4"/>
  <c r="AO677" i="4"/>
  <c r="AU677" i="4"/>
  <c r="AB717" i="4"/>
  <c r="AA717" i="4"/>
  <c r="AC717" i="4"/>
  <c r="AB749" i="4"/>
  <c r="AA749" i="4"/>
  <c r="AC749" i="4"/>
  <c r="AB781" i="4"/>
  <c r="AA781" i="4"/>
  <c r="AC781" i="4"/>
  <c r="AB813" i="4"/>
  <c r="AN813" i="4"/>
  <c r="AT813" i="4"/>
  <c r="AA813" i="4"/>
  <c r="AM813" i="4"/>
  <c r="AS813" i="4"/>
  <c r="AC813" i="4"/>
  <c r="AB845" i="4"/>
  <c r="AA845" i="4"/>
  <c r="AM845" i="4"/>
  <c r="AS845" i="4"/>
  <c r="AC845" i="4"/>
  <c r="AB869" i="4"/>
  <c r="AA869" i="4"/>
  <c r="AM869" i="4"/>
  <c r="AS869" i="4"/>
  <c r="AC869" i="4"/>
  <c r="AB901" i="4"/>
  <c r="AA901" i="4"/>
  <c r="AM901" i="4"/>
  <c r="AS901" i="4"/>
  <c r="AC901" i="4"/>
  <c r="AH939" i="4"/>
  <c r="AH959" i="4"/>
  <c r="AG959" i="4"/>
  <c r="AM959" i="4"/>
  <c r="AS959" i="4"/>
  <c r="AH653" i="4"/>
  <c r="AN653" i="4"/>
  <c r="AT653" i="4"/>
  <c r="AI653" i="4"/>
  <c r="AH685" i="4"/>
  <c r="AI685" i="4"/>
  <c r="AH709" i="4"/>
  <c r="AN709" i="4"/>
  <c r="AT709" i="4"/>
  <c r="AG709" i="4"/>
  <c r="AH773" i="4"/>
  <c r="AI773" i="4"/>
  <c r="AH837" i="4"/>
  <c r="AI837" i="4"/>
  <c r="AH909" i="4"/>
  <c r="AI909" i="4"/>
  <c r="AO909" i="4"/>
  <c r="AU909" i="4"/>
  <c r="G39" i="4"/>
  <c r="E39" i="4"/>
  <c r="I39" i="4"/>
  <c r="L40" i="2"/>
  <c r="D520" i="4"/>
  <c r="H520" i="4"/>
  <c r="F520" i="4"/>
  <c r="J520" i="4"/>
  <c r="AH17" i="4"/>
  <c r="AF17" i="4"/>
  <c r="AJ17" i="4"/>
  <c r="AG17" i="4"/>
  <c r="AE17" i="4"/>
  <c r="AQ17" i="4"/>
  <c r="AW17" i="4"/>
  <c r="AC17" i="4"/>
  <c r="AD17" i="4"/>
  <c r="AP17" i="4"/>
  <c r="AV17" i="4"/>
  <c r="AG80" i="4"/>
  <c r="AF80" i="4"/>
  <c r="AI80" i="4"/>
  <c r="AC80" i="4"/>
  <c r="AE80" i="4"/>
  <c r="AA80" i="4"/>
  <c r="AF835" i="4"/>
  <c r="AF899" i="4"/>
  <c r="AI959" i="4"/>
  <c r="AG653" i="4"/>
  <c r="AI741" i="4"/>
  <c r="AI877" i="4"/>
  <c r="AM88" i="4"/>
  <c r="AS88" i="4"/>
  <c r="AO88" i="4"/>
  <c r="AU88" i="4"/>
  <c r="AP120" i="4"/>
  <c r="AV120" i="4"/>
  <c r="AL136" i="4"/>
  <c r="AR136" i="4"/>
  <c r="AM136" i="4"/>
  <c r="AS136" i="4"/>
  <c r="AN136" i="4"/>
  <c r="AT136" i="4"/>
  <c r="AN160" i="4"/>
  <c r="AT160" i="4"/>
  <c r="AO36" i="4"/>
  <c r="AU36" i="4"/>
  <c r="AP18" i="4"/>
  <c r="AV18" i="4"/>
  <c r="AN18" i="4"/>
  <c r="AT18" i="4"/>
  <c r="AN51" i="4"/>
  <c r="AT51" i="4"/>
  <c r="AL28" i="4"/>
  <c r="AR28" i="4"/>
  <c r="AN28" i="4"/>
  <c r="AT28" i="4"/>
  <c r="AM112" i="4"/>
  <c r="AS112" i="4"/>
  <c r="AL112" i="4"/>
  <c r="AR112" i="4"/>
  <c r="E112" i="4"/>
  <c r="I112" i="4"/>
  <c r="L113" i="2"/>
  <c r="AL128" i="4"/>
  <c r="AR128" i="4"/>
  <c r="E128" i="4"/>
  <c r="I128" i="4"/>
  <c r="L129" i="2"/>
  <c r="AM168" i="4"/>
  <c r="AS168" i="4"/>
  <c r="AO168" i="4"/>
  <c r="AU168" i="4"/>
  <c r="AM184" i="4"/>
  <c r="AS184" i="4"/>
  <c r="AN184" i="4"/>
  <c r="AT184" i="4"/>
  <c r="AP184" i="4"/>
  <c r="AV184" i="4"/>
  <c r="Y941" i="4"/>
  <c r="AB941" i="4"/>
  <c r="AK979" i="4"/>
  <c r="AJ979" i="4"/>
  <c r="AK559" i="4"/>
  <c r="AK639" i="4"/>
  <c r="AJ639" i="4"/>
  <c r="AK707" i="4"/>
  <c r="AJ707" i="4"/>
  <c r="AK835" i="4"/>
  <c r="AJ835" i="4"/>
  <c r="AK899" i="4"/>
  <c r="AJ899" i="4"/>
  <c r="Y579" i="4"/>
  <c r="AB579" i="4"/>
  <c r="AG931" i="4"/>
  <c r="AG967" i="4"/>
  <c r="AI669" i="4"/>
  <c r="AI725" i="4"/>
  <c r="AG757" i="4"/>
  <c r="AI789" i="4"/>
  <c r="AG821" i="4"/>
  <c r="AI861" i="4"/>
  <c r="AG893" i="4"/>
  <c r="AQ156" i="4"/>
  <c r="AW156" i="4"/>
  <c r="AQ12" i="4"/>
  <c r="AW12" i="4"/>
  <c r="AI931" i="4"/>
  <c r="AI947" i="4"/>
  <c r="AI967" i="4"/>
  <c r="AG573" i="4"/>
  <c r="AM573" i="4" s="1"/>
  <c r="AS573" i="4"/>
  <c r="AG637" i="4"/>
  <c r="AG669" i="4"/>
  <c r="AG693" i="4"/>
  <c r="AG725" i="4"/>
  <c r="AI757" i="4"/>
  <c r="AG789" i="4"/>
  <c r="AI821" i="4"/>
  <c r="AO821" i="4"/>
  <c r="AU821" i="4"/>
  <c r="AG861" i="4"/>
  <c r="AI893" i="4"/>
  <c r="AG741" i="4"/>
  <c r="AG773" i="4"/>
  <c r="AG805" i="4"/>
  <c r="AG837" i="4"/>
  <c r="AG877" i="4"/>
  <c r="AG909" i="4"/>
  <c r="AO172" i="4"/>
  <c r="AU172" i="4"/>
  <c r="AM172" i="4"/>
  <c r="AS172" i="4"/>
  <c r="AP12" i="4"/>
  <c r="AV12" i="4"/>
  <c r="AF595" i="4"/>
  <c r="AJ595" i="4"/>
  <c r="AK595" i="4"/>
  <c r="AH595" i="4"/>
  <c r="AI595" i="4"/>
  <c r="AG595" i="4"/>
  <c r="AF675" i="4"/>
  <c r="AJ675" i="4"/>
  <c r="AK675" i="4"/>
  <c r="AH675" i="4"/>
  <c r="AI675" i="4"/>
  <c r="AG675" i="4"/>
  <c r="AF803" i="4"/>
  <c r="AJ803" i="4"/>
  <c r="AK803" i="4"/>
  <c r="AH803" i="4"/>
  <c r="AI803" i="4"/>
  <c r="AG803" i="4"/>
  <c r="AG519" i="4"/>
  <c r="AK519" i="4"/>
  <c r="AJ519" i="4"/>
  <c r="AI519" i="4"/>
  <c r="AF519" i="4"/>
  <c r="AH519" i="4"/>
  <c r="AG914" i="4"/>
  <c r="AK914" i="4"/>
  <c r="AJ914" i="4"/>
  <c r="AI914" i="4"/>
  <c r="AF914" i="4"/>
  <c r="AH914" i="4"/>
  <c r="AG918" i="4"/>
  <c r="AK918" i="4"/>
  <c r="AJ918" i="4"/>
  <c r="AI918" i="4"/>
  <c r="AF918" i="4"/>
  <c r="AH918" i="4"/>
  <c r="AK108" i="4"/>
  <c r="AG108" i="4"/>
  <c r="AF108" i="4"/>
  <c r="AF575" i="4"/>
  <c r="AJ575" i="4"/>
  <c r="AK575" i="4"/>
  <c r="AH575" i="4"/>
  <c r="AI575" i="4"/>
  <c r="AG575" i="4"/>
  <c r="AF739" i="4"/>
  <c r="AJ739" i="4"/>
  <c r="AK739" i="4"/>
  <c r="AH739" i="4"/>
  <c r="AI739" i="4"/>
  <c r="AG739" i="4"/>
  <c r="AF867" i="4"/>
  <c r="AJ867" i="4"/>
  <c r="AK867" i="4"/>
  <c r="AH867" i="4"/>
  <c r="AI867" i="4"/>
  <c r="AG867" i="4"/>
  <c r="AG916" i="4"/>
  <c r="AK916" i="4"/>
  <c r="AJ916" i="4"/>
  <c r="AI916" i="4"/>
  <c r="AF916" i="4"/>
  <c r="AH916" i="4"/>
  <c r="AG920" i="4"/>
  <c r="AK920" i="4"/>
  <c r="AJ920" i="4"/>
  <c r="AI920" i="4"/>
  <c r="AF920" i="4"/>
  <c r="AH920" i="4"/>
  <c r="AG150" i="4"/>
  <c r="AF150" i="4"/>
  <c r="AK150" i="4"/>
  <c r="AJ959" i="4"/>
  <c r="AF959" i="4"/>
  <c r="AK959" i="4"/>
  <c r="AJ653" i="4"/>
  <c r="AF653" i="4"/>
  <c r="AK653" i="4"/>
  <c r="AQ653" i="4"/>
  <c r="AW653" i="4"/>
  <c r="AJ685" i="4"/>
  <c r="AF685" i="4"/>
  <c r="AK685" i="4"/>
  <c r="AQ685" i="4"/>
  <c r="AW685" i="4"/>
  <c r="AJ709" i="4"/>
  <c r="AF709" i="4"/>
  <c r="AK709" i="4"/>
  <c r="AQ709" i="4"/>
  <c r="AW709" i="4"/>
  <c r="AJ741" i="4"/>
  <c r="AF741" i="4"/>
  <c r="AK741" i="4"/>
  <c r="AJ773" i="4"/>
  <c r="AP773" i="4"/>
  <c r="AV773" i="4"/>
  <c r="AF773" i="4"/>
  <c r="AK773" i="4"/>
  <c r="AJ805" i="4"/>
  <c r="AF805" i="4"/>
  <c r="AK805" i="4"/>
  <c r="AJ837" i="4"/>
  <c r="AF837" i="4"/>
  <c r="AL837" i="4"/>
  <c r="AR837" i="4"/>
  <c r="AK837" i="4"/>
  <c r="AJ877" i="4"/>
  <c r="AP877" i="4"/>
  <c r="AV877" i="4"/>
  <c r="AF877" i="4"/>
  <c r="AL877" i="4"/>
  <c r="AR877" i="4"/>
  <c r="AK877" i="4"/>
  <c r="AJ909" i="4"/>
  <c r="AP909" i="4"/>
  <c r="AV909" i="4"/>
  <c r="AF909" i="4"/>
  <c r="AK909" i="4"/>
  <c r="AO12" i="4"/>
  <c r="AU12" i="4"/>
  <c r="AF931" i="4"/>
  <c r="AK931" i="4"/>
  <c r="AQ931" i="4"/>
  <c r="AW931" i="4"/>
  <c r="AJ931" i="4"/>
  <c r="AF947" i="4"/>
  <c r="AK947" i="4"/>
  <c r="AJ947" i="4"/>
  <c r="AP947" i="4"/>
  <c r="AV947" i="4"/>
  <c r="AF967" i="4"/>
  <c r="AL967" i="4"/>
  <c r="AR967" i="4"/>
  <c r="AK967" i="4"/>
  <c r="AJ967" i="4"/>
  <c r="AF573" i="4"/>
  <c r="AK573" i="4"/>
  <c r="AJ573" i="4"/>
  <c r="AF669" i="4"/>
  <c r="AK669" i="4"/>
  <c r="AJ669" i="4"/>
  <c r="AP669" i="4"/>
  <c r="AV669" i="4"/>
  <c r="AF693" i="4"/>
  <c r="AK693" i="4"/>
  <c r="AJ693" i="4"/>
  <c r="AP693" i="4"/>
  <c r="AV693" i="4"/>
  <c r="AF725" i="4"/>
  <c r="AK725" i="4"/>
  <c r="AJ725" i="4"/>
  <c r="AF757" i="4"/>
  <c r="AL757" i="4"/>
  <c r="AR757" i="4"/>
  <c r="E757" i="4"/>
  <c r="I757" i="4"/>
  <c r="AK757" i="4"/>
  <c r="AJ757" i="4"/>
  <c r="AP757" i="4"/>
  <c r="AV757" i="4"/>
  <c r="AF789" i="4"/>
  <c r="AK789" i="4"/>
  <c r="AJ789" i="4"/>
  <c r="AF821" i="4"/>
  <c r="AL821" i="4"/>
  <c r="AR821" i="4"/>
  <c r="E821" i="4"/>
  <c r="I821" i="4"/>
  <c r="AK821" i="4"/>
  <c r="AQ821" i="4"/>
  <c r="AW821" i="4"/>
  <c r="AJ821" i="4"/>
  <c r="AF861" i="4"/>
  <c r="AK861" i="4"/>
  <c r="AJ861" i="4"/>
  <c r="AF893" i="4"/>
  <c r="AL893" i="4"/>
  <c r="AR893" i="4"/>
  <c r="AK893" i="4"/>
  <c r="AQ893" i="4"/>
  <c r="AW893" i="4"/>
  <c r="AJ893" i="4"/>
  <c r="AC11" i="4"/>
  <c r="AK11" i="4"/>
  <c r="AD11" i="4"/>
  <c r="AA11" i="4"/>
  <c r="AI11" i="4"/>
  <c r="AJ11" i="4"/>
  <c r="AF11" i="4"/>
  <c r="AG11" i="4"/>
  <c r="Z11" i="4"/>
  <c r="AH11" i="4"/>
  <c r="AE11" i="4"/>
  <c r="AB11" i="4"/>
  <c r="AB489" i="4"/>
  <c r="AA489" i="4"/>
  <c r="AE489" i="4"/>
  <c r="Z489" i="4"/>
  <c r="AD489" i="4"/>
  <c r="AC489" i="4"/>
  <c r="AH489" i="4"/>
  <c r="AK489" i="4"/>
  <c r="AJ489" i="4"/>
  <c r="AG489" i="4"/>
  <c r="AF489" i="4"/>
  <c r="AI489" i="4"/>
  <c r="Z497" i="4"/>
  <c r="AD497" i="4"/>
  <c r="AC497" i="4"/>
  <c r="AB497" i="4"/>
  <c r="AA497" i="4"/>
  <c r="AE497" i="4"/>
  <c r="AH497" i="4"/>
  <c r="AK497" i="4"/>
  <c r="AJ497" i="4"/>
  <c r="AG497" i="4"/>
  <c r="AF497" i="4"/>
  <c r="AI497" i="4"/>
  <c r="AR513" i="4"/>
  <c r="AO156" i="4"/>
  <c r="AU156" i="4"/>
  <c r="AM156" i="4"/>
  <c r="AS156" i="4"/>
  <c r="AQ172" i="4"/>
  <c r="AW172" i="4"/>
  <c r="AH8" i="4"/>
  <c r="F83" i="4"/>
  <c r="J83" i="4"/>
  <c r="M84" i="2"/>
  <c r="AK932" i="4"/>
  <c r="AG932" i="4"/>
  <c r="AF932" i="4"/>
  <c r="AK948" i="4"/>
  <c r="AG948" i="4"/>
  <c r="AF948" i="4"/>
  <c r="AK964" i="4"/>
  <c r="AG964" i="4"/>
  <c r="AF964" i="4"/>
  <c r="AK525" i="4"/>
  <c r="AG525" i="4"/>
  <c r="AJ525" i="4"/>
  <c r="AG76" i="4"/>
  <c r="AF76" i="4"/>
  <c r="AG924" i="4"/>
  <c r="AF924" i="4"/>
  <c r="AK924" i="4"/>
  <c r="AG940" i="4"/>
  <c r="AF940" i="4"/>
  <c r="AK940" i="4"/>
  <c r="AG956" i="4"/>
  <c r="AF956" i="4"/>
  <c r="AK956" i="4"/>
  <c r="AG972" i="4"/>
  <c r="AF972" i="4"/>
  <c r="AK972" i="4"/>
  <c r="AJ158" i="4"/>
  <c r="AK158" i="4"/>
  <c r="AK49" i="4"/>
  <c r="AJ49" i="4"/>
  <c r="G37" i="4"/>
  <c r="E135" i="4"/>
  <c r="I135" i="4"/>
  <c r="L136" i="2"/>
  <c r="F123" i="4"/>
  <c r="J123" i="4"/>
  <c r="M124" i="2"/>
  <c r="E123" i="4"/>
  <c r="I123" i="4"/>
  <c r="L124" i="2"/>
  <c r="G123" i="4"/>
  <c r="D123" i="4"/>
  <c r="H123" i="4"/>
  <c r="K124" i="2"/>
  <c r="F147" i="4"/>
  <c r="J147" i="4"/>
  <c r="M148" i="2"/>
  <c r="E147" i="4"/>
  <c r="I147" i="4"/>
  <c r="L148" i="2"/>
  <c r="G147" i="4"/>
  <c r="D147" i="4"/>
  <c r="H147" i="4"/>
  <c r="K148" i="2"/>
  <c r="G104" i="4"/>
  <c r="F104" i="4"/>
  <c r="J104" i="4"/>
  <c r="M105" i="2"/>
  <c r="E104" i="4"/>
  <c r="I104" i="4"/>
  <c r="L105" i="2"/>
  <c r="D104" i="4"/>
  <c r="H104" i="4"/>
  <c r="K105" i="2"/>
  <c r="G42" i="4"/>
  <c r="E42" i="4"/>
  <c r="I42" i="4"/>
  <c r="L43" i="2"/>
  <c r="F42" i="4"/>
  <c r="J42" i="4"/>
  <c r="M43" i="2"/>
  <c r="D42" i="4"/>
  <c r="H42" i="4"/>
  <c r="K43" i="2"/>
  <c r="F130" i="4"/>
  <c r="J130" i="4"/>
  <c r="M131" i="2"/>
  <c r="D130" i="4"/>
  <c r="H130" i="4"/>
  <c r="K131" i="2"/>
  <c r="G130" i="4"/>
  <c r="E130" i="4"/>
  <c r="I130" i="4"/>
  <c r="L131" i="2"/>
  <c r="D490" i="4"/>
  <c r="H490" i="4"/>
  <c r="E490" i="4"/>
  <c r="I490" i="4"/>
  <c r="G490" i="4"/>
  <c r="F490" i="4"/>
  <c r="J490" i="4"/>
  <c r="D165" i="4"/>
  <c r="H165" i="4"/>
  <c r="K166" i="2"/>
  <c r="D502" i="4"/>
  <c r="H502" i="4"/>
  <c r="E502" i="4"/>
  <c r="I502" i="4"/>
  <c r="F502" i="4"/>
  <c r="J502" i="4"/>
  <c r="G502" i="4"/>
  <c r="AI106" i="4"/>
  <c r="AO106" i="4"/>
  <c r="AU106" i="4"/>
  <c r="AH106" i="4"/>
  <c r="AJ106" i="4"/>
  <c r="AG106" i="4"/>
  <c r="AK106" i="4"/>
  <c r="AF106" i="4"/>
  <c r="AL106" i="4"/>
  <c r="AR106" i="4"/>
  <c r="AI148" i="4"/>
  <c r="AO148" i="4"/>
  <c r="AU148" i="4"/>
  <c r="AH148" i="4"/>
  <c r="AJ148" i="4"/>
  <c r="AG148" i="4"/>
  <c r="AK148" i="4"/>
  <c r="AF148" i="4"/>
  <c r="AL148" i="4"/>
  <c r="AR148" i="4"/>
  <c r="AI531" i="4"/>
  <c r="AO531" i="4" s="1"/>
  <c r="AU531" i="4"/>
  <c r="AF531" i="4"/>
  <c r="AL531" i="4"/>
  <c r="AR531" i="4"/>
  <c r="AH531" i="4"/>
  <c r="AG531" i="4"/>
  <c r="AM531" i="4"/>
  <c r="AS531" i="4"/>
  <c r="AK531" i="4"/>
  <c r="AJ531" i="4"/>
  <c r="AI930" i="4"/>
  <c r="AO930" i="4"/>
  <c r="AU930" i="4"/>
  <c r="AH930" i="4"/>
  <c r="AJ930" i="4"/>
  <c r="AG930" i="4"/>
  <c r="AK930" i="4"/>
  <c r="AF930" i="4"/>
  <c r="AL930" i="4"/>
  <c r="AR930" i="4"/>
  <c r="AI950" i="4"/>
  <c r="AH950" i="4"/>
  <c r="AN950" i="4"/>
  <c r="AT950" i="4"/>
  <c r="AJ950" i="4"/>
  <c r="AG950" i="4"/>
  <c r="AK950" i="4"/>
  <c r="AQ950" i="4"/>
  <c r="AW950" i="4"/>
  <c r="AF950" i="4"/>
  <c r="AI966" i="4"/>
  <c r="AH966" i="4"/>
  <c r="AJ966" i="4"/>
  <c r="AG966" i="4"/>
  <c r="AM966" i="4"/>
  <c r="AS966" i="4"/>
  <c r="AK966" i="4"/>
  <c r="AF966" i="4"/>
  <c r="AL966" i="4"/>
  <c r="AR966" i="4"/>
  <c r="AI537" i="4"/>
  <c r="AF537" i="4"/>
  <c r="AL537" i="4"/>
  <c r="AR537" i="4"/>
  <c r="AH537" i="4"/>
  <c r="AN537" i="4" s="1"/>
  <c r="AT537" i="4"/>
  <c r="AG537" i="4"/>
  <c r="AM537" i="4"/>
  <c r="AS537" i="4"/>
  <c r="AK537" i="4"/>
  <c r="AQ537" i="4" s="1"/>
  <c r="AJ537" i="4"/>
  <c r="AP537" i="4"/>
  <c r="AV537" i="4"/>
  <c r="AI976" i="4"/>
  <c r="AF976" i="4"/>
  <c r="AH976" i="4"/>
  <c r="AG976" i="4"/>
  <c r="AK976" i="4"/>
  <c r="AQ976" i="4"/>
  <c r="AW976" i="4"/>
  <c r="AJ976" i="4"/>
  <c r="AI984" i="4"/>
  <c r="AF984" i="4"/>
  <c r="AL984" i="4"/>
  <c r="AR984" i="4"/>
  <c r="AH984" i="4"/>
  <c r="AN984" i="4"/>
  <c r="AT984" i="4"/>
  <c r="AG984" i="4"/>
  <c r="AM984" i="4"/>
  <c r="AS984" i="4"/>
  <c r="AK984" i="4"/>
  <c r="AJ984" i="4"/>
  <c r="AP984" i="4"/>
  <c r="AV984" i="4"/>
  <c r="AI992" i="4"/>
  <c r="AF992" i="4"/>
  <c r="AH992" i="4"/>
  <c r="AG992" i="4"/>
  <c r="AK992" i="4"/>
  <c r="AQ992" i="4"/>
  <c r="AW992" i="4"/>
  <c r="AJ992" i="4"/>
  <c r="AP992" i="4"/>
  <c r="AV992" i="4"/>
  <c r="AI1000" i="4"/>
  <c r="AF1000" i="4"/>
  <c r="AL1000" i="4"/>
  <c r="AR1000" i="4"/>
  <c r="AH1000" i="4"/>
  <c r="AN1000" i="4"/>
  <c r="AT1000" i="4"/>
  <c r="AG1000" i="4"/>
  <c r="AM1000" i="4"/>
  <c r="AS1000" i="4"/>
  <c r="AK1000" i="4"/>
  <c r="AJ1000" i="4"/>
  <c r="AP1000" i="4"/>
  <c r="AV1000" i="4"/>
  <c r="AH981" i="4"/>
  <c r="AN981" i="4"/>
  <c r="AT981" i="4"/>
  <c r="AI981" i="4"/>
  <c r="AO981" i="4"/>
  <c r="AU981" i="4"/>
  <c r="AG981" i="4"/>
  <c r="AF981" i="4"/>
  <c r="AJ981" i="4"/>
  <c r="AK981" i="4"/>
  <c r="AQ981" i="4"/>
  <c r="AW981" i="4"/>
  <c r="AH993" i="4"/>
  <c r="AN993" i="4"/>
  <c r="AT993" i="4"/>
  <c r="AI993" i="4"/>
  <c r="AO993" i="4"/>
  <c r="AU993" i="4"/>
  <c r="AG993" i="4"/>
  <c r="AF993" i="4"/>
  <c r="AJ993" i="4"/>
  <c r="AK993" i="4"/>
  <c r="AQ993" i="4"/>
  <c r="AW993" i="4"/>
  <c r="AQ38" i="4"/>
  <c r="AW38" i="4"/>
  <c r="AO38" i="4"/>
  <c r="AU38" i="4"/>
  <c r="AM34" i="4"/>
  <c r="AS34" i="4"/>
  <c r="AN34" i="4"/>
  <c r="AT34" i="4"/>
  <c r="AP36" i="4"/>
  <c r="AV36" i="4"/>
  <c r="AN22" i="4"/>
  <c r="AT22" i="4"/>
  <c r="AL22" i="4"/>
  <c r="AR22" i="4"/>
  <c r="AO26" i="4"/>
  <c r="AU26" i="4"/>
  <c r="AP26" i="4"/>
  <c r="AV26" i="4"/>
  <c r="AL5" i="4"/>
  <c r="AR5" i="4"/>
  <c r="F169" i="4"/>
  <c r="J169" i="4"/>
  <c r="M170" i="2"/>
  <c r="E169" i="4"/>
  <c r="I169" i="4"/>
  <c r="L170" i="2"/>
  <c r="D169" i="4"/>
  <c r="H169" i="4"/>
  <c r="K170" i="2"/>
  <c r="G169" i="4"/>
  <c r="F173" i="4"/>
  <c r="J173" i="4"/>
  <c r="M174" i="2"/>
  <c r="G173" i="4"/>
  <c r="D494" i="4"/>
  <c r="H494" i="4"/>
  <c r="E494" i="4"/>
  <c r="I494" i="4"/>
  <c r="F494" i="4"/>
  <c r="J494" i="4"/>
  <c r="G494" i="4"/>
  <c r="E69" i="4"/>
  <c r="I69" i="4"/>
  <c r="L70" i="2"/>
  <c r="D69" i="4"/>
  <c r="H69" i="4"/>
  <c r="K70" i="2"/>
  <c r="G69" i="4"/>
  <c r="F69" i="4"/>
  <c r="J69" i="4"/>
  <c r="M70" i="2"/>
  <c r="G181" i="4"/>
  <c r="E131" i="4"/>
  <c r="I131" i="4"/>
  <c r="L132" i="2"/>
  <c r="AI110" i="4"/>
  <c r="AO110" i="4"/>
  <c r="AU110" i="4"/>
  <c r="AH110" i="4"/>
  <c r="AJ110" i="4"/>
  <c r="AG110" i="4"/>
  <c r="AK110" i="4"/>
  <c r="AF110" i="4"/>
  <c r="AI152" i="4"/>
  <c r="AO152" i="4"/>
  <c r="AU152" i="4"/>
  <c r="AH152" i="4"/>
  <c r="AJ152" i="4"/>
  <c r="AG152" i="4"/>
  <c r="AK152" i="4"/>
  <c r="AF152" i="4"/>
  <c r="AI555" i="4"/>
  <c r="AF555" i="4"/>
  <c r="AH555" i="4"/>
  <c r="AG555" i="4"/>
  <c r="AM555" i="4"/>
  <c r="AS555" i="4"/>
  <c r="AK555" i="4"/>
  <c r="AJ555" i="4"/>
  <c r="AI938" i="4"/>
  <c r="AH938" i="4"/>
  <c r="AJ938" i="4"/>
  <c r="AG938" i="4"/>
  <c r="AM938" i="4"/>
  <c r="AS938" i="4"/>
  <c r="AK938" i="4"/>
  <c r="AF938" i="4"/>
  <c r="AI958" i="4"/>
  <c r="AH958" i="4"/>
  <c r="AN958" i="4"/>
  <c r="AT958" i="4"/>
  <c r="AJ958" i="4"/>
  <c r="AG958" i="4"/>
  <c r="AK958" i="4"/>
  <c r="AF958" i="4"/>
  <c r="AL958" i="4"/>
  <c r="AR958" i="4"/>
  <c r="AI521" i="4"/>
  <c r="AO521" i="4" s="1"/>
  <c r="AU521" i="4"/>
  <c r="AF521" i="4"/>
  <c r="AH521" i="4"/>
  <c r="AG521" i="4"/>
  <c r="AK521" i="4"/>
  <c r="AQ521" i="4" s="1"/>
  <c r="AJ521" i="4"/>
  <c r="AI980" i="4"/>
  <c r="AO980" i="4"/>
  <c r="AU980" i="4"/>
  <c r="AF980" i="4"/>
  <c r="AH980" i="4"/>
  <c r="AG980" i="4"/>
  <c r="AK980" i="4"/>
  <c r="AJ980" i="4"/>
  <c r="AI988" i="4"/>
  <c r="AF988" i="4"/>
  <c r="AH988" i="4"/>
  <c r="AN988" i="4"/>
  <c r="AT988" i="4"/>
  <c r="AG988" i="4"/>
  <c r="AK988" i="4"/>
  <c r="AJ988" i="4"/>
  <c r="AI996" i="4"/>
  <c r="AO996" i="4"/>
  <c r="AU996" i="4"/>
  <c r="AF996" i="4"/>
  <c r="AH996" i="4"/>
  <c r="AG996" i="4"/>
  <c r="AK996" i="4"/>
  <c r="AJ996" i="4"/>
  <c r="AH977" i="4"/>
  <c r="AI977" i="4"/>
  <c r="AG977" i="4"/>
  <c r="AF977" i="4"/>
  <c r="AJ977" i="4"/>
  <c r="AP977" i="4"/>
  <c r="AV977" i="4"/>
  <c r="AK977" i="4"/>
  <c r="AH989" i="4"/>
  <c r="AI989" i="4"/>
  <c r="AG989" i="4"/>
  <c r="AM989" i="4"/>
  <c r="AS989" i="4"/>
  <c r="AF989" i="4"/>
  <c r="AJ989" i="4"/>
  <c r="AK989" i="4"/>
  <c r="AH997" i="4"/>
  <c r="AI997" i="4"/>
  <c r="AG997" i="4"/>
  <c r="AM997" i="4"/>
  <c r="AS997" i="4"/>
  <c r="AF997" i="4"/>
  <c r="AJ997" i="4"/>
  <c r="AK997" i="4"/>
  <c r="Y587" i="4"/>
  <c r="AH587" i="4" s="1"/>
  <c r="Y603" i="4"/>
  <c r="AJ603" i="4"/>
  <c r="Y619" i="4"/>
  <c r="AG619" i="4"/>
  <c r="Y635" i="4"/>
  <c r="AK635" i="4"/>
  <c r="AM25" i="4"/>
  <c r="AS25" i="4"/>
  <c r="AN46" i="4"/>
  <c r="AT46" i="4"/>
  <c r="AP54" i="4"/>
  <c r="AV54" i="4"/>
  <c r="AQ54" i="4"/>
  <c r="AW54" i="4"/>
  <c r="Y133" i="4"/>
  <c r="AH133" i="4"/>
  <c r="Y183" i="4"/>
  <c r="Z183" i="4"/>
  <c r="Y563" i="4"/>
  <c r="Y627" i="4"/>
  <c r="AE627" i="4"/>
  <c r="Y995" i="4"/>
  <c r="AD995" i="4"/>
  <c r="Y607" i="4"/>
  <c r="Y659" i="4"/>
  <c r="Y691" i="4"/>
  <c r="AA691" i="4"/>
  <c r="Y723" i="4"/>
  <c r="AD723" i="4"/>
  <c r="Y755" i="4"/>
  <c r="AD755" i="4"/>
  <c r="Y787" i="4"/>
  <c r="Z787" i="4"/>
  <c r="Y819" i="4"/>
  <c r="Y851" i="4"/>
  <c r="AD851" i="4"/>
  <c r="Y883" i="4"/>
  <c r="AC883" i="4"/>
  <c r="Y915" i="4"/>
  <c r="Z915" i="4"/>
  <c r="Y44" i="4"/>
  <c r="AA44" i="4"/>
  <c r="Y60" i="4"/>
  <c r="AI60" i="4"/>
  <c r="Y121" i="4"/>
  <c r="AD121" i="4"/>
  <c r="Y137" i="4"/>
  <c r="AE137" i="4"/>
  <c r="Y163" i="4"/>
  <c r="AJ163" i="4"/>
  <c r="Y179" i="4"/>
  <c r="AI179" i="4"/>
  <c r="Y556" i="4"/>
  <c r="Y515" i="4"/>
  <c r="AF515" i="4"/>
  <c r="Y539" i="4"/>
  <c r="Z539" i="4"/>
  <c r="Y926" i="4"/>
  <c r="Z926" i="4"/>
  <c r="Y942" i="4"/>
  <c r="AG942" i="4"/>
  <c r="Y954" i="4"/>
  <c r="AG954" i="4"/>
  <c r="Y970" i="4"/>
  <c r="AB970" i="4"/>
  <c r="Y978" i="4"/>
  <c r="Y986" i="4"/>
  <c r="AC986" i="4"/>
  <c r="Y994" i="4"/>
  <c r="Y125" i="4"/>
  <c r="AK125" i="4"/>
  <c r="Y159" i="4"/>
  <c r="AK159" i="4"/>
  <c r="Y58" i="4"/>
  <c r="Y20" i="4"/>
  <c r="Z20" i="4"/>
  <c r="Y368" i="4"/>
  <c r="AH368" i="4" s="1"/>
  <c r="Y527" i="4"/>
  <c r="Z527" i="4" s="1"/>
  <c r="Y543" i="4"/>
  <c r="Y928" i="4"/>
  <c r="Z928" i="4"/>
  <c r="Y936" i="4"/>
  <c r="Z936" i="4"/>
  <c r="Y944" i="4"/>
  <c r="AC944" i="4"/>
  <c r="Y952" i="4"/>
  <c r="AB952" i="4"/>
  <c r="Y960" i="4"/>
  <c r="Z960" i="4"/>
  <c r="Y968" i="4"/>
  <c r="Z968" i="4"/>
  <c r="Y517" i="4"/>
  <c r="Z517" i="4"/>
  <c r="Y533" i="4"/>
  <c r="Y549" i="4"/>
  <c r="AB549" i="4" s="1"/>
  <c r="Y558" i="4"/>
  <c r="AB558" i="4" s="1"/>
  <c r="Y560" i="4"/>
  <c r="AC560" i="4" s="1"/>
  <c r="Y562" i="4"/>
  <c r="AD562" i="4" s="1"/>
  <c r="Y564" i="4"/>
  <c r="AB564" i="4" s="1"/>
  <c r="Y566" i="4"/>
  <c r="AD566" i="4" s="1"/>
  <c r="Y568" i="4"/>
  <c r="Z568" i="4" s="1"/>
  <c r="Y570" i="4"/>
  <c r="Y572" i="4"/>
  <c r="AB572" i="4"/>
  <c r="Y574" i="4"/>
  <c r="Y576" i="4"/>
  <c r="AC576" i="4" s="1"/>
  <c r="Y578" i="4"/>
  <c r="AE578" i="4" s="1"/>
  <c r="Y580" i="4"/>
  <c r="AB580" i="4" s="1"/>
  <c r="Y582" i="4"/>
  <c r="AB582" i="4" s="1"/>
  <c r="Y584" i="4"/>
  <c r="Z584" i="4" s="1"/>
  <c r="Y586" i="4"/>
  <c r="Y588" i="4"/>
  <c r="AB588" i="4"/>
  <c r="Y590" i="4"/>
  <c r="Y592" i="4"/>
  <c r="AC592" i="4" s="1"/>
  <c r="Y594" i="4"/>
  <c r="AC594" i="4"/>
  <c r="Y596" i="4"/>
  <c r="AB596" i="4"/>
  <c r="Y598" i="4"/>
  <c r="Y600" i="4"/>
  <c r="Z600" i="4"/>
  <c r="Y602" i="4"/>
  <c r="Z602" i="4"/>
  <c r="Y604" i="4"/>
  <c r="AB604" i="4"/>
  <c r="Y606" i="4"/>
  <c r="Y608" i="4"/>
  <c r="AC608" i="4"/>
  <c r="Y610" i="4"/>
  <c r="Y612" i="4"/>
  <c r="AC612" i="4"/>
  <c r="Y614" i="4"/>
  <c r="AB614" i="4"/>
  <c r="Y616" i="4"/>
  <c r="AB616" i="4"/>
  <c r="Y618" i="4"/>
  <c r="AE618" i="4"/>
  <c r="Y620" i="4"/>
  <c r="Z620" i="4"/>
  <c r="Y622" i="4"/>
  <c r="Y624" i="4"/>
  <c r="AB624" i="4"/>
  <c r="Y626" i="4"/>
  <c r="Y628" i="4"/>
  <c r="AC628" i="4"/>
  <c r="Y630" i="4"/>
  <c r="AA630" i="4"/>
  <c r="Y632" i="4"/>
  <c r="AB632" i="4"/>
  <c r="Y634" i="4"/>
  <c r="Y636" i="4"/>
  <c r="Z636" i="4"/>
  <c r="Y638" i="4"/>
  <c r="Y640" i="4"/>
  <c r="AB640" i="4"/>
  <c r="Y642" i="4"/>
  <c r="Z642" i="4"/>
  <c r="Y644" i="4"/>
  <c r="AC644" i="4"/>
  <c r="Y646" i="4"/>
  <c r="Y648" i="4"/>
  <c r="AB648" i="4"/>
  <c r="Y650" i="4"/>
  <c r="Y652" i="4"/>
  <c r="Z652" i="4"/>
  <c r="Y654" i="4"/>
  <c r="AA654" i="4"/>
  <c r="Y656" i="4"/>
  <c r="AB656" i="4"/>
  <c r="Y658" i="4"/>
  <c r="Y660" i="4"/>
  <c r="AC660" i="4"/>
  <c r="Y662" i="4"/>
  <c r="Y664" i="4"/>
  <c r="AB664" i="4"/>
  <c r="Y666" i="4"/>
  <c r="Z666" i="4"/>
  <c r="Y668" i="4"/>
  <c r="Z668" i="4"/>
  <c r="Y670" i="4"/>
  <c r="AA670" i="4"/>
  <c r="Y672" i="4"/>
  <c r="AB672" i="4"/>
  <c r="Y674" i="4"/>
  <c r="Y676" i="4"/>
  <c r="AC676" i="4"/>
  <c r="Y678" i="4"/>
  <c r="AD678" i="4"/>
  <c r="Y680" i="4"/>
  <c r="AB680" i="4"/>
  <c r="Y682" i="4"/>
  <c r="Y684" i="4"/>
  <c r="Z684" i="4"/>
  <c r="Y686" i="4"/>
  <c r="AB686" i="4"/>
  <c r="Y688" i="4"/>
  <c r="AB688" i="4"/>
  <c r="Y690" i="4"/>
  <c r="AB690" i="4"/>
  <c r="Y692" i="4"/>
  <c r="AC692" i="4"/>
  <c r="Y694" i="4"/>
  <c r="Z694" i="4"/>
  <c r="Y696" i="4"/>
  <c r="AB696" i="4"/>
  <c r="Y698" i="4"/>
  <c r="AB698" i="4"/>
  <c r="Y700" i="4"/>
  <c r="Z700" i="4"/>
  <c r="Y702" i="4"/>
  <c r="AE702" i="4"/>
  <c r="Y704" i="4"/>
  <c r="AB704" i="4"/>
  <c r="Y706" i="4"/>
  <c r="Y708" i="4"/>
  <c r="AC708" i="4"/>
  <c r="Y710" i="4"/>
  <c r="AE710" i="4"/>
  <c r="Y712" i="4"/>
  <c r="AB712" i="4"/>
  <c r="Y714" i="4"/>
  <c r="AB714" i="4"/>
  <c r="Y716" i="4"/>
  <c r="Z716" i="4"/>
  <c r="Y718" i="4"/>
  <c r="Y720" i="4"/>
  <c r="AB720" i="4"/>
  <c r="Y722" i="4"/>
  <c r="AB722" i="4"/>
  <c r="Y724" i="4"/>
  <c r="AC724" i="4"/>
  <c r="Y726" i="4"/>
  <c r="AE726" i="4"/>
  <c r="Y728" i="4"/>
  <c r="AB728" i="4"/>
  <c r="Y730" i="4"/>
  <c r="AA730" i="4"/>
  <c r="Y732" i="4"/>
  <c r="Z732" i="4"/>
  <c r="Y734" i="4"/>
  <c r="Z734" i="4"/>
  <c r="Y736" i="4"/>
  <c r="AB736" i="4"/>
  <c r="Y738" i="4"/>
  <c r="AB738" i="4"/>
  <c r="Y740" i="4"/>
  <c r="AC740" i="4"/>
  <c r="Y742" i="4"/>
  <c r="AC742" i="4"/>
  <c r="Y744" i="4"/>
  <c r="AB744" i="4"/>
  <c r="Y746" i="4"/>
  <c r="AD746" i="4"/>
  <c r="Y748" i="4"/>
  <c r="Z748" i="4"/>
  <c r="Y750" i="4"/>
  <c r="AE750" i="4"/>
  <c r="Y752" i="4"/>
  <c r="AB752" i="4"/>
  <c r="Y754" i="4"/>
  <c r="AB754" i="4"/>
  <c r="Y756" i="4"/>
  <c r="AB756" i="4"/>
  <c r="Y758" i="4"/>
  <c r="AE758" i="4"/>
  <c r="Y760" i="4"/>
  <c r="AB760" i="4"/>
  <c r="Y762" i="4"/>
  <c r="AA762" i="4"/>
  <c r="Y764" i="4"/>
  <c r="AB764" i="4"/>
  <c r="Y766" i="4"/>
  <c r="AD766" i="4"/>
  <c r="Y768" i="4"/>
  <c r="AB768" i="4"/>
  <c r="Y770" i="4"/>
  <c r="AE770" i="4"/>
  <c r="Y772" i="4"/>
  <c r="AC772" i="4"/>
  <c r="Y774" i="4"/>
  <c r="AB774" i="4"/>
  <c r="Y776" i="4"/>
  <c r="AB776" i="4"/>
  <c r="Y778" i="4"/>
  <c r="AC778" i="4"/>
  <c r="Y780" i="4"/>
  <c r="AC780" i="4"/>
  <c r="Y782" i="4"/>
  <c r="AD782" i="4"/>
  <c r="Y784" i="4"/>
  <c r="AB784" i="4"/>
  <c r="Y786" i="4"/>
  <c r="AE786" i="4"/>
  <c r="Y788" i="4"/>
  <c r="AC788" i="4"/>
  <c r="Y790" i="4"/>
  <c r="AB790" i="4"/>
  <c r="Y792" i="4"/>
  <c r="AB792" i="4"/>
  <c r="Y794" i="4"/>
  <c r="AC794" i="4"/>
  <c r="Y796" i="4"/>
  <c r="AC796" i="4"/>
  <c r="Y798" i="4"/>
  <c r="AD798" i="4"/>
  <c r="Y800" i="4"/>
  <c r="AB800" i="4"/>
  <c r="Y802" i="4"/>
  <c r="AE802" i="4"/>
  <c r="Y804" i="4"/>
  <c r="AC804" i="4"/>
  <c r="Y806" i="4"/>
  <c r="AB806" i="4"/>
  <c r="Y808" i="4"/>
  <c r="AB808" i="4"/>
  <c r="Y810" i="4"/>
  <c r="AC810" i="4"/>
  <c r="Y812" i="4"/>
  <c r="AC812" i="4"/>
  <c r="Y814" i="4"/>
  <c r="AD814" i="4"/>
  <c r="Y816" i="4"/>
  <c r="AB816" i="4"/>
  <c r="Y818" i="4"/>
  <c r="AE818" i="4"/>
  <c r="Y820" i="4"/>
  <c r="AC820" i="4"/>
  <c r="Y822" i="4"/>
  <c r="AB822" i="4"/>
  <c r="Y824" i="4"/>
  <c r="AB824" i="4"/>
  <c r="Y826" i="4"/>
  <c r="AC826" i="4"/>
  <c r="Y828" i="4"/>
  <c r="AC828" i="4"/>
  <c r="Y830" i="4"/>
  <c r="AD830" i="4"/>
  <c r="Y832" i="4"/>
  <c r="AB832" i="4"/>
  <c r="Y834" i="4"/>
  <c r="AE834" i="4"/>
  <c r="Y836" i="4"/>
  <c r="AC836" i="4"/>
  <c r="Y838" i="4"/>
  <c r="AB838" i="4"/>
  <c r="Y840" i="4"/>
  <c r="AB840" i="4"/>
  <c r="Y842" i="4"/>
  <c r="AC842" i="4"/>
  <c r="Y844" i="4"/>
  <c r="AC844" i="4"/>
  <c r="Y846" i="4"/>
  <c r="AC846" i="4"/>
  <c r="Y848" i="4"/>
  <c r="AB848" i="4"/>
  <c r="Y850" i="4"/>
  <c r="AC850" i="4"/>
  <c r="Y852" i="4"/>
  <c r="AC852" i="4"/>
  <c r="Y854" i="4"/>
  <c r="AA854" i="4"/>
  <c r="Y856" i="4"/>
  <c r="AB856" i="4"/>
  <c r="Y858" i="4"/>
  <c r="AA858" i="4"/>
  <c r="Y860" i="4"/>
  <c r="AC860" i="4"/>
  <c r="Y862" i="4"/>
  <c r="AC862" i="4"/>
  <c r="Y864" i="4"/>
  <c r="AB864" i="4"/>
  <c r="Y866" i="4"/>
  <c r="AC866" i="4"/>
  <c r="Y868" i="4"/>
  <c r="AC868" i="4"/>
  <c r="Y870" i="4"/>
  <c r="AA870" i="4"/>
  <c r="Y872" i="4"/>
  <c r="AB872" i="4"/>
  <c r="Y874" i="4"/>
  <c r="AA874" i="4"/>
  <c r="Y876" i="4"/>
  <c r="AA876" i="4"/>
  <c r="Y878" i="4"/>
  <c r="AC878" i="4"/>
  <c r="Y880" i="4"/>
  <c r="AA880" i="4"/>
  <c r="Y882" i="4"/>
  <c r="AA882" i="4"/>
  <c r="Y884" i="4"/>
  <c r="AA884" i="4"/>
  <c r="Y886" i="4"/>
  <c r="AC886" i="4"/>
  <c r="Y888" i="4"/>
  <c r="AA888" i="4"/>
  <c r="Y890" i="4"/>
  <c r="AA890" i="4"/>
  <c r="Y892" i="4"/>
  <c r="AA892" i="4"/>
  <c r="Y894" i="4"/>
  <c r="AC894" i="4"/>
  <c r="Y896" i="4"/>
  <c r="AA896" i="4"/>
  <c r="Y898" i="4"/>
  <c r="AA898" i="4"/>
  <c r="Y900" i="4"/>
  <c r="AA900" i="4"/>
  <c r="Y902" i="4"/>
  <c r="AC902" i="4"/>
  <c r="Y904" i="4"/>
  <c r="AA904" i="4"/>
  <c r="Y906" i="4"/>
  <c r="AA906" i="4"/>
  <c r="Y908" i="4"/>
  <c r="AA908" i="4"/>
  <c r="Y910" i="4"/>
  <c r="AC910" i="4"/>
  <c r="Y912" i="4"/>
  <c r="AA912" i="4"/>
  <c r="Y439" i="4"/>
  <c r="AF158" i="4"/>
  <c r="AI158" i="4"/>
  <c r="AG158" i="4"/>
  <c r="AF174" i="4"/>
  <c r="AI174" i="4"/>
  <c r="AG174" i="4"/>
  <c r="AF49" i="4"/>
  <c r="AI49" i="4"/>
  <c r="AG49" i="4"/>
  <c r="AF57" i="4"/>
  <c r="AI57" i="4"/>
  <c r="AG57" i="4"/>
  <c r="AK100" i="4"/>
  <c r="AI100" i="4"/>
  <c r="AJ100" i="4"/>
  <c r="AK76" i="4"/>
  <c r="AI76" i="4"/>
  <c r="AJ76" i="4"/>
  <c r="Z6" i="4"/>
  <c r="AD6" i="4"/>
  <c r="AC6" i="4"/>
  <c r="AB6" i="4"/>
  <c r="AA6" i="4"/>
  <c r="AE6" i="4"/>
  <c r="AH6" i="4"/>
  <c r="AK6" i="4"/>
  <c r="AJ6" i="4"/>
  <c r="AB16" i="4"/>
  <c r="AA16" i="4"/>
  <c r="AE16" i="4"/>
  <c r="Z16" i="4"/>
  <c r="AD16" i="4"/>
  <c r="AC16" i="4"/>
  <c r="AH16" i="4"/>
  <c r="AK16" i="4"/>
  <c r="AJ16" i="4"/>
  <c r="Z122" i="4"/>
  <c r="AD122" i="4"/>
  <c r="AC122" i="4"/>
  <c r="AG122" i="4"/>
  <c r="AF122" i="4"/>
  <c r="AI122" i="4"/>
  <c r="AB122" i="4"/>
  <c r="AA122" i="4"/>
  <c r="AM122" i="4"/>
  <c r="AS122" i="4"/>
  <c r="AE122" i="4"/>
  <c r="AH122" i="4"/>
  <c r="AK122" i="4"/>
  <c r="AJ122" i="4"/>
  <c r="AB10" i="4"/>
  <c r="AA10" i="4"/>
  <c r="AE10" i="4"/>
  <c r="Z10" i="4"/>
  <c r="AD10" i="4"/>
  <c r="AC10" i="4"/>
  <c r="AG10" i="4"/>
  <c r="AF10" i="4"/>
  <c r="AI10" i="4"/>
  <c r="AA9" i="4"/>
  <c r="AE9" i="4"/>
  <c r="Z9" i="4"/>
  <c r="AD9" i="4"/>
  <c r="AK9" i="4"/>
  <c r="AI9" i="4"/>
  <c r="AJ9" i="4"/>
  <c r="AC9" i="4"/>
  <c r="AB9" i="4"/>
  <c r="AG9" i="4"/>
  <c r="AH9" i="4"/>
  <c r="AF9" i="4"/>
  <c r="AA66" i="4"/>
  <c r="AE66" i="4"/>
  <c r="Z66" i="4"/>
  <c r="AD66" i="4"/>
  <c r="AC66" i="4"/>
  <c r="AB66" i="4"/>
  <c r="AK66" i="4"/>
  <c r="AI66" i="4"/>
  <c r="AJ66" i="4"/>
  <c r="AG66" i="4"/>
  <c r="AH66" i="4"/>
  <c r="AF66" i="4"/>
  <c r="AI6" i="4"/>
  <c r="AG6" i="4"/>
  <c r="AF16" i="4"/>
  <c r="AK8" i="4"/>
  <c r="AJ10" i="4"/>
  <c r="AH10" i="4"/>
  <c r="AI108" i="4"/>
  <c r="AH108" i="4"/>
  <c r="AJ108" i="4"/>
  <c r="AI150" i="4"/>
  <c r="AH150" i="4"/>
  <c r="AJ150" i="4"/>
  <c r="AI924" i="4"/>
  <c r="AH924" i="4"/>
  <c r="AJ924" i="4"/>
  <c r="AI932" i="4"/>
  <c r="AH932" i="4"/>
  <c r="AJ932" i="4"/>
  <c r="AI940" i="4"/>
  <c r="AH940" i="4"/>
  <c r="AJ940" i="4"/>
  <c r="AI948" i="4"/>
  <c r="AH948" i="4"/>
  <c r="AJ948" i="4"/>
  <c r="AI956" i="4"/>
  <c r="AH956" i="4"/>
  <c r="AJ956" i="4"/>
  <c r="AI964" i="4"/>
  <c r="AH964" i="4"/>
  <c r="AJ964" i="4"/>
  <c r="AI972" i="4"/>
  <c r="AH972" i="4"/>
  <c r="AJ972" i="4"/>
  <c r="AI525" i="4"/>
  <c r="AF525" i="4"/>
  <c r="AH525" i="4"/>
  <c r="AH158" i="4"/>
  <c r="AK174" i="4"/>
  <c r="AJ174" i="4"/>
  <c r="AH49" i="4"/>
  <c r="AK57" i="4"/>
  <c r="AJ57" i="4"/>
  <c r="AF100" i="4"/>
  <c r="AG100" i="4"/>
  <c r="AH76" i="4"/>
  <c r="AF6" i="4"/>
  <c r="AI16" i="4"/>
  <c r="AG16" i="4"/>
  <c r="AJ8" i="4"/>
  <c r="AK10" i="4"/>
  <c r="AC7" i="4"/>
  <c r="AB7" i="4"/>
  <c r="AI7" i="4"/>
  <c r="AJ7" i="4"/>
  <c r="AK7" i="4"/>
  <c r="AA7" i="4"/>
  <c r="AE7" i="4"/>
  <c r="Z7" i="4"/>
  <c r="AD7" i="4"/>
  <c r="AF7" i="4"/>
  <c r="AG7" i="4"/>
  <c r="AH7" i="4"/>
  <c r="AA13" i="4"/>
  <c r="AE13" i="4"/>
  <c r="AB13" i="4"/>
  <c r="AC13" i="4"/>
  <c r="Z13" i="4"/>
  <c r="AD13" i="4"/>
  <c r="AH13" i="4"/>
  <c r="AI13" i="4"/>
  <c r="AK13" i="4"/>
  <c r="AF13" i="4"/>
  <c r="AJ13" i="4"/>
  <c r="AG13" i="4"/>
  <c r="AB8" i="4"/>
  <c r="AA8" i="4"/>
  <c r="AE8" i="4"/>
  <c r="Z8" i="4"/>
  <c r="AD8" i="4"/>
  <c r="AC8" i="4"/>
  <c r="Z138" i="4"/>
  <c r="AD138" i="4"/>
  <c r="AC138" i="4"/>
  <c r="AG138" i="4"/>
  <c r="AF138" i="4"/>
  <c r="AI138" i="4"/>
  <c r="AB138" i="4"/>
  <c r="AA138" i="4"/>
  <c r="AE138" i="4"/>
  <c r="AH138" i="4"/>
  <c r="AK138" i="4"/>
  <c r="AJ138" i="4"/>
  <c r="AQ59" i="4"/>
  <c r="AW59" i="4"/>
  <c r="AQ176" i="4"/>
  <c r="AW176" i="4"/>
  <c r="AF45" i="4"/>
  <c r="AF53" i="4"/>
  <c r="AF491" i="4"/>
  <c r="AM38" i="4"/>
  <c r="AS38" i="4"/>
  <c r="AN38" i="4"/>
  <c r="AT38" i="4"/>
  <c r="AQ34" i="4"/>
  <c r="AW34" i="4"/>
  <c r="AO34" i="4"/>
  <c r="AU34" i="4"/>
  <c r="AF162" i="4"/>
  <c r="AQ36" i="4"/>
  <c r="AW36" i="4"/>
  <c r="AN26" i="4"/>
  <c r="AT26" i="4"/>
  <c r="AL26" i="4"/>
  <c r="AR26" i="4"/>
  <c r="AQ51" i="4"/>
  <c r="AW51" i="4"/>
  <c r="AM30" i="4"/>
  <c r="AS30" i="4"/>
  <c r="AN30" i="4"/>
  <c r="AT30" i="4"/>
  <c r="AM116" i="4"/>
  <c r="AS116" i="4"/>
  <c r="AN116" i="4"/>
  <c r="AT116" i="4"/>
  <c r="AP132" i="4"/>
  <c r="AV132" i="4"/>
  <c r="AQ132" i="4"/>
  <c r="AW132" i="4"/>
  <c r="AP156" i="4"/>
  <c r="AV156" i="4"/>
  <c r="AN156" i="4"/>
  <c r="AT156" i="4"/>
  <c r="AL172" i="4"/>
  <c r="AR172" i="4"/>
  <c r="AO128" i="4"/>
  <c r="AU128" i="4"/>
  <c r="AQ168" i="4"/>
  <c r="AW168" i="4"/>
  <c r="AM12" i="4"/>
  <c r="AS12" i="4"/>
  <c r="AL12" i="4"/>
  <c r="AR12" i="4"/>
  <c r="AI8" i="4"/>
  <c r="AF8" i="4"/>
  <c r="AG8" i="4"/>
  <c r="X166" i="4"/>
  <c r="Y166" i="4"/>
  <c r="X471" i="4"/>
  <c r="Y471" i="4" s="1"/>
  <c r="X487" i="4"/>
  <c r="Y487" i="4"/>
  <c r="Z4" i="4"/>
  <c r="AD4" i="4"/>
  <c r="AC4" i="4"/>
  <c r="AB4" i="4"/>
  <c r="AA4" i="4"/>
  <c r="AE4" i="4"/>
  <c r="AG4" i="4"/>
  <c r="AF4" i="4"/>
  <c r="AI4" i="4"/>
  <c r="AH4" i="4"/>
  <c r="AK4" i="4"/>
  <c r="AJ4" i="4"/>
  <c r="AC24" i="4"/>
  <c r="AB24" i="4"/>
  <c r="AA24" i="4"/>
  <c r="AE24" i="4"/>
  <c r="Z24" i="4"/>
  <c r="AD24" i="4"/>
  <c r="AK24" i="4"/>
  <c r="AI24" i="4"/>
  <c r="AJ24" i="4"/>
  <c r="AG24" i="4"/>
  <c r="AH24" i="4"/>
  <c r="AF24" i="4"/>
  <c r="X92" i="4"/>
  <c r="Y92" i="4"/>
  <c r="X84" i="4"/>
  <c r="Y84" i="4"/>
  <c r="Z503" i="4"/>
  <c r="AD503" i="4"/>
  <c r="AC503" i="4"/>
  <c r="AB503" i="4"/>
  <c r="AA503" i="4"/>
  <c r="AE503" i="4"/>
  <c r="AJ503" i="4"/>
  <c r="AH503" i="4"/>
  <c r="AK503" i="4"/>
  <c r="AF503" i="4"/>
  <c r="AI503" i="4"/>
  <c r="AG503" i="4"/>
  <c r="Z126" i="4"/>
  <c r="AD126" i="4"/>
  <c r="AC126" i="4"/>
  <c r="AG126" i="4"/>
  <c r="AF126" i="4"/>
  <c r="AI126" i="4"/>
  <c r="AB126" i="4"/>
  <c r="AA126" i="4"/>
  <c r="AM126" i="4"/>
  <c r="AS126" i="4"/>
  <c r="AE126" i="4"/>
  <c r="AH126" i="4"/>
  <c r="AK126" i="4"/>
  <c r="AJ126" i="4"/>
  <c r="Z142" i="4"/>
  <c r="AD142" i="4"/>
  <c r="AC142" i="4"/>
  <c r="AG142" i="4"/>
  <c r="AF142" i="4"/>
  <c r="AI142" i="4"/>
  <c r="AB142" i="4"/>
  <c r="AA142" i="4"/>
  <c r="AE142" i="4"/>
  <c r="AH142" i="4"/>
  <c r="AK142" i="4"/>
  <c r="AJ142" i="4"/>
  <c r="Z505" i="4"/>
  <c r="AD505" i="4"/>
  <c r="AC505" i="4"/>
  <c r="AE505" i="4"/>
  <c r="AB505" i="4"/>
  <c r="AA505" i="4"/>
  <c r="AJ505" i="4"/>
  <c r="AH505" i="4"/>
  <c r="AK505" i="4"/>
  <c r="AF505" i="4"/>
  <c r="AI505" i="4"/>
  <c r="AG505" i="4"/>
  <c r="Z14" i="4"/>
  <c r="AD14" i="4"/>
  <c r="AC14" i="4"/>
  <c r="AE14" i="4"/>
  <c r="AB14" i="4"/>
  <c r="AA14" i="4"/>
  <c r="AJ14" i="4"/>
  <c r="AH14" i="4"/>
  <c r="AK14" i="4"/>
  <c r="AF14" i="4"/>
  <c r="AI14" i="4"/>
  <c r="AG14" i="4"/>
  <c r="AB158" i="4"/>
  <c r="AA158" i="4"/>
  <c r="AE158" i="4"/>
  <c r="Z158" i="4"/>
  <c r="AD158" i="4"/>
  <c r="AC158" i="4"/>
  <c r="AB174" i="4"/>
  <c r="AN174" i="4"/>
  <c r="AT174" i="4"/>
  <c r="AA174" i="4"/>
  <c r="AE174" i="4"/>
  <c r="AD174" i="4"/>
  <c r="AC174" i="4"/>
  <c r="Z174" i="4"/>
  <c r="Z49" i="4"/>
  <c r="AD49" i="4"/>
  <c r="AC49" i="4"/>
  <c r="AE49" i="4"/>
  <c r="AB49" i="4"/>
  <c r="AA49" i="4"/>
  <c r="Z57" i="4"/>
  <c r="AD57" i="4"/>
  <c r="AC57" i="4"/>
  <c r="AB57" i="4"/>
  <c r="AN57" i="4"/>
  <c r="AT57" i="4"/>
  <c r="AA57" i="4"/>
  <c r="AE57" i="4"/>
  <c r="AC100" i="4"/>
  <c r="AB100" i="4"/>
  <c r="AN100" i="4"/>
  <c r="AT100" i="4"/>
  <c r="AA100" i="4"/>
  <c r="AD100" i="4"/>
  <c r="AE100" i="4"/>
  <c r="Z100" i="4"/>
  <c r="AC76" i="4"/>
  <c r="AB76" i="4"/>
  <c r="AA76" i="4"/>
  <c r="AD76" i="4"/>
  <c r="AE76" i="4"/>
  <c r="Z76" i="4"/>
  <c r="AP33" i="4"/>
  <c r="AV33" i="4"/>
  <c r="AM23" i="4"/>
  <c r="AS23" i="4"/>
  <c r="AM36" i="4"/>
  <c r="AS36" i="4"/>
  <c r="AO30" i="4"/>
  <c r="AU30" i="4"/>
  <c r="AG45" i="4"/>
  <c r="AI45" i="4"/>
  <c r="AG53" i="4"/>
  <c r="AI53" i="4"/>
  <c r="AG491" i="4"/>
  <c r="AI491" i="4"/>
  <c r="AO116" i="4"/>
  <c r="AU116" i="4"/>
  <c r="AL116" i="4"/>
  <c r="AR116" i="4"/>
  <c r="AQ116" i="4"/>
  <c r="AW116" i="4"/>
  <c r="AL132" i="4"/>
  <c r="AR132" i="4"/>
  <c r="AO132" i="4"/>
  <c r="AU132" i="4"/>
  <c r="AM132" i="4"/>
  <c r="AS132" i="4"/>
  <c r="AN132" i="4"/>
  <c r="AT132" i="4"/>
  <c r="AL156" i="4"/>
  <c r="AR156" i="4"/>
  <c r="AP172" i="4"/>
  <c r="AV172" i="4"/>
  <c r="AN172" i="4"/>
  <c r="AT172" i="4"/>
  <c r="AG162" i="4"/>
  <c r="AI162" i="4"/>
  <c r="AG178" i="4"/>
  <c r="X182" i="4"/>
  <c r="X96" i="4"/>
  <c r="X495" i="4"/>
  <c r="X170" i="4"/>
  <c r="AB45" i="4"/>
  <c r="AA45" i="4"/>
  <c r="AE45" i="4"/>
  <c r="Z45" i="4"/>
  <c r="AD45" i="4"/>
  <c r="AC45" i="4"/>
  <c r="AB53" i="4"/>
  <c r="AA53" i="4"/>
  <c r="AE53" i="4"/>
  <c r="AD53" i="4"/>
  <c r="AC53" i="4"/>
  <c r="Z53" i="4"/>
  <c r="AB491" i="4"/>
  <c r="AA491" i="4"/>
  <c r="AE491" i="4"/>
  <c r="Z491" i="4"/>
  <c r="AD491" i="4"/>
  <c r="AC491" i="4"/>
  <c r="AB162" i="4"/>
  <c r="AA162" i="4"/>
  <c r="AE162" i="4"/>
  <c r="Z162" i="4"/>
  <c r="AD162" i="4"/>
  <c r="AC162" i="4"/>
  <c r="AD178" i="4"/>
  <c r="AE178" i="4"/>
  <c r="AB118" i="4"/>
  <c r="AA118" i="4"/>
  <c r="AE118" i="4"/>
  <c r="AH118" i="4"/>
  <c r="AK118" i="4"/>
  <c r="AJ118" i="4"/>
  <c r="Z118" i="4"/>
  <c r="AD118" i="4"/>
  <c r="AC118" i="4"/>
  <c r="AG118" i="4"/>
  <c r="AF118" i="4"/>
  <c r="AI118" i="4"/>
  <c r="AB134" i="4"/>
  <c r="AA134" i="4"/>
  <c r="AE134" i="4"/>
  <c r="AH134" i="4"/>
  <c r="AK134" i="4"/>
  <c r="AJ134" i="4"/>
  <c r="Z134" i="4"/>
  <c r="AD134" i="4"/>
  <c r="AC134" i="4"/>
  <c r="AG134" i="4"/>
  <c r="AF134" i="4"/>
  <c r="AI134" i="4"/>
  <c r="AA98" i="4"/>
  <c r="AE98" i="4"/>
  <c r="Z98" i="4"/>
  <c r="AD98" i="4"/>
  <c r="AC98" i="4"/>
  <c r="AB98" i="4"/>
  <c r="AK98" i="4"/>
  <c r="AI98" i="4"/>
  <c r="AJ98" i="4"/>
  <c r="AG98" i="4"/>
  <c r="AH98" i="4"/>
  <c r="AF98" i="4"/>
  <c r="AC40" i="4"/>
  <c r="AD40" i="4"/>
  <c r="AA40" i="4"/>
  <c r="AE40" i="4"/>
  <c r="AB40" i="4"/>
  <c r="Z40" i="4"/>
  <c r="AK40" i="4"/>
  <c r="AI40" i="4"/>
  <c r="AH40" i="4"/>
  <c r="AG40" i="4"/>
  <c r="AJ40" i="4"/>
  <c r="AF40" i="4"/>
  <c r="X511" i="4"/>
  <c r="AC922" i="4"/>
  <c r="AD922" i="4"/>
  <c r="AB922" i="4"/>
  <c r="AA922" i="4"/>
  <c r="AE922" i="4"/>
  <c r="Z922" i="4"/>
  <c r="AK922" i="4"/>
  <c r="AI922" i="4"/>
  <c r="AJ922" i="4"/>
  <c r="AG922" i="4"/>
  <c r="AF922" i="4"/>
  <c r="AH922" i="4"/>
  <c r="AA61" i="4"/>
  <c r="AE61" i="4"/>
  <c r="AB61" i="4"/>
  <c r="AJ61" i="4"/>
  <c r="Z61" i="4"/>
  <c r="AK61" i="4"/>
  <c r="AI61" i="4"/>
  <c r="AC61" i="4"/>
  <c r="AF61" i="4"/>
  <c r="AD61" i="4"/>
  <c r="AG61" i="4"/>
  <c r="AH61" i="4"/>
  <c r="AA32" i="4"/>
  <c r="AE32" i="4"/>
  <c r="Z32" i="4"/>
  <c r="AD32" i="4"/>
  <c r="AC32" i="4"/>
  <c r="AB32" i="4"/>
  <c r="AK32" i="4"/>
  <c r="AI32" i="4"/>
  <c r="AJ32" i="4"/>
  <c r="AG32" i="4"/>
  <c r="AH32" i="4"/>
  <c r="AF32" i="4"/>
  <c r="AA68" i="4"/>
  <c r="AE68" i="4"/>
  <c r="Z68" i="4"/>
  <c r="AD68" i="4"/>
  <c r="AC68" i="4"/>
  <c r="AB68" i="4"/>
  <c r="AK68" i="4"/>
  <c r="AI68" i="4"/>
  <c r="AJ68" i="4"/>
  <c r="AG68" i="4"/>
  <c r="AH68" i="4"/>
  <c r="AF68" i="4"/>
  <c r="AN36" i="4"/>
  <c r="AT36" i="4"/>
  <c r="AL36" i="4"/>
  <c r="AR36" i="4"/>
  <c r="AO22" i="4"/>
  <c r="AU22" i="4"/>
  <c r="AP22" i="4"/>
  <c r="AV22" i="4"/>
  <c r="AK45" i="4"/>
  <c r="AH45" i="4"/>
  <c r="AJ45" i="4"/>
  <c r="AK53" i="4"/>
  <c r="AH53" i="4"/>
  <c r="AJ53" i="4"/>
  <c r="AK491" i="4"/>
  <c r="AH491" i="4"/>
  <c r="AJ491" i="4"/>
  <c r="AP116" i="4"/>
  <c r="AV116" i="4"/>
  <c r="AK162" i="4"/>
  <c r="AH162" i="4"/>
  <c r="AJ162" i="4"/>
  <c r="AK178" i="4"/>
  <c r="X154" i="4"/>
  <c r="X571" i="4"/>
  <c r="Y571" i="4"/>
  <c r="X983" i="4"/>
  <c r="Y983" i="4"/>
  <c r="X999" i="4"/>
  <c r="Y999" i="4"/>
  <c r="X567" i="4"/>
  <c r="Y567" i="4"/>
  <c r="X599" i="4"/>
  <c r="Y599" i="4"/>
  <c r="X631" i="4"/>
  <c r="Y631" i="4"/>
  <c r="X655" i="4"/>
  <c r="Y655" i="4"/>
  <c r="X671" i="4"/>
  <c r="Y671" i="4"/>
  <c r="X687" i="4"/>
  <c r="Y687" i="4"/>
  <c r="X703" i="4"/>
  <c r="Y703" i="4"/>
  <c r="X719" i="4"/>
  <c r="Y719" i="4"/>
  <c r="X735" i="4"/>
  <c r="Y735" i="4"/>
  <c r="X751" i="4"/>
  <c r="Y751" i="4"/>
  <c r="X767" i="4"/>
  <c r="Y767" i="4"/>
  <c r="X783" i="4"/>
  <c r="Y783" i="4"/>
  <c r="X799" i="4"/>
  <c r="Y799" i="4"/>
  <c r="X815" i="4"/>
  <c r="Y815" i="4"/>
  <c r="X831" i="4"/>
  <c r="Y831" i="4"/>
  <c r="X847" i="4"/>
  <c r="Y847" i="4"/>
  <c r="X863" i="4"/>
  <c r="Y863" i="4"/>
  <c r="X879" i="4"/>
  <c r="Y879" i="4"/>
  <c r="X895" i="4"/>
  <c r="Y895" i="4"/>
  <c r="X911" i="4"/>
  <c r="Y911" i="4"/>
  <c r="X975" i="4"/>
  <c r="Y975" i="4"/>
  <c r="X991" i="4"/>
  <c r="Y991" i="4"/>
  <c r="X583" i="4"/>
  <c r="Y583" i="4"/>
  <c r="X615" i="4"/>
  <c r="Y615" i="4"/>
  <c r="X643" i="4"/>
  <c r="Y643" i="4"/>
  <c r="X663" i="4"/>
  <c r="Y663" i="4"/>
  <c r="X679" i="4"/>
  <c r="Y679" i="4"/>
  <c r="X695" i="4"/>
  <c r="Y695" i="4"/>
  <c r="X711" i="4"/>
  <c r="Y711" i="4"/>
  <c r="X727" i="4"/>
  <c r="Y727" i="4"/>
  <c r="X743" i="4"/>
  <c r="Y743" i="4"/>
  <c r="X759" i="4"/>
  <c r="Y759" i="4"/>
  <c r="X775" i="4"/>
  <c r="Y775" i="4"/>
  <c r="X791" i="4"/>
  <c r="Y791" i="4"/>
  <c r="X807" i="4"/>
  <c r="Y807" i="4"/>
  <c r="X823" i="4"/>
  <c r="Y823" i="4"/>
  <c r="X839" i="4"/>
  <c r="Y839" i="4"/>
  <c r="X855" i="4"/>
  <c r="Y855" i="4"/>
  <c r="X871" i="4"/>
  <c r="Y871" i="4"/>
  <c r="X887" i="4"/>
  <c r="Y887" i="4"/>
  <c r="X903" i="4"/>
  <c r="Y903" i="4"/>
  <c r="X919" i="4"/>
  <c r="Y919" i="4"/>
  <c r="AA52" i="4"/>
  <c r="AC52" i="4"/>
  <c r="AE52" i="4"/>
  <c r="Z52" i="4"/>
  <c r="AB52" i="4"/>
  <c r="AD52" i="4"/>
  <c r="AI52" i="4"/>
  <c r="AF52" i="4"/>
  <c r="AJ52" i="4"/>
  <c r="AG52" i="4"/>
  <c r="AK52" i="4"/>
  <c r="AH52" i="4"/>
  <c r="AA113" i="4"/>
  <c r="AC113" i="4"/>
  <c r="AE113" i="4"/>
  <c r="Z113" i="4"/>
  <c r="AB113" i="4"/>
  <c r="AD113" i="4"/>
  <c r="AI113" i="4"/>
  <c r="AF113" i="4"/>
  <c r="AJ113" i="4"/>
  <c r="AG113" i="4"/>
  <c r="AK113" i="4"/>
  <c r="AH113" i="4"/>
  <c r="AA129" i="4"/>
  <c r="AC129" i="4"/>
  <c r="AE129" i="4"/>
  <c r="Z129" i="4"/>
  <c r="AB129" i="4"/>
  <c r="AD129" i="4"/>
  <c r="AI129" i="4"/>
  <c r="AF129" i="4"/>
  <c r="AJ129" i="4"/>
  <c r="AG129" i="4"/>
  <c r="AK129" i="4"/>
  <c r="AH129" i="4"/>
  <c r="AA145" i="4"/>
  <c r="AC145" i="4"/>
  <c r="AE145" i="4"/>
  <c r="Z145" i="4"/>
  <c r="AB145" i="4"/>
  <c r="AD145" i="4"/>
  <c r="AI145" i="4"/>
  <c r="AF145" i="4"/>
  <c r="AJ145" i="4"/>
  <c r="AG145" i="4"/>
  <c r="AK145" i="4"/>
  <c r="AH145" i="4"/>
  <c r="AA171" i="4"/>
  <c r="AC171" i="4"/>
  <c r="AE171" i="4"/>
  <c r="Z171" i="4"/>
  <c r="AB171" i="4"/>
  <c r="AD171" i="4"/>
  <c r="AI171" i="4"/>
  <c r="AF171" i="4"/>
  <c r="AJ171" i="4"/>
  <c r="AG171" i="4"/>
  <c r="AK171" i="4"/>
  <c r="AH171" i="4"/>
  <c r="AA523" i="4"/>
  <c r="AC523" i="4"/>
  <c r="AE523" i="4"/>
  <c r="AB523" i="4"/>
  <c r="AD523" i="4"/>
  <c r="Z523" i="4"/>
  <c r="AI523" i="4"/>
  <c r="AF523" i="4"/>
  <c r="AH523" i="4"/>
  <c r="AG523" i="4"/>
  <c r="AK523" i="4"/>
  <c r="AJ523" i="4"/>
  <c r="AA547" i="4"/>
  <c r="AC547" i="4"/>
  <c r="AE547" i="4"/>
  <c r="AB547" i="4"/>
  <c r="AD547" i="4"/>
  <c r="Z547" i="4"/>
  <c r="AI547" i="4"/>
  <c r="AF547" i="4"/>
  <c r="AH547" i="4"/>
  <c r="AG547" i="4"/>
  <c r="AK547" i="4"/>
  <c r="AJ547" i="4"/>
  <c r="AA934" i="4"/>
  <c r="AC934" i="4"/>
  <c r="AE934" i="4"/>
  <c r="Z934" i="4"/>
  <c r="AD934" i="4"/>
  <c r="AB934" i="4"/>
  <c r="AI934" i="4"/>
  <c r="AH934" i="4"/>
  <c r="AJ934" i="4"/>
  <c r="AG934" i="4"/>
  <c r="AK934" i="4"/>
  <c r="AF934" i="4"/>
  <c r="AA946" i="4"/>
  <c r="AC946" i="4"/>
  <c r="AE946" i="4"/>
  <c r="Z946" i="4"/>
  <c r="AD946" i="4"/>
  <c r="AB946" i="4"/>
  <c r="AI946" i="4"/>
  <c r="AH946" i="4"/>
  <c r="AJ946" i="4"/>
  <c r="AG946" i="4"/>
  <c r="AK946" i="4"/>
  <c r="AF946" i="4"/>
  <c r="AA962" i="4"/>
  <c r="AC962" i="4"/>
  <c r="AE962" i="4"/>
  <c r="Z962" i="4"/>
  <c r="AD962" i="4"/>
  <c r="AB962" i="4"/>
  <c r="AI962" i="4"/>
  <c r="AH962" i="4"/>
  <c r="AJ962" i="4"/>
  <c r="AG962" i="4"/>
  <c r="AK962" i="4"/>
  <c r="AF962" i="4"/>
  <c r="AA529" i="4"/>
  <c r="AC529" i="4"/>
  <c r="AE529" i="4"/>
  <c r="AB529" i="4"/>
  <c r="AD529" i="4"/>
  <c r="Z529" i="4"/>
  <c r="AI529" i="4"/>
  <c r="AF529" i="4"/>
  <c r="AH529" i="4"/>
  <c r="AG529" i="4"/>
  <c r="AK529" i="4"/>
  <c r="AJ529" i="4"/>
  <c r="AA974" i="4"/>
  <c r="AC974" i="4"/>
  <c r="AE974" i="4"/>
  <c r="AB974" i="4"/>
  <c r="AD974" i="4"/>
  <c r="Z974" i="4"/>
  <c r="AI974" i="4"/>
  <c r="AF974" i="4"/>
  <c r="AH974" i="4"/>
  <c r="AG974" i="4"/>
  <c r="AK974" i="4"/>
  <c r="AJ974" i="4"/>
  <c r="AA982" i="4"/>
  <c r="AC982" i="4"/>
  <c r="AE982" i="4"/>
  <c r="AB982" i="4"/>
  <c r="AD982" i="4"/>
  <c r="Z982" i="4"/>
  <c r="AI982" i="4"/>
  <c r="AF982" i="4"/>
  <c r="AH982" i="4"/>
  <c r="AG982" i="4"/>
  <c r="AK982" i="4"/>
  <c r="AJ982" i="4"/>
  <c r="AA990" i="4"/>
  <c r="AC990" i="4"/>
  <c r="AE990" i="4"/>
  <c r="AB990" i="4"/>
  <c r="AD990" i="4"/>
  <c r="Z990" i="4"/>
  <c r="AI990" i="4"/>
  <c r="AF990" i="4"/>
  <c r="AH990" i="4"/>
  <c r="AG990" i="4"/>
  <c r="AK990" i="4"/>
  <c r="AJ990" i="4"/>
  <c r="AA998" i="4"/>
  <c r="AC998" i="4"/>
  <c r="AE998" i="4"/>
  <c r="AB998" i="4"/>
  <c r="AD998" i="4"/>
  <c r="Z998" i="4"/>
  <c r="AI998" i="4"/>
  <c r="AF998" i="4"/>
  <c r="AH998" i="4"/>
  <c r="AG998" i="4"/>
  <c r="AK998" i="4"/>
  <c r="AJ998" i="4"/>
  <c r="AA48" i="4"/>
  <c r="AC48" i="4"/>
  <c r="AE48" i="4"/>
  <c r="Z48" i="4"/>
  <c r="AB48" i="4"/>
  <c r="AD48" i="4"/>
  <c r="AG48" i="4"/>
  <c r="AK48" i="4"/>
  <c r="AH48" i="4"/>
  <c r="AI48" i="4"/>
  <c r="AF48" i="4"/>
  <c r="AJ48" i="4"/>
  <c r="AA141" i="4"/>
  <c r="AC141" i="4"/>
  <c r="AE141" i="4"/>
  <c r="Z141" i="4"/>
  <c r="AB141" i="4"/>
  <c r="AD141" i="4"/>
  <c r="AG141" i="4"/>
  <c r="AK141" i="4"/>
  <c r="AH141" i="4"/>
  <c r="AI141" i="4"/>
  <c r="AF141" i="4"/>
  <c r="AJ141" i="4"/>
  <c r="AA175" i="4"/>
  <c r="AC175" i="4"/>
  <c r="AE175" i="4"/>
  <c r="Z175" i="4"/>
  <c r="AB175" i="4"/>
  <c r="AD175" i="4"/>
  <c r="AG175" i="4"/>
  <c r="AK175" i="4"/>
  <c r="AH175" i="4"/>
  <c r="AI175" i="4"/>
  <c r="AF175" i="4"/>
  <c r="AJ175" i="4"/>
  <c r="AA259" i="4"/>
  <c r="AC259" i="4"/>
  <c r="AE259" i="4"/>
  <c r="AB259" i="4"/>
  <c r="AD259" i="4"/>
  <c r="AG259" i="4"/>
  <c r="AH259" i="4"/>
  <c r="AI259" i="4"/>
  <c r="AF259" i="4"/>
  <c r="Z595" i="4"/>
  <c r="AB595" i="4"/>
  <c r="AD595" i="4"/>
  <c r="AA595" i="4"/>
  <c r="AE595" i="4"/>
  <c r="AC595" i="4"/>
  <c r="AA647" i="4"/>
  <c r="Z979" i="4"/>
  <c r="AB979" i="4"/>
  <c r="AD979" i="4"/>
  <c r="AA979" i="4"/>
  <c r="AE979" i="4"/>
  <c r="AC979" i="4"/>
  <c r="AB987" i="4"/>
  <c r="AC987" i="4"/>
  <c r="AB559" i="4"/>
  <c r="AA559" i="4"/>
  <c r="AC559" i="4"/>
  <c r="Z575" i="4"/>
  <c r="AB575" i="4"/>
  <c r="AD575" i="4"/>
  <c r="AA575" i="4"/>
  <c r="AM575" i="4" s="1"/>
  <c r="AE575" i="4"/>
  <c r="AC575" i="4"/>
  <c r="AA591" i="4"/>
  <c r="Z639" i="4"/>
  <c r="AB639" i="4"/>
  <c r="AD639" i="4"/>
  <c r="AA639" i="4"/>
  <c r="AE639" i="4"/>
  <c r="AC639" i="4"/>
  <c r="AB651" i="4"/>
  <c r="AC651" i="4"/>
  <c r="Z667" i="4"/>
  <c r="AE667" i="4"/>
  <c r="Z675" i="4"/>
  <c r="AB675" i="4"/>
  <c r="AD675" i="4"/>
  <c r="AA675" i="4"/>
  <c r="AE675" i="4"/>
  <c r="AC675" i="4"/>
  <c r="AD683" i="4"/>
  <c r="Z699" i="4"/>
  <c r="AE699" i="4"/>
  <c r="Z707" i="4"/>
  <c r="AB707" i="4"/>
  <c r="AD707" i="4"/>
  <c r="AA707" i="4"/>
  <c r="AE707" i="4"/>
  <c r="AC707" i="4"/>
  <c r="AB715" i="4"/>
  <c r="AA715" i="4"/>
  <c r="AC715" i="4"/>
  <c r="AB731" i="4"/>
  <c r="AA731" i="4"/>
  <c r="AC731" i="4"/>
  <c r="Z739" i="4"/>
  <c r="AB739" i="4"/>
  <c r="AD739" i="4"/>
  <c r="AA739" i="4"/>
  <c r="AE739" i="4"/>
  <c r="AC739" i="4"/>
  <c r="Z763" i="4"/>
  <c r="AD763" i="4"/>
  <c r="AE763" i="4"/>
  <c r="AB779" i="4"/>
  <c r="AN779" i="4"/>
  <c r="AT779" i="4"/>
  <c r="AA779" i="4"/>
  <c r="AC779" i="4"/>
  <c r="AB795" i="4"/>
  <c r="AN795" i="4"/>
  <c r="AT795" i="4"/>
  <c r="AE795" i="4"/>
  <c r="Z803" i="4"/>
  <c r="AB803" i="4"/>
  <c r="AD803" i="4"/>
  <c r="AA803" i="4"/>
  <c r="AE803" i="4"/>
  <c r="AC803" i="4"/>
  <c r="Z811" i="4"/>
  <c r="AL811" i="4"/>
  <c r="AR811" i="4"/>
  <c r="AD811" i="4"/>
  <c r="AE811" i="4"/>
  <c r="Z827" i="4"/>
  <c r="AD827" i="4"/>
  <c r="AE827" i="4"/>
  <c r="Z835" i="4"/>
  <c r="AB835" i="4"/>
  <c r="AD835" i="4"/>
  <c r="AA835" i="4"/>
  <c r="AE835" i="4"/>
  <c r="AC835" i="4"/>
  <c r="Z843" i="4"/>
  <c r="AL843" i="4"/>
  <c r="AR843" i="4"/>
  <c r="AD843" i="4"/>
  <c r="AE843" i="4"/>
  <c r="Z859" i="4"/>
  <c r="AD859" i="4"/>
  <c r="AE859" i="4"/>
  <c r="Z867" i="4"/>
  <c r="AB867" i="4"/>
  <c r="AD867" i="4"/>
  <c r="AA867" i="4"/>
  <c r="AE867" i="4"/>
  <c r="AC867" i="4"/>
  <c r="Z875" i="4"/>
  <c r="AD875" i="4"/>
  <c r="AE875" i="4"/>
  <c r="AB891" i="4"/>
  <c r="AA891" i="4"/>
  <c r="AC891" i="4"/>
  <c r="Z899" i="4"/>
  <c r="AB899" i="4"/>
  <c r="AD899" i="4"/>
  <c r="AA899" i="4"/>
  <c r="AE899" i="4"/>
  <c r="AC899" i="4"/>
  <c r="Z907" i="4"/>
  <c r="AD907" i="4"/>
  <c r="AE907" i="4"/>
  <c r="AA519" i="4"/>
  <c r="AC519" i="4"/>
  <c r="AE519" i="4"/>
  <c r="AQ519" i="4" s="1"/>
  <c r="AB519" i="4"/>
  <c r="AD519" i="4"/>
  <c r="Z519" i="4"/>
  <c r="AA924" i="4"/>
  <c r="AC924" i="4"/>
  <c r="AE924" i="4"/>
  <c r="Z924" i="4"/>
  <c r="AD924" i="4"/>
  <c r="AB924" i="4"/>
  <c r="AA932" i="4"/>
  <c r="AC932" i="4"/>
  <c r="AE932" i="4"/>
  <c r="Z932" i="4"/>
  <c r="AD932" i="4"/>
  <c r="AB932" i="4"/>
  <c r="AA940" i="4"/>
  <c r="AC940" i="4"/>
  <c r="AE940" i="4"/>
  <c r="Z940" i="4"/>
  <c r="AD940" i="4"/>
  <c r="AB940" i="4"/>
  <c r="AA948" i="4"/>
  <c r="AC948" i="4"/>
  <c r="AE948" i="4"/>
  <c r="Z948" i="4"/>
  <c r="AD948" i="4"/>
  <c r="AB948" i="4"/>
  <c r="AA956" i="4"/>
  <c r="AC956" i="4"/>
  <c r="AE956" i="4"/>
  <c r="Z956" i="4"/>
  <c r="AD956" i="4"/>
  <c r="AB956" i="4"/>
  <c r="AA964" i="4"/>
  <c r="AC964" i="4"/>
  <c r="AE964" i="4"/>
  <c r="Z964" i="4"/>
  <c r="AD964" i="4"/>
  <c r="AB964" i="4"/>
  <c r="AA972" i="4"/>
  <c r="AC972" i="4"/>
  <c r="AE972" i="4"/>
  <c r="Z972" i="4"/>
  <c r="AD972" i="4"/>
  <c r="AB972" i="4"/>
  <c r="AA525" i="4"/>
  <c r="AC525" i="4"/>
  <c r="AE525" i="4"/>
  <c r="AQ525" i="4" s="1"/>
  <c r="AB525" i="4"/>
  <c r="AD525" i="4"/>
  <c r="Z525" i="4"/>
  <c r="AL127" i="4"/>
  <c r="AR127" i="4"/>
  <c r="AM127" i="4"/>
  <c r="AS127" i="4"/>
  <c r="AQ25" i="4"/>
  <c r="AW25" i="4"/>
  <c r="AN25" i="4"/>
  <c r="AT25" i="4"/>
  <c r="AO33" i="4"/>
  <c r="AU33" i="4"/>
  <c r="AL33" i="4"/>
  <c r="AR33" i="4"/>
  <c r="AO46" i="4"/>
  <c r="AU46" i="4"/>
  <c r="AL54" i="4"/>
  <c r="AR54" i="4"/>
  <c r="AM54" i="4"/>
  <c r="AS54" i="4"/>
  <c r="AP157" i="4"/>
  <c r="AV157" i="4"/>
  <c r="AQ157" i="4"/>
  <c r="AW157" i="4"/>
  <c r="AO25" i="4"/>
  <c r="AU25" i="4"/>
  <c r="AP25" i="4"/>
  <c r="AV25" i="4"/>
  <c r="AL25" i="4"/>
  <c r="AR25" i="4"/>
  <c r="AQ33" i="4"/>
  <c r="AW33" i="4"/>
  <c r="AM33" i="4"/>
  <c r="AS33" i="4"/>
  <c r="AN33" i="4"/>
  <c r="AT33" i="4"/>
  <c r="AP46" i="4"/>
  <c r="AV46" i="4"/>
  <c r="AL46" i="4"/>
  <c r="AR46" i="4"/>
  <c r="AQ46" i="4"/>
  <c r="AW46" i="4"/>
  <c r="AM46" i="4"/>
  <c r="AS46" i="4"/>
  <c r="AN54" i="4"/>
  <c r="AT54" i="4"/>
  <c r="AO54" i="4"/>
  <c r="AU54" i="4"/>
  <c r="AQ21" i="4"/>
  <c r="AW21" i="4"/>
  <c r="AM21" i="4"/>
  <c r="AS21" i="4"/>
  <c r="AN21" i="4"/>
  <c r="AT21" i="4"/>
  <c r="AO29" i="4"/>
  <c r="AU29" i="4"/>
  <c r="AP29" i="4"/>
  <c r="AV29" i="4"/>
  <c r="AL29" i="4"/>
  <c r="AR29" i="4"/>
  <c r="AO27" i="4"/>
  <c r="AU27" i="4"/>
  <c r="AP27" i="4"/>
  <c r="AV27" i="4"/>
  <c r="AL27" i="4"/>
  <c r="AR27" i="4"/>
  <c r="AQ35" i="4"/>
  <c r="AW35" i="4"/>
  <c r="AM35" i="4"/>
  <c r="AS35" i="4"/>
  <c r="AN35" i="4"/>
  <c r="AT35" i="4"/>
  <c r="AQ953" i="4"/>
  <c r="AW953" i="4"/>
  <c r="AO953" i="4"/>
  <c r="AU953" i="4"/>
  <c r="AN953" i="4"/>
  <c r="AT953" i="4"/>
  <c r="AP119" i="4"/>
  <c r="AV119" i="4"/>
  <c r="AL119" i="4"/>
  <c r="AR119" i="4"/>
  <c r="AQ119" i="4"/>
  <c r="AW119" i="4"/>
  <c r="AM119" i="4"/>
  <c r="AS119" i="4"/>
  <c r="AN177" i="4"/>
  <c r="AT177" i="4"/>
  <c r="AO177" i="4"/>
  <c r="AU177" i="4"/>
  <c r="AO23" i="4"/>
  <c r="AU23" i="4"/>
  <c r="AP23" i="4"/>
  <c r="AV23" i="4"/>
  <c r="AL23" i="4"/>
  <c r="AR23" i="4"/>
  <c r="AQ31" i="4"/>
  <c r="AW31" i="4"/>
  <c r="AM31" i="4"/>
  <c r="AS31" i="4"/>
  <c r="AN31" i="4"/>
  <c r="AT31" i="4"/>
  <c r="AO67" i="4"/>
  <c r="AU67" i="4"/>
  <c r="AP67" i="4"/>
  <c r="AV67" i="4"/>
  <c r="AL67" i="4"/>
  <c r="AR67" i="4"/>
  <c r="AQ73" i="4"/>
  <c r="AW73" i="4"/>
  <c r="AM73" i="4"/>
  <c r="AS73" i="4"/>
  <c r="AN73" i="4"/>
  <c r="AT73" i="4"/>
  <c r="AO77" i="4"/>
  <c r="AU77" i="4"/>
  <c r="AP77" i="4"/>
  <c r="AV77" i="4"/>
  <c r="AL77" i="4"/>
  <c r="AR77" i="4"/>
  <c r="AQ81" i="4"/>
  <c r="AW81" i="4"/>
  <c r="AM81" i="4"/>
  <c r="AS81" i="4"/>
  <c r="AN81" i="4"/>
  <c r="AT81" i="4"/>
  <c r="AO85" i="4"/>
  <c r="AU85" i="4"/>
  <c r="AP85" i="4"/>
  <c r="AV85" i="4"/>
  <c r="AL85" i="4"/>
  <c r="AR85" i="4"/>
  <c r="AQ89" i="4"/>
  <c r="AW89" i="4"/>
  <c r="AM89" i="4"/>
  <c r="AS89" i="4"/>
  <c r="AN89" i="4"/>
  <c r="AT89" i="4"/>
  <c r="AO93" i="4"/>
  <c r="AU93" i="4"/>
  <c r="AP93" i="4"/>
  <c r="AV93" i="4"/>
  <c r="AL93" i="4"/>
  <c r="AR93" i="4"/>
  <c r="AQ97" i="4"/>
  <c r="AW97" i="4"/>
  <c r="AM97" i="4"/>
  <c r="AS97" i="4"/>
  <c r="AN97" i="4"/>
  <c r="AT97" i="4"/>
  <c r="AO101" i="4"/>
  <c r="AU101" i="4"/>
  <c r="AP101" i="4"/>
  <c r="AV101" i="4"/>
  <c r="AL101" i="4"/>
  <c r="AR101" i="4"/>
  <c r="AN64" i="4"/>
  <c r="AT64" i="4"/>
  <c r="AQ64" i="4"/>
  <c r="AW64" i="4"/>
  <c r="AM64" i="4"/>
  <c r="AS64" i="4"/>
  <c r="AO561" i="4"/>
  <c r="AU561" i="4"/>
  <c r="AM569" i="4"/>
  <c r="AS569" i="4"/>
  <c r="AP577" i="4"/>
  <c r="AV577" i="4"/>
  <c r="AM585" i="4"/>
  <c r="AS585" i="4"/>
  <c r="AO609" i="4"/>
  <c r="AU609" i="4"/>
  <c r="AM617" i="4"/>
  <c r="AS617" i="4"/>
  <c r="AN617" i="4"/>
  <c r="AT617" i="4"/>
  <c r="AN633" i="4"/>
  <c r="AT633" i="4"/>
  <c r="AQ641" i="4"/>
  <c r="AW641" i="4"/>
  <c r="AL641" i="4"/>
  <c r="AR641" i="4"/>
  <c r="AL657" i="4"/>
  <c r="AR657" i="4"/>
  <c r="AO673" i="4"/>
  <c r="AU673" i="4"/>
  <c r="AQ673" i="4"/>
  <c r="AW673" i="4"/>
  <c r="AP673" i="4"/>
  <c r="AV673" i="4"/>
  <c r="AL673" i="4"/>
  <c r="AR673" i="4"/>
  <c r="AL689" i="4"/>
  <c r="AR689" i="4"/>
  <c r="AN697" i="4"/>
  <c r="AT697" i="4"/>
  <c r="AO705" i="4"/>
  <c r="AU705" i="4"/>
  <c r="AQ705" i="4"/>
  <c r="AW705" i="4"/>
  <c r="AL705" i="4"/>
  <c r="AR705" i="4"/>
  <c r="AO737" i="4"/>
  <c r="AU737" i="4"/>
  <c r="AL737" i="4"/>
  <c r="AR737" i="4"/>
  <c r="AP753" i="4"/>
  <c r="AV753" i="4"/>
  <c r="AM761" i="4"/>
  <c r="AS761" i="4"/>
  <c r="AN761" i="4"/>
  <c r="AT761" i="4"/>
  <c r="AO769" i="4"/>
  <c r="AU769" i="4"/>
  <c r="AQ769" i="4"/>
  <c r="AW769" i="4"/>
  <c r="AP769" i="4"/>
  <c r="AV769" i="4"/>
  <c r="AL769" i="4"/>
  <c r="AR769" i="4"/>
  <c r="AM777" i="4"/>
  <c r="AS777" i="4"/>
  <c r="AN777" i="4"/>
  <c r="AT777" i="4"/>
  <c r="AO785" i="4"/>
  <c r="AU785" i="4"/>
  <c r="AQ785" i="4"/>
  <c r="AW785" i="4"/>
  <c r="AP785" i="4"/>
  <c r="AV785" i="4"/>
  <c r="AL785" i="4"/>
  <c r="AR785" i="4"/>
  <c r="AM793" i="4"/>
  <c r="AS793" i="4"/>
  <c r="AN793" i="4"/>
  <c r="AT793" i="4"/>
  <c r="AO801" i="4"/>
  <c r="AU801" i="4"/>
  <c r="AQ801" i="4"/>
  <c r="AW801" i="4"/>
  <c r="AP801" i="4"/>
  <c r="AV801" i="4"/>
  <c r="AL801" i="4"/>
  <c r="AR801" i="4"/>
  <c r="AM809" i="4"/>
  <c r="AS809" i="4"/>
  <c r="AN809" i="4"/>
  <c r="AT809" i="4"/>
  <c r="AO817" i="4"/>
  <c r="AU817" i="4"/>
  <c r="AQ817" i="4"/>
  <c r="AW817" i="4"/>
  <c r="AP817" i="4"/>
  <c r="AV817" i="4"/>
  <c r="AL817" i="4"/>
  <c r="AR817" i="4"/>
  <c r="AM825" i="4"/>
  <c r="AS825" i="4"/>
  <c r="AN825" i="4"/>
  <c r="AT825" i="4"/>
  <c r="AO833" i="4"/>
  <c r="AU833" i="4"/>
  <c r="AQ833" i="4"/>
  <c r="AW833" i="4"/>
  <c r="AP833" i="4"/>
  <c r="AV833" i="4"/>
  <c r="AL833" i="4"/>
  <c r="AR833" i="4"/>
  <c r="AM841" i="4"/>
  <c r="AS841" i="4"/>
  <c r="AN841" i="4"/>
  <c r="AT841" i="4"/>
  <c r="AO849" i="4"/>
  <c r="AU849" i="4"/>
  <c r="AQ849" i="4"/>
  <c r="AW849" i="4"/>
  <c r="AP849" i="4"/>
  <c r="AV849" i="4"/>
  <c r="AL849" i="4"/>
  <c r="AR849" i="4"/>
  <c r="AM857" i="4"/>
  <c r="AS857" i="4"/>
  <c r="AN857" i="4"/>
  <c r="AT857" i="4"/>
  <c r="AO865" i="4"/>
  <c r="AU865" i="4"/>
  <c r="AQ865" i="4"/>
  <c r="AW865" i="4"/>
  <c r="AP865" i="4"/>
  <c r="AV865" i="4"/>
  <c r="AL865" i="4"/>
  <c r="AR865" i="4"/>
  <c r="AM873" i="4"/>
  <c r="AS873" i="4"/>
  <c r="AN873" i="4"/>
  <c r="AT873" i="4"/>
  <c r="AO881" i="4"/>
  <c r="AU881" i="4"/>
  <c r="AQ881" i="4"/>
  <c r="AW881" i="4"/>
  <c r="AP881" i="4"/>
  <c r="AV881" i="4"/>
  <c r="AL881" i="4"/>
  <c r="AR881" i="4"/>
  <c r="AM889" i="4"/>
  <c r="AS889" i="4"/>
  <c r="AN889" i="4"/>
  <c r="AT889" i="4"/>
  <c r="AO897" i="4"/>
  <c r="AU897" i="4"/>
  <c r="AQ897" i="4"/>
  <c r="AW897" i="4"/>
  <c r="AP897" i="4"/>
  <c r="AV897" i="4"/>
  <c r="AL897" i="4"/>
  <c r="AR897" i="4"/>
  <c r="AM905" i="4"/>
  <c r="AS905" i="4"/>
  <c r="AN905" i="4"/>
  <c r="AT905" i="4"/>
  <c r="AO913" i="4"/>
  <c r="AU913" i="4"/>
  <c r="AQ913" i="4"/>
  <c r="AW913" i="4"/>
  <c r="AP913" i="4"/>
  <c r="AV913" i="4"/>
  <c r="AL913" i="4"/>
  <c r="AR913" i="4"/>
  <c r="AM921" i="4"/>
  <c r="AS921" i="4"/>
  <c r="AN921" i="4"/>
  <c r="AT921" i="4"/>
  <c r="AM41" i="4"/>
  <c r="AS41" i="4"/>
  <c r="AN41" i="4"/>
  <c r="AT41" i="4"/>
  <c r="AO71" i="4"/>
  <c r="AU71" i="4"/>
  <c r="AP71" i="4"/>
  <c r="AV71" i="4"/>
  <c r="AL71" i="4"/>
  <c r="AR71" i="4"/>
  <c r="AQ79" i="4"/>
  <c r="AW79" i="4"/>
  <c r="AM79" i="4"/>
  <c r="AS79" i="4"/>
  <c r="AN79" i="4"/>
  <c r="AT79" i="4"/>
  <c r="AO87" i="4"/>
  <c r="AU87" i="4"/>
  <c r="AP87" i="4"/>
  <c r="AV87" i="4"/>
  <c r="AL87" i="4"/>
  <c r="AR87" i="4"/>
  <c r="AQ95" i="4"/>
  <c r="AW95" i="4"/>
  <c r="AM95" i="4"/>
  <c r="AS95" i="4"/>
  <c r="AN95" i="4"/>
  <c r="AT95" i="4"/>
  <c r="AO103" i="4"/>
  <c r="AU103" i="4"/>
  <c r="AP103" i="4"/>
  <c r="AV103" i="4"/>
  <c r="AL103" i="4"/>
  <c r="AR103" i="4"/>
  <c r="AM111" i="4"/>
  <c r="AS111" i="4"/>
  <c r="AQ111" i="4"/>
  <c r="AW111" i="4"/>
  <c r="AN111" i="4"/>
  <c r="AT111" i="4"/>
  <c r="AQ155" i="4"/>
  <c r="AW155" i="4"/>
  <c r="AP155" i="4"/>
  <c r="AV155" i="4"/>
  <c r="AL155" i="4"/>
  <c r="AR155" i="4"/>
  <c r="AQ923" i="4"/>
  <c r="AW923" i="4"/>
  <c r="AO923" i="4"/>
  <c r="AU923" i="4"/>
  <c r="AN923" i="4"/>
  <c r="AT923" i="4"/>
  <c r="AM935" i="4"/>
  <c r="AS935" i="4"/>
  <c r="AP935" i="4"/>
  <c r="AV935" i="4"/>
  <c r="AL935" i="4"/>
  <c r="AR935" i="4"/>
  <c r="AQ943" i="4"/>
  <c r="AW943" i="4"/>
  <c r="AO943" i="4"/>
  <c r="AU943" i="4"/>
  <c r="AN943" i="4"/>
  <c r="AT943" i="4"/>
  <c r="AM951" i="4"/>
  <c r="AS951" i="4"/>
  <c r="AP951" i="4"/>
  <c r="AV951" i="4"/>
  <c r="AL951" i="4"/>
  <c r="AR951" i="4"/>
  <c r="AQ955" i="4"/>
  <c r="AW955" i="4"/>
  <c r="AO955" i="4"/>
  <c r="AU955" i="4"/>
  <c r="AN955" i="4"/>
  <c r="AT955" i="4"/>
  <c r="AM963" i="4"/>
  <c r="AS963" i="4"/>
  <c r="AP963" i="4"/>
  <c r="AV963" i="4"/>
  <c r="AL963" i="4"/>
  <c r="AR963" i="4"/>
  <c r="AQ971" i="4"/>
  <c r="AW971" i="4"/>
  <c r="AO971" i="4"/>
  <c r="AU971" i="4"/>
  <c r="AN971" i="4"/>
  <c r="AT971" i="4"/>
  <c r="AR516" i="4"/>
  <c r="AR548" i="4"/>
  <c r="AR581" i="4"/>
  <c r="AM597" i="4"/>
  <c r="AS597" i="4"/>
  <c r="AN597" i="4"/>
  <c r="AT597" i="4"/>
  <c r="AO613" i="4"/>
  <c r="AU613" i="4"/>
  <c r="AQ613" i="4"/>
  <c r="AW613" i="4"/>
  <c r="AP613" i="4"/>
  <c r="AV613" i="4"/>
  <c r="AL613" i="4"/>
  <c r="AR613" i="4"/>
  <c r="AM629" i="4"/>
  <c r="AS629" i="4"/>
  <c r="AN629" i="4"/>
  <c r="AT629" i="4"/>
  <c r="AP645" i="4"/>
  <c r="AV645" i="4"/>
  <c r="AN661" i="4"/>
  <c r="AT661" i="4"/>
  <c r="AQ677" i="4"/>
  <c r="AW677" i="4"/>
  <c r="AP717" i="4"/>
  <c r="AV717" i="4"/>
  <c r="AL717" i="4"/>
  <c r="AR717" i="4"/>
  <c r="AN733" i="4"/>
  <c r="AT733" i="4"/>
  <c r="AP781" i="4"/>
  <c r="AV781" i="4"/>
  <c r="AL781" i="4"/>
  <c r="AR781" i="4"/>
  <c r="AN797" i="4"/>
  <c r="AT797" i="4"/>
  <c r="AP845" i="4"/>
  <c r="AV845" i="4"/>
  <c r="AL845" i="4"/>
  <c r="AR845" i="4"/>
  <c r="AM853" i="4"/>
  <c r="AS853" i="4"/>
  <c r="AN853" i="4"/>
  <c r="AT853" i="4"/>
  <c r="AM885" i="4"/>
  <c r="AS885" i="4"/>
  <c r="AN885" i="4"/>
  <c r="AT885" i="4"/>
  <c r="AP901" i="4"/>
  <c r="AV901" i="4"/>
  <c r="AM917" i="4"/>
  <c r="AS917" i="4"/>
  <c r="AA694" i="4"/>
  <c r="AC734" i="4"/>
  <c r="AB772" i="4"/>
  <c r="AB804" i="4"/>
  <c r="AB836" i="4"/>
  <c r="AA850" i="4"/>
  <c r="AE866" i="4"/>
  <c r="AC884" i="4"/>
  <c r="AE894" i="4"/>
  <c r="Z904" i="4"/>
  <c r="AA914" i="4"/>
  <c r="AC914" i="4"/>
  <c r="AE914" i="4"/>
  <c r="AQ914" i="4"/>
  <c r="AW914" i="4"/>
  <c r="AB914" i="4"/>
  <c r="AD914" i="4"/>
  <c r="Z914" i="4"/>
  <c r="AA916" i="4"/>
  <c r="AM916" i="4"/>
  <c r="AS916" i="4"/>
  <c r="AC916" i="4"/>
  <c r="AE916" i="4"/>
  <c r="AB916" i="4"/>
  <c r="AD916" i="4"/>
  <c r="AP916" i="4"/>
  <c r="AV916" i="4"/>
  <c r="Z916" i="4"/>
  <c r="AA918" i="4"/>
  <c r="AC918" i="4"/>
  <c r="AE918" i="4"/>
  <c r="AQ918" i="4"/>
  <c r="AW918" i="4"/>
  <c r="AB918" i="4"/>
  <c r="AD918" i="4"/>
  <c r="Z918" i="4"/>
  <c r="AA920" i="4"/>
  <c r="AM920" i="4"/>
  <c r="AS920" i="4"/>
  <c r="AC920" i="4"/>
  <c r="AE920" i="4"/>
  <c r="AB920" i="4"/>
  <c r="AD920" i="4"/>
  <c r="AP920" i="4"/>
  <c r="AV920" i="4"/>
  <c r="Z920" i="4"/>
  <c r="AA108" i="4"/>
  <c r="AM108" i="4"/>
  <c r="AS108" i="4"/>
  <c r="AC108" i="4"/>
  <c r="AE108" i="4"/>
  <c r="Z108" i="4"/>
  <c r="AD108" i="4"/>
  <c r="AB108" i="4"/>
  <c r="AA150" i="4"/>
  <c r="AM150" i="4"/>
  <c r="AS150" i="4"/>
  <c r="AC150" i="4"/>
  <c r="AE150" i="4"/>
  <c r="AQ150" i="4"/>
  <c r="AW150" i="4"/>
  <c r="Z150" i="4"/>
  <c r="AD150" i="4"/>
  <c r="AB150" i="4"/>
  <c r="AA117" i="4"/>
  <c r="AC117" i="4"/>
  <c r="AE117" i="4"/>
  <c r="Z117" i="4"/>
  <c r="AB117" i="4"/>
  <c r="AD117" i="4"/>
  <c r="AI117" i="4"/>
  <c r="AF117" i="4"/>
  <c r="AJ117" i="4"/>
  <c r="AG117" i="4"/>
  <c r="AK117" i="4"/>
  <c r="AH117" i="4"/>
  <c r="AA167" i="4"/>
  <c r="AC167" i="4"/>
  <c r="AE167" i="4"/>
  <c r="Z167" i="4"/>
  <c r="AB167" i="4"/>
  <c r="AD167" i="4"/>
  <c r="AI167" i="4"/>
  <c r="AF167" i="4"/>
  <c r="AJ167" i="4"/>
  <c r="AG167" i="4"/>
  <c r="AK167" i="4"/>
  <c r="AH167" i="4"/>
  <c r="AA50" i="4"/>
  <c r="AC50" i="4"/>
  <c r="AE50" i="4"/>
  <c r="Z50" i="4"/>
  <c r="AB50" i="4"/>
  <c r="AD50" i="4"/>
  <c r="AI50" i="4"/>
  <c r="AF50" i="4"/>
  <c r="AJ50" i="4"/>
  <c r="AG50" i="4"/>
  <c r="AK50" i="4"/>
  <c r="AH50" i="4"/>
  <c r="AA56" i="4"/>
  <c r="AC56" i="4"/>
  <c r="AE56" i="4"/>
  <c r="Z56" i="4"/>
  <c r="AB56" i="4"/>
  <c r="AD56" i="4"/>
  <c r="AI56" i="4"/>
  <c r="AF56" i="4"/>
  <c r="AJ56" i="4"/>
  <c r="AG56" i="4"/>
  <c r="AK56" i="4"/>
  <c r="AH56" i="4"/>
  <c r="AO21" i="4"/>
  <c r="AU21" i="4"/>
  <c r="AP21" i="4"/>
  <c r="AV21" i="4"/>
  <c r="AL21" i="4"/>
  <c r="AR21" i="4"/>
  <c r="AQ29" i="4"/>
  <c r="AW29" i="4"/>
  <c r="AM29" i="4"/>
  <c r="AS29" i="4"/>
  <c r="AN29" i="4"/>
  <c r="AT29" i="4"/>
  <c r="AQ27" i="4"/>
  <c r="AW27" i="4"/>
  <c r="AM27" i="4"/>
  <c r="AS27" i="4"/>
  <c r="AN27" i="4"/>
  <c r="AT27" i="4"/>
  <c r="AO35" i="4"/>
  <c r="AU35" i="4"/>
  <c r="AP35" i="4"/>
  <c r="AV35" i="4"/>
  <c r="AL35" i="4"/>
  <c r="AR35" i="4"/>
  <c r="AM953" i="4"/>
  <c r="AS953" i="4"/>
  <c r="AP953" i="4"/>
  <c r="AV953" i="4"/>
  <c r="AL953" i="4"/>
  <c r="AR953" i="4"/>
  <c r="AF603" i="4"/>
  <c r="AN119" i="4"/>
  <c r="AT119" i="4"/>
  <c r="AO119" i="4"/>
  <c r="AU119" i="4"/>
  <c r="AP177" i="4"/>
  <c r="AV177" i="4"/>
  <c r="AL177" i="4"/>
  <c r="AR177" i="4"/>
  <c r="AQ177" i="4"/>
  <c r="AW177" i="4"/>
  <c r="AM177" i="4"/>
  <c r="AS177" i="4"/>
  <c r="AQ23" i="4"/>
  <c r="AW23" i="4"/>
  <c r="AN23" i="4"/>
  <c r="AT23" i="4"/>
  <c r="AO31" i="4"/>
  <c r="AU31" i="4"/>
  <c r="AP31" i="4"/>
  <c r="AV31" i="4"/>
  <c r="AL31" i="4"/>
  <c r="AR31" i="4"/>
  <c r="AR522" i="4"/>
  <c r="AQ67" i="4"/>
  <c r="AW67" i="4"/>
  <c r="AM67" i="4"/>
  <c r="AS67" i="4"/>
  <c r="AN67" i="4"/>
  <c r="AT67" i="4"/>
  <c r="AO73" i="4"/>
  <c r="AU73" i="4"/>
  <c r="AP73" i="4"/>
  <c r="AV73" i="4"/>
  <c r="AL73" i="4"/>
  <c r="AR73" i="4"/>
  <c r="AQ77" i="4"/>
  <c r="AW77" i="4"/>
  <c r="AM77" i="4"/>
  <c r="AS77" i="4"/>
  <c r="AN77" i="4"/>
  <c r="AT77" i="4"/>
  <c r="AO81" i="4"/>
  <c r="AU81" i="4"/>
  <c r="AP81" i="4"/>
  <c r="AV81" i="4"/>
  <c r="AL81" i="4"/>
  <c r="AR81" i="4"/>
  <c r="AQ85" i="4"/>
  <c r="AW85" i="4"/>
  <c r="AM85" i="4"/>
  <c r="AS85" i="4"/>
  <c r="AN85" i="4"/>
  <c r="AT85" i="4"/>
  <c r="AO89" i="4"/>
  <c r="AU89" i="4"/>
  <c r="AP89" i="4"/>
  <c r="AV89" i="4"/>
  <c r="AL89" i="4"/>
  <c r="AR89" i="4"/>
  <c r="AQ93" i="4"/>
  <c r="AW93" i="4"/>
  <c r="AM93" i="4"/>
  <c r="AS93" i="4"/>
  <c r="AN93" i="4"/>
  <c r="AT93" i="4"/>
  <c r="AO97" i="4"/>
  <c r="AU97" i="4"/>
  <c r="AP97" i="4"/>
  <c r="AV97" i="4"/>
  <c r="AL97" i="4"/>
  <c r="AR97" i="4"/>
  <c r="AQ101" i="4"/>
  <c r="AW101" i="4"/>
  <c r="AM101" i="4"/>
  <c r="AS101" i="4"/>
  <c r="AN101" i="4"/>
  <c r="AT101" i="4"/>
  <c r="AP64" i="4"/>
  <c r="AV64" i="4"/>
  <c r="AO64" i="4"/>
  <c r="AU64" i="4"/>
  <c r="AL64" i="4"/>
  <c r="AR64" i="4"/>
  <c r="AR550" i="4"/>
  <c r="AM561" i="4"/>
  <c r="AS561" i="4"/>
  <c r="AO569" i="4"/>
  <c r="AU569" i="4"/>
  <c r="AP569" i="4"/>
  <c r="AV569" i="4"/>
  <c r="AM577" i="4"/>
  <c r="AS577" i="4"/>
  <c r="AO585" i="4"/>
  <c r="AU585" i="4"/>
  <c r="AP585" i="4"/>
  <c r="AV585" i="4"/>
  <c r="AN593" i="4"/>
  <c r="AT593" i="4"/>
  <c r="AP601" i="4"/>
  <c r="AV601" i="4"/>
  <c r="AM609" i="4"/>
  <c r="AS609" i="4"/>
  <c r="AO617" i="4"/>
  <c r="AU617" i="4"/>
  <c r="AN625" i="4"/>
  <c r="AT625" i="4"/>
  <c r="AQ633" i="4"/>
  <c r="AW633" i="4"/>
  <c r="AL633" i="4"/>
  <c r="AR633" i="4"/>
  <c r="AO665" i="4"/>
  <c r="AU665" i="4"/>
  <c r="AP665" i="4"/>
  <c r="AV665" i="4"/>
  <c r="AM673" i="4"/>
  <c r="AS673" i="4"/>
  <c r="AN673" i="4"/>
  <c r="AT673" i="4"/>
  <c r="AO681" i="4"/>
  <c r="AU681" i="4"/>
  <c r="AM689" i="4"/>
  <c r="AS689" i="4"/>
  <c r="AO697" i="4"/>
  <c r="AU697" i="4"/>
  <c r="AQ697" i="4"/>
  <c r="AW697" i="4"/>
  <c r="AP697" i="4"/>
  <c r="AV697" i="4"/>
  <c r="AQ713" i="4"/>
  <c r="AW713" i="4"/>
  <c r="AN721" i="4"/>
  <c r="AT721" i="4"/>
  <c r="AP729" i="4"/>
  <c r="AV729" i="4"/>
  <c r="AL729" i="4"/>
  <c r="AR729" i="4"/>
  <c r="AM737" i="4"/>
  <c r="AS737" i="4"/>
  <c r="AL745" i="4"/>
  <c r="AR745" i="4"/>
  <c r="AO761" i="4"/>
  <c r="AU761" i="4"/>
  <c r="AQ761" i="4"/>
  <c r="AW761" i="4"/>
  <c r="AP761" i="4"/>
  <c r="AV761" i="4"/>
  <c r="AL761" i="4"/>
  <c r="AR761" i="4"/>
  <c r="AM769" i="4"/>
  <c r="AS769" i="4"/>
  <c r="AN769" i="4"/>
  <c r="AT769" i="4"/>
  <c r="AO777" i="4"/>
  <c r="AU777" i="4"/>
  <c r="AQ777" i="4"/>
  <c r="AW777" i="4"/>
  <c r="AP777" i="4"/>
  <c r="AV777" i="4"/>
  <c r="AL777" i="4"/>
  <c r="AR777" i="4"/>
  <c r="AM785" i="4"/>
  <c r="AS785" i="4"/>
  <c r="AN785" i="4"/>
  <c r="AT785" i="4"/>
  <c r="AO793" i="4"/>
  <c r="AU793" i="4"/>
  <c r="AQ793" i="4"/>
  <c r="AW793" i="4"/>
  <c r="AP793" i="4"/>
  <c r="AV793" i="4"/>
  <c r="AL793" i="4"/>
  <c r="AR793" i="4"/>
  <c r="AM801" i="4"/>
  <c r="AS801" i="4"/>
  <c r="AN801" i="4"/>
  <c r="AT801" i="4"/>
  <c r="AO809" i="4"/>
  <c r="AU809" i="4"/>
  <c r="AQ809" i="4"/>
  <c r="AW809" i="4"/>
  <c r="AP809" i="4"/>
  <c r="AV809" i="4"/>
  <c r="AL809" i="4"/>
  <c r="AR809" i="4"/>
  <c r="AM817" i="4"/>
  <c r="AS817" i="4"/>
  <c r="AN817" i="4"/>
  <c r="AT817" i="4"/>
  <c r="AO825" i="4"/>
  <c r="AU825" i="4"/>
  <c r="AQ825" i="4"/>
  <c r="AW825" i="4"/>
  <c r="AP825" i="4"/>
  <c r="AV825" i="4"/>
  <c r="AL825" i="4"/>
  <c r="AR825" i="4"/>
  <c r="AM833" i="4"/>
  <c r="AS833" i="4"/>
  <c r="AN833" i="4"/>
  <c r="AT833" i="4"/>
  <c r="AO841" i="4"/>
  <c r="AU841" i="4"/>
  <c r="AQ841" i="4"/>
  <c r="AW841" i="4"/>
  <c r="AP841" i="4"/>
  <c r="AV841" i="4"/>
  <c r="AL841" i="4"/>
  <c r="AR841" i="4"/>
  <c r="AM849" i="4"/>
  <c r="AS849" i="4"/>
  <c r="AN849" i="4"/>
  <c r="AT849" i="4"/>
  <c r="AO857" i="4"/>
  <c r="AU857" i="4"/>
  <c r="AQ857" i="4"/>
  <c r="AW857" i="4"/>
  <c r="AP857" i="4"/>
  <c r="AV857" i="4"/>
  <c r="AL857" i="4"/>
  <c r="AR857" i="4"/>
  <c r="AM865" i="4"/>
  <c r="AS865" i="4"/>
  <c r="AN865" i="4"/>
  <c r="AT865" i="4"/>
  <c r="AO873" i="4"/>
  <c r="AU873" i="4"/>
  <c r="AQ873" i="4"/>
  <c r="AW873" i="4"/>
  <c r="AP873" i="4"/>
  <c r="AV873" i="4"/>
  <c r="AL873" i="4"/>
  <c r="AR873" i="4"/>
  <c r="AM881" i="4"/>
  <c r="AS881" i="4"/>
  <c r="AN881" i="4"/>
  <c r="AT881" i="4"/>
  <c r="AO889" i="4"/>
  <c r="AU889" i="4"/>
  <c r="AQ889" i="4"/>
  <c r="AW889" i="4"/>
  <c r="AP889" i="4"/>
  <c r="AV889" i="4"/>
  <c r="AL889" i="4"/>
  <c r="AR889" i="4"/>
  <c r="AM897" i="4"/>
  <c r="AS897" i="4"/>
  <c r="AN897" i="4"/>
  <c r="AT897" i="4"/>
  <c r="AO905" i="4"/>
  <c r="AU905" i="4"/>
  <c r="AQ905" i="4"/>
  <c r="AW905" i="4"/>
  <c r="AP905" i="4"/>
  <c r="AV905" i="4"/>
  <c r="AL905" i="4"/>
  <c r="AR905" i="4"/>
  <c r="AM913" i="4"/>
  <c r="AS913" i="4"/>
  <c r="AN913" i="4"/>
  <c r="AT913" i="4"/>
  <c r="AO921" i="4"/>
  <c r="AU921" i="4"/>
  <c r="AQ921" i="4"/>
  <c r="AW921" i="4"/>
  <c r="AP921" i="4"/>
  <c r="AV921" i="4"/>
  <c r="AL921" i="4"/>
  <c r="AR921" i="4"/>
  <c r="AO41" i="4"/>
  <c r="AU41" i="4"/>
  <c r="AQ41" i="4"/>
  <c r="AW41" i="4"/>
  <c r="AP41" i="4"/>
  <c r="AV41" i="4"/>
  <c r="AL41" i="4"/>
  <c r="AR41" i="4"/>
  <c r="AQ71" i="4"/>
  <c r="AW71" i="4"/>
  <c r="AM71" i="4"/>
  <c r="AS71" i="4"/>
  <c r="AN71" i="4"/>
  <c r="AT71" i="4"/>
  <c r="AO79" i="4"/>
  <c r="AU79" i="4"/>
  <c r="AP79" i="4"/>
  <c r="AV79" i="4"/>
  <c r="AL79" i="4"/>
  <c r="AR79" i="4"/>
  <c r="AQ87" i="4"/>
  <c r="AW87" i="4"/>
  <c r="AM87" i="4"/>
  <c r="AS87" i="4"/>
  <c r="AN87" i="4"/>
  <c r="AT87" i="4"/>
  <c r="AO95" i="4"/>
  <c r="AU95" i="4"/>
  <c r="AP95" i="4"/>
  <c r="AV95" i="4"/>
  <c r="AL95" i="4"/>
  <c r="AR95" i="4"/>
  <c r="AQ103" i="4"/>
  <c r="AW103" i="4"/>
  <c r="AM103" i="4"/>
  <c r="AS103" i="4"/>
  <c r="AN103" i="4"/>
  <c r="AT103" i="4"/>
  <c r="AP111" i="4"/>
  <c r="AV111" i="4"/>
  <c r="AO111" i="4"/>
  <c r="AU111" i="4"/>
  <c r="AL111" i="4"/>
  <c r="AR111" i="4"/>
  <c r="AM155" i="4"/>
  <c r="AS155" i="4"/>
  <c r="AO155" i="4"/>
  <c r="AU155" i="4"/>
  <c r="AN155" i="4"/>
  <c r="AT155" i="4"/>
  <c r="AM923" i="4"/>
  <c r="AS923" i="4"/>
  <c r="AP923" i="4"/>
  <c r="AV923" i="4"/>
  <c r="AL923" i="4"/>
  <c r="AR923" i="4"/>
  <c r="AQ935" i="4"/>
  <c r="AW935" i="4"/>
  <c r="AO935" i="4"/>
  <c r="AU935" i="4"/>
  <c r="AN935" i="4"/>
  <c r="AT935" i="4"/>
  <c r="AM943" i="4"/>
  <c r="AS943" i="4"/>
  <c r="AP943" i="4"/>
  <c r="AV943" i="4"/>
  <c r="AL943" i="4"/>
  <c r="AR943" i="4"/>
  <c r="AQ951" i="4"/>
  <c r="AW951" i="4"/>
  <c r="AO951" i="4"/>
  <c r="AU951" i="4"/>
  <c r="AN951" i="4"/>
  <c r="AT951" i="4"/>
  <c r="AM955" i="4"/>
  <c r="AS955" i="4"/>
  <c r="AP955" i="4"/>
  <c r="AV955" i="4"/>
  <c r="AL955" i="4"/>
  <c r="AR955" i="4"/>
  <c r="AQ963" i="4"/>
  <c r="AW963" i="4"/>
  <c r="AO963" i="4"/>
  <c r="AU963" i="4"/>
  <c r="AN963" i="4"/>
  <c r="AT963" i="4"/>
  <c r="AM971" i="4"/>
  <c r="AS971" i="4"/>
  <c r="AP971" i="4"/>
  <c r="AV971" i="4"/>
  <c r="AL971" i="4"/>
  <c r="AR971" i="4"/>
  <c r="AR532" i="4"/>
  <c r="AR565" i="4"/>
  <c r="AO597" i="4"/>
  <c r="AU597" i="4"/>
  <c r="AQ597" i="4"/>
  <c r="AW597" i="4"/>
  <c r="AP597" i="4"/>
  <c r="AV597" i="4"/>
  <c r="AL597" i="4"/>
  <c r="AR597" i="4"/>
  <c r="AM613" i="4"/>
  <c r="AS613" i="4"/>
  <c r="AN613" i="4"/>
  <c r="AT613" i="4"/>
  <c r="AO629" i="4"/>
  <c r="AU629" i="4"/>
  <c r="AQ629" i="4"/>
  <c r="AW629" i="4"/>
  <c r="AP629" i="4"/>
  <c r="AV629" i="4"/>
  <c r="AL629" i="4"/>
  <c r="AR629" i="4"/>
  <c r="AM645" i="4"/>
  <c r="AS645" i="4"/>
  <c r="AO661" i="4"/>
  <c r="AU661" i="4"/>
  <c r="AP661" i="4"/>
  <c r="AV661" i="4"/>
  <c r="AO701" i="4"/>
  <c r="AU701" i="4"/>
  <c r="AQ701" i="4"/>
  <c r="AW701" i="4"/>
  <c r="AL701" i="4"/>
  <c r="AR701" i="4"/>
  <c r="AO733" i="4"/>
  <c r="AU733" i="4"/>
  <c r="AQ733" i="4"/>
  <c r="AW733" i="4"/>
  <c r="AP733" i="4"/>
  <c r="AV733" i="4"/>
  <c r="AN749" i="4"/>
  <c r="AT749" i="4"/>
  <c r="AQ765" i="4"/>
  <c r="AW765" i="4"/>
  <c r="AM781" i="4"/>
  <c r="AS781" i="4"/>
  <c r="AO797" i="4"/>
  <c r="AU797" i="4"/>
  <c r="AQ797" i="4"/>
  <c r="AW797" i="4"/>
  <c r="AP797" i="4"/>
  <c r="AV797" i="4"/>
  <c r="AL797" i="4"/>
  <c r="AR797" i="4"/>
  <c r="AO829" i="4"/>
  <c r="AU829" i="4"/>
  <c r="AQ829" i="4"/>
  <c r="AW829" i="4"/>
  <c r="AP829" i="4"/>
  <c r="AV829" i="4"/>
  <c r="AO853" i="4"/>
  <c r="AU853" i="4"/>
  <c r="AL853" i="4"/>
  <c r="AR853" i="4"/>
  <c r="AO885" i="4"/>
  <c r="AU885" i="4"/>
  <c r="AQ885" i="4"/>
  <c r="AW885" i="4"/>
  <c r="AP885" i="4"/>
  <c r="AV885" i="4"/>
  <c r="AO917" i="4"/>
  <c r="AU917" i="4"/>
  <c r="AQ917" i="4"/>
  <c r="AW917" i="4"/>
  <c r="AP917" i="4"/>
  <c r="AV917" i="4"/>
  <c r="F8" i="3"/>
  <c r="K8" i="3"/>
  <c r="D9" i="3"/>
  <c r="AL585" i="4"/>
  <c r="AR585" i="4"/>
  <c r="E585" i="4" s="1"/>
  <c r="Y771" i="4"/>
  <c r="AN150" i="4"/>
  <c r="AT150" i="4"/>
  <c r="AL150" i="4"/>
  <c r="AR150" i="4"/>
  <c r="AL108" i="4"/>
  <c r="AR108" i="4"/>
  <c r="AO108" i="4"/>
  <c r="AU108" i="4"/>
  <c r="AN920" i="4"/>
  <c r="AT920" i="4"/>
  <c r="AO920" i="4"/>
  <c r="AU920" i="4"/>
  <c r="AL918" i="4"/>
  <c r="AR918" i="4"/>
  <c r="AN916" i="4"/>
  <c r="AT916" i="4"/>
  <c r="AO916" i="4"/>
  <c r="AU916" i="4"/>
  <c r="AL914" i="4"/>
  <c r="AR914" i="4"/>
  <c r="Z912" i="4"/>
  <c r="AC876" i="4"/>
  <c r="AB820" i="4"/>
  <c r="AB788" i="4"/>
  <c r="AO639" i="4"/>
  <c r="AU639" i="4"/>
  <c r="AJ178" i="4"/>
  <c r="AB178" i="4"/>
  <c r="AN938" i="4"/>
  <c r="AT938" i="4"/>
  <c r="AP950" i="4"/>
  <c r="AV950" i="4"/>
  <c r="G161" i="4"/>
  <c r="G135" i="4"/>
  <c r="E37" i="4"/>
  <c r="I37" i="4"/>
  <c r="L38" i="2"/>
  <c r="D83" i="4"/>
  <c r="H83" i="4"/>
  <c r="K84" i="2"/>
  <c r="AO893" i="4"/>
  <c r="AU893" i="4"/>
  <c r="AO757" i="4"/>
  <c r="AU757" i="4"/>
  <c r="AM693" i="4"/>
  <c r="AS693" i="4"/>
  <c r="AJ763" i="4"/>
  <c r="AP763" i="4"/>
  <c r="AV763" i="4"/>
  <c r="AN765" i="4"/>
  <c r="AT765" i="4"/>
  <c r="AN917" i="4"/>
  <c r="AT917" i="4"/>
  <c r="AN829" i="4"/>
  <c r="AT829" i="4"/>
  <c r="Z898" i="4"/>
  <c r="AC890" i="4"/>
  <c r="AB858" i="4"/>
  <c r="AD846" i="4"/>
  <c r="AD730" i="4"/>
  <c r="Z690" i="4"/>
  <c r="AL885" i="4"/>
  <c r="AR885" i="4"/>
  <c r="AL617" i="4"/>
  <c r="AR617" i="4"/>
  <c r="D617" i="4"/>
  <c r="H617" i="4"/>
  <c r="AP127" i="4"/>
  <c r="AV127" i="4"/>
  <c r="AC908" i="4"/>
  <c r="Z900" i="4"/>
  <c r="AC896" i="4"/>
  <c r="Z892" i="4"/>
  <c r="AC888" i="4"/>
  <c r="Z880" i="4"/>
  <c r="Z872" i="4"/>
  <c r="AC848" i="4"/>
  <c r="AB844" i="4"/>
  <c r="AB828" i="4"/>
  <c r="AB812" i="4"/>
  <c r="AB796" i="4"/>
  <c r="AB780" i="4"/>
  <c r="AC764" i="4"/>
  <c r="AL697" i="4"/>
  <c r="AR697" i="4"/>
  <c r="AE910" i="4"/>
  <c r="AC906" i="4"/>
  <c r="Z882" i="4"/>
  <c r="AE878" i="4"/>
  <c r="AC874" i="4"/>
  <c r="Z870" i="4"/>
  <c r="AE862" i="4"/>
  <c r="AB854" i="4"/>
  <c r="G143" i="4"/>
  <c r="AJ875" i="4"/>
  <c r="AN645" i="4"/>
  <c r="AT645" i="4"/>
  <c r="AL55" i="4"/>
  <c r="AR55" i="4"/>
  <c r="AP681" i="4"/>
  <c r="AV681" i="4"/>
  <c r="AQ601" i="4"/>
  <c r="AW601" i="4"/>
  <c r="AN753" i="4"/>
  <c r="AT753" i="4"/>
  <c r="AO729" i="4"/>
  <c r="AU729" i="4"/>
  <c r="AQ585" i="4"/>
  <c r="AW585" i="4"/>
  <c r="AN689" i="4"/>
  <c r="AT689" i="4"/>
  <c r="AL577" i="4"/>
  <c r="AR577" i="4"/>
  <c r="AO157" i="4"/>
  <c r="AU157" i="4"/>
  <c r="AM633" i="4"/>
  <c r="AS633" i="4"/>
  <c r="AQ609" i="4"/>
  <c r="AW609" i="4"/>
  <c r="AO765" i="4"/>
  <c r="AU765" i="4"/>
  <c r="AQ737" i="4"/>
  <c r="AW737" i="4"/>
  <c r="AR534" i="4"/>
  <c r="AR540" i="4"/>
  <c r="AL601" i="4"/>
  <c r="AR601" i="4"/>
  <c r="AM721" i="4"/>
  <c r="AS721" i="4"/>
  <c r="AN585" i="4"/>
  <c r="AT585" i="4"/>
  <c r="AN869" i="4"/>
  <c r="AT869" i="4"/>
  <c r="AM717" i="4"/>
  <c r="AS717" i="4"/>
  <c r="AN609" i="4"/>
  <c r="AT609" i="4"/>
  <c r="AM148" i="4"/>
  <c r="AS148" i="4"/>
  <c r="AQ148" i="4"/>
  <c r="AW148" i="4"/>
  <c r="AQ106" i="4"/>
  <c r="AW106" i="4"/>
  <c r="AO124" i="4"/>
  <c r="AU124" i="4"/>
  <c r="AN164" i="4"/>
  <c r="AT164" i="4"/>
  <c r="AP354" i="4"/>
  <c r="AV354" i="4" s="1"/>
  <c r="AF715" i="4"/>
  <c r="Z715" i="4"/>
  <c r="AD715" i="4"/>
  <c r="AH651" i="4"/>
  <c r="AN651" i="4"/>
  <c r="AT651" i="4"/>
  <c r="Z651" i="4"/>
  <c r="AD651" i="4"/>
  <c r="AE651" i="4"/>
  <c r="AF987" i="4"/>
  <c r="Z987" i="4"/>
  <c r="AD987" i="4"/>
  <c r="AE987" i="4"/>
  <c r="AH699" i="4"/>
  <c r="AB699" i="4"/>
  <c r="AA699" i="4"/>
  <c r="AC699" i="4"/>
  <c r="AH647" i="4"/>
  <c r="Z647" i="4"/>
  <c r="AD647" i="4"/>
  <c r="AE647" i="4"/>
  <c r="F131" i="4"/>
  <c r="J131" i="4"/>
  <c r="M132" i="2"/>
  <c r="G131" i="4"/>
  <c r="D498" i="4"/>
  <c r="H498" i="4"/>
  <c r="F498" i="4"/>
  <c r="J498" i="4"/>
  <c r="AE637" i="4"/>
  <c r="AJ637" i="4"/>
  <c r="E139" i="4"/>
  <c r="I139" i="4"/>
  <c r="L140" i="2"/>
  <c r="D139" i="4"/>
  <c r="H139" i="4"/>
  <c r="K140" i="2"/>
  <c r="AF559" i="4"/>
  <c r="AJ559" i="4"/>
  <c r="Z559" i="4"/>
  <c r="AL559" i="4"/>
  <c r="AR559" i="4"/>
  <c r="AD559" i="4"/>
  <c r="AE559" i="4"/>
  <c r="E173" i="4"/>
  <c r="I173" i="4"/>
  <c r="L174" i="2"/>
  <c r="D173" i="4"/>
  <c r="H173" i="4"/>
  <c r="K174" i="2"/>
  <c r="G65" i="4"/>
  <c r="D65" i="4"/>
  <c r="H65" i="4"/>
  <c r="K66" i="2"/>
  <c r="AF731" i="4"/>
  <c r="AG731" i="4"/>
  <c r="AM731" i="4"/>
  <c r="AS731" i="4"/>
  <c r="AK731" i="4"/>
  <c r="AF859" i="4"/>
  <c r="AL859" i="4"/>
  <c r="AR859" i="4"/>
  <c r="AK859" i="4"/>
  <c r="E185" i="4"/>
  <c r="I185" i="4"/>
  <c r="G185" i="4"/>
  <c r="AR551" i="4"/>
  <c r="AN519" i="4"/>
  <c r="AT519" i="4"/>
  <c r="AO519" i="4"/>
  <c r="AU519" i="4"/>
  <c r="AC907" i="4"/>
  <c r="AA907" i="4"/>
  <c r="AB907" i="4"/>
  <c r="AN907" i="4"/>
  <c r="AT907" i="4"/>
  <c r="AM899" i="4"/>
  <c r="AS899" i="4"/>
  <c r="AP875" i="4"/>
  <c r="AV875" i="4"/>
  <c r="AC859" i="4"/>
  <c r="AA859" i="4"/>
  <c r="AB859" i="4"/>
  <c r="AC843" i="4"/>
  <c r="AA843" i="4"/>
  <c r="AB843" i="4"/>
  <c r="AC827" i="4"/>
  <c r="AA827" i="4"/>
  <c r="AB827" i="4"/>
  <c r="AN827" i="4"/>
  <c r="AT827" i="4"/>
  <c r="AC795" i="4"/>
  <c r="AA795" i="4"/>
  <c r="AD795" i="4"/>
  <c r="Z795" i="4"/>
  <c r="AE779" i="4"/>
  <c r="AD779" i="4"/>
  <c r="Z779" i="4"/>
  <c r="AE771" i="4"/>
  <c r="AD771" i="4"/>
  <c r="Z771" i="4"/>
  <c r="AE731" i="4"/>
  <c r="AD731" i="4"/>
  <c r="Z731" i="4"/>
  <c r="AE715" i="4"/>
  <c r="AD699" i="4"/>
  <c r="AA651" i="4"/>
  <c r="AA987" i="4"/>
  <c r="AC647" i="4"/>
  <c r="AB647" i="4"/>
  <c r="AQ997" i="4"/>
  <c r="AW997" i="4"/>
  <c r="AL997" i="4"/>
  <c r="AR997" i="4"/>
  <c r="AL977" i="4"/>
  <c r="AR977" i="4"/>
  <c r="AO977" i="4"/>
  <c r="AU977" i="4"/>
  <c r="AM996" i="4"/>
  <c r="AS996" i="4"/>
  <c r="AP980" i="4"/>
  <c r="AV980" i="4"/>
  <c r="AM521" i="4"/>
  <c r="AS521" i="4"/>
  <c r="AM152" i="4"/>
  <c r="AS152" i="4"/>
  <c r="D131" i="4"/>
  <c r="H131" i="4"/>
  <c r="K132" i="2"/>
  <c r="AL993" i="4"/>
  <c r="AR993" i="4"/>
  <c r="AL981" i="4"/>
  <c r="AR981" i="4"/>
  <c r="AM992" i="4"/>
  <c r="AS992" i="4"/>
  <c r="AL992" i="4"/>
  <c r="AR992" i="4"/>
  <c r="AP976" i="4"/>
  <c r="AV976" i="4"/>
  <c r="AM976" i="4"/>
  <c r="AS976" i="4"/>
  <c r="AL976" i="4"/>
  <c r="AR976" i="4"/>
  <c r="AN966" i="4"/>
  <c r="AT966" i="4"/>
  <c r="AL950" i="4"/>
  <c r="AR950" i="4"/>
  <c r="AM950" i="4"/>
  <c r="AS950" i="4"/>
  <c r="AM930" i="4"/>
  <c r="AS930" i="4"/>
  <c r="AN930" i="4"/>
  <c r="AT930" i="4"/>
  <c r="AP531" i="4"/>
  <c r="AV531" i="4"/>
  <c r="AN148" i="4"/>
  <c r="AT148" i="4"/>
  <c r="AM106" i="4"/>
  <c r="AS106" i="4"/>
  <c r="AN106" i="4"/>
  <c r="AT106" i="4"/>
  <c r="F185" i="4"/>
  <c r="J185" i="4"/>
  <c r="G139" i="4"/>
  <c r="F65" i="4"/>
  <c r="J65" i="4"/>
  <c r="M66" i="2"/>
  <c r="AF637" i="4"/>
  <c r="AN997" i="4"/>
  <c r="AT997" i="4"/>
  <c r="AP989" i="4"/>
  <c r="AV989" i="4"/>
  <c r="AN989" i="4"/>
  <c r="AT989" i="4"/>
  <c r="AN977" i="4"/>
  <c r="AT977" i="4"/>
  <c r="AQ996" i="4"/>
  <c r="AW996" i="4"/>
  <c r="AQ988" i="4"/>
  <c r="AW988" i="4"/>
  <c r="AQ958" i="4"/>
  <c r="AW958" i="4"/>
  <c r="AO938" i="4"/>
  <c r="AU938" i="4"/>
  <c r="AN555" i="4"/>
  <c r="AT555" i="4"/>
  <c r="AO555" i="4"/>
  <c r="AU555" i="4"/>
  <c r="AQ152" i="4"/>
  <c r="AW152" i="4"/>
  <c r="AQ110" i="4"/>
  <c r="AW110" i="4"/>
  <c r="AP981" i="4"/>
  <c r="AV981" i="4"/>
  <c r="AN531" i="4"/>
  <c r="AT531" i="4"/>
  <c r="AP893" i="4"/>
  <c r="AV893" i="4"/>
  <c r="AP821" i="4"/>
  <c r="AV821" i="4"/>
  <c r="AL693" i="4"/>
  <c r="AR693" i="4"/>
  <c r="D693" i="4"/>
  <c r="H693" i="4"/>
  <c r="AN845" i="4"/>
  <c r="AT845" i="4"/>
  <c r="AM749" i="4"/>
  <c r="AS749" i="4"/>
  <c r="AO717" i="4"/>
  <c r="AU717" i="4"/>
  <c r="AM677" i="4"/>
  <c r="AS677" i="4"/>
  <c r="AM86" i="4"/>
  <c r="AS86" i="4"/>
  <c r="AO693" i="4"/>
  <c r="AU693" i="4"/>
  <c r="AO745" i="4"/>
  <c r="AU745" i="4"/>
  <c r="AQ681" i="4"/>
  <c r="AW681" i="4"/>
  <c r="AL593" i="4"/>
  <c r="AR593" i="4"/>
  <c r="AO721" i="4"/>
  <c r="AU721" i="4"/>
  <c r="AQ74" i="4"/>
  <c r="AW74" i="4"/>
  <c r="AP74" i="4"/>
  <c r="AV74" i="4"/>
  <c r="AC912" i="4"/>
  <c r="Z908" i="4"/>
  <c r="AC904" i="4"/>
  <c r="AC900" i="4"/>
  <c r="Z896" i="4"/>
  <c r="AC892" i="4"/>
  <c r="Z888" i="4"/>
  <c r="Z884" i="4"/>
  <c r="AC880" i="4"/>
  <c r="Z876" i="4"/>
  <c r="AC864" i="4"/>
  <c r="AB860" i="4"/>
  <c r="Z856" i="4"/>
  <c r="AC840" i="4"/>
  <c r="Z832" i="4"/>
  <c r="AC824" i="4"/>
  <c r="Z816" i="4"/>
  <c r="AC808" i="4"/>
  <c r="Z800" i="4"/>
  <c r="AC792" i="4"/>
  <c r="Z784" i="4"/>
  <c r="AC776" i="4"/>
  <c r="Z768" i="4"/>
  <c r="AL956" i="4"/>
  <c r="AR956" i="4"/>
  <c r="AL924" i="4"/>
  <c r="AR924" i="4"/>
  <c r="AN899" i="4"/>
  <c r="AT899" i="4"/>
  <c r="AL996" i="4"/>
  <c r="AR996" i="4"/>
  <c r="AL980" i="4"/>
  <c r="AR980" i="4"/>
  <c r="AL521" i="4"/>
  <c r="AR521" i="4"/>
  <c r="AP555" i="4"/>
  <c r="AV555" i="4"/>
  <c r="AN152" i="4"/>
  <c r="AT152" i="4"/>
  <c r="AN110" i="4"/>
  <c r="AT110" i="4"/>
  <c r="F59" i="4"/>
  <c r="J59" i="4"/>
  <c r="M60" i="2"/>
  <c r="AM55" i="4"/>
  <c r="AS55" i="4"/>
  <c r="AI178" i="4"/>
  <c r="Z178" i="4"/>
  <c r="AL178" i="4"/>
  <c r="AR178" i="4"/>
  <c r="F178" i="4"/>
  <c r="J178" i="4"/>
  <c r="M179" i="2"/>
  <c r="AC178" i="4"/>
  <c r="AO178" i="4"/>
  <c r="AU178" i="4"/>
  <c r="AA178" i="4"/>
  <c r="AH178" i="4"/>
  <c r="AB747" i="4"/>
  <c r="AE747" i="4"/>
  <c r="AF683" i="4"/>
  <c r="AE683" i="4"/>
  <c r="AK611" i="4"/>
  <c r="Z611" i="4"/>
  <c r="AC611" i="4"/>
  <c r="AB623" i="4"/>
  <c r="AE623" i="4"/>
  <c r="AI667" i="4"/>
  <c r="AK667" i="4"/>
  <c r="AQ667" i="4"/>
  <c r="AW667" i="4"/>
  <c r="AD667" i="4"/>
  <c r="AB939" i="4"/>
  <c r="AN939" i="4"/>
  <c r="AT939" i="4"/>
  <c r="AF939" i="4"/>
  <c r="F161" i="4"/>
  <c r="J161" i="4"/>
  <c r="M162" i="2"/>
  <c r="D161" i="4"/>
  <c r="H161" i="4"/>
  <c r="K162" i="2"/>
  <c r="E181" i="4"/>
  <c r="I181" i="4"/>
  <c r="L182" i="2"/>
  <c r="D181" i="4"/>
  <c r="H181" i="4"/>
  <c r="K182" i="2"/>
  <c r="AQ739" i="4"/>
  <c r="AW739" i="4"/>
  <c r="AL739" i="4"/>
  <c r="AR739" i="4"/>
  <c r="E739" i="4"/>
  <c r="I739" i="4"/>
  <c r="AO707" i="4"/>
  <c r="AU707" i="4"/>
  <c r="AM707" i="4"/>
  <c r="AS707" i="4"/>
  <c r="AN979" i="4"/>
  <c r="AT979" i="4"/>
  <c r="AP997" i="4"/>
  <c r="AV997" i="4"/>
  <c r="AM977" i="4"/>
  <c r="AS977" i="4"/>
  <c r="AQ980" i="4"/>
  <c r="AW980" i="4"/>
  <c r="AW521" i="4"/>
  <c r="AP152" i="4"/>
  <c r="AV152" i="4"/>
  <c r="AP110" i="4"/>
  <c r="AV110" i="4"/>
  <c r="AO984" i="4"/>
  <c r="AU984" i="4"/>
  <c r="AP966" i="4"/>
  <c r="AV966" i="4"/>
  <c r="AP148" i="4"/>
  <c r="AV148" i="4"/>
  <c r="AP106" i="4"/>
  <c r="AV106" i="4"/>
  <c r="D135" i="4"/>
  <c r="H135" i="4"/>
  <c r="K136" i="2"/>
  <c r="F37" i="4"/>
  <c r="J37" i="4"/>
  <c r="M38" i="2"/>
  <c r="E83" i="4"/>
  <c r="I83" i="4"/>
  <c r="L84" i="2"/>
  <c r="AP789" i="4"/>
  <c r="AV789" i="4"/>
  <c r="AL789" i="4"/>
  <c r="AR789" i="4"/>
  <c r="F789" i="4"/>
  <c r="J789" i="4"/>
  <c r="AQ757" i="4"/>
  <c r="AW757" i="4"/>
  <c r="AQ693" i="4"/>
  <c r="AW693" i="4"/>
  <c r="AL669" i="4"/>
  <c r="AR669" i="4"/>
  <c r="F669" i="4"/>
  <c r="J669" i="4"/>
  <c r="AK939" i="4"/>
  <c r="AQ939" i="4"/>
  <c r="AW939" i="4"/>
  <c r="AJ939" i="4"/>
  <c r="AM821" i="4"/>
  <c r="AS821" i="4"/>
  <c r="AG939" i="4"/>
  <c r="AI939" i="4"/>
  <c r="AO781" i="4"/>
  <c r="AU781" i="4"/>
  <c r="AG611" i="4"/>
  <c r="AQ91" i="4"/>
  <c r="AW91" i="4"/>
  <c r="AQ19" i="4"/>
  <c r="AW19" i="4"/>
  <c r="AJ683" i="4"/>
  <c r="AQ717" i="4"/>
  <c r="AW717" i="4"/>
  <c r="AG875" i="4"/>
  <c r="AH763" i="4"/>
  <c r="AI591" i="4"/>
  <c r="AD939" i="4"/>
  <c r="AM625" i="4"/>
  <c r="AS625" i="4"/>
  <c r="AO713" i="4"/>
  <c r="AU713" i="4"/>
  <c r="AM593" i="4"/>
  <c r="AS593" i="4"/>
  <c r="AO601" i="4"/>
  <c r="AU601" i="4"/>
  <c r="AM753" i="4"/>
  <c r="AS753" i="4"/>
  <c r="AQ729" i="4"/>
  <c r="AW729" i="4"/>
  <c r="AP713" i="4"/>
  <c r="AV713" i="4"/>
  <c r="AP765" i="4"/>
  <c r="AV765" i="4"/>
  <c r="AP737" i="4"/>
  <c r="AV737" i="4"/>
  <c r="AJ635" i="4"/>
  <c r="AK603" i="4"/>
  <c r="Z906" i="4"/>
  <c r="AE902" i="4"/>
  <c r="AC898" i="4"/>
  <c r="Z890" i="4"/>
  <c r="AE886" i="4"/>
  <c r="AC882" i="4"/>
  <c r="Z874" i="4"/>
  <c r="AC870" i="4"/>
  <c r="AD850" i="4"/>
  <c r="AA846" i="4"/>
  <c r="Z842" i="4"/>
  <c r="AA830" i="4"/>
  <c r="Z826" i="4"/>
  <c r="AA814" i="4"/>
  <c r="Z810" i="4"/>
  <c r="AA798" i="4"/>
  <c r="Z794" i="4"/>
  <c r="AQ1000" i="4"/>
  <c r="AW1000" i="4"/>
  <c r="AO1000" i="4"/>
  <c r="AU1000" i="4"/>
  <c r="AO992" i="4"/>
  <c r="AU992" i="4"/>
  <c r="AQ984" i="4"/>
  <c r="AW984" i="4"/>
  <c r="AO976" i="4"/>
  <c r="AU976" i="4"/>
  <c r="AW537" i="4"/>
  <c r="AO537" i="4"/>
  <c r="AU537" i="4"/>
  <c r="AO966" i="4"/>
  <c r="AU966" i="4"/>
  <c r="AP930" i="4"/>
  <c r="AV930" i="4"/>
  <c r="G498" i="4"/>
  <c r="AK637" i="4"/>
  <c r="AL947" i="4"/>
  <c r="AR947" i="4"/>
  <c r="F947" i="4"/>
  <c r="J947" i="4"/>
  <c r="AL773" i="4"/>
  <c r="AR773" i="4"/>
  <c r="F773" i="4"/>
  <c r="J773" i="4"/>
  <c r="AO869" i="4"/>
  <c r="AU869" i="4"/>
  <c r="AO749" i="4"/>
  <c r="AU749" i="4"/>
  <c r="AI795" i="4"/>
  <c r="AO795" i="4"/>
  <c r="AU795" i="4"/>
  <c r="AM19" i="4"/>
  <c r="AS19" i="4"/>
  <c r="AJ647" i="4"/>
  <c r="AQ901" i="4"/>
  <c r="AW901" i="4"/>
  <c r="AQ781" i="4"/>
  <c r="AW781" i="4"/>
  <c r="G62" i="4"/>
  <c r="AH875" i="4"/>
  <c r="AC939" i="4"/>
  <c r="AQ813" i="4"/>
  <c r="AW813" i="4"/>
  <c r="AM797" i="4"/>
  <c r="AS797" i="4"/>
  <c r="AM733" i="4"/>
  <c r="AS733" i="4"/>
  <c r="AQ1001" i="4"/>
  <c r="AW1001" i="4"/>
  <c r="AO91" i="4"/>
  <c r="AU91" i="4"/>
  <c r="AI779" i="4"/>
  <c r="AG699" i="4"/>
  <c r="AI651" i="4"/>
  <c r="AO651" i="4"/>
  <c r="AU651" i="4"/>
  <c r="AG647" i="4"/>
  <c r="AM647" i="4"/>
  <c r="AS647" i="4"/>
  <c r="AL75" i="4"/>
  <c r="AR75" i="4"/>
  <c r="G75" i="4"/>
  <c r="AK779" i="4"/>
  <c r="AI731" i="4"/>
  <c r="AO731" i="4"/>
  <c r="AU731" i="4"/>
  <c r="AP164" i="4"/>
  <c r="AV164" i="4"/>
  <c r="AP102" i="4"/>
  <c r="AV102" i="4"/>
  <c r="AG859" i="4"/>
  <c r="F538" i="4"/>
  <c r="J538" i="4"/>
  <c r="AO509" i="4"/>
  <c r="AU509" i="4"/>
  <c r="AL685" i="4"/>
  <c r="AR685" i="4"/>
  <c r="F685" i="4"/>
  <c r="J685" i="4"/>
  <c r="AM861" i="4"/>
  <c r="AS861" i="4"/>
  <c r="AM725" i="4"/>
  <c r="AS725" i="4"/>
  <c r="AM893" i="4"/>
  <c r="AS893" i="4"/>
  <c r="AM757" i="4"/>
  <c r="AS757" i="4"/>
  <c r="AJ859" i="4"/>
  <c r="AP859" i="4"/>
  <c r="AV859" i="4"/>
  <c r="AK843" i="4"/>
  <c r="AJ731" i="4"/>
  <c r="AP731" i="4"/>
  <c r="AV731" i="4"/>
  <c r="AK715" i="4"/>
  <c r="AJ987" i="4"/>
  <c r="AL80" i="4"/>
  <c r="AR80" i="4"/>
  <c r="E80" i="4"/>
  <c r="I80" i="4"/>
  <c r="L81" i="2"/>
  <c r="AN773" i="4"/>
  <c r="AT773" i="4"/>
  <c r="AO901" i="4"/>
  <c r="AU901" i="4"/>
  <c r="AN901" i="4"/>
  <c r="AT901" i="4"/>
  <c r="AO845" i="4"/>
  <c r="AU845" i="4"/>
  <c r="AN781" i="4"/>
  <c r="AT781" i="4"/>
  <c r="AN717" i="4"/>
  <c r="AT717" i="4"/>
  <c r="AO645" i="4"/>
  <c r="AU645" i="4"/>
  <c r="AG907" i="4"/>
  <c r="AM907" i="4"/>
  <c r="AS907" i="4"/>
  <c r="AI827" i="4"/>
  <c r="AG795" i="4"/>
  <c r="AM795" i="4"/>
  <c r="AS795" i="4"/>
  <c r="AL91" i="4"/>
  <c r="AR91" i="4"/>
  <c r="G91" i="4"/>
  <c r="AM91" i="4"/>
  <c r="AS91" i="4"/>
  <c r="AI637" i="4"/>
  <c r="AJ907" i="4"/>
  <c r="AP907" i="4"/>
  <c r="AV907" i="4"/>
  <c r="AJ827" i="4"/>
  <c r="AJ795" i="4"/>
  <c r="AK699" i="4"/>
  <c r="AQ699" i="4"/>
  <c r="AW699" i="4"/>
  <c r="AH731" i="4"/>
  <c r="AN731" i="4"/>
  <c r="AT731" i="4"/>
  <c r="AL124" i="4"/>
  <c r="AR124" i="4"/>
  <c r="AH859" i="4"/>
  <c r="AI559" i="4"/>
  <c r="AO559" i="4"/>
  <c r="AU559" i="4"/>
  <c r="AQ749" i="4"/>
  <c r="AW749" i="4"/>
  <c r="AN681" i="4"/>
  <c r="AT681" i="4"/>
  <c r="AL721" i="4"/>
  <c r="AR721" i="4"/>
  <c r="G538" i="4"/>
  <c r="AI859" i="4"/>
  <c r="AO859" i="4"/>
  <c r="AU859" i="4"/>
  <c r="AL1001" i="4"/>
  <c r="AR1001" i="4"/>
  <c r="D1001" i="4"/>
  <c r="H1001" i="4"/>
  <c r="AM140" i="4"/>
  <c r="AS140" i="4"/>
  <c r="AL140" i="4"/>
  <c r="AR140" i="4"/>
  <c r="F140" i="4"/>
  <c r="J140" i="4"/>
  <c r="M141" i="2"/>
  <c r="AP689" i="4"/>
  <c r="AV689" i="4"/>
  <c r="AN74" i="4"/>
  <c r="AT74" i="4"/>
  <c r="AN745" i="4"/>
  <c r="AT745" i="4"/>
  <c r="AN82" i="4"/>
  <c r="AT82" i="4"/>
  <c r="AA706" i="4"/>
  <c r="AD706" i="4"/>
  <c r="Z718" i="4"/>
  <c r="AC718" i="4"/>
  <c r="AB682" i="4"/>
  <c r="AC682" i="4"/>
  <c r="AF635" i="4"/>
  <c r="AO150" i="4"/>
  <c r="AU150" i="4"/>
  <c r="AN108" i="4"/>
  <c r="AT108" i="4"/>
  <c r="AL920" i="4"/>
  <c r="AR920" i="4"/>
  <c r="F920" i="4"/>
  <c r="J920" i="4"/>
  <c r="AN918" i="4"/>
  <c r="AT918" i="4"/>
  <c r="AO918" i="4"/>
  <c r="AU918" i="4"/>
  <c r="AL916" i="4"/>
  <c r="AR916" i="4"/>
  <c r="F916" i="4"/>
  <c r="J916" i="4"/>
  <c r="AN914" i="4"/>
  <c r="AT914" i="4"/>
  <c r="AO914" i="4"/>
  <c r="AU914" i="4"/>
  <c r="AD910" i="4"/>
  <c r="AA910" i="4"/>
  <c r="AB906" i="4"/>
  <c r="AD902" i="4"/>
  <c r="AA902" i="4"/>
  <c r="AB898" i="4"/>
  <c r="AD894" i="4"/>
  <c r="AA894" i="4"/>
  <c r="AB890" i="4"/>
  <c r="AD886" i="4"/>
  <c r="AA886" i="4"/>
  <c r="AB882" i="4"/>
  <c r="AD878" i="4"/>
  <c r="AA878" i="4"/>
  <c r="AB874" i="4"/>
  <c r="AB870" i="4"/>
  <c r="AD866" i="4"/>
  <c r="AA866" i="4"/>
  <c r="AD862" i="4"/>
  <c r="AA862" i="4"/>
  <c r="Z858" i="4"/>
  <c r="AC858" i="4"/>
  <c r="Z854" i="4"/>
  <c r="AC854" i="4"/>
  <c r="AE850" i="4"/>
  <c r="AE846" i="4"/>
  <c r="AA782" i="4"/>
  <c r="Z778" i="4"/>
  <c r="AA766" i="4"/>
  <c r="AD762" i="4"/>
  <c r="AA746" i="4"/>
  <c r="Z742" i="4"/>
  <c r="AQ593" i="4"/>
  <c r="AW593" i="4"/>
  <c r="AN601" i="4"/>
  <c r="AT601" i="4"/>
  <c r="AL753" i="4"/>
  <c r="AR753" i="4"/>
  <c r="D753" i="4"/>
  <c r="H753" i="4"/>
  <c r="AQ867" i="4"/>
  <c r="AW867" i="4"/>
  <c r="AL867" i="4"/>
  <c r="AR867" i="4"/>
  <c r="D867" i="4"/>
  <c r="H867" i="4"/>
  <c r="AQ843" i="4"/>
  <c r="AW843" i="4"/>
  <c r="AP827" i="4"/>
  <c r="AV827" i="4"/>
  <c r="AO779" i="4"/>
  <c r="AU779" i="4"/>
  <c r="AQ575" i="4"/>
  <c r="AW575" i="4"/>
  <c r="AL575" i="4"/>
  <c r="AR575" i="4"/>
  <c r="E575" i="4" s="1"/>
  <c r="I575" i="4"/>
  <c r="AN996" i="4"/>
  <c r="AT996" i="4"/>
  <c r="AN980" i="4"/>
  <c r="AT980" i="4"/>
  <c r="AN521" i="4"/>
  <c r="AT521" i="4"/>
  <c r="AQ938" i="4"/>
  <c r="AW938" i="4"/>
  <c r="AQ555" i="4"/>
  <c r="AW555" i="4"/>
  <c r="G114" i="4"/>
  <c r="AP573" i="4"/>
  <c r="AV573" i="4"/>
  <c r="AQ741" i="4"/>
  <c r="AW741" i="4"/>
  <c r="AL959" i="4"/>
  <c r="AR959" i="4"/>
  <c r="F959" i="4"/>
  <c r="J959" i="4"/>
  <c r="AJ843" i="4"/>
  <c r="AJ771" i="4"/>
  <c r="AP771" i="4"/>
  <c r="AV771" i="4"/>
  <c r="AJ715" i="4"/>
  <c r="AP715" i="4"/>
  <c r="AV715" i="4"/>
  <c r="AK987" i="4"/>
  <c r="AN17" i="4"/>
  <c r="AT17" i="4"/>
  <c r="AN909" i="4"/>
  <c r="AT909" i="4"/>
  <c r="AN837" i="4"/>
  <c r="AT837" i="4"/>
  <c r="AN685" i="4"/>
  <c r="AT685" i="4"/>
  <c r="AI907" i="4"/>
  <c r="AO907" i="4"/>
  <c r="AU907" i="4"/>
  <c r="AG827" i="4"/>
  <c r="AG779" i="4"/>
  <c r="AM779" i="4"/>
  <c r="AS779" i="4"/>
  <c r="AI699" i="4"/>
  <c r="AG651" i="4"/>
  <c r="AM651" i="4"/>
  <c r="AS651" i="4"/>
  <c r="AI647" i="4"/>
  <c r="AF779" i="4"/>
  <c r="AL779" i="4"/>
  <c r="AR779" i="4"/>
  <c r="AF699" i="4"/>
  <c r="AL699" i="4"/>
  <c r="AR699" i="4"/>
  <c r="AJ651" i="4"/>
  <c r="AM107" i="4"/>
  <c r="AS107" i="4"/>
  <c r="AQ845" i="4"/>
  <c r="AW845" i="4"/>
  <c r="E62" i="4"/>
  <c r="I62" i="4"/>
  <c r="L63" i="2"/>
  <c r="AH843" i="4"/>
  <c r="D62" i="4"/>
  <c r="H62" i="4"/>
  <c r="K63" i="2"/>
  <c r="AG987" i="4"/>
  <c r="AG843" i="4"/>
  <c r="AH715" i="4"/>
  <c r="AN715" i="4"/>
  <c r="AT715" i="4"/>
  <c r="AM829" i="4"/>
  <c r="AS829" i="4"/>
  <c r="AG559" i="4"/>
  <c r="AM559" i="4" s="1"/>
  <c r="AS559" i="4"/>
  <c r="E538" i="4"/>
  <c r="I538" i="4"/>
  <c r="AH559" i="4"/>
  <c r="AN559" i="4" s="1"/>
  <c r="AT559" i="4"/>
  <c r="AI987" i="4"/>
  <c r="AO987" i="4"/>
  <c r="AU987" i="4"/>
  <c r="AI843" i="4"/>
  <c r="AO843" i="4"/>
  <c r="AU843" i="4"/>
  <c r="AM124" i="4"/>
  <c r="AS124" i="4"/>
  <c r="AL102" i="4"/>
  <c r="AR102" i="4"/>
  <c r="F102" i="4"/>
  <c r="J102" i="4"/>
  <c r="M103" i="2"/>
  <c r="AO90" i="4"/>
  <c r="AU90" i="4"/>
  <c r="AM82" i="4"/>
  <c r="AS82" i="4"/>
  <c r="AO74" i="4"/>
  <c r="AU74" i="4"/>
  <c r="AM765" i="4"/>
  <c r="AS765" i="4"/>
  <c r="AO127" i="4"/>
  <c r="AU127" i="4"/>
  <c r="AA939" i="4"/>
  <c r="AF795" i="4"/>
  <c r="AO689" i="4"/>
  <c r="AU689" i="4"/>
  <c r="AI715" i="4"/>
  <c r="AO715" i="4"/>
  <c r="AU715" i="4"/>
  <c r="AF907" i="4"/>
  <c r="AL907" i="4"/>
  <c r="AR907" i="4"/>
  <c r="AK651" i="4"/>
  <c r="AQ651" i="4"/>
  <c r="AW651" i="4"/>
  <c r="AL78" i="4"/>
  <c r="AR78" i="4"/>
  <c r="AN577" i="4"/>
  <c r="AT577" i="4"/>
  <c r="AL569" i="4"/>
  <c r="AR569" i="4"/>
  <c r="D569" i="4" s="1"/>
  <c r="H569" i="4"/>
  <c r="Z939" i="4"/>
  <c r="AL681" i="4"/>
  <c r="AR681" i="4"/>
  <c r="D681" i="4"/>
  <c r="H681" i="4"/>
  <c r="AM657" i="4"/>
  <c r="AS657" i="4"/>
  <c r="AL869" i="4"/>
  <c r="AR869" i="4"/>
  <c r="F869" i="4"/>
  <c r="J869" i="4"/>
  <c r="AL813" i="4"/>
  <c r="AR813" i="4"/>
  <c r="AP677" i="4"/>
  <c r="AV677" i="4"/>
  <c r="AL625" i="4"/>
  <c r="AR625" i="4"/>
  <c r="AP625" i="4"/>
  <c r="AV625" i="4"/>
  <c r="AN713" i="4"/>
  <c r="AT713" i="4"/>
  <c r="AR524" i="4"/>
  <c r="AQ753" i="4"/>
  <c r="AW753" i="4"/>
  <c r="AN729" i="4"/>
  <c r="AT729" i="4"/>
  <c r="AN102" i="4"/>
  <c r="AT102" i="4"/>
  <c r="AO102" i="4"/>
  <c r="AU102" i="4"/>
  <c r="AP124" i="4"/>
  <c r="AV124" i="4"/>
  <c r="AP55" i="4"/>
  <c r="AV55" i="4"/>
  <c r="AL82" i="4"/>
  <c r="AR82" i="4"/>
  <c r="AL917" i="4"/>
  <c r="AR917" i="4"/>
  <c r="AJ619" i="4"/>
  <c r="AJ587" i="4"/>
  <c r="AB912" i="4"/>
  <c r="AB908" i="4"/>
  <c r="AB904" i="4"/>
  <c r="AB900" i="4"/>
  <c r="AB896" i="4"/>
  <c r="AB892" i="4"/>
  <c r="AB888" i="4"/>
  <c r="AB884" i="4"/>
  <c r="AB880" i="4"/>
  <c r="AB876" i="4"/>
  <c r="AC872" i="4"/>
  <c r="AB868" i="4"/>
  <c r="Z864" i="4"/>
  <c r="AC856" i="4"/>
  <c r="AB852" i="4"/>
  <c r="Z848" i="4"/>
  <c r="Z840" i="4"/>
  <c r="AC832" i="4"/>
  <c r="Z824" i="4"/>
  <c r="AC816" i="4"/>
  <c r="Z808" i="4"/>
  <c r="AC800" i="4"/>
  <c r="Z792" i="4"/>
  <c r="AC784" i="4"/>
  <c r="Z776" i="4"/>
  <c r="AC768" i="4"/>
  <c r="Z756" i="4"/>
  <c r="AM745" i="4"/>
  <c r="AS745" i="4"/>
  <c r="AP593" i="4"/>
  <c r="AV593" i="4"/>
  <c r="AM601" i="4"/>
  <c r="AS601" i="4"/>
  <c r="AA842" i="4"/>
  <c r="AB842" i="4"/>
  <c r="AA838" i="4"/>
  <c r="AC838" i="4"/>
  <c r="Z838" i="4"/>
  <c r="AC834" i="4"/>
  <c r="AA834" i="4"/>
  <c r="AD834" i="4"/>
  <c r="AC830" i="4"/>
  <c r="AE830" i="4"/>
  <c r="AA826" i="4"/>
  <c r="AB826" i="4"/>
  <c r="AA822" i="4"/>
  <c r="AC822" i="4"/>
  <c r="Z822" i="4"/>
  <c r="AC818" i="4"/>
  <c r="AA818" i="4"/>
  <c r="AD818" i="4"/>
  <c r="AC814" i="4"/>
  <c r="AE814" i="4"/>
  <c r="AA810" i="4"/>
  <c r="AB810" i="4"/>
  <c r="AA806" i="4"/>
  <c r="AC806" i="4"/>
  <c r="Z806" i="4"/>
  <c r="AC802" i="4"/>
  <c r="AA802" i="4"/>
  <c r="AD802" i="4"/>
  <c r="AC798" i="4"/>
  <c r="AE798" i="4"/>
  <c r="AA794" i="4"/>
  <c r="AB794" i="4"/>
  <c r="AA790" i="4"/>
  <c r="AC790" i="4"/>
  <c r="Z790" i="4"/>
  <c r="AC786" i="4"/>
  <c r="AA786" i="4"/>
  <c r="AD786" i="4"/>
  <c r="AC782" i="4"/>
  <c r="AE782" i="4"/>
  <c r="AA778" i="4"/>
  <c r="AB778" i="4"/>
  <c r="AA774" i="4"/>
  <c r="AC774" i="4"/>
  <c r="Z774" i="4"/>
  <c r="AC770" i="4"/>
  <c r="AA770" i="4"/>
  <c r="AD770" i="4"/>
  <c r="AC766" i="4"/>
  <c r="AE766" i="4"/>
  <c r="AI556" i="4"/>
  <c r="AK556" i="4"/>
  <c r="AQ556" i="4" s="1"/>
  <c r="AA603" i="4"/>
  <c r="AI603" i="4"/>
  <c r="AM891" i="4"/>
  <c r="AS891" i="4"/>
  <c r="AP843" i="4"/>
  <c r="AV843" i="4"/>
  <c r="AP835" i="4"/>
  <c r="AV835" i="4"/>
  <c r="AP683" i="4"/>
  <c r="AV683" i="4"/>
  <c r="AL639" i="4"/>
  <c r="AR639" i="4"/>
  <c r="AN70" i="4"/>
  <c r="AT70" i="4"/>
  <c r="AK647" i="4"/>
  <c r="AN947" i="4"/>
  <c r="AT947" i="4"/>
  <c r="AL829" i="4"/>
  <c r="AR829" i="4"/>
  <c r="D829" i="4"/>
  <c r="H829" i="4"/>
  <c r="AR518" i="4"/>
  <c r="AN80" i="4"/>
  <c r="AT80" i="4"/>
  <c r="AO709" i="4"/>
  <c r="AU709" i="4"/>
  <c r="AM509" i="4"/>
  <c r="AS509" i="4"/>
  <c r="AF827" i="4"/>
  <c r="AL827" i="4"/>
  <c r="AR827" i="4"/>
  <c r="AC762" i="4"/>
  <c r="AB762" i="4"/>
  <c r="Z762" i="4"/>
  <c r="AC758" i="4"/>
  <c r="AB758" i="4"/>
  <c r="Z758" i="4"/>
  <c r="AA754" i="4"/>
  <c r="AE754" i="4"/>
  <c r="AD754" i="4"/>
  <c r="AC750" i="4"/>
  <c r="AB750" i="4"/>
  <c r="Z750" i="4"/>
  <c r="AC746" i="4"/>
  <c r="AB746" i="4"/>
  <c r="Z746" i="4"/>
  <c r="AA742" i="4"/>
  <c r="AE742" i="4"/>
  <c r="AD742" i="4"/>
  <c r="AA738" i="4"/>
  <c r="AE738" i="4"/>
  <c r="AD738" i="4"/>
  <c r="AA734" i="4"/>
  <c r="AE734" i="4"/>
  <c r="AD734" i="4"/>
  <c r="AC730" i="4"/>
  <c r="AB730" i="4"/>
  <c r="Z730" i="4"/>
  <c r="AC726" i="4"/>
  <c r="AB726" i="4"/>
  <c r="Z726" i="4"/>
  <c r="AA722" i="4"/>
  <c r="AE722" i="4"/>
  <c r="AD722" i="4"/>
  <c r="AA718" i="4"/>
  <c r="AE718" i="4"/>
  <c r="AD718" i="4"/>
  <c r="AA714" i="4"/>
  <c r="AE714" i="4"/>
  <c r="AD714" i="4"/>
  <c r="AC710" i="4"/>
  <c r="AB710" i="4"/>
  <c r="Z710" i="4"/>
  <c r="AC706" i="4"/>
  <c r="AB706" i="4"/>
  <c r="Z706" i="4"/>
  <c r="AC702" i="4"/>
  <c r="AB702" i="4"/>
  <c r="Z702" i="4"/>
  <c r="AA698" i="4"/>
  <c r="AE698" i="4"/>
  <c r="AD698" i="4"/>
  <c r="AC694" i="4"/>
  <c r="AE694" i="4"/>
  <c r="AD694" i="4"/>
  <c r="AC686" i="4"/>
  <c r="Z686" i="4"/>
  <c r="AE678" i="4"/>
  <c r="AA678" i="4"/>
  <c r="AA674" i="4"/>
  <c r="AD674" i="4"/>
  <c r="AE670" i="4"/>
  <c r="AD670" i="4"/>
  <c r="AB666" i="4"/>
  <c r="AC666" i="4"/>
  <c r="AC662" i="4"/>
  <c r="Z662" i="4"/>
  <c r="AA658" i="4"/>
  <c r="AD658" i="4"/>
  <c r="AE654" i="4"/>
  <c r="AD654" i="4"/>
  <c r="AA650" i="4"/>
  <c r="AD650" i="4"/>
  <c r="AE650" i="4"/>
  <c r="AC646" i="4"/>
  <c r="Z646" i="4"/>
  <c r="AB646" i="4"/>
  <c r="AB642" i="4"/>
  <c r="AC642" i="4"/>
  <c r="AC638" i="4"/>
  <c r="Z638" i="4"/>
  <c r="AA634" i="4"/>
  <c r="AD634" i="4"/>
  <c r="AE630" i="4"/>
  <c r="AD630" i="4"/>
  <c r="AA626" i="4"/>
  <c r="AD626" i="4"/>
  <c r="AE626" i="4"/>
  <c r="AE622" i="4"/>
  <c r="AA622" i="4"/>
  <c r="AA618" i="4"/>
  <c r="AD618" i="4"/>
  <c r="AC614" i="4"/>
  <c r="Z614" i="4"/>
  <c r="AB610" i="4"/>
  <c r="Z610" i="4"/>
  <c r="AC606" i="4"/>
  <c r="Z606" i="4"/>
  <c r="AB606" i="4"/>
  <c r="AB602" i="4"/>
  <c r="AC602" i="4"/>
  <c r="AC598" i="4"/>
  <c r="Z598" i="4"/>
  <c r="AB594" i="4"/>
  <c r="Z594" i="4"/>
  <c r="AC590" i="4"/>
  <c r="Z590" i="4"/>
  <c r="AB590" i="4"/>
  <c r="AB586" i="4"/>
  <c r="AN586" i="4" s="1"/>
  <c r="AC586" i="4"/>
  <c r="AA578" i="4"/>
  <c r="AM578" i="4" s="1"/>
  <c r="AD578" i="4"/>
  <c r="AE574" i="4"/>
  <c r="AD574" i="4"/>
  <c r="AA570" i="4"/>
  <c r="AD570" i="4"/>
  <c r="AE570" i="4"/>
  <c r="AE566" i="4"/>
  <c r="AA566" i="4"/>
  <c r="AM566" i="4" s="1"/>
  <c r="AB533" i="4"/>
  <c r="Z533" i="4"/>
  <c r="AC533" i="4"/>
  <c r="Z952" i="4"/>
  <c r="AC952" i="4"/>
  <c r="AB543" i="4"/>
  <c r="Z543" i="4"/>
  <c r="AF986" i="4"/>
  <c r="AJ986" i="4"/>
  <c r="AG635" i="4"/>
  <c r="AH635" i="4"/>
  <c r="AP150" i="4"/>
  <c r="AV150" i="4"/>
  <c r="Z910" i="4"/>
  <c r="AB910" i="4"/>
  <c r="AD906" i="4"/>
  <c r="AE906" i="4"/>
  <c r="Z902" i="4"/>
  <c r="AB902" i="4"/>
  <c r="AD898" i="4"/>
  <c r="AE898" i="4"/>
  <c r="Z894" i="4"/>
  <c r="AB894" i="4"/>
  <c r="AD890" i="4"/>
  <c r="AE890" i="4"/>
  <c r="Z886" i="4"/>
  <c r="AB886" i="4"/>
  <c r="AD882" i="4"/>
  <c r="AE882" i="4"/>
  <c r="Z878" i="4"/>
  <c r="AB878" i="4"/>
  <c r="AD874" i="4"/>
  <c r="AE874" i="4"/>
  <c r="AD870" i="4"/>
  <c r="AE870" i="4"/>
  <c r="Z866" i="4"/>
  <c r="AB866" i="4"/>
  <c r="Z862" i="4"/>
  <c r="AB862" i="4"/>
  <c r="AD858" i="4"/>
  <c r="AE858" i="4"/>
  <c r="AD854" i="4"/>
  <c r="AE854" i="4"/>
  <c r="Z850" i="4"/>
  <c r="AB850" i="4"/>
  <c r="Z846" i="4"/>
  <c r="AB846" i="4"/>
  <c r="AD842" i="4"/>
  <c r="AE842" i="4"/>
  <c r="AD838" i="4"/>
  <c r="AE838" i="4"/>
  <c r="Z834" i="4"/>
  <c r="AB834" i="4"/>
  <c r="Z830" i="4"/>
  <c r="AB830" i="4"/>
  <c r="AD826" i="4"/>
  <c r="AE826" i="4"/>
  <c r="AD822" i="4"/>
  <c r="AE822" i="4"/>
  <c r="Z818" i="4"/>
  <c r="AB818" i="4"/>
  <c r="Z814" i="4"/>
  <c r="AB814" i="4"/>
  <c r="AD810" i="4"/>
  <c r="AE810" i="4"/>
  <c r="AD806" i="4"/>
  <c r="AE806" i="4"/>
  <c r="Z802" i="4"/>
  <c r="AB802" i="4"/>
  <c r="Z798" i="4"/>
  <c r="AB798" i="4"/>
  <c r="AD794" i="4"/>
  <c r="AE794" i="4"/>
  <c r="AD790" i="4"/>
  <c r="AE790" i="4"/>
  <c r="Z786" i="4"/>
  <c r="AB786" i="4"/>
  <c r="Z782" i="4"/>
  <c r="AB782" i="4"/>
  <c r="AD778" i="4"/>
  <c r="AE778" i="4"/>
  <c r="AD774" i="4"/>
  <c r="AE774" i="4"/>
  <c r="Z770" i="4"/>
  <c r="AB770" i="4"/>
  <c r="Z766" i="4"/>
  <c r="AB766" i="4"/>
  <c r="AE762" i="4"/>
  <c r="AD758" i="4"/>
  <c r="AA758" i="4"/>
  <c r="Z754" i="4"/>
  <c r="AC754" i="4"/>
  <c r="AD750" i="4"/>
  <c r="AA750" i="4"/>
  <c r="AE746" i="4"/>
  <c r="AB742" i="4"/>
  <c r="Z738" i="4"/>
  <c r="AC738" i="4"/>
  <c r="AB734" i="4"/>
  <c r="AE730" i="4"/>
  <c r="AD726" i="4"/>
  <c r="AA726" i="4"/>
  <c r="Z722" i="4"/>
  <c r="AC722" i="4"/>
  <c r="AB718" i="4"/>
  <c r="Z714" i="4"/>
  <c r="AC714" i="4"/>
  <c r="AD710" i="4"/>
  <c r="AA710" i="4"/>
  <c r="AE706" i="4"/>
  <c r="AD702" i="4"/>
  <c r="AA702" i="4"/>
  <c r="Z698" i="4"/>
  <c r="AC698" i="4"/>
  <c r="AB694" i="4"/>
  <c r="AC690" i="4"/>
  <c r="Z682" i="4"/>
  <c r="AE674" i="4"/>
  <c r="AB662" i="4"/>
  <c r="AE658" i="4"/>
  <c r="AB638" i="4"/>
  <c r="AE634" i="4"/>
  <c r="AD622" i="4"/>
  <c r="AC610" i="4"/>
  <c r="AB598" i="4"/>
  <c r="Z586" i="4"/>
  <c r="AA574" i="4"/>
  <c r="AE562" i="4"/>
  <c r="AC543" i="4"/>
  <c r="AO988" i="4"/>
  <c r="AU988" i="4"/>
  <c r="AP958" i="4"/>
  <c r="AV958" i="4"/>
  <c r="AP938" i="4"/>
  <c r="AV938" i="4"/>
  <c r="E114" i="4"/>
  <c r="I114" i="4"/>
  <c r="L115" i="2"/>
  <c r="E59" i="4"/>
  <c r="I59" i="4"/>
  <c r="L60" i="2"/>
  <c r="AL573" i="4"/>
  <c r="AR573" i="4"/>
  <c r="D573" i="4" s="1"/>
  <c r="H573" i="4"/>
  <c r="AM877" i="4"/>
  <c r="AS877" i="4"/>
  <c r="AL509" i="4"/>
  <c r="AR509" i="4"/>
  <c r="AQ90" i="4"/>
  <c r="AW90" i="4"/>
  <c r="AK795" i="4"/>
  <c r="AQ795" i="4"/>
  <c r="AW795" i="4"/>
  <c r="AP609" i="4"/>
  <c r="AV609" i="4"/>
  <c r="AA690" i="4"/>
  <c r="AE690" i="4"/>
  <c r="AD690" i="4"/>
  <c r="AA686" i="4"/>
  <c r="AE686" i="4"/>
  <c r="AD686" i="4"/>
  <c r="AA682" i="4"/>
  <c r="AE682" i="4"/>
  <c r="AD682" i="4"/>
  <c r="AC678" i="4"/>
  <c r="AB678" i="4"/>
  <c r="Z678" i="4"/>
  <c r="AC674" i="4"/>
  <c r="AB674" i="4"/>
  <c r="Z674" i="4"/>
  <c r="AC670" i="4"/>
  <c r="AB670" i="4"/>
  <c r="Z670" i="4"/>
  <c r="AA666" i="4"/>
  <c r="AE666" i="4"/>
  <c r="AD666" i="4"/>
  <c r="AA662" i="4"/>
  <c r="AE662" i="4"/>
  <c r="AD662" i="4"/>
  <c r="AC658" i="4"/>
  <c r="AB658" i="4"/>
  <c r="Z658" i="4"/>
  <c r="AC654" i="4"/>
  <c r="AB654" i="4"/>
  <c r="Z654" i="4"/>
  <c r="AC650" i="4"/>
  <c r="AB650" i="4"/>
  <c r="Z650" i="4"/>
  <c r="AA646" i="4"/>
  <c r="AE646" i="4"/>
  <c r="AD646" i="4"/>
  <c r="AA642" i="4"/>
  <c r="AE642" i="4"/>
  <c r="AD642" i="4"/>
  <c r="AA638" i="4"/>
  <c r="AE638" i="4"/>
  <c r="AD638" i="4"/>
  <c r="AC634" i="4"/>
  <c r="AB634" i="4"/>
  <c r="Z634" i="4"/>
  <c r="AC630" i="4"/>
  <c r="AB630" i="4"/>
  <c r="Z630" i="4"/>
  <c r="AC626" i="4"/>
  <c r="AB626" i="4"/>
  <c r="Z626" i="4"/>
  <c r="AC622" i="4"/>
  <c r="AB622" i="4"/>
  <c r="Z622" i="4"/>
  <c r="AC618" i="4"/>
  <c r="AB618" i="4"/>
  <c r="Z618" i="4"/>
  <c r="AA614" i="4"/>
  <c r="AE614" i="4"/>
  <c r="AD614" i="4"/>
  <c r="AA610" i="4"/>
  <c r="AE610" i="4"/>
  <c r="AD610" i="4"/>
  <c r="AA606" i="4"/>
  <c r="AE606" i="4"/>
  <c r="AD606" i="4"/>
  <c r="AA602" i="4"/>
  <c r="AE602" i="4"/>
  <c r="AD602" i="4"/>
  <c r="AA598" i="4"/>
  <c r="AE598" i="4"/>
  <c r="AD598" i="4"/>
  <c r="AA594" i="4"/>
  <c r="AE594" i="4"/>
  <c r="AD594" i="4"/>
  <c r="AA590" i="4"/>
  <c r="AE590" i="4"/>
  <c r="AD590" i="4"/>
  <c r="AA586" i="4"/>
  <c r="AE586" i="4"/>
  <c r="AD586" i="4"/>
  <c r="AC578" i="4"/>
  <c r="AB578" i="4"/>
  <c r="Z578" i="4"/>
  <c r="AC574" i="4"/>
  <c r="AB574" i="4"/>
  <c r="Z574" i="4"/>
  <c r="AC570" i="4"/>
  <c r="AB570" i="4"/>
  <c r="Z570" i="4"/>
  <c r="AC566" i="4"/>
  <c r="AB566" i="4"/>
  <c r="Z566" i="4"/>
  <c r="AC562" i="4"/>
  <c r="AA562" i="4"/>
  <c r="AB562" i="4"/>
  <c r="Z562" i="4"/>
  <c r="AC558" i="4"/>
  <c r="Z558" i="4"/>
  <c r="AC968" i="4"/>
  <c r="AB968" i="4"/>
  <c r="AC936" i="4"/>
  <c r="AB936" i="4"/>
  <c r="Z125" i="4"/>
  <c r="AJ125" i="4"/>
  <c r="AB954" i="4"/>
  <c r="AC954" i="4"/>
  <c r="AH926" i="4"/>
  <c r="AF926" i="4"/>
  <c r="AL926" i="4"/>
  <c r="AR926" i="4"/>
  <c r="AE556" i="4"/>
  <c r="AQ861" i="4"/>
  <c r="AW861" i="4"/>
  <c r="AQ725" i="4"/>
  <c r="AW725" i="4"/>
  <c r="AP837" i="4"/>
  <c r="AV837" i="4"/>
  <c r="AC493" i="4"/>
  <c r="AH493" i="4"/>
  <c r="AN493" i="4"/>
  <c r="AT493" i="4"/>
  <c r="AO931" i="4"/>
  <c r="AU931" i="4"/>
  <c r="AM967" i="4"/>
  <c r="AS967" i="4"/>
  <c r="AQ625" i="4"/>
  <c r="AW625" i="4"/>
  <c r="AL713" i="4"/>
  <c r="AR713" i="4"/>
  <c r="AN657" i="4"/>
  <c r="AT657" i="4"/>
  <c r="AP813" i="4"/>
  <c r="AV813" i="4"/>
  <c r="AP749" i="4"/>
  <c r="AV749" i="4"/>
  <c r="AP94" i="4"/>
  <c r="AV94" i="4"/>
  <c r="AN47" i="4"/>
  <c r="AT47" i="4"/>
  <c r="AF651" i="4"/>
  <c r="AL651" i="4"/>
  <c r="AR651" i="4"/>
  <c r="AP82" i="4"/>
  <c r="AV82" i="4"/>
  <c r="AQ661" i="4"/>
  <c r="AW661" i="4"/>
  <c r="AQ869" i="4"/>
  <c r="AW869" i="4"/>
  <c r="AN569" i="4"/>
  <c r="AT569" i="4"/>
  <c r="AT573" i="4"/>
  <c r="AQ853" i="4"/>
  <c r="AW853" i="4"/>
  <c r="AN641" i="4"/>
  <c r="AT641" i="4"/>
  <c r="AQ689" i="4"/>
  <c r="AW689" i="4"/>
  <c r="F160" i="4"/>
  <c r="J160" i="4"/>
  <c r="M161" i="2"/>
  <c r="E160" i="4"/>
  <c r="I160" i="4"/>
  <c r="L161" i="2"/>
  <c r="AG605" i="4"/>
  <c r="AF605" i="4"/>
  <c r="AJ605" i="4"/>
  <c r="G99" i="4"/>
  <c r="E99" i="4"/>
  <c r="I99" i="4"/>
  <c r="L100" i="2"/>
  <c r="AF875" i="4"/>
  <c r="AL875" i="4"/>
  <c r="AR875" i="4"/>
  <c r="AK875" i="4"/>
  <c r="AQ875" i="4"/>
  <c r="AW875" i="4"/>
  <c r="AH811" i="4"/>
  <c r="AK811" i="4"/>
  <c r="AQ811" i="4"/>
  <c r="AW811" i="4"/>
  <c r="AI811" i="4"/>
  <c r="AF747" i="4"/>
  <c r="AH747" i="4"/>
  <c r="AK747" i="4"/>
  <c r="AG683" i="4"/>
  <c r="Z683" i="4"/>
  <c r="AL683" i="4"/>
  <c r="AR683" i="4"/>
  <c r="F683" i="4"/>
  <c r="J683" i="4"/>
  <c r="AF591" i="4"/>
  <c r="AG591" i="4"/>
  <c r="AM591" i="4" s="1"/>
  <c r="AS591" i="4"/>
  <c r="AK591" i="4"/>
  <c r="Z591" i="4"/>
  <c r="AD591" i="4"/>
  <c r="AE591" i="4"/>
  <c r="AH611" i="4"/>
  <c r="AF611" i="4"/>
  <c r="AI611" i="4"/>
  <c r="AB611" i="4"/>
  <c r="AE611" i="4"/>
  <c r="AF891" i="4"/>
  <c r="AH891" i="4"/>
  <c r="AN891" i="4"/>
  <c r="AT891" i="4"/>
  <c r="AK891" i="4"/>
  <c r="AF763" i="4"/>
  <c r="AL763" i="4"/>
  <c r="AR763" i="4"/>
  <c r="AI763" i="4"/>
  <c r="AK763" i="4"/>
  <c r="AQ763" i="4"/>
  <c r="AW763" i="4"/>
  <c r="AF623" i="4"/>
  <c r="AH623" i="4"/>
  <c r="AK623" i="4"/>
  <c r="Z623" i="4"/>
  <c r="AD623" i="4"/>
  <c r="AP623" i="4"/>
  <c r="AV623" i="4"/>
  <c r="AA623" i="4"/>
  <c r="AC623" i="4"/>
  <c r="F165" i="4"/>
  <c r="J165" i="4"/>
  <c r="M166" i="2"/>
  <c r="G165" i="4"/>
  <c r="AE621" i="4"/>
  <c r="Z621" i="4"/>
  <c r="AC621" i="4"/>
  <c r="AD621" i="4"/>
  <c r="AG621" i="4"/>
  <c r="AI621" i="4"/>
  <c r="AJ621" i="4"/>
  <c r="AK621" i="4"/>
  <c r="D937" i="4"/>
  <c r="H937" i="4"/>
  <c r="G937" i="4"/>
  <c r="G63" i="4"/>
  <c r="F63" i="4"/>
  <c r="J63" i="4"/>
  <c r="M64" i="2"/>
  <c r="AF619" i="4"/>
  <c r="AK619" i="4"/>
  <c r="AF587" i="4"/>
  <c r="AK587" i="4"/>
  <c r="AP108" i="4"/>
  <c r="AV108" i="4"/>
  <c r="AQ108" i="4"/>
  <c r="AW108" i="4"/>
  <c r="AQ920" i="4"/>
  <c r="AW920" i="4"/>
  <c r="AP918" i="4"/>
  <c r="AV918" i="4"/>
  <c r="AM918" i="4"/>
  <c r="AS918" i="4"/>
  <c r="AQ916" i="4"/>
  <c r="AW916" i="4"/>
  <c r="AP914" i="4"/>
  <c r="AV914" i="4"/>
  <c r="AM914" i="4"/>
  <c r="AS914" i="4"/>
  <c r="AD912" i="4"/>
  <c r="AE912" i="4"/>
  <c r="AD908" i="4"/>
  <c r="AE908" i="4"/>
  <c r="AD904" i="4"/>
  <c r="AE904" i="4"/>
  <c r="AD900" i="4"/>
  <c r="AE900" i="4"/>
  <c r="AD896" i="4"/>
  <c r="AE896" i="4"/>
  <c r="AD892" i="4"/>
  <c r="AE892" i="4"/>
  <c r="AD888" i="4"/>
  <c r="AE888" i="4"/>
  <c r="AD884" i="4"/>
  <c r="AE884" i="4"/>
  <c r="AD880" i="4"/>
  <c r="AE880" i="4"/>
  <c r="AD876" i="4"/>
  <c r="AE876" i="4"/>
  <c r="Z868" i="4"/>
  <c r="Z860" i="4"/>
  <c r="Z852" i="4"/>
  <c r="Z844" i="4"/>
  <c r="Z836" i="4"/>
  <c r="Z828" i="4"/>
  <c r="Z820" i="4"/>
  <c r="Z812" i="4"/>
  <c r="Z804" i="4"/>
  <c r="Z796" i="4"/>
  <c r="Z788" i="4"/>
  <c r="Z780" i="4"/>
  <c r="Z772" i="4"/>
  <c r="Z764" i="4"/>
  <c r="AC756" i="4"/>
  <c r="AE915" i="4"/>
  <c r="AE891" i="4"/>
  <c r="AQ891" i="4"/>
  <c r="AW891" i="4"/>
  <c r="AD891" i="4"/>
  <c r="Z891" i="4"/>
  <c r="AL891" i="4"/>
  <c r="AR891" i="4"/>
  <c r="F891" i="4"/>
  <c r="J891" i="4"/>
  <c r="AC875" i="4"/>
  <c r="AO875" i="4"/>
  <c r="AU875" i="4"/>
  <c r="AA875" i="4"/>
  <c r="AB875" i="4"/>
  <c r="AC811" i="4"/>
  <c r="AA811" i="4"/>
  <c r="AB811" i="4"/>
  <c r="AC763" i="4"/>
  <c r="AA763" i="4"/>
  <c r="AM763" i="4"/>
  <c r="AS763" i="4"/>
  <c r="AB763" i="4"/>
  <c r="AC747" i="4"/>
  <c r="AA747" i="4"/>
  <c r="AM747" i="4"/>
  <c r="AS747" i="4"/>
  <c r="AD747" i="4"/>
  <c r="Z747" i="4"/>
  <c r="AN707" i="4"/>
  <c r="AT707" i="4"/>
  <c r="AC683" i="4"/>
  <c r="AA683" i="4"/>
  <c r="AB683" i="4"/>
  <c r="AC591" i="4"/>
  <c r="AO591" i="4" s="1"/>
  <c r="AB591" i="4"/>
  <c r="AN591" i="4" s="1"/>
  <c r="AT591" i="4"/>
  <c r="AA611" i="4"/>
  <c r="AM611" i="4"/>
  <c r="AS611" i="4"/>
  <c r="AD611" i="4"/>
  <c r="E165" i="4"/>
  <c r="I165" i="4"/>
  <c r="L166" i="2"/>
  <c r="E63" i="4"/>
  <c r="I63" i="4"/>
  <c r="L64" i="2"/>
  <c r="D99" i="4"/>
  <c r="H99" i="4"/>
  <c r="K100" i="2"/>
  <c r="AK605" i="4"/>
  <c r="AF621" i="4"/>
  <c r="AJ891" i="4"/>
  <c r="AJ747" i="4"/>
  <c r="AJ591" i="4"/>
  <c r="AH621" i="4"/>
  <c r="AM70" i="4"/>
  <c r="AS70" i="4"/>
  <c r="AM47" i="4"/>
  <c r="AS47" i="4"/>
  <c r="AG811" i="4"/>
  <c r="AI683" i="4"/>
  <c r="AA621" i="4"/>
  <c r="AL973" i="4"/>
  <c r="AR973" i="4"/>
  <c r="AI747" i="4"/>
  <c r="AI623" i="4"/>
  <c r="AP641" i="4"/>
  <c r="AV641" i="4"/>
  <c r="AD589" i="4"/>
  <c r="AG589" i="4"/>
  <c r="AJ589" i="4"/>
  <c r="G51" i="4"/>
  <c r="F51" i="4"/>
  <c r="J51" i="4"/>
  <c r="M52" i="2"/>
  <c r="E937" i="4"/>
  <c r="I937" i="4"/>
  <c r="AH771" i="4"/>
  <c r="AG771" i="4"/>
  <c r="AF771" i="4"/>
  <c r="AL771" i="4"/>
  <c r="AR771" i="4"/>
  <c r="D771" i="4"/>
  <c r="H771" i="4"/>
  <c r="AK771" i="4"/>
  <c r="AQ771" i="4"/>
  <c r="AW771" i="4"/>
  <c r="AQ509" i="4"/>
  <c r="AW509" i="4"/>
  <c r="AI891" i="4"/>
  <c r="AO891" i="4"/>
  <c r="AU891" i="4"/>
  <c r="AF557" i="4"/>
  <c r="AR557" i="4"/>
  <c r="AH667" i="4"/>
  <c r="AJ667" i="4"/>
  <c r="AF667" i="4"/>
  <c r="AL667" i="4"/>
  <c r="AR667" i="4"/>
  <c r="AG667" i="4"/>
  <c r="AB667" i="4"/>
  <c r="AN667" i="4"/>
  <c r="AT667" i="4"/>
  <c r="AA667" i="4"/>
  <c r="AC667" i="4"/>
  <c r="AO667" i="4"/>
  <c r="AU667" i="4"/>
  <c r="F143" i="4"/>
  <c r="J143" i="4"/>
  <c r="M144" i="2"/>
  <c r="D143" i="4"/>
  <c r="H143" i="4"/>
  <c r="K144" i="2"/>
  <c r="AM639" i="4"/>
  <c r="AS639" i="4"/>
  <c r="AN639" i="4"/>
  <c r="AT639" i="4"/>
  <c r="AP979" i="4"/>
  <c r="AV979" i="4"/>
  <c r="AO997" i="4"/>
  <c r="AU997" i="4"/>
  <c r="AQ989" i="4"/>
  <c r="AW989" i="4"/>
  <c r="AL989" i="4"/>
  <c r="AR989" i="4"/>
  <c r="D989" i="4"/>
  <c r="H989" i="4"/>
  <c r="AO989" i="4"/>
  <c r="AU989" i="4"/>
  <c r="AQ977" i="4"/>
  <c r="AW977" i="4"/>
  <c r="AP996" i="4"/>
  <c r="AV996" i="4"/>
  <c r="AM988" i="4"/>
  <c r="AS988" i="4"/>
  <c r="AM980" i="4"/>
  <c r="AS980" i="4"/>
  <c r="AP521" i="4"/>
  <c r="AV521" i="4"/>
  <c r="AL938" i="4"/>
  <c r="AR938" i="4"/>
  <c r="F938" i="4"/>
  <c r="J938" i="4"/>
  <c r="AL555" i="4"/>
  <c r="AR555" i="4"/>
  <c r="E555" i="4"/>
  <c r="I555" i="4"/>
  <c r="AL152" i="4"/>
  <c r="AR152" i="4"/>
  <c r="F152" i="4"/>
  <c r="J152" i="4"/>
  <c r="M153" i="2"/>
  <c r="AL110" i="4"/>
  <c r="AR110" i="4"/>
  <c r="D110" i="4"/>
  <c r="H110" i="4"/>
  <c r="K111" i="2"/>
  <c r="AM110" i="4"/>
  <c r="AS110" i="4"/>
  <c r="AP993" i="4"/>
  <c r="AV993" i="4"/>
  <c r="AM981" i="4"/>
  <c r="AS981" i="4"/>
  <c r="AN992" i="4"/>
  <c r="AT992" i="4"/>
  <c r="AN976" i="4"/>
  <c r="AT976" i="4"/>
  <c r="AQ966" i="4"/>
  <c r="AW966" i="4"/>
  <c r="AO950" i="4"/>
  <c r="AU950" i="4"/>
  <c r="AQ930" i="4"/>
  <c r="AW930" i="4"/>
  <c r="AQ531" i="4"/>
  <c r="AW531" i="4"/>
  <c r="AQ573" i="4"/>
  <c r="AW573" i="4"/>
  <c r="AQ947" i="4"/>
  <c r="AW947" i="4"/>
  <c r="AL909" i="4"/>
  <c r="AR909" i="4"/>
  <c r="AQ805" i="4"/>
  <c r="AW805" i="4"/>
  <c r="AL653" i="4"/>
  <c r="AR653" i="4"/>
  <c r="E653" i="4"/>
  <c r="I653" i="4"/>
  <c r="AM837" i="4"/>
  <c r="AS837" i="4"/>
  <c r="AM773" i="4"/>
  <c r="AS773" i="4"/>
  <c r="AO773" i="4"/>
  <c r="AU773" i="4"/>
  <c r="AO653" i="4"/>
  <c r="AU653" i="4"/>
  <c r="AO813" i="4"/>
  <c r="AU813" i="4"/>
  <c r="AN19" i="4"/>
  <c r="AT19" i="4"/>
  <c r="AO19" i="4"/>
  <c r="AU19" i="4"/>
  <c r="AL107" i="4"/>
  <c r="AR107" i="4"/>
  <c r="G107" i="4"/>
  <c r="AQ645" i="4"/>
  <c r="AW645" i="4"/>
  <c r="AN91" i="4"/>
  <c r="AT91" i="4"/>
  <c r="AH637" i="4"/>
  <c r="AB637" i="4"/>
  <c r="AA637" i="4"/>
  <c r="AM637" i="4"/>
  <c r="AS637" i="4"/>
  <c r="AC637" i="4"/>
  <c r="AD637" i="4"/>
  <c r="Z637" i="4"/>
  <c r="AL637" i="4"/>
  <c r="AR637" i="4"/>
  <c r="AA558" i="4"/>
  <c r="AE558" i="4"/>
  <c r="AD558" i="4"/>
  <c r="AA533" i="4"/>
  <c r="AE533" i="4"/>
  <c r="AD533" i="4"/>
  <c r="AP533" i="4" s="1"/>
  <c r="AA968" i="4"/>
  <c r="AE968" i="4"/>
  <c r="AD968" i="4"/>
  <c r="AA952" i="4"/>
  <c r="AE952" i="4"/>
  <c r="AD952" i="4"/>
  <c r="AA936" i="4"/>
  <c r="AE936" i="4"/>
  <c r="AD936" i="4"/>
  <c r="AA543" i="4"/>
  <c r="AE543" i="4"/>
  <c r="AD543" i="4"/>
  <c r="AP543" i="4" s="1"/>
  <c r="AC125" i="4"/>
  <c r="AD125" i="4"/>
  <c r="AI125" i="4"/>
  <c r="Z986" i="4"/>
  <c r="AG986" i="4"/>
  <c r="AB515" i="4"/>
  <c r="AJ515" i="4"/>
  <c r="AB163" i="4"/>
  <c r="AA163" i="4"/>
  <c r="AB44" i="4"/>
  <c r="AJ44" i="4"/>
  <c r="AE819" i="4"/>
  <c r="Z819" i="4"/>
  <c r="AD635" i="4"/>
  <c r="AP635" i="4"/>
  <c r="AV635" i="4"/>
  <c r="AI635" i="4"/>
  <c r="AG603" i="4"/>
  <c r="AH603" i="4"/>
  <c r="Z627" i="4"/>
  <c r="E72" i="4"/>
  <c r="I72" i="4"/>
  <c r="L73" i="2"/>
  <c r="F88" i="4"/>
  <c r="J88" i="4"/>
  <c r="M89" i="2"/>
  <c r="AG715" i="4"/>
  <c r="AM715" i="4"/>
  <c r="AS715" i="4"/>
  <c r="AH987" i="4"/>
  <c r="AN987" i="4"/>
  <c r="AT987" i="4"/>
  <c r="AO573" i="4"/>
  <c r="AU573" i="4"/>
  <c r="AN861" i="4"/>
  <c r="AT861" i="4"/>
  <c r="AO115" i="4"/>
  <c r="AU115" i="4"/>
  <c r="AK827" i="4"/>
  <c r="AQ827" i="4"/>
  <c r="AW827" i="4"/>
  <c r="AJ779" i="4"/>
  <c r="AP779" i="4"/>
  <c r="AV779" i="4"/>
  <c r="AJ699" i="4"/>
  <c r="AP699" i="4"/>
  <c r="AV699" i="4"/>
  <c r="AF647" i="4"/>
  <c r="AL647" i="4"/>
  <c r="AR647" i="4"/>
  <c r="F184" i="4"/>
  <c r="J184" i="4"/>
  <c r="M185" i="2"/>
  <c r="D30" i="4"/>
  <c r="H30" i="4"/>
  <c r="K31" i="2"/>
  <c r="E120" i="4"/>
  <c r="I120" i="4"/>
  <c r="L121" i="2"/>
  <c r="G88" i="4"/>
  <c r="G151" i="4"/>
  <c r="AB621" i="4"/>
  <c r="AK907" i="4"/>
  <c r="AQ907" i="4"/>
  <c r="AW907" i="4"/>
  <c r="AE605" i="4"/>
  <c r="AA125" i="4"/>
  <c r="AE125" i="4"/>
  <c r="AQ125" i="4"/>
  <c r="AW125" i="4"/>
  <c r="AB125" i="4"/>
  <c r="AG125" i="4"/>
  <c r="AH125" i="4"/>
  <c r="AF125" i="4"/>
  <c r="AB986" i="4"/>
  <c r="AI986" i="4"/>
  <c r="AO986" i="4"/>
  <c r="AU986" i="4"/>
  <c r="AH986" i="4"/>
  <c r="AK986" i="4"/>
  <c r="AR545" i="4"/>
  <c r="Z954" i="4"/>
  <c r="AH954" i="4"/>
  <c r="AN954" i="4"/>
  <c r="AT954" i="4"/>
  <c r="AF954" i="4"/>
  <c r="AC926" i="4"/>
  <c r="AB926" i="4"/>
  <c r="AN926" i="4"/>
  <c r="AT926" i="4"/>
  <c r="AG926" i="4"/>
  <c r="AC515" i="4"/>
  <c r="Z515" i="4"/>
  <c r="AL515" i="4" s="1"/>
  <c r="AR515" i="4"/>
  <c r="AG515" i="4"/>
  <c r="AA556" i="4"/>
  <c r="AD556" i="4"/>
  <c r="AH556" i="4"/>
  <c r="AC121" i="4"/>
  <c r="AG121" i="4"/>
  <c r="AA883" i="4"/>
  <c r="AB883" i="4"/>
  <c r="AC607" i="4"/>
  <c r="AB607" i="4"/>
  <c r="AF183" i="4"/>
  <c r="AH183" i="4"/>
  <c r="AP972" i="4"/>
  <c r="AV972" i="4"/>
  <c r="AP956" i="4"/>
  <c r="AV956" i="4"/>
  <c r="AP940" i="4"/>
  <c r="AV940" i="4"/>
  <c r="AP924" i="4"/>
  <c r="AV924" i="4"/>
  <c r="AG623" i="4"/>
  <c r="AJ611" i="4"/>
  <c r="AQ55" i="4"/>
  <c r="AW55" i="4"/>
  <c r="Z589" i="4"/>
  <c r="E530" i="4"/>
  <c r="I530" i="4"/>
  <c r="AN725" i="4"/>
  <c r="AT725" i="4"/>
  <c r="AN931" i="4"/>
  <c r="AT931" i="4"/>
  <c r="G536" i="4"/>
  <c r="D536" i="4"/>
  <c r="H536" i="4"/>
  <c r="AA605" i="4"/>
  <c r="AE649" i="4"/>
  <c r="AH683" i="4"/>
  <c r="AK683" i="4"/>
  <c r="AJ811" i="4"/>
  <c r="AP811" i="4"/>
  <c r="AV811" i="4"/>
  <c r="E1001" i="4"/>
  <c r="I1001" i="4"/>
  <c r="G18" i="4"/>
  <c r="AM909" i="4"/>
  <c r="AS909" i="4"/>
  <c r="AO947" i="4"/>
  <c r="AU947" i="4"/>
  <c r="AI605" i="4"/>
  <c r="AO837" i="4"/>
  <c r="AU837" i="4"/>
  <c r="AN959" i="4"/>
  <c r="AT959" i="4"/>
  <c r="F536" i="4"/>
  <c r="J536" i="4"/>
  <c r="AB557" i="4"/>
  <c r="AD649" i="4"/>
  <c r="AO1001" i="4"/>
  <c r="AU1001" i="4"/>
  <c r="D34" i="4"/>
  <c r="H34" i="4"/>
  <c r="K35" i="2"/>
  <c r="D151" i="4"/>
  <c r="H151" i="4"/>
  <c r="K152" i="2"/>
  <c r="AP967" i="4"/>
  <c r="AV967" i="4"/>
  <c r="AQ959" i="4"/>
  <c r="AW959" i="4"/>
  <c r="AL354" i="4"/>
  <c r="AR354" i="4" s="1"/>
  <c r="AM75" i="4"/>
  <c r="AS75" i="4"/>
  <c r="Z649" i="4"/>
  <c r="AG649" i="4"/>
  <c r="AH649" i="4"/>
  <c r="AJ649" i="4"/>
  <c r="AA649" i="4"/>
  <c r="AI649" i="4"/>
  <c r="AO649" i="4"/>
  <c r="AU649" i="4"/>
  <c r="AK649" i="4"/>
  <c r="AF649" i="4"/>
  <c r="AB649" i="4"/>
  <c r="F144" i="4"/>
  <c r="J144" i="4"/>
  <c r="M145" i="2"/>
  <c r="AN55" i="4"/>
  <c r="AT55" i="4"/>
  <c r="AQ973" i="4"/>
  <c r="AW973" i="4"/>
  <c r="AP115" i="4"/>
  <c r="AV115" i="4"/>
  <c r="AH605" i="4"/>
  <c r="AB587" i="4"/>
  <c r="AQ140" i="4"/>
  <c r="AW140" i="4"/>
  <c r="AL86" i="4"/>
  <c r="AR86" i="4"/>
  <c r="G86" i="4"/>
  <c r="AO507" i="4"/>
  <c r="AU507" i="4"/>
  <c r="AO70" i="4"/>
  <c r="AU70" i="4"/>
  <c r="AO86" i="4"/>
  <c r="AU86" i="4"/>
  <c r="AM507" i="4"/>
  <c r="AS507" i="4"/>
  <c r="I510" i="4"/>
  <c r="AN124" i="4"/>
  <c r="AT124" i="4"/>
  <c r="AM102" i="4"/>
  <c r="AS102" i="4"/>
  <c r="AQ102" i="4"/>
  <c r="AW102" i="4"/>
  <c r="AL15" i="4"/>
  <c r="AR15" i="4"/>
  <c r="G15" i="4"/>
  <c r="AN877" i="4"/>
  <c r="AT877" i="4"/>
  <c r="AM685" i="4"/>
  <c r="AS685" i="4"/>
  <c r="AC605" i="4"/>
  <c r="AA872" i="4"/>
  <c r="AE872" i="4"/>
  <c r="AD872" i="4"/>
  <c r="AA868" i="4"/>
  <c r="AE868" i="4"/>
  <c r="AD868" i="4"/>
  <c r="AA864" i="4"/>
  <c r="AE864" i="4"/>
  <c r="AD864" i="4"/>
  <c r="AA860" i="4"/>
  <c r="AE860" i="4"/>
  <c r="AD860" i="4"/>
  <c r="AA856" i="4"/>
  <c r="AE856" i="4"/>
  <c r="AD856" i="4"/>
  <c r="AA852" i="4"/>
  <c r="AE852" i="4"/>
  <c r="AD852" i="4"/>
  <c r="AA848" i="4"/>
  <c r="AE848" i="4"/>
  <c r="AD848" i="4"/>
  <c r="AA844" i="4"/>
  <c r="AE844" i="4"/>
  <c r="AD844" i="4"/>
  <c r="AA840" i="4"/>
  <c r="AE840" i="4"/>
  <c r="AD840" i="4"/>
  <c r="AA836" i="4"/>
  <c r="AE836" i="4"/>
  <c r="AD836" i="4"/>
  <c r="AA832" i="4"/>
  <c r="AE832" i="4"/>
  <c r="AD832" i="4"/>
  <c r="AA828" i="4"/>
  <c r="AE828" i="4"/>
  <c r="AD828" i="4"/>
  <c r="AA824" i="4"/>
  <c r="AE824" i="4"/>
  <c r="AD824" i="4"/>
  <c r="AA820" i="4"/>
  <c r="AE820" i="4"/>
  <c r="AD820" i="4"/>
  <c r="AA816" i="4"/>
  <c r="AE816" i="4"/>
  <c r="AD816" i="4"/>
  <c r="AA812" i="4"/>
  <c r="AE812" i="4"/>
  <c r="AD812" i="4"/>
  <c r="AA808" i="4"/>
  <c r="AE808" i="4"/>
  <c r="AD808" i="4"/>
  <c r="AA804" i="4"/>
  <c r="AE804" i="4"/>
  <c r="AD804" i="4"/>
  <c r="AA800" i="4"/>
  <c r="AE800" i="4"/>
  <c r="AD800" i="4"/>
  <c r="AA796" i="4"/>
  <c r="AE796" i="4"/>
  <c r="AD796" i="4"/>
  <c r="AA792" i="4"/>
  <c r="AE792" i="4"/>
  <c r="AD792" i="4"/>
  <c r="AA788" i="4"/>
  <c r="AE788" i="4"/>
  <c r="AD788" i="4"/>
  <c r="AA784" i="4"/>
  <c r="AE784" i="4"/>
  <c r="AD784" i="4"/>
  <c r="AA780" i="4"/>
  <c r="AE780" i="4"/>
  <c r="AD780" i="4"/>
  <c r="AA776" i="4"/>
  <c r="AE776" i="4"/>
  <c r="AD776" i="4"/>
  <c r="AA772" i="4"/>
  <c r="AE772" i="4"/>
  <c r="AD772" i="4"/>
  <c r="AA768" i="4"/>
  <c r="AE768" i="4"/>
  <c r="AD768" i="4"/>
  <c r="AC760" i="4"/>
  <c r="Z760" i="4"/>
  <c r="AC752" i="4"/>
  <c r="Z752" i="4"/>
  <c r="AB748" i="4"/>
  <c r="AC748" i="4"/>
  <c r="AB740" i="4"/>
  <c r="Z740" i="4"/>
  <c r="AB732" i="4"/>
  <c r="AC732" i="4"/>
  <c r="AB724" i="4"/>
  <c r="Z724" i="4"/>
  <c r="AB716" i="4"/>
  <c r="AC716" i="4"/>
  <c r="AB708" i="4"/>
  <c r="Z708" i="4"/>
  <c r="AB700" i="4"/>
  <c r="AC700" i="4"/>
  <c r="AB692" i="4"/>
  <c r="Z692" i="4"/>
  <c r="AB684" i="4"/>
  <c r="AC684" i="4"/>
  <c r="AB676" i="4"/>
  <c r="Z676" i="4"/>
  <c r="AB668" i="4"/>
  <c r="AC668" i="4"/>
  <c r="AB660" i="4"/>
  <c r="Z660" i="4"/>
  <c r="AB652" i="4"/>
  <c r="AC652" i="4"/>
  <c r="AB644" i="4"/>
  <c r="Z644" i="4"/>
  <c r="AV541" i="4"/>
  <c r="AP525" i="4"/>
  <c r="AV525" i="4"/>
  <c r="AW525" i="4"/>
  <c r="AQ972" i="4"/>
  <c r="AW972" i="4"/>
  <c r="AM972" i="4"/>
  <c r="AS972" i="4"/>
  <c r="AM964" i="4"/>
  <c r="AS964" i="4"/>
  <c r="AQ948" i="4"/>
  <c r="AW948" i="4"/>
  <c r="AQ940" i="4"/>
  <c r="AW940" i="4"/>
  <c r="AM940" i="4"/>
  <c r="AS940" i="4"/>
  <c r="AM932" i="4"/>
  <c r="AS932" i="4"/>
  <c r="AV535" i="4"/>
  <c r="AW535" i="4"/>
  <c r="AV551" i="4"/>
  <c r="AS551" i="4"/>
  <c r="AW519" i="4"/>
  <c r="AN835" i="4"/>
  <c r="AT835" i="4"/>
  <c r="AN803" i="4"/>
  <c r="AT803" i="4"/>
  <c r="AN675" i="4"/>
  <c r="AT675" i="4"/>
  <c r="AO979" i="4"/>
  <c r="AU979" i="4"/>
  <c r="AM595" i="4"/>
  <c r="AS595" i="4"/>
  <c r="AP595" i="4"/>
  <c r="AV595" i="4"/>
  <c r="D144" i="4"/>
  <c r="H144" i="4"/>
  <c r="K145" i="2"/>
  <c r="AL94" i="4"/>
  <c r="AR94" i="4"/>
  <c r="G94" i="4"/>
  <c r="AL146" i="4"/>
  <c r="AR146" i="4"/>
  <c r="G146" i="4"/>
  <c r="AP961" i="4"/>
  <c r="AV961" i="4"/>
  <c r="AN15" i="4"/>
  <c r="AT15" i="4"/>
  <c r="Z605" i="4"/>
  <c r="AM805" i="4"/>
  <c r="AS805" i="4"/>
  <c r="AM78" i="4"/>
  <c r="AS78" i="4"/>
  <c r="AO15" i="4"/>
  <c r="AU15" i="4"/>
  <c r="AO55" i="4"/>
  <c r="AU55" i="4"/>
  <c r="AD605" i="4"/>
  <c r="AB605" i="4"/>
  <c r="E506" i="4"/>
  <c r="I506" i="4"/>
  <c r="D506" i="4"/>
  <c r="H506" i="4"/>
  <c r="F893" i="4"/>
  <c r="J893" i="4"/>
  <c r="D893" i="4"/>
  <c r="H893" i="4"/>
  <c r="AO140" i="4"/>
  <c r="AU140" i="4"/>
  <c r="AN107" i="4"/>
  <c r="AT107" i="4"/>
  <c r="AP47" i="4"/>
  <c r="AV47" i="4"/>
  <c r="AN789" i="4"/>
  <c r="AT789" i="4"/>
  <c r="AM164" i="4"/>
  <c r="AS164" i="4"/>
  <c r="AE163" i="4"/>
  <c r="AI163" i="4"/>
  <c r="AK163" i="4"/>
  <c r="Z121" i="4"/>
  <c r="AF121" i="4"/>
  <c r="AH121" i="4"/>
  <c r="AE44" i="4"/>
  <c r="AI44" i="4"/>
  <c r="AK44" i="4"/>
  <c r="AA579" i="4"/>
  <c r="AC579" i="4"/>
  <c r="AP959" i="4"/>
  <c r="AV959" i="4"/>
  <c r="AO867" i="4"/>
  <c r="AU867" i="4"/>
  <c r="AM803" i="4"/>
  <c r="AS803" i="4"/>
  <c r="AP803" i="4"/>
  <c r="AV803" i="4"/>
  <c r="AO739" i="4"/>
  <c r="AU739" i="4"/>
  <c r="AM675" i="4"/>
  <c r="AS675" i="4"/>
  <c r="AP675" i="4"/>
  <c r="AV675" i="4"/>
  <c r="AO575" i="4"/>
  <c r="AU575" i="4"/>
  <c r="AN595" i="4"/>
  <c r="AT595" i="4"/>
  <c r="AM57" i="4"/>
  <c r="AS57" i="4"/>
  <c r="AL57" i="4"/>
  <c r="AR57" i="4"/>
  <c r="E57" i="4"/>
  <c r="I57" i="4"/>
  <c r="L58" i="2"/>
  <c r="AN49" i="4"/>
  <c r="AT49" i="4"/>
  <c r="AO49" i="4"/>
  <c r="AU49" i="4"/>
  <c r="AL174" i="4"/>
  <c r="AR174" i="4"/>
  <c r="D174" i="4"/>
  <c r="H174" i="4"/>
  <c r="K175" i="2"/>
  <c r="AM174" i="4"/>
  <c r="AS174" i="4"/>
  <c r="AO158" i="4"/>
  <c r="AU158" i="4"/>
  <c r="AN8" i="4"/>
  <c r="AT8" i="4"/>
  <c r="AO958" i="4"/>
  <c r="AU958" i="4"/>
  <c r="AM993" i="4"/>
  <c r="AS993" i="4"/>
  <c r="D114" i="4"/>
  <c r="H114" i="4"/>
  <c r="K115" i="2"/>
  <c r="G112" i="4"/>
  <c r="D51" i="4"/>
  <c r="H51" i="4"/>
  <c r="K52" i="2"/>
  <c r="D59" i="4"/>
  <c r="H59" i="4"/>
  <c r="K60" i="2"/>
  <c r="E88" i="4"/>
  <c r="I88" i="4"/>
  <c r="L89" i="2"/>
  <c r="E151" i="4"/>
  <c r="I151" i="4"/>
  <c r="L152" i="2"/>
  <c r="AP861" i="4"/>
  <c r="AV861" i="4"/>
  <c r="AL861" i="4"/>
  <c r="AR861" i="4"/>
  <c r="F861" i="4"/>
  <c r="J861" i="4"/>
  <c r="AP725" i="4"/>
  <c r="AV725" i="4"/>
  <c r="AL725" i="4"/>
  <c r="AR725" i="4"/>
  <c r="F725" i="4"/>
  <c r="J725" i="4"/>
  <c r="AP931" i="4"/>
  <c r="AV931" i="4"/>
  <c r="AL931" i="4"/>
  <c r="AR931" i="4"/>
  <c r="G931" i="4"/>
  <c r="AQ877" i="4"/>
  <c r="AW877" i="4"/>
  <c r="AP805" i="4"/>
  <c r="AV805" i="4"/>
  <c r="AL709" i="4"/>
  <c r="AR709" i="4"/>
  <c r="G709" i="4"/>
  <c r="AP685" i="4"/>
  <c r="AV685" i="4"/>
  <c r="AF589" i="4"/>
  <c r="AA493" i="4"/>
  <c r="AJ493" i="4"/>
  <c r="AM789" i="4"/>
  <c r="AS789" i="4"/>
  <c r="AM669" i="4"/>
  <c r="AS669" i="4"/>
  <c r="AO967" i="4"/>
  <c r="AU967" i="4"/>
  <c r="AG493" i="4"/>
  <c r="AD493" i="4"/>
  <c r="AO669" i="4"/>
  <c r="AU669" i="4"/>
  <c r="AM653" i="4"/>
  <c r="AS653" i="4"/>
  <c r="G506" i="4"/>
  <c r="AH589" i="4"/>
  <c r="AQ180" i="4"/>
  <c r="AW180" i="4"/>
  <c r="AM94" i="4"/>
  <c r="AS94" i="4"/>
  <c r="AQ107" i="4"/>
  <c r="AW107" i="4"/>
  <c r="AK927" i="4"/>
  <c r="AH927" i="4"/>
  <c r="G510" i="4"/>
  <c r="AO164" i="4"/>
  <c r="AU164" i="4"/>
  <c r="AA589" i="4"/>
  <c r="G530" i="4"/>
  <c r="F506" i="4"/>
  <c r="J506" i="4"/>
  <c r="AO78" i="4"/>
  <c r="AU78" i="4"/>
  <c r="AR526" i="4"/>
  <c r="E542" i="4"/>
  <c r="I542" i="4"/>
  <c r="G542" i="4"/>
  <c r="AL45" i="4"/>
  <c r="AR45" i="4"/>
  <c r="F45" i="4"/>
  <c r="J45" i="4"/>
  <c r="M46" i="2"/>
  <c r="AP76" i="4"/>
  <c r="AV76" i="4"/>
  <c r="E144" i="4"/>
  <c r="I144" i="4"/>
  <c r="L145" i="2"/>
  <c r="AQ909" i="4"/>
  <c r="AW909" i="4"/>
  <c r="AQ837" i="4"/>
  <c r="AW837" i="4"/>
  <c r="AL741" i="4"/>
  <c r="AR741" i="4"/>
  <c r="F741" i="4"/>
  <c r="J741" i="4"/>
  <c r="AM741" i="4"/>
  <c r="AS741" i="4"/>
  <c r="AE493" i="4"/>
  <c r="AK493" i="4"/>
  <c r="AO789" i="4"/>
  <c r="AU789" i="4"/>
  <c r="AM931" i="4"/>
  <c r="AS931" i="4"/>
  <c r="AO17" i="4"/>
  <c r="AU17" i="4"/>
  <c r="AL17" i="4"/>
  <c r="AR17" i="4"/>
  <c r="D17" i="4"/>
  <c r="H17" i="4"/>
  <c r="K18" i="2"/>
  <c r="AM709" i="4"/>
  <c r="AS709" i="4"/>
  <c r="AO685" i="4"/>
  <c r="AU685" i="4"/>
  <c r="AO805" i="4"/>
  <c r="AU805" i="4"/>
  <c r="AP78" i="4"/>
  <c r="AV78" i="4"/>
  <c r="AO75" i="4"/>
  <c r="AU75" i="4"/>
  <c r="H510" i="4"/>
  <c r="AP15" i="4"/>
  <c r="AV15" i="4"/>
  <c r="AN973" i="4"/>
  <c r="AT973" i="4"/>
  <c r="AO973" i="4"/>
  <c r="AU973" i="4"/>
  <c r="F530" i="4"/>
  <c r="J530" i="4"/>
  <c r="AM713" i="4"/>
  <c r="AS713" i="4"/>
  <c r="AP657" i="4"/>
  <c r="AV657" i="4"/>
  <c r="AO657" i="4"/>
  <c r="AU657" i="4"/>
  <c r="AP869" i="4"/>
  <c r="AV869" i="4"/>
  <c r="AL677" i="4"/>
  <c r="AR677" i="4"/>
  <c r="AO625" i="4"/>
  <c r="AU625" i="4"/>
  <c r="AQ985" i="4"/>
  <c r="AW985" i="4"/>
  <c r="AN967" i="4"/>
  <c r="AT967" i="4"/>
  <c r="AO593" i="4"/>
  <c r="AU593" i="4"/>
  <c r="AP721" i="4"/>
  <c r="AV721" i="4"/>
  <c r="AO753" i="4"/>
  <c r="AU753" i="4"/>
  <c r="AM729" i="4"/>
  <c r="AS729" i="4"/>
  <c r="AN961" i="4"/>
  <c r="AT961" i="4"/>
  <c r="AM958" i="4"/>
  <c r="AS958" i="4"/>
  <c r="AQ164" i="4"/>
  <c r="AW164" i="4"/>
  <c r="AM74" i="4"/>
  <c r="AS74" i="4"/>
  <c r="AO82" i="4"/>
  <c r="AU82" i="4"/>
  <c r="AQ86" i="4"/>
  <c r="AW86" i="4"/>
  <c r="AQ70" i="4"/>
  <c r="AW70" i="4"/>
  <c r="AM350" i="4"/>
  <c r="AS350" i="4"/>
  <c r="AP146" i="4"/>
  <c r="AV146" i="4"/>
  <c r="AI589" i="4"/>
  <c r="AB589" i="4"/>
  <c r="AC589" i="4"/>
  <c r="AO589" i="4"/>
  <c r="AU589" i="4"/>
  <c r="AE589" i="4"/>
  <c r="AQ589" i="4" s="1"/>
  <c r="AW589" i="4"/>
  <c r="AA764" i="4"/>
  <c r="AE764" i="4"/>
  <c r="AD764" i="4"/>
  <c r="AA760" i="4"/>
  <c r="AE760" i="4"/>
  <c r="AD760" i="4"/>
  <c r="AA756" i="4"/>
  <c r="AE756" i="4"/>
  <c r="AD756" i="4"/>
  <c r="AA752" i="4"/>
  <c r="AE752" i="4"/>
  <c r="AD752" i="4"/>
  <c r="AC744" i="4"/>
  <c r="Z744" i="4"/>
  <c r="AC736" i="4"/>
  <c r="Z736" i="4"/>
  <c r="AC728" i="4"/>
  <c r="Z728" i="4"/>
  <c r="AC720" i="4"/>
  <c r="Z720" i="4"/>
  <c r="AC712" i="4"/>
  <c r="Z712" i="4"/>
  <c r="AC704" i="4"/>
  <c r="Z704" i="4"/>
  <c r="AC696" i="4"/>
  <c r="Z696" i="4"/>
  <c r="AC688" i="4"/>
  <c r="Z688" i="4"/>
  <c r="AC680" i="4"/>
  <c r="Z680" i="4"/>
  <c r="AC672" i="4"/>
  <c r="Z672" i="4"/>
  <c r="AC664" i="4"/>
  <c r="Z664" i="4"/>
  <c r="AC656" i="4"/>
  <c r="Z656" i="4"/>
  <c r="AC648" i="4"/>
  <c r="Z648" i="4"/>
  <c r="AC640" i="4"/>
  <c r="Z640" i="4"/>
  <c r="AB636" i="4"/>
  <c r="AC636" i="4"/>
  <c r="AB628" i="4"/>
  <c r="Z628" i="4"/>
  <c r="AB620" i="4"/>
  <c r="AC620" i="4"/>
  <c r="AB612" i="4"/>
  <c r="Z612" i="4"/>
  <c r="AF58" i="4"/>
  <c r="Z58" i="4"/>
  <c r="AF994" i="4"/>
  <c r="AB994" i="4"/>
  <c r="Z978" i="4"/>
  <c r="AG978" i="4"/>
  <c r="AB942" i="4"/>
  <c r="AC942" i="4"/>
  <c r="D128" i="4"/>
  <c r="H128" i="4"/>
  <c r="K129" i="2"/>
  <c r="F128" i="4"/>
  <c r="J128" i="4"/>
  <c r="M129" i="2"/>
  <c r="G28" i="4"/>
  <c r="D28" i="4"/>
  <c r="H28" i="4"/>
  <c r="K29" i="2"/>
  <c r="G136" i="4"/>
  <c r="D136" i="4"/>
  <c r="H136" i="4"/>
  <c r="K137" i="2"/>
  <c r="AQ47" i="4"/>
  <c r="AW47" i="4"/>
  <c r="G30" i="4"/>
  <c r="E30" i="4"/>
  <c r="I30" i="4"/>
  <c r="L31" i="2"/>
  <c r="G34" i="4"/>
  <c r="F34" i="4"/>
  <c r="J34" i="4"/>
  <c r="M35" i="2"/>
  <c r="G184" i="4"/>
  <c r="E184" i="4"/>
  <c r="I184" i="4"/>
  <c r="L185" i="2"/>
  <c r="E18" i="4"/>
  <c r="I18" i="4"/>
  <c r="L19" i="2"/>
  <c r="F18" i="4"/>
  <c r="J18" i="4"/>
  <c r="M19" i="2"/>
  <c r="G160" i="4"/>
  <c r="D160" i="4"/>
  <c r="H160" i="4"/>
  <c r="K161" i="2"/>
  <c r="G120" i="4"/>
  <c r="D120" i="4"/>
  <c r="H120" i="4"/>
  <c r="K121" i="2"/>
  <c r="G72" i="4"/>
  <c r="F72" i="4"/>
  <c r="J72" i="4"/>
  <c r="M73" i="2"/>
  <c r="AL90" i="4"/>
  <c r="AR90" i="4"/>
  <c r="E90" i="4"/>
  <c r="I90" i="4"/>
  <c r="L91" i="2"/>
  <c r="AN146" i="4"/>
  <c r="AT146" i="4"/>
  <c r="AO961" i="4"/>
  <c r="AU961" i="4"/>
  <c r="AH58" i="4"/>
  <c r="AJ994" i="4"/>
  <c r="AC978" i="4"/>
  <c r="AE787" i="4"/>
  <c r="AM162" i="4"/>
  <c r="AS162" i="4"/>
  <c r="G128" i="4"/>
  <c r="E136" i="4"/>
  <c r="I136" i="4"/>
  <c r="L137" i="2"/>
  <c r="E28" i="4"/>
  <c r="I28" i="4"/>
  <c r="L29" i="2"/>
  <c r="D542" i="4"/>
  <c r="H542" i="4"/>
  <c r="F542" i="4"/>
  <c r="J542" i="4"/>
  <c r="AM681" i="4"/>
  <c r="AS681" i="4"/>
  <c r="AT541" i="4"/>
  <c r="AU541" i="4"/>
  <c r="AL525" i="4"/>
  <c r="AR525" i="4"/>
  <c r="G525" i="4"/>
  <c r="AO972" i="4"/>
  <c r="AU972" i="4"/>
  <c r="AN964" i="4"/>
  <c r="AT964" i="4"/>
  <c r="AO956" i="4"/>
  <c r="AU956" i="4"/>
  <c r="AN948" i="4"/>
  <c r="AT948" i="4"/>
  <c r="AL948" i="4"/>
  <c r="AR948" i="4"/>
  <c r="F948" i="4"/>
  <c r="J948" i="4"/>
  <c r="AO940" i="4"/>
  <c r="AU940" i="4"/>
  <c r="AN932" i="4"/>
  <c r="AT932" i="4"/>
  <c r="AO924" i="4"/>
  <c r="AU924" i="4"/>
  <c r="AR535" i="4"/>
  <c r="G535" i="4" s="1"/>
  <c r="AP899" i="4"/>
  <c r="AV899" i="4"/>
  <c r="AO835" i="4"/>
  <c r="AU835" i="4"/>
  <c r="AM835" i="4"/>
  <c r="AS835" i="4"/>
  <c r="AQ803" i="4"/>
  <c r="AW803" i="4"/>
  <c r="AL803" i="4"/>
  <c r="AR803" i="4"/>
  <c r="E803" i="4"/>
  <c r="I803" i="4"/>
  <c r="AP707" i="4"/>
  <c r="AV707" i="4"/>
  <c r="AO675" i="4"/>
  <c r="AU675" i="4"/>
  <c r="AP639" i="4"/>
  <c r="AV639" i="4"/>
  <c r="AP559" i="4"/>
  <c r="AV559" i="4"/>
  <c r="AM979" i="4"/>
  <c r="AS979" i="4"/>
  <c r="AQ595" i="4"/>
  <c r="AW595" i="4"/>
  <c r="AL595" i="4"/>
  <c r="AR595" i="4"/>
  <c r="E595" i="4"/>
  <c r="I595" i="4"/>
  <c r="AM178" i="4"/>
  <c r="AS178" i="4"/>
  <c r="AM491" i="4"/>
  <c r="AS491" i="4"/>
  <c r="AM45" i="4"/>
  <c r="AS45" i="4"/>
  <c r="AL158" i="4"/>
  <c r="AR158" i="4"/>
  <c r="D158" i="4"/>
  <c r="H158" i="4"/>
  <c r="K159" i="2"/>
  <c r="AM158" i="4"/>
  <c r="AS158" i="4"/>
  <c r="AP988" i="4"/>
  <c r="AV988" i="4"/>
  <c r="AL988" i="4"/>
  <c r="AR988" i="4"/>
  <c r="F988" i="4"/>
  <c r="J988" i="4"/>
  <c r="AR553" i="4"/>
  <c r="D553" i="4"/>
  <c r="H553" i="4"/>
  <c r="AQ789" i="4"/>
  <c r="AW789" i="4"/>
  <c r="AQ669" i="4"/>
  <c r="AW669" i="4"/>
  <c r="AQ967" i="4"/>
  <c r="AW967" i="4"/>
  <c r="AO861" i="4"/>
  <c r="AU861" i="4"/>
  <c r="AO725" i="4"/>
  <c r="AU725" i="4"/>
  <c r="AM17" i="4"/>
  <c r="AS17" i="4"/>
  <c r="AQ75" i="4"/>
  <c r="AW75" i="4"/>
  <c r="AM973" i="4"/>
  <c r="AS973" i="4"/>
  <c r="AQ15" i="4"/>
  <c r="AW15" i="4"/>
  <c r="AL115" i="4"/>
  <c r="AR115" i="4"/>
  <c r="AD927" i="4"/>
  <c r="AA927" i="4"/>
  <c r="AF927" i="4"/>
  <c r="AE927" i="4"/>
  <c r="AG927" i="4"/>
  <c r="Z927" i="4"/>
  <c r="AB927" i="4"/>
  <c r="AC927" i="4"/>
  <c r="AO927" i="4"/>
  <c r="AU927" i="4"/>
  <c r="AP985" i="4"/>
  <c r="AV985" i="4"/>
  <c r="AJ927" i="4"/>
  <c r="AL491" i="4"/>
  <c r="AR491" i="4"/>
  <c r="E491" i="4"/>
  <c r="I491" i="4"/>
  <c r="AI493" i="4"/>
  <c r="AF493" i="4"/>
  <c r="Z493" i="4"/>
  <c r="AO985" i="4"/>
  <c r="AU985" i="4"/>
  <c r="AM985" i="4"/>
  <c r="AS985" i="4"/>
  <c r="AL985" i="4"/>
  <c r="AR985" i="4"/>
  <c r="AN985" i="4"/>
  <c r="AT985" i="4"/>
  <c r="AQ146" i="4"/>
  <c r="AW146" i="4"/>
  <c r="AQ115" i="4"/>
  <c r="AW115" i="4"/>
  <c r="AR546" i="4"/>
  <c r="AI941" i="4"/>
  <c r="AO146" i="4"/>
  <c r="AU146" i="4"/>
  <c r="AO180" i="4"/>
  <c r="AU180" i="4"/>
  <c r="AO94" i="4"/>
  <c r="AU94" i="4"/>
  <c r="AL180" i="4"/>
  <c r="AR180" i="4"/>
  <c r="D180" i="4"/>
  <c r="H180" i="4"/>
  <c r="K181" i="2"/>
  <c r="AP939" i="4"/>
  <c r="AV939" i="4"/>
  <c r="AM115" i="4"/>
  <c r="AS115" i="4"/>
  <c r="AN86" i="4"/>
  <c r="AT86" i="4"/>
  <c r="AM146" i="4"/>
  <c r="AS146" i="4"/>
  <c r="AM961" i="4"/>
  <c r="AS961" i="4"/>
  <c r="AL961" i="4"/>
  <c r="AR961" i="4"/>
  <c r="AA748" i="4"/>
  <c r="AE748" i="4"/>
  <c r="AD748" i="4"/>
  <c r="AA744" i="4"/>
  <c r="AE744" i="4"/>
  <c r="AD744" i="4"/>
  <c r="AA740" i="4"/>
  <c r="AE740" i="4"/>
  <c r="AD740" i="4"/>
  <c r="AA736" i="4"/>
  <c r="AE736" i="4"/>
  <c r="AD736" i="4"/>
  <c r="AA732" i="4"/>
  <c r="AE732" i="4"/>
  <c r="AD732" i="4"/>
  <c r="AA728" i="4"/>
  <c r="AE728" i="4"/>
  <c r="AD728" i="4"/>
  <c r="AA724" i="4"/>
  <c r="AE724" i="4"/>
  <c r="AD724" i="4"/>
  <c r="AA720" i="4"/>
  <c r="AE720" i="4"/>
  <c r="AD720" i="4"/>
  <c r="AA716" i="4"/>
  <c r="AE716" i="4"/>
  <c r="AD716" i="4"/>
  <c r="AA712" i="4"/>
  <c r="AE712" i="4"/>
  <c r="AD712" i="4"/>
  <c r="AA708" i="4"/>
  <c r="AE708" i="4"/>
  <c r="AD708" i="4"/>
  <c r="AA704" i="4"/>
  <c r="AE704" i="4"/>
  <c r="AD704" i="4"/>
  <c r="AA700" i="4"/>
  <c r="AE700" i="4"/>
  <c r="AD700" i="4"/>
  <c r="AA696" i="4"/>
  <c r="AE696" i="4"/>
  <c r="AD696" i="4"/>
  <c r="AA692" i="4"/>
  <c r="AE692" i="4"/>
  <c r="AD692" i="4"/>
  <c r="AA688" i="4"/>
  <c r="AE688" i="4"/>
  <c r="AD688" i="4"/>
  <c r="AA684" i="4"/>
  <c r="AE684" i="4"/>
  <c r="AD684" i="4"/>
  <c r="AA680" i="4"/>
  <c r="AE680" i="4"/>
  <c r="AD680" i="4"/>
  <c r="AA676" i="4"/>
  <c r="AE676" i="4"/>
  <c r="AD676" i="4"/>
  <c r="AA672" i="4"/>
  <c r="AE672" i="4"/>
  <c r="AD672" i="4"/>
  <c r="AA668" i="4"/>
  <c r="AE668" i="4"/>
  <c r="AD668" i="4"/>
  <c r="AA664" i="4"/>
  <c r="AE664" i="4"/>
  <c r="AD664" i="4"/>
  <c r="AA660" i="4"/>
  <c r="AE660" i="4"/>
  <c r="AD660" i="4"/>
  <c r="AA656" i="4"/>
  <c r="AE656" i="4"/>
  <c r="AD656" i="4"/>
  <c r="AA652" i="4"/>
  <c r="AE652" i="4"/>
  <c r="AD652" i="4"/>
  <c r="AA648" i="4"/>
  <c r="AE648" i="4"/>
  <c r="AD648" i="4"/>
  <c r="AA644" i="4"/>
  <c r="AE644" i="4"/>
  <c r="AD644" i="4"/>
  <c r="AA640" i="4"/>
  <c r="AE640" i="4"/>
  <c r="AD640" i="4"/>
  <c r="AC632" i="4"/>
  <c r="Z632" i="4"/>
  <c r="AC624" i="4"/>
  <c r="Z624" i="4"/>
  <c r="AC616" i="4"/>
  <c r="Z616" i="4"/>
  <c r="AB608" i="4"/>
  <c r="Z608" i="4"/>
  <c r="AB600" i="4"/>
  <c r="AC600" i="4"/>
  <c r="AB592" i="4"/>
  <c r="Z592" i="4"/>
  <c r="AB584" i="4"/>
  <c r="AC584" i="4"/>
  <c r="AB576" i="4"/>
  <c r="Z576" i="4"/>
  <c r="AB560" i="4"/>
  <c r="AB517" i="4"/>
  <c r="AC517" i="4"/>
  <c r="Z944" i="4"/>
  <c r="AB944" i="4"/>
  <c r="AB527" i="4"/>
  <c r="AC527" i="4"/>
  <c r="Z159" i="4"/>
  <c r="AJ159" i="4"/>
  <c r="AC970" i="4"/>
  <c r="AG970" i="4"/>
  <c r="AC539" i="4"/>
  <c r="AO539" i="4" s="1"/>
  <c r="AG539" i="4"/>
  <c r="AI137" i="4"/>
  <c r="AK137" i="4"/>
  <c r="AQ137" i="4"/>
  <c r="AW137" i="4"/>
  <c r="AE659" i="4"/>
  <c r="Z659" i="4"/>
  <c r="Z563" i="4"/>
  <c r="AE563" i="4"/>
  <c r="AF133" i="4"/>
  <c r="Z133" i="4"/>
  <c r="D877" i="4"/>
  <c r="H877" i="4"/>
  <c r="F877" i="4"/>
  <c r="J877" i="4"/>
  <c r="D501" i="4"/>
  <c r="H501" i="4"/>
  <c r="G501" i="4"/>
  <c r="F38" i="4"/>
  <c r="J38" i="4"/>
  <c r="M39" i="2"/>
  <c r="D38" i="4"/>
  <c r="H38" i="4"/>
  <c r="K39" i="2"/>
  <c r="G168" i="4"/>
  <c r="E168" i="4"/>
  <c r="I168" i="4"/>
  <c r="L169" i="2"/>
  <c r="G176" i="4"/>
  <c r="E176" i="4"/>
  <c r="I176" i="4"/>
  <c r="L177" i="2"/>
  <c r="AM90" i="4"/>
  <c r="AS90" i="4"/>
  <c r="D168" i="4"/>
  <c r="H168" i="4"/>
  <c r="K169" i="2"/>
  <c r="E38" i="4"/>
  <c r="I38" i="4"/>
  <c r="L39" i="2"/>
  <c r="D176" i="4"/>
  <c r="H176" i="4"/>
  <c r="K177" i="2"/>
  <c r="F501" i="4"/>
  <c r="J501" i="4"/>
  <c r="AP741" i="4"/>
  <c r="AV741" i="4"/>
  <c r="AO741" i="4"/>
  <c r="AU741" i="4"/>
  <c r="AO350" i="4"/>
  <c r="AU350" i="4" s="1"/>
  <c r="AL70" i="4"/>
  <c r="AR70" i="4"/>
  <c r="G70" i="4"/>
  <c r="AQ507" i="4"/>
  <c r="AW507" i="4"/>
  <c r="AO47" i="4"/>
  <c r="AU47" i="4"/>
  <c r="AR541" i="4"/>
  <c r="AO525" i="4"/>
  <c r="AU525" i="4"/>
  <c r="AP964" i="4"/>
  <c r="AV964" i="4"/>
  <c r="AO964" i="4"/>
  <c r="AU964" i="4"/>
  <c r="AM948" i="4"/>
  <c r="AS948" i="4"/>
  <c r="AN940" i="4"/>
  <c r="AT940" i="4"/>
  <c r="AL932" i="4"/>
  <c r="AR932" i="4"/>
  <c r="AQ932" i="4"/>
  <c r="AW932" i="4"/>
  <c r="AN924" i="4"/>
  <c r="AT924" i="4"/>
  <c r="AU535" i="4"/>
  <c r="AT551" i="4"/>
  <c r="AW551" i="4"/>
  <c r="AP519" i="4"/>
  <c r="AV519" i="4"/>
  <c r="AO899" i="4"/>
  <c r="AU899" i="4"/>
  <c r="AM867" i="4"/>
  <c r="AS867" i="4"/>
  <c r="AN867" i="4"/>
  <c r="AT867" i="4"/>
  <c r="AQ859" i="4"/>
  <c r="AW859" i="4"/>
  <c r="AL835" i="4"/>
  <c r="AR835" i="4"/>
  <c r="AQ731" i="4"/>
  <c r="AW731" i="4"/>
  <c r="AL707" i="4"/>
  <c r="AR707" i="4"/>
  <c r="E707" i="4"/>
  <c r="I707" i="4"/>
  <c r="AQ639" i="4"/>
  <c r="AW639" i="4"/>
  <c r="AS575" i="4"/>
  <c r="AN575" i="4"/>
  <c r="AT575" i="4"/>
  <c r="AQ559" i="4"/>
  <c r="AW559" i="4"/>
  <c r="AM987" i="4"/>
  <c r="AS987" i="4"/>
  <c r="AL979" i="4"/>
  <c r="AR979" i="4"/>
  <c r="AL76" i="4"/>
  <c r="AR76" i="4"/>
  <c r="D76" i="4"/>
  <c r="H76" i="4"/>
  <c r="K77" i="2"/>
  <c r="AN76" i="4"/>
  <c r="AT76" i="4"/>
  <c r="AL100" i="4"/>
  <c r="AR100" i="4"/>
  <c r="D100" i="4"/>
  <c r="H100" i="4"/>
  <c r="K101" i="2"/>
  <c r="AP100" i="4"/>
  <c r="AV100" i="4"/>
  <c r="AM49" i="4"/>
  <c r="AS49" i="4"/>
  <c r="AO174" i="4"/>
  <c r="AU174" i="4"/>
  <c r="AN158" i="4"/>
  <c r="AT158" i="4"/>
  <c r="AL805" i="4"/>
  <c r="AR805" i="4"/>
  <c r="D805" i="4"/>
  <c r="H805" i="4"/>
  <c r="AQ773" i="4"/>
  <c r="AW773" i="4"/>
  <c r="AP709" i="4"/>
  <c r="AV709" i="4"/>
  <c r="AP653" i="4"/>
  <c r="AV653" i="4"/>
  <c r="AO877" i="4"/>
  <c r="AU877" i="4"/>
  <c r="AO959" i="4"/>
  <c r="AU959" i="4"/>
  <c r="AN507" i="4"/>
  <c r="AT507" i="4"/>
  <c r="AN75" i="4"/>
  <c r="AT75" i="4"/>
  <c r="AO107" i="4"/>
  <c r="AU107" i="4"/>
  <c r="AP973" i="4"/>
  <c r="AV973" i="4"/>
  <c r="AM180" i="4"/>
  <c r="AS180" i="4"/>
  <c r="AQ7" i="4"/>
  <c r="AW7" i="4"/>
  <c r="AO9" i="4"/>
  <c r="AU9" i="4"/>
  <c r="AN11" i="4"/>
  <c r="AT11" i="4"/>
  <c r="AC941" i="4"/>
  <c r="F19" i="4"/>
  <c r="J19" i="4"/>
  <c r="M20" i="2"/>
  <c r="E19" i="4"/>
  <c r="I19" i="4"/>
  <c r="L20" i="2"/>
  <c r="G19" i="4"/>
  <c r="D19" i="4"/>
  <c r="H19" i="4"/>
  <c r="K20" i="2"/>
  <c r="AP8" i="4"/>
  <c r="AV8" i="4"/>
  <c r="AP134" i="4"/>
  <c r="AV134" i="4"/>
  <c r="AP118" i="4"/>
  <c r="AV118" i="4"/>
  <c r="AL11" i="4"/>
  <c r="AR11" i="4"/>
  <c r="E11" i="4"/>
  <c r="I11" i="4"/>
  <c r="I8" i="3"/>
  <c r="J8" i="3"/>
  <c r="H8" i="3"/>
  <c r="F136" i="4"/>
  <c r="J136" i="4"/>
  <c r="M137" i="2"/>
  <c r="F28" i="4"/>
  <c r="J28" i="4"/>
  <c r="M29" i="2"/>
  <c r="AG941" i="4"/>
  <c r="Z941" i="4"/>
  <c r="AQ80" i="4"/>
  <c r="AW80" i="4"/>
  <c r="AV226" i="4"/>
  <c r="AP180" i="4"/>
  <c r="AV180" i="4"/>
  <c r="F91" i="4"/>
  <c r="J91" i="4"/>
  <c r="M92" i="2"/>
  <c r="AL162" i="4"/>
  <c r="AR162" i="4"/>
  <c r="D162" i="4"/>
  <c r="H162" i="4"/>
  <c r="K163" i="2"/>
  <c r="F75" i="4"/>
  <c r="J75" i="4"/>
  <c r="M76" i="2"/>
  <c r="AN94" i="4"/>
  <c r="AT94" i="4"/>
  <c r="AN78" i="4"/>
  <c r="AT78" i="4"/>
  <c r="AF941" i="4"/>
  <c r="AE941" i="4"/>
  <c r="AD941" i="4"/>
  <c r="AH941" i="4"/>
  <c r="AN941" i="4"/>
  <c r="AT941" i="4"/>
  <c r="AA941" i="4"/>
  <c r="AO162" i="4"/>
  <c r="AU162" i="4"/>
  <c r="AR499" i="4"/>
  <c r="D499" i="4"/>
  <c r="H499" i="4"/>
  <c r="AO491" i="4"/>
  <c r="AU491" i="4"/>
  <c r="AR483" i="4"/>
  <c r="AL53" i="4"/>
  <c r="AR53" i="4"/>
  <c r="AO45" i="4"/>
  <c r="AU45" i="4"/>
  <c r="AC604" i="4"/>
  <c r="Z604" i="4"/>
  <c r="AC596" i="4"/>
  <c r="Z596" i="4"/>
  <c r="AC588" i="4"/>
  <c r="Z588" i="4"/>
  <c r="AC580" i="4"/>
  <c r="Z580" i="4"/>
  <c r="AC572" i="4"/>
  <c r="Z572" i="4"/>
  <c r="AC564" i="4"/>
  <c r="Z564" i="4"/>
  <c r="AC549" i="4"/>
  <c r="Z549" i="4"/>
  <c r="AC960" i="4"/>
  <c r="AB960" i="4"/>
  <c r="AC928" i="4"/>
  <c r="AB928" i="4"/>
  <c r="AC20" i="4"/>
  <c r="AD20" i="4"/>
  <c r="AC58" i="4"/>
  <c r="AD58" i="4"/>
  <c r="AG58" i="4"/>
  <c r="AC159" i="4"/>
  <c r="AD159" i="4"/>
  <c r="AI159" i="4"/>
  <c r="AO159" i="4"/>
  <c r="AU159" i="4"/>
  <c r="AC994" i="4"/>
  <c r="Z994" i="4"/>
  <c r="AG994" i="4"/>
  <c r="AB978" i="4"/>
  <c r="AF978" i="4"/>
  <c r="AJ978" i="4"/>
  <c r="Z970" i="4"/>
  <c r="AH970" i="4"/>
  <c r="AN970" i="4"/>
  <c r="AT970" i="4"/>
  <c r="AF970" i="4"/>
  <c r="Z942" i="4"/>
  <c r="AH942" i="4"/>
  <c r="AF942" i="4"/>
  <c r="AB539" i="4"/>
  <c r="AF539" i="4"/>
  <c r="AJ539" i="4"/>
  <c r="AE179" i="4"/>
  <c r="AK179" i="4"/>
  <c r="AE60" i="4"/>
  <c r="AK60" i="4"/>
  <c r="AA619" i="4"/>
  <c r="AM619" i="4"/>
  <c r="AS619" i="4"/>
  <c r="AH619" i="4"/>
  <c r="AC587" i="4"/>
  <c r="AG587" i="4"/>
  <c r="Z579" i="4"/>
  <c r="AD579" i="4"/>
  <c r="AE579" i="4"/>
  <c r="D112" i="4"/>
  <c r="H112" i="4"/>
  <c r="K113" i="2"/>
  <c r="F112" i="4"/>
  <c r="J112" i="4"/>
  <c r="M113" i="2"/>
  <c r="AP507" i="4"/>
  <c r="AV507" i="4"/>
  <c r="AW541" i="4"/>
  <c r="AS541" i="4"/>
  <c r="AN525" i="4"/>
  <c r="AT525" i="4"/>
  <c r="AM525" i="4"/>
  <c r="AS525" i="4"/>
  <c r="AN972" i="4"/>
  <c r="AT972" i="4"/>
  <c r="AL972" i="4"/>
  <c r="AR972" i="4"/>
  <c r="AL964" i="4"/>
  <c r="AR964" i="4"/>
  <c r="AQ964" i="4"/>
  <c r="AW964" i="4"/>
  <c r="AN956" i="4"/>
  <c r="AT956" i="4"/>
  <c r="AQ956" i="4"/>
  <c r="AW956" i="4"/>
  <c r="AM956" i="4"/>
  <c r="AS956" i="4"/>
  <c r="AP948" i="4"/>
  <c r="AV948" i="4"/>
  <c r="AO948" i="4"/>
  <c r="AU948" i="4"/>
  <c r="AP932" i="4"/>
  <c r="AV932" i="4"/>
  <c r="AO932" i="4"/>
  <c r="AU932" i="4"/>
  <c r="AT535" i="4"/>
  <c r="AS535" i="4"/>
  <c r="AU551" i="4"/>
  <c r="AL519" i="4"/>
  <c r="AR519" i="4"/>
  <c r="AM519" i="4"/>
  <c r="AS519" i="4"/>
  <c r="AQ899" i="4"/>
  <c r="AW899" i="4"/>
  <c r="AL899" i="4"/>
  <c r="AR899" i="4"/>
  <c r="F899" i="4"/>
  <c r="J899" i="4"/>
  <c r="AQ835" i="4"/>
  <c r="AW835" i="4"/>
  <c r="AP739" i="4"/>
  <c r="AV739" i="4"/>
  <c r="AQ707" i="4"/>
  <c r="AW707" i="4"/>
  <c r="AQ979" i="4"/>
  <c r="AW979" i="4"/>
  <c r="AU499" i="4"/>
  <c r="AO53" i="4"/>
  <c r="AU53" i="4"/>
  <c r="AO76" i="4"/>
  <c r="AU76" i="4"/>
  <c r="AQ100" i="4"/>
  <c r="AW100" i="4"/>
  <c r="AQ57" i="4"/>
  <c r="AW57" i="4"/>
  <c r="AO57" i="4"/>
  <c r="AU57" i="4"/>
  <c r="AL49" i="4"/>
  <c r="AR49" i="4"/>
  <c r="AP174" i="4"/>
  <c r="AV174" i="4"/>
  <c r="AM80" i="4"/>
  <c r="AS80" i="4"/>
  <c r="AO80" i="4"/>
  <c r="AU80" i="4"/>
  <c r="AK941" i="4"/>
  <c r="AJ941" i="4"/>
  <c r="AH579" i="4"/>
  <c r="AN579" i="4"/>
  <c r="AT579" i="4"/>
  <c r="AG579" i="4"/>
  <c r="AF579" i="4"/>
  <c r="AJ579" i="4"/>
  <c r="AK579" i="4"/>
  <c r="AI579" i="4"/>
  <c r="E837" i="4"/>
  <c r="I837" i="4"/>
  <c r="G837" i="4"/>
  <c r="D837" i="4"/>
  <c r="H837" i="4"/>
  <c r="F837" i="4"/>
  <c r="J837" i="4"/>
  <c r="G773" i="4"/>
  <c r="AC439" i="4"/>
  <c r="AA986" i="4"/>
  <c r="AE986" i="4"/>
  <c r="AD986" i="4"/>
  <c r="AA954" i="4"/>
  <c r="AM954" i="4"/>
  <c r="AS954" i="4"/>
  <c r="AE954" i="4"/>
  <c r="AD954" i="4"/>
  <c r="AI954" i="4"/>
  <c r="AJ954" i="4"/>
  <c r="AK954" i="4"/>
  <c r="AA926" i="4"/>
  <c r="AE926" i="4"/>
  <c r="AD926" i="4"/>
  <c r="AI926" i="4"/>
  <c r="AJ926" i="4"/>
  <c r="AK926" i="4"/>
  <c r="AA515" i="4"/>
  <c r="AE515" i="4"/>
  <c r="AD515" i="4"/>
  <c r="AI515" i="4"/>
  <c r="AH515" i="4"/>
  <c r="AK515" i="4"/>
  <c r="AC556" i="4"/>
  <c r="AO556" i="4" s="1"/>
  <c r="AB556" i="4"/>
  <c r="Z556" i="4"/>
  <c r="AF556" i="4"/>
  <c r="AG556" i="4"/>
  <c r="AJ556" i="4"/>
  <c r="AC163" i="4"/>
  <c r="Z163" i="4"/>
  <c r="AD163" i="4"/>
  <c r="AP163" i="4"/>
  <c r="AV163" i="4"/>
  <c r="AF163" i="4"/>
  <c r="AG163" i="4"/>
  <c r="AM163" i="4"/>
  <c r="AS163" i="4"/>
  <c r="AH163" i="4"/>
  <c r="AA121" i="4"/>
  <c r="AE121" i="4"/>
  <c r="AB121" i="4"/>
  <c r="AI121" i="4"/>
  <c r="AJ121" i="4"/>
  <c r="AP121" i="4"/>
  <c r="AV121" i="4"/>
  <c r="AK121" i="4"/>
  <c r="AC44" i="4"/>
  <c r="AO44" i="4"/>
  <c r="AU44" i="4"/>
  <c r="Z44" i="4"/>
  <c r="AD44" i="4"/>
  <c r="AF44" i="4"/>
  <c r="AG44" i="4"/>
  <c r="AM44" i="4"/>
  <c r="AS44" i="4"/>
  <c r="AH44" i="4"/>
  <c r="Z883" i="4"/>
  <c r="AD883" i="4"/>
  <c r="AE883" i="4"/>
  <c r="AB819" i="4"/>
  <c r="AA819" i="4"/>
  <c r="AC819" i="4"/>
  <c r="AB755" i="4"/>
  <c r="AA755" i="4"/>
  <c r="AC755" i="4"/>
  <c r="Z691" i="4"/>
  <c r="AD691" i="4"/>
  <c r="AE691" i="4"/>
  <c r="Z607" i="4"/>
  <c r="AD607" i="4"/>
  <c r="AE607" i="4"/>
  <c r="AB627" i="4"/>
  <c r="AA627" i="4"/>
  <c r="AC627" i="4"/>
  <c r="AA183" i="4"/>
  <c r="AE183" i="4"/>
  <c r="AB183" i="4"/>
  <c r="AI183" i="4"/>
  <c r="AJ183" i="4"/>
  <c r="AK183" i="4"/>
  <c r="AB635" i="4"/>
  <c r="AA635" i="4"/>
  <c r="AC635" i="4"/>
  <c r="Z603" i="4"/>
  <c r="AL603" i="4"/>
  <c r="AR603" i="4"/>
  <c r="AD603" i="4"/>
  <c r="AP603" i="4"/>
  <c r="AV603" i="4"/>
  <c r="AE603" i="4"/>
  <c r="E893" i="4"/>
  <c r="I893" i="4"/>
  <c r="G893" i="4"/>
  <c r="E877" i="4"/>
  <c r="I877" i="4"/>
  <c r="G877" i="4"/>
  <c r="E693" i="4"/>
  <c r="I693" i="4"/>
  <c r="G693" i="4"/>
  <c r="D947" i="4"/>
  <c r="H947" i="4"/>
  <c r="E685" i="4"/>
  <c r="I685" i="4"/>
  <c r="AD819" i="4"/>
  <c r="AE755" i="4"/>
  <c r="Z755" i="4"/>
  <c r="AC691" i="4"/>
  <c r="AB691" i="4"/>
  <c r="AA607" i="4"/>
  <c r="AD627" i="4"/>
  <c r="AG183" i="4"/>
  <c r="AD183" i="4"/>
  <c r="AC183" i="4"/>
  <c r="AE635" i="4"/>
  <c r="AQ635" i="4"/>
  <c r="AW635" i="4"/>
  <c r="Z635" i="4"/>
  <c r="AC603" i="4"/>
  <c r="AO603" i="4"/>
  <c r="AU603" i="4"/>
  <c r="AB603" i="4"/>
  <c r="AP867" i="4"/>
  <c r="AV867" i="4"/>
  <c r="AO803" i="4"/>
  <c r="AU803" i="4"/>
  <c r="AM739" i="4"/>
  <c r="AS739" i="4"/>
  <c r="AN739" i="4"/>
  <c r="AT739" i="4"/>
  <c r="AQ675" i="4"/>
  <c r="AW675" i="4"/>
  <c r="AL675" i="4"/>
  <c r="AR675" i="4"/>
  <c r="F675" i="4"/>
  <c r="J675" i="4"/>
  <c r="AP575" i="4"/>
  <c r="AV575" i="4"/>
  <c r="AO595" i="4"/>
  <c r="AU595" i="4"/>
  <c r="AQ49" i="4"/>
  <c r="AW49" i="4"/>
  <c r="AP158" i="4"/>
  <c r="AV158" i="4"/>
  <c r="AA636" i="4"/>
  <c r="AE636" i="4"/>
  <c r="AD636" i="4"/>
  <c r="AA632" i="4"/>
  <c r="AE632" i="4"/>
  <c r="AD632" i="4"/>
  <c r="AA628" i="4"/>
  <c r="AE628" i="4"/>
  <c r="AD628" i="4"/>
  <c r="AA624" i="4"/>
  <c r="AE624" i="4"/>
  <c r="AD624" i="4"/>
  <c r="AA620" i="4"/>
  <c r="AE620" i="4"/>
  <c r="AD620" i="4"/>
  <c r="AA616" i="4"/>
  <c r="AE616" i="4"/>
  <c r="AD616" i="4"/>
  <c r="AA612" i="4"/>
  <c r="AE612" i="4"/>
  <c r="AD612" i="4"/>
  <c r="AA608" i="4"/>
  <c r="AE608" i="4"/>
  <c r="AD608" i="4"/>
  <c r="AA604" i="4"/>
  <c r="AE604" i="4"/>
  <c r="AD604" i="4"/>
  <c r="AA600" i="4"/>
  <c r="AE600" i="4"/>
  <c r="AD600" i="4"/>
  <c r="AA596" i="4"/>
  <c r="AE596" i="4"/>
  <c r="AD596" i="4"/>
  <c r="AA592" i="4"/>
  <c r="AE592" i="4"/>
  <c r="AD592" i="4"/>
  <c r="AA588" i="4"/>
  <c r="AE588" i="4"/>
  <c r="AD588" i="4"/>
  <c r="AA584" i="4"/>
  <c r="AE584" i="4"/>
  <c r="AD584" i="4"/>
  <c r="AA580" i="4"/>
  <c r="AE580" i="4"/>
  <c r="AD580" i="4"/>
  <c r="AA576" i="4"/>
  <c r="AE576" i="4"/>
  <c r="AD576" i="4"/>
  <c r="AA572" i="4"/>
  <c r="AE572" i="4"/>
  <c r="AD572" i="4"/>
  <c r="AE568" i="4"/>
  <c r="AA564" i="4"/>
  <c r="AE564" i="4"/>
  <c r="AD564" i="4"/>
  <c r="AA549" i="4"/>
  <c r="AE549" i="4"/>
  <c r="AD549" i="4"/>
  <c r="AA517" i="4"/>
  <c r="AE517" i="4"/>
  <c r="AD517" i="4"/>
  <c r="AA960" i="4"/>
  <c r="AE960" i="4"/>
  <c r="AD960" i="4"/>
  <c r="AA944" i="4"/>
  <c r="AE944" i="4"/>
  <c r="AD944" i="4"/>
  <c r="AA928" i="4"/>
  <c r="AE928" i="4"/>
  <c r="AD928" i="4"/>
  <c r="AA527" i="4"/>
  <c r="AE527" i="4"/>
  <c r="AQ527" i="4" s="1"/>
  <c r="AD527" i="4"/>
  <c r="AD368" i="4"/>
  <c r="AA20" i="4"/>
  <c r="AE20" i="4"/>
  <c r="AB20" i="4"/>
  <c r="AA58" i="4"/>
  <c r="AE58" i="4"/>
  <c r="AB58" i="4"/>
  <c r="AI58" i="4"/>
  <c r="AJ58" i="4"/>
  <c r="AK58" i="4"/>
  <c r="AA159" i="4"/>
  <c r="AE159" i="4"/>
  <c r="AQ159" i="4"/>
  <c r="AW159" i="4"/>
  <c r="AB159" i="4"/>
  <c r="AG159" i="4"/>
  <c r="AH159" i="4"/>
  <c r="AF159" i="4"/>
  <c r="AA994" i="4"/>
  <c r="AE994" i="4"/>
  <c r="AD994" i="4"/>
  <c r="AI994" i="4"/>
  <c r="AH994" i="4"/>
  <c r="AK994" i="4"/>
  <c r="AA978" i="4"/>
  <c r="AE978" i="4"/>
  <c r="AD978" i="4"/>
  <c r="AI978" i="4"/>
  <c r="AH978" i="4"/>
  <c r="AK978" i="4"/>
  <c r="AA970" i="4"/>
  <c r="AE970" i="4"/>
  <c r="AD970" i="4"/>
  <c r="AI970" i="4"/>
  <c r="AJ970" i="4"/>
  <c r="AK970" i="4"/>
  <c r="AA942" i="4"/>
  <c r="AM942" i="4"/>
  <c r="AS942" i="4"/>
  <c r="AE942" i="4"/>
  <c r="AD942" i="4"/>
  <c r="AI942" i="4"/>
  <c r="AJ942" i="4"/>
  <c r="AK942" i="4"/>
  <c r="AA539" i="4"/>
  <c r="AE539" i="4"/>
  <c r="AD539" i="4"/>
  <c r="AI539" i="4"/>
  <c r="AH539" i="4"/>
  <c r="AK539" i="4"/>
  <c r="AC179" i="4"/>
  <c r="AO179" i="4"/>
  <c r="AU179" i="4"/>
  <c r="Z179" i="4"/>
  <c r="AD179" i="4"/>
  <c r="AF179" i="4"/>
  <c r="AG179" i="4"/>
  <c r="AH179" i="4"/>
  <c r="AA179" i="4"/>
  <c r="AM179" i="4"/>
  <c r="AS179" i="4"/>
  <c r="AB179" i="4"/>
  <c r="AN179" i="4"/>
  <c r="AT179" i="4"/>
  <c r="AJ179" i="4"/>
  <c r="AC137" i="4"/>
  <c r="Z137" i="4"/>
  <c r="AD137" i="4"/>
  <c r="AF137" i="4"/>
  <c r="AG137" i="4"/>
  <c r="AH137" i="4"/>
  <c r="AA137" i="4"/>
  <c r="AM137" i="4"/>
  <c r="AS137" i="4"/>
  <c r="AB137" i="4"/>
  <c r="AN137" i="4"/>
  <c r="AT137" i="4"/>
  <c r="AJ137" i="4"/>
  <c r="AC60" i="4"/>
  <c r="AO60" i="4"/>
  <c r="AU60" i="4"/>
  <c r="Z60" i="4"/>
  <c r="AD60" i="4"/>
  <c r="AF60" i="4"/>
  <c r="AG60" i="4"/>
  <c r="AH60" i="4"/>
  <c r="AA60" i="4"/>
  <c r="AB60" i="4"/>
  <c r="AN60" i="4"/>
  <c r="AT60" i="4"/>
  <c r="AJ60" i="4"/>
  <c r="AB915" i="4"/>
  <c r="AA915" i="4"/>
  <c r="AC915" i="4"/>
  <c r="AD915" i="4"/>
  <c r="AB851" i="4"/>
  <c r="AA851" i="4"/>
  <c r="AC851" i="4"/>
  <c r="Z851" i="4"/>
  <c r="AE851" i="4"/>
  <c r="AB787" i="4"/>
  <c r="AA787" i="4"/>
  <c r="AC787" i="4"/>
  <c r="AD787" i="4"/>
  <c r="AB723" i="4"/>
  <c r="AA723" i="4"/>
  <c r="AC723" i="4"/>
  <c r="Z723" i="4"/>
  <c r="AE723" i="4"/>
  <c r="AB659" i="4"/>
  <c r="AA659" i="4"/>
  <c r="AC659" i="4"/>
  <c r="AD659" i="4"/>
  <c r="AB995" i="4"/>
  <c r="AA995" i="4"/>
  <c r="AC995" i="4"/>
  <c r="Z995" i="4"/>
  <c r="AE995" i="4"/>
  <c r="AB563" i="4"/>
  <c r="AA563" i="4"/>
  <c r="AC563" i="4"/>
  <c r="AD563" i="4"/>
  <c r="AA133" i="4"/>
  <c r="AE133" i="4"/>
  <c r="AB133" i="4"/>
  <c r="AN133" i="4"/>
  <c r="AT133" i="4"/>
  <c r="AI133" i="4"/>
  <c r="AJ133" i="4"/>
  <c r="AK133" i="4"/>
  <c r="AC133" i="4"/>
  <c r="AD133" i="4"/>
  <c r="AG133" i="4"/>
  <c r="Z619" i="4"/>
  <c r="AD619" i="4"/>
  <c r="AE619" i="4"/>
  <c r="AB619" i="4"/>
  <c r="AC619" i="4"/>
  <c r="AI619" i="4"/>
  <c r="Z587" i="4"/>
  <c r="AD587" i="4"/>
  <c r="AP587" i="4" s="1"/>
  <c r="AE587" i="4"/>
  <c r="AA587" i="4"/>
  <c r="AI587" i="4"/>
  <c r="F821" i="4"/>
  <c r="J821" i="4"/>
  <c r="D821" i="4"/>
  <c r="H821" i="4"/>
  <c r="G821" i="4"/>
  <c r="F757" i="4"/>
  <c r="J757" i="4"/>
  <c r="D757" i="4"/>
  <c r="H757" i="4"/>
  <c r="G757" i="4"/>
  <c r="AF439" i="4"/>
  <c r="AL940" i="4"/>
  <c r="AR940" i="4"/>
  <c r="G940" i="4"/>
  <c r="AQ924" i="4"/>
  <c r="AW924" i="4"/>
  <c r="AM924" i="4"/>
  <c r="AS924" i="4"/>
  <c r="AM76" i="4"/>
  <c r="AS76" i="4"/>
  <c r="AQ158" i="4"/>
  <c r="AW158" i="4"/>
  <c r="AS499" i="4"/>
  <c r="AM53" i="4"/>
  <c r="AS53" i="4"/>
  <c r="AQ76" i="4"/>
  <c r="AW76" i="4"/>
  <c r="AM100" i="4"/>
  <c r="AS100" i="4"/>
  <c r="AO100" i="4"/>
  <c r="AU100" i="4"/>
  <c r="AP57" i="4"/>
  <c r="AV57" i="4"/>
  <c r="AP49" i="4"/>
  <c r="AV49" i="4"/>
  <c r="AQ174" i="4"/>
  <c r="AW174" i="4"/>
  <c r="AQ8" i="4"/>
  <c r="AW8" i="4"/>
  <c r="AP7" i="4"/>
  <c r="AV7" i="4"/>
  <c r="AQ11" i="4"/>
  <c r="AW11" i="4"/>
  <c r="AP11" i="4"/>
  <c r="AV11" i="4"/>
  <c r="D789" i="4"/>
  <c r="H789" i="4"/>
  <c r="G789" i="4"/>
  <c r="D669" i="4"/>
  <c r="H669" i="4"/>
  <c r="G669" i="4"/>
  <c r="G967" i="4"/>
  <c r="D967" i="4"/>
  <c r="H967" i="4"/>
  <c r="F967" i="4"/>
  <c r="J967" i="4"/>
  <c r="E967" i="4"/>
  <c r="I967" i="4"/>
  <c r="AQ16" i="4"/>
  <c r="AW16" i="4"/>
  <c r="AN497" i="4"/>
  <c r="AT497" i="4"/>
  <c r="AP497" i="4"/>
  <c r="AV497" i="4"/>
  <c r="AL489" i="4"/>
  <c r="AR489" i="4"/>
  <c r="E489" i="4" s="1"/>
  <c r="I489" i="4"/>
  <c r="AM11" i="4"/>
  <c r="AS11" i="4"/>
  <c r="AO11" i="4"/>
  <c r="AU11" i="4"/>
  <c r="G513" i="4"/>
  <c r="D513" i="4"/>
  <c r="H513" i="4"/>
  <c r="E513" i="4"/>
  <c r="I513" i="4"/>
  <c r="F513" i="4"/>
  <c r="J513" i="4"/>
  <c r="AQ142" i="4"/>
  <c r="AW142" i="4"/>
  <c r="AL142" i="4"/>
  <c r="AR142" i="4"/>
  <c r="F142" i="4"/>
  <c r="J142" i="4"/>
  <c r="M143" i="2"/>
  <c r="AQ138" i="4"/>
  <c r="AW138" i="4"/>
  <c r="AL138" i="4"/>
  <c r="AR138" i="4"/>
  <c r="F138" i="4"/>
  <c r="J138" i="4"/>
  <c r="M139" i="2"/>
  <c r="AN13" i="4"/>
  <c r="AT13" i="4"/>
  <c r="AL7" i="4"/>
  <c r="AR7" i="4"/>
  <c r="G7" i="4"/>
  <c r="AN7" i="4"/>
  <c r="AT7" i="4"/>
  <c r="AL66" i="4"/>
  <c r="AR66" i="4"/>
  <c r="G66" i="4"/>
  <c r="AN9" i="4"/>
  <c r="AT9" i="4"/>
  <c r="AP122" i="4"/>
  <c r="AV122" i="4"/>
  <c r="AQ6" i="4"/>
  <c r="AW6" i="4"/>
  <c r="AQ497" i="4"/>
  <c r="AW497" i="4"/>
  <c r="AL497" i="4"/>
  <c r="AR497" i="4"/>
  <c r="AO489" i="4"/>
  <c r="AU489" i="4"/>
  <c r="AP489" i="4"/>
  <c r="AV489" i="4"/>
  <c r="AM489" i="4"/>
  <c r="AS489" i="4"/>
  <c r="AN489" i="4"/>
  <c r="AT489" i="4"/>
  <c r="AP61" i="4"/>
  <c r="AV61" i="4"/>
  <c r="AM505" i="4"/>
  <c r="AS505" i="4"/>
  <c r="AN126" i="4"/>
  <c r="AT126" i="4"/>
  <c r="AO126" i="4"/>
  <c r="AU126" i="4"/>
  <c r="AM503" i="4"/>
  <c r="AS503" i="4"/>
  <c r="AO10" i="4"/>
  <c r="AU10" i="4"/>
  <c r="AM10" i="4"/>
  <c r="AS10" i="4"/>
  <c r="AN122" i="4"/>
  <c r="AT122" i="4"/>
  <c r="AO122" i="4"/>
  <c r="AU122" i="4"/>
  <c r="AM497" i="4"/>
  <c r="AS497" i="4"/>
  <c r="AO497" i="4"/>
  <c r="AU497" i="4"/>
  <c r="AQ489" i="4"/>
  <c r="AW489" i="4"/>
  <c r="H9" i="3"/>
  <c r="G150" i="4"/>
  <c r="D150" i="4"/>
  <c r="H150" i="4"/>
  <c r="K151" i="2"/>
  <c r="F150" i="4"/>
  <c r="J150" i="4"/>
  <c r="M151" i="2"/>
  <c r="E150" i="4"/>
  <c r="I150" i="4"/>
  <c r="L151" i="2"/>
  <c r="G108" i="4"/>
  <c r="D108" i="4"/>
  <c r="H108" i="4"/>
  <c r="K109" i="2"/>
  <c r="F108" i="4"/>
  <c r="J108" i="4"/>
  <c r="M109" i="2"/>
  <c r="E108" i="4"/>
  <c r="I108" i="4"/>
  <c r="L109" i="2"/>
  <c r="G920" i="4"/>
  <c r="E920" i="4"/>
  <c r="I920" i="4"/>
  <c r="G918" i="4"/>
  <c r="D918" i="4"/>
  <c r="H918" i="4"/>
  <c r="F918" i="4"/>
  <c r="J918" i="4"/>
  <c r="E918" i="4"/>
  <c r="I918" i="4"/>
  <c r="E916" i="4"/>
  <c r="I916" i="4"/>
  <c r="G914" i="4"/>
  <c r="D914" i="4"/>
  <c r="H914" i="4"/>
  <c r="F914" i="4"/>
  <c r="J914" i="4"/>
  <c r="E914" i="4"/>
  <c r="I914" i="4"/>
  <c r="G956" i="4"/>
  <c r="D956" i="4"/>
  <c r="H956" i="4"/>
  <c r="F956" i="4"/>
  <c r="J956" i="4"/>
  <c r="E956" i="4"/>
  <c r="I956" i="4"/>
  <c r="G924" i="4"/>
  <c r="D924" i="4"/>
  <c r="H924" i="4"/>
  <c r="F924" i="4"/>
  <c r="J924" i="4"/>
  <c r="E924" i="4"/>
  <c r="I924" i="4"/>
  <c r="G551" i="4"/>
  <c r="F551" i="4"/>
  <c r="J551" i="4"/>
  <c r="E551" i="4"/>
  <c r="I551" i="4"/>
  <c r="D551" i="4"/>
  <c r="H551" i="4"/>
  <c r="E867" i="4"/>
  <c r="I867" i="4"/>
  <c r="F843" i="4"/>
  <c r="J843" i="4"/>
  <c r="E843" i="4"/>
  <c r="I843" i="4"/>
  <c r="G843" i="4"/>
  <c r="D843" i="4"/>
  <c r="H843" i="4"/>
  <c r="F811" i="4"/>
  <c r="J811" i="4"/>
  <c r="E811" i="4"/>
  <c r="I811" i="4"/>
  <c r="G811" i="4"/>
  <c r="D811" i="4"/>
  <c r="H811" i="4"/>
  <c r="F739" i="4"/>
  <c r="J739" i="4"/>
  <c r="G739" i="4"/>
  <c r="F575" i="4"/>
  <c r="J575" i="4"/>
  <c r="D575" i="4"/>
  <c r="H575" i="4"/>
  <c r="F559" i="4"/>
  <c r="J559" i="4"/>
  <c r="E559" i="4"/>
  <c r="I559" i="4"/>
  <c r="D559" i="4"/>
  <c r="H559" i="4"/>
  <c r="G559" i="4"/>
  <c r="D997" i="4"/>
  <c r="H997" i="4"/>
  <c r="E997" i="4"/>
  <c r="I997" i="4"/>
  <c r="F997" i="4"/>
  <c r="J997" i="4"/>
  <c r="G997" i="4"/>
  <c r="E989" i="4"/>
  <c r="I989" i="4"/>
  <c r="D977" i="4"/>
  <c r="H977" i="4"/>
  <c r="E977" i="4"/>
  <c r="I977" i="4"/>
  <c r="G977" i="4"/>
  <c r="F977" i="4"/>
  <c r="J977" i="4"/>
  <c r="G996" i="4"/>
  <c r="D996" i="4"/>
  <c r="H996" i="4"/>
  <c r="F996" i="4"/>
  <c r="J996" i="4"/>
  <c r="E996" i="4"/>
  <c r="I996" i="4"/>
  <c r="G980" i="4"/>
  <c r="D980" i="4"/>
  <c r="H980" i="4"/>
  <c r="F980" i="4"/>
  <c r="J980" i="4"/>
  <c r="E980" i="4"/>
  <c r="I980" i="4"/>
  <c r="G521" i="4"/>
  <c r="D521" i="4"/>
  <c r="H521" i="4"/>
  <c r="F521" i="4"/>
  <c r="J521" i="4"/>
  <c r="E521" i="4"/>
  <c r="I521" i="4"/>
  <c r="E797" i="4"/>
  <c r="I797" i="4"/>
  <c r="F797" i="4"/>
  <c r="J797" i="4"/>
  <c r="G797" i="4"/>
  <c r="D797" i="4"/>
  <c r="H797" i="4"/>
  <c r="E64" i="4"/>
  <c r="I64" i="4"/>
  <c r="L65" i="2"/>
  <c r="D64" i="4"/>
  <c r="H64" i="4"/>
  <c r="K65" i="2"/>
  <c r="G64" i="4"/>
  <c r="F64" i="4"/>
  <c r="J64" i="4"/>
  <c r="M65" i="2"/>
  <c r="E97" i="4"/>
  <c r="I97" i="4"/>
  <c r="L98" i="2"/>
  <c r="F97" i="4"/>
  <c r="J97" i="4"/>
  <c r="M98" i="2"/>
  <c r="G97" i="4"/>
  <c r="D97" i="4"/>
  <c r="H97" i="4"/>
  <c r="K98" i="2"/>
  <c r="D89" i="4"/>
  <c r="H89" i="4"/>
  <c r="K90" i="2"/>
  <c r="G89" i="4"/>
  <c r="E89" i="4"/>
  <c r="I89" i="4"/>
  <c r="L90" i="2"/>
  <c r="F89" i="4"/>
  <c r="J89" i="4"/>
  <c r="M90" i="2"/>
  <c r="E81" i="4"/>
  <c r="I81" i="4"/>
  <c r="L82" i="2"/>
  <c r="F81" i="4"/>
  <c r="J81" i="4"/>
  <c r="M82" i="2"/>
  <c r="G81" i="4"/>
  <c r="D81" i="4"/>
  <c r="H81" i="4"/>
  <c r="K82" i="2"/>
  <c r="E73" i="4"/>
  <c r="I73" i="4"/>
  <c r="L74" i="2"/>
  <c r="F73" i="4"/>
  <c r="J73" i="4"/>
  <c r="M74" i="2"/>
  <c r="G73" i="4"/>
  <c r="D73" i="4"/>
  <c r="H73" i="4"/>
  <c r="K74" i="2"/>
  <c r="E522" i="4"/>
  <c r="I522" i="4"/>
  <c r="F522" i="4"/>
  <c r="J522" i="4"/>
  <c r="D522" i="4"/>
  <c r="H522" i="4"/>
  <c r="G522" i="4"/>
  <c r="F177" i="4"/>
  <c r="J177" i="4"/>
  <c r="M178" i="2"/>
  <c r="E177" i="4"/>
  <c r="I177" i="4"/>
  <c r="L178" i="2"/>
  <c r="D177" i="4"/>
  <c r="H177" i="4"/>
  <c r="K178" i="2"/>
  <c r="G177" i="4"/>
  <c r="F953" i="4"/>
  <c r="J953" i="4"/>
  <c r="G953" i="4"/>
  <c r="E953" i="4"/>
  <c r="I953" i="4"/>
  <c r="D953" i="4"/>
  <c r="H953" i="4"/>
  <c r="F35" i="4"/>
  <c r="J35" i="4"/>
  <c r="M36" i="2"/>
  <c r="E35" i="4"/>
  <c r="I35" i="4"/>
  <c r="L36" i="2"/>
  <c r="G35" i="4"/>
  <c r="D35" i="4"/>
  <c r="H35" i="4"/>
  <c r="K36" i="2"/>
  <c r="F963" i="4"/>
  <c r="J963" i="4"/>
  <c r="G963" i="4"/>
  <c r="E963" i="4"/>
  <c r="I963" i="4"/>
  <c r="D963" i="4"/>
  <c r="H963" i="4"/>
  <c r="F951" i="4"/>
  <c r="J951" i="4"/>
  <c r="G951" i="4"/>
  <c r="E951" i="4"/>
  <c r="I951" i="4"/>
  <c r="D951" i="4"/>
  <c r="H951" i="4"/>
  <c r="F935" i="4"/>
  <c r="J935" i="4"/>
  <c r="G935" i="4"/>
  <c r="E935" i="4"/>
  <c r="I935" i="4"/>
  <c r="D935" i="4"/>
  <c r="H935" i="4"/>
  <c r="E155" i="4"/>
  <c r="I155" i="4"/>
  <c r="L156" i="2"/>
  <c r="F155" i="4"/>
  <c r="J155" i="4"/>
  <c r="M156" i="2"/>
  <c r="G155" i="4"/>
  <c r="D155" i="4"/>
  <c r="H155" i="4"/>
  <c r="K156" i="2"/>
  <c r="F103" i="4"/>
  <c r="J103" i="4"/>
  <c r="M104" i="2"/>
  <c r="G103" i="4"/>
  <c r="E103" i="4"/>
  <c r="I103" i="4"/>
  <c r="L104" i="2"/>
  <c r="D103" i="4"/>
  <c r="H103" i="4"/>
  <c r="K104" i="2"/>
  <c r="E87" i="4"/>
  <c r="I87" i="4"/>
  <c r="L88" i="2"/>
  <c r="D87" i="4"/>
  <c r="H87" i="4"/>
  <c r="K88" i="2"/>
  <c r="G87" i="4"/>
  <c r="F87" i="4"/>
  <c r="J87" i="4"/>
  <c r="M88" i="2"/>
  <c r="F71" i="4"/>
  <c r="J71" i="4"/>
  <c r="M72" i="2"/>
  <c r="G71" i="4"/>
  <c r="E71" i="4"/>
  <c r="I71" i="4"/>
  <c r="L72" i="2"/>
  <c r="D71" i="4"/>
  <c r="H71" i="4"/>
  <c r="K72" i="2"/>
  <c r="F119" i="4"/>
  <c r="J119" i="4"/>
  <c r="M120" i="2"/>
  <c r="E119" i="4"/>
  <c r="I119" i="4"/>
  <c r="L120" i="2"/>
  <c r="D119" i="4"/>
  <c r="H119" i="4"/>
  <c r="K120" i="2"/>
  <c r="G119" i="4"/>
  <c r="D29" i="4"/>
  <c r="H29" i="4"/>
  <c r="K30" i="2"/>
  <c r="E29" i="4"/>
  <c r="I29" i="4"/>
  <c r="L30" i="2"/>
  <c r="F29" i="4"/>
  <c r="J29" i="4"/>
  <c r="M30" i="2"/>
  <c r="G29" i="4"/>
  <c r="F46" i="4"/>
  <c r="J46" i="4"/>
  <c r="M47" i="2"/>
  <c r="E46" i="4"/>
  <c r="I46" i="4"/>
  <c r="L47" i="2"/>
  <c r="G46" i="4"/>
  <c r="D46" i="4"/>
  <c r="H46" i="4"/>
  <c r="K47" i="2"/>
  <c r="F127" i="4"/>
  <c r="J127" i="4"/>
  <c r="M128" i="2"/>
  <c r="E127" i="4"/>
  <c r="I127" i="4"/>
  <c r="L128" i="2"/>
  <c r="D127" i="4"/>
  <c r="H127" i="4"/>
  <c r="K128" i="2"/>
  <c r="G127" i="4"/>
  <c r="D140" i="4"/>
  <c r="H140" i="4"/>
  <c r="K141" i="2"/>
  <c r="G102" i="4"/>
  <c r="G74" i="4"/>
  <c r="D74" i="4"/>
  <c r="H74" i="4"/>
  <c r="K75" i="2"/>
  <c r="F74" i="4"/>
  <c r="J74" i="4"/>
  <c r="M75" i="2"/>
  <c r="E74" i="4"/>
  <c r="I74" i="4"/>
  <c r="L75" i="2"/>
  <c r="D164" i="4"/>
  <c r="H164" i="4"/>
  <c r="K165" i="2"/>
  <c r="F164" i="4"/>
  <c r="J164" i="4"/>
  <c r="M165" i="2"/>
  <c r="G164" i="4"/>
  <c r="E164" i="4"/>
  <c r="I164" i="4"/>
  <c r="L165" i="2"/>
  <c r="D172" i="4"/>
  <c r="H172" i="4"/>
  <c r="K173" i="2"/>
  <c r="F172" i="4"/>
  <c r="J172" i="4"/>
  <c r="M173" i="2"/>
  <c r="G172" i="4"/>
  <c r="E172" i="4"/>
  <c r="I172" i="4"/>
  <c r="L173" i="2"/>
  <c r="G26" i="4"/>
  <c r="E26" i="4"/>
  <c r="I26" i="4"/>
  <c r="L27" i="2"/>
  <c r="F26" i="4"/>
  <c r="J26" i="4"/>
  <c r="M27" i="2"/>
  <c r="D26" i="4"/>
  <c r="H26" i="4"/>
  <c r="K27" i="2"/>
  <c r="AG912" i="4"/>
  <c r="AM912" i="4"/>
  <c r="AS912" i="4"/>
  <c r="AK912" i="4"/>
  <c r="AJ912" i="4"/>
  <c r="AI912" i="4"/>
  <c r="AO912" i="4"/>
  <c r="AU912" i="4"/>
  <c r="AF912" i="4"/>
  <c r="AL912" i="4"/>
  <c r="AR912" i="4"/>
  <c r="AH912" i="4"/>
  <c r="AN912" i="4"/>
  <c r="AT912" i="4"/>
  <c r="AG908" i="4"/>
  <c r="AM908" i="4"/>
  <c r="AS908" i="4"/>
  <c r="AK908" i="4"/>
  <c r="AJ908" i="4"/>
  <c r="AI908" i="4"/>
  <c r="AO908" i="4"/>
  <c r="AU908" i="4"/>
  <c r="AF908" i="4"/>
  <c r="AH908" i="4"/>
  <c r="AG904" i="4"/>
  <c r="AM904" i="4"/>
  <c r="AS904" i="4"/>
  <c r="AK904" i="4"/>
  <c r="AJ904" i="4"/>
  <c r="AI904" i="4"/>
  <c r="AO904" i="4"/>
  <c r="AU904" i="4"/>
  <c r="AF904" i="4"/>
  <c r="AL904" i="4"/>
  <c r="AR904" i="4"/>
  <c r="AH904" i="4"/>
  <c r="AN904" i="4"/>
  <c r="AT904" i="4"/>
  <c r="AG900" i="4"/>
  <c r="AM900" i="4"/>
  <c r="AS900" i="4"/>
  <c r="AK900" i="4"/>
  <c r="AJ900" i="4"/>
  <c r="AI900" i="4"/>
  <c r="AO900" i="4"/>
  <c r="AU900" i="4"/>
  <c r="AF900" i="4"/>
  <c r="AL900" i="4"/>
  <c r="AR900" i="4"/>
  <c r="AH900" i="4"/>
  <c r="AG896" i="4"/>
  <c r="AM896" i="4"/>
  <c r="AS896" i="4"/>
  <c r="AK896" i="4"/>
  <c r="AJ896" i="4"/>
  <c r="AI896" i="4"/>
  <c r="AO896" i="4"/>
  <c r="AU896" i="4"/>
  <c r="AF896" i="4"/>
  <c r="AL896" i="4"/>
  <c r="AR896" i="4"/>
  <c r="AH896" i="4"/>
  <c r="AN896" i="4"/>
  <c r="AT896" i="4"/>
  <c r="AG892" i="4"/>
  <c r="AM892" i="4"/>
  <c r="AS892" i="4"/>
  <c r="AK892" i="4"/>
  <c r="AJ892" i="4"/>
  <c r="AI892" i="4"/>
  <c r="AO892" i="4"/>
  <c r="AU892" i="4"/>
  <c r="AF892" i="4"/>
  <c r="AL892" i="4"/>
  <c r="AR892" i="4"/>
  <c r="AH892" i="4"/>
  <c r="AG888" i="4"/>
  <c r="AM888" i="4"/>
  <c r="AS888" i="4"/>
  <c r="AK888" i="4"/>
  <c r="AJ888" i="4"/>
  <c r="AI888" i="4"/>
  <c r="AO888" i="4"/>
  <c r="AU888" i="4"/>
  <c r="AF888" i="4"/>
  <c r="AL888" i="4"/>
  <c r="AR888" i="4"/>
  <c r="AH888" i="4"/>
  <c r="AN888" i="4"/>
  <c r="AT888" i="4"/>
  <c r="AG884" i="4"/>
  <c r="AM884" i="4"/>
  <c r="AS884" i="4"/>
  <c r="AK884" i="4"/>
  <c r="AJ884" i="4"/>
  <c r="AI884" i="4"/>
  <c r="AO884" i="4"/>
  <c r="AU884" i="4"/>
  <c r="AF884" i="4"/>
  <c r="AL884" i="4"/>
  <c r="AR884" i="4"/>
  <c r="AH884" i="4"/>
  <c r="AG880" i="4"/>
  <c r="AM880" i="4"/>
  <c r="AS880" i="4"/>
  <c r="AK880" i="4"/>
  <c r="AJ880" i="4"/>
  <c r="AI880" i="4"/>
  <c r="AO880" i="4"/>
  <c r="AU880" i="4"/>
  <c r="AF880" i="4"/>
  <c r="AL880" i="4"/>
  <c r="AR880" i="4"/>
  <c r="AH880" i="4"/>
  <c r="AN880" i="4"/>
  <c r="AT880" i="4"/>
  <c r="AG876" i="4"/>
  <c r="AM876" i="4"/>
  <c r="AS876" i="4"/>
  <c r="AK876" i="4"/>
  <c r="AJ876" i="4"/>
  <c r="AI876" i="4"/>
  <c r="AO876" i="4"/>
  <c r="AU876" i="4"/>
  <c r="AF876" i="4"/>
  <c r="AL876" i="4"/>
  <c r="AR876" i="4"/>
  <c r="AH876" i="4"/>
  <c r="AG872" i="4"/>
  <c r="AK872" i="4"/>
  <c r="AJ872" i="4"/>
  <c r="AI872" i="4"/>
  <c r="AO872" i="4"/>
  <c r="AU872" i="4"/>
  <c r="AF872" i="4"/>
  <c r="AL872" i="4"/>
  <c r="AR872" i="4"/>
  <c r="AH872" i="4"/>
  <c r="AN872" i="4"/>
  <c r="AT872" i="4"/>
  <c r="AG868" i="4"/>
  <c r="AK868" i="4"/>
  <c r="AJ868" i="4"/>
  <c r="AI868" i="4"/>
  <c r="AO868" i="4"/>
  <c r="AU868" i="4"/>
  <c r="AF868" i="4"/>
  <c r="AH868" i="4"/>
  <c r="AG864" i="4"/>
  <c r="AK864" i="4"/>
  <c r="AJ864" i="4"/>
  <c r="AI864" i="4"/>
  <c r="AO864" i="4"/>
  <c r="AU864" i="4"/>
  <c r="AF864" i="4"/>
  <c r="AH864" i="4"/>
  <c r="AN864" i="4"/>
  <c r="AT864" i="4"/>
  <c r="AG860" i="4"/>
  <c r="AK860" i="4"/>
  <c r="AJ860" i="4"/>
  <c r="AI860" i="4"/>
  <c r="AO860" i="4"/>
  <c r="AU860" i="4"/>
  <c r="AF860" i="4"/>
  <c r="AH860" i="4"/>
  <c r="AN860" i="4"/>
  <c r="AT860" i="4"/>
  <c r="AG856" i="4"/>
  <c r="AK856" i="4"/>
  <c r="AJ856" i="4"/>
  <c r="AI856" i="4"/>
  <c r="AF856" i="4"/>
  <c r="AL856" i="4"/>
  <c r="AR856" i="4"/>
  <c r="AH856" i="4"/>
  <c r="AN856" i="4"/>
  <c r="AT856" i="4"/>
  <c r="AG852" i="4"/>
  <c r="AK852" i="4"/>
  <c r="AJ852" i="4"/>
  <c r="AI852" i="4"/>
  <c r="AO852" i="4"/>
  <c r="AU852" i="4"/>
  <c r="AF852" i="4"/>
  <c r="AH852" i="4"/>
  <c r="AN852" i="4"/>
  <c r="AT852" i="4"/>
  <c r="AG848" i="4"/>
  <c r="AK848" i="4"/>
  <c r="AJ848" i="4"/>
  <c r="AI848" i="4"/>
  <c r="AO848" i="4"/>
  <c r="AU848" i="4"/>
  <c r="AF848" i="4"/>
  <c r="AH848" i="4"/>
  <c r="AN848" i="4"/>
  <c r="AT848" i="4"/>
  <c r="AG844" i="4"/>
  <c r="AK844" i="4"/>
  <c r="AJ844" i="4"/>
  <c r="AI844" i="4"/>
  <c r="AO844" i="4"/>
  <c r="AU844" i="4"/>
  <c r="AF844" i="4"/>
  <c r="AH844" i="4"/>
  <c r="AN844" i="4"/>
  <c r="AT844" i="4"/>
  <c r="AG840" i="4"/>
  <c r="AK840" i="4"/>
  <c r="AJ840" i="4"/>
  <c r="AI840" i="4"/>
  <c r="AO840" i="4"/>
  <c r="AU840" i="4"/>
  <c r="AF840" i="4"/>
  <c r="AH840" i="4"/>
  <c r="AN840" i="4"/>
  <c r="AT840" i="4"/>
  <c r="AG836" i="4"/>
  <c r="AK836" i="4"/>
  <c r="AJ836" i="4"/>
  <c r="AI836" i="4"/>
  <c r="AO836" i="4"/>
  <c r="AU836" i="4"/>
  <c r="AF836" i="4"/>
  <c r="AH836" i="4"/>
  <c r="AN836" i="4"/>
  <c r="AT836" i="4"/>
  <c r="AG832" i="4"/>
  <c r="AK832" i="4"/>
  <c r="AJ832" i="4"/>
  <c r="AI832" i="4"/>
  <c r="AF832" i="4"/>
  <c r="AL832" i="4"/>
  <c r="AR832" i="4"/>
  <c r="AH832" i="4"/>
  <c r="AN832" i="4"/>
  <c r="AT832" i="4"/>
  <c r="AG828" i="4"/>
  <c r="AK828" i="4"/>
  <c r="AJ828" i="4"/>
  <c r="AI828" i="4"/>
  <c r="AO828" i="4"/>
  <c r="AU828" i="4"/>
  <c r="AF828" i="4"/>
  <c r="AH828" i="4"/>
  <c r="AN828" i="4"/>
  <c r="AT828" i="4"/>
  <c r="AG824" i="4"/>
  <c r="AK824" i="4"/>
  <c r="AJ824" i="4"/>
  <c r="AI824" i="4"/>
  <c r="AO824" i="4"/>
  <c r="AU824" i="4"/>
  <c r="AF824" i="4"/>
  <c r="AH824" i="4"/>
  <c r="AN824" i="4"/>
  <c r="AT824" i="4"/>
  <c r="AG820" i="4"/>
  <c r="AK820" i="4"/>
  <c r="AJ820" i="4"/>
  <c r="AI820" i="4"/>
  <c r="AO820" i="4"/>
  <c r="AU820" i="4"/>
  <c r="AF820" i="4"/>
  <c r="AH820" i="4"/>
  <c r="AN820" i="4"/>
  <c r="AT820" i="4"/>
  <c r="AG816" i="4"/>
  <c r="AK816" i="4"/>
  <c r="AJ816" i="4"/>
  <c r="AI816" i="4"/>
  <c r="AF816" i="4"/>
  <c r="AL816" i="4"/>
  <c r="AR816" i="4"/>
  <c r="AH816" i="4"/>
  <c r="AN816" i="4"/>
  <c r="AT816" i="4"/>
  <c r="AG812" i="4"/>
  <c r="AK812" i="4"/>
  <c r="AJ812" i="4"/>
  <c r="AI812" i="4"/>
  <c r="AO812" i="4"/>
  <c r="AU812" i="4"/>
  <c r="AF812" i="4"/>
  <c r="AH812" i="4"/>
  <c r="AN812" i="4"/>
  <c r="AT812" i="4"/>
  <c r="AG808" i="4"/>
  <c r="AK808" i="4"/>
  <c r="AJ808" i="4"/>
  <c r="AI808" i="4"/>
  <c r="AO808" i="4"/>
  <c r="AU808" i="4"/>
  <c r="AF808" i="4"/>
  <c r="AH808" i="4"/>
  <c r="AN808" i="4"/>
  <c r="AT808" i="4"/>
  <c r="AG804" i="4"/>
  <c r="AK804" i="4"/>
  <c r="AJ804" i="4"/>
  <c r="AI804" i="4"/>
  <c r="AO804" i="4"/>
  <c r="AU804" i="4"/>
  <c r="AF804" i="4"/>
  <c r="AH804" i="4"/>
  <c r="AN804" i="4"/>
  <c r="AT804" i="4"/>
  <c r="AG800" i="4"/>
  <c r="AK800" i="4"/>
  <c r="AJ800" i="4"/>
  <c r="AI800" i="4"/>
  <c r="AF800" i="4"/>
  <c r="AL800" i="4"/>
  <c r="AR800" i="4"/>
  <c r="AH800" i="4"/>
  <c r="AN800" i="4"/>
  <c r="AT800" i="4"/>
  <c r="AG796" i="4"/>
  <c r="AK796" i="4"/>
  <c r="AJ796" i="4"/>
  <c r="AI796" i="4"/>
  <c r="AO796" i="4"/>
  <c r="AU796" i="4"/>
  <c r="AF796" i="4"/>
  <c r="AH796" i="4"/>
  <c r="AN796" i="4"/>
  <c r="AT796" i="4"/>
  <c r="AG792" i="4"/>
  <c r="AK792" i="4"/>
  <c r="AJ792" i="4"/>
  <c r="AI792" i="4"/>
  <c r="AO792" i="4"/>
  <c r="AU792" i="4"/>
  <c r="AF792" i="4"/>
  <c r="AH792" i="4"/>
  <c r="AN792" i="4"/>
  <c r="AT792" i="4"/>
  <c r="AG788" i="4"/>
  <c r="AK788" i="4"/>
  <c r="AJ788" i="4"/>
  <c r="AI788" i="4"/>
  <c r="AO788" i="4"/>
  <c r="AU788" i="4"/>
  <c r="AF788" i="4"/>
  <c r="AH788" i="4"/>
  <c r="AN788" i="4"/>
  <c r="AT788" i="4"/>
  <c r="AG784" i="4"/>
  <c r="AK784" i="4"/>
  <c r="AJ784" i="4"/>
  <c r="AI784" i="4"/>
  <c r="AF784" i="4"/>
  <c r="AL784" i="4"/>
  <c r="AR784" i="4"/>
  <c r="AH784" i="4"/>
  <c r="AN784" i="4"/>
  <c r="AT784" i="4"/>
  <c r="AG780" i="4"/>
  <c r="AK780" i="4"/>
  <c r="AJ780" i="4"/>
  <c r="AI780" i="4"/>
  <c r="AO780" i="4"/>
  <c r="AU780" i="4"/>
  <c r="AF780" i="4"/>
  <c r="AH780" i="4"/>
  <c r="AN780" i="4"/>
  <c r="AT780" i="4"/>
  <c r="AG776" i="4"/>
  <c r="AK776" i="4"/>
  <c r="AJ776" i="4"/>
  <c r="AI776" i="4"/>
  <c r="AO776" i="4"/>
  <c r="AU776" i="4"/>
  <c r="AF776" i="4"/>
  <c r="AH776" i="4"/>
  <c r="AN776" i="4"/>
  <c r="AT776" i="4"/>
  <c r="AG772" i="4"/>
  <c r="AK772" i="4"/>
  <c r="AJ772" i="4"/>
  <c r="AI772" i="4"/>
  <c r="AO772" i="4"/>
  <c r="AU772" i="4"/>
  <c r="AF772" i="4"/>
  <c r="AH772" i="4"/>
  <c r="AN772" i="4"/>
  <c r="AT772" i="4"/>
  <c r="AG768" i="4"/>
  <c r="AK768" i="4"/>
  <c r="AJ768" i="4"/>
  <c r="AI768" i="4"/>
  <c r="AF768" i="4"/>
  <c r="AL768" i="4"/>
  <c r="AR768" i="4"/>
  <c r="AH768" i="4"/>
  <c r="AN768" i="4"/>
  <c r="AT768" i="4"/>
  <c r="AG764" i="4"/>
  <c r="AK764" i="4"/>
  <c r="AJ764" i="4"/>
  <c r="AI764" i="4"/>
  <c r="AO764" i="4"/>
  <c r="AU764" i="4"/>
  <c r="AF764" i="4"/>
  <c r="AH764" i="4"/>
  <c r="AN764" i="4"/>
  <c r="AT764" i="4"/>
  <c r="AG760" i="4"/>
  <c r="AK760" i="4"/>
  <c r="AJ760" i="4"/>
  <c r="AI760" i="4"/>
  <c r="AF760" i="4"/>
  <c r="AH760" i="4"/>
  <c r="AN760" i="4"/>
  <c r="AT760" i="4"/>
  <c r="AG756" i="4"/>
  <c r="AK756" i="4"/>
  <c r="AJ756" i="4"/>
  <c r="AI756" i="4"/>
  <c r="AF756" i="4"/>
  <c r="AH756" i="4"/>
  <c r="AN756" i="4"/>
  <c r="AT756" i="4"/>
  <c r="AG752" i="4"/>
  <c r="AK752" i="4"/>
  <c r="AJ752" i="4"/>
  <c r="AI752" i="4"/>
  <c r="AF752" i="4"/>
  <c r="AH752" i="4"/>
  <c r="AN752" i="4"/>
  <c r="AT752" i="4"/>
  <c r="AG748" i="4"/>
  <c r="AK748" i="4"/>
  <c r="AJ748" i="4"/>
  <c r="AI748" i="4"/>
  <c r="AF748" i="4"/>
  <c r="AL748" i="4"/>
  <c r="AR748" i="4"/>
  <c r="AH748" i="4"/>
  <c r="AG744" i="4"/>
  <c r="AK744" i="4"/>
  <c r="AJ744" i="4"/>
  <c r="AI744" i="4"/>
  <c r="AF744" i="4"/>
  <c r="AH744" i="4"/>
  <c r="AN744" i="4"/>
  <c r="AT744" i="4"/>
  <c r="AG740" i="4"/>
  <c r="AK740" i="4"/>
  <c r="AJ740" i="4"/>
  <c r="AI740" i="4"/>
  <c r="AO740" i="4"/>
  <c r="AU740" i="4"/>
  <c r="AF740" i="4"/>
  <c r="AH740" i="4"/>
  <c r="AG736" i="4"/>
  <c r="AK736" i="4"/>
  <c r="AJ736" i="4"/>
  <c r="AI736" i="4"/>
  <c r="AF736" i="4"/>
  <c r="AH736" i="4"/>
  <c r="AN736" i="4"/>
  <c r="AT736" i="4"/>
  <c r="AG732" i="4"/>
  <c r="AK732" i="4"/>
  <c r="AJ732" i="4"/>
  <c r="AI732" i="4"/>
  <c r="AF732" i="4"/>
  <c r="AL732" i="4"/>
  <c r="AR732" i="4"/>
  <c r="AH732" i="4"/>
  <c r="AG728" i="4"/>
  <c r="AK728" i="4"/>
  <c r="AJ728" i="4"/>
  <c r="AI728" i="4"/>
  <c r="AF728" i="4"/>
  <c r="AH728" i="4"/>
  <c r="AN728" i="4"/>
  <c r="AT728" i="4"/>
  <c r="AG724" i="4"/>
  <c r="AK724" i="4"/>
  <c r="AJ724" i="4"/>
  <c r="AI724" i="4"/>
  <c r="AO724" i="4"/>
  <c r="AU724" i="4"/>
  <c r="AF724" i="4"/>
  <c r="AH724" i="4"/>
  <c r="AG720" i="4"/>
  <c r="AK720" i="4"/>
  <c r="AJ720" i="4"/>
  <c r="AI720" i="4"/>
  <c r="AF720" i="4"/>
  <c r="AH720" i="4"/>
  <c r="AN720" i="4"/>
  <c r="AT720" i="4"/>
  <c r="AG716" i="4"/>
  <c r="AK716" i="4"/>
  <c r="AJ716" i="4"/>
  <c r="AI716" i="4"/>
  <c r="AF716" i="4"/>
  <c r="AL716" i="4"/>
  <c r="AR716" i="4"/>
  <c r="AH716" i="4"/>
  <c r="AG712" i="4"/>
  <c r="AK712" i="4"/>
  <c r="AJ712" i="4"/>
  <c r="AI712" i="4"/>
  <c r="AF712" i="4"/>
  <c r="AH712" i="4"/>
  <c r="AN712" i="4"/>
  <c r="AT712" i="4"/>
  <c r="AG708" i="4"/>
  <c r="AK708" i="4"/>
  <c r="AJ708" i="4"/>
  <c r="AI708" i="4"/>
  <c r="AO708" i="4"/>
  <c r="AU708" i="4"/>
  <c r="AF708" i="4"/>
  <c r="AH708" i="4"/>
  <c r="AG704" i="4"/>
  <c r="AK704" i="4"/>
  <c r="AJ704" i="4"/>
  <c r="AI704" i="4"/>
  <c r="AF704" i="4"/>
  <c r="AH704" i="4"/>
  <c r="AN704" i="4"/>
  <c r="AT704" i="4"/>
  <c r="AG700" i="4"/>
  <c r="AK700" i="4"/>
  <c r="AJ700" i="4"/>
  <c r="AI700" i="4"/>
  <c r="AF700" i="4"/>
  <c r="AL700" i="4"/>
  <c r="AR700" i="4"/>
  <c r="AH700" i="4"/>
  <c r="AG696" i="4"/>
  <c r="AK696" i="4"/>
  <c r="AJ696" i="4"/>
  <c r="AI696" i="4"/>
  <c r="AF696" i="4"/>
  <c r="AH696" i="4"/>
  <c r="AN696" i="4"/>
  <c r="AT696" i="4"/>
  <c r="AG692" i="4"/>
  <c r="AK692" i="4"/>
  <c r="AJ692" i="4"/>
  <c r="AI692" i="4"/>
  <c r="AO692" i="4"/>
  <c r="AU692" i="4"/>
  <c r="AF692" i="4"/>
  <c r="AH692" i="4"/>
  <c r="AG688" i="4"/>
  <c r="AK688" i="4"/>
  <c r="AJ688" i="4"/>
  <c r="AI688" i="4"/>
  <c r="AF688" i="4"/>
  <c r="AH688" i="4"/>
  <c r="AN688" i="4"/>
  <c r="AT688" i="4"/>
  <c r="AG684" i="4"/>
  <c r="AK684" i="4"/>
  <c r="AJ684" i="4"/>
  <c r="AI684" i="4"/>
  <c r="AF684" i="4"/>
  <c r="AL684" i="4"/>
  <c r="AR684" i="4"/>
  <c r="AH684" i="4"/>
  <c r="AG680" i="4"/>
  <c r="AK680" i="4"/>
  <c r="AJ680" i="4"/>
  <c r="AI680" i="4"/>
  <c r="AF680" i="4"/>
  <c r="AH680" i="4"/>
  <c r="AN680" i="4"/>
  <c r="AT680" i="4"/>
  <c r="AG676" i="4"/>
  <c r="AK676" i="4"/>
  <c r="AJ676" i="4"/>
  <c r="AI676" i="4"/>
  <c r="AO676" i="4"/>
  <c r="AU676" i="4"/>
  <c r="AF676" i="4"/>
  <c r="AH676" i="4"/>
  <c r="AG672" i="4"/>
  <c r="AK672" i="4"/>
  <c r="AJ672" i="4"/>
  <c r="AI672" i="4"/>
  <c r="AF672" i="4"/>
  <c r="AH672" i="4"/>
  <c r="AN672" i="4"/>
  <c r="AT672" i="4"/>
  <c r="AG668" i="4"/>
  <c r="AK668" i="4"/>
  <c r="AJ668" i="4"/>
  <c r="AI668" i="4"/>
  <c r="AF668" i="4"/>
  <c r="AL668" i="4"/>
  <c r="AR668" i="4"/>
  <c r="AH668" i="4"/>
  <c r="AG664" i="4"/>
  <c r="AK664" i="4"/>
  <c r="AJ664" i="4"/>
  <c r="AI664" i="4"/>
  <c r="AF664" i="4"/>
  <c r="AH664" i="4"/>
  <c r="AN664" i="4"/>
  <c r="AT664" i="4"/>
  <c r="AG660" i="4"/>
  <c r="AK660" i="4"/>
  <c r="AJ660" i="4"/>
  <c r="AI660" i="4"/>
  <c r="AO660" i="4"/>
  <c r="AU660" i="4"/>
  <c r="AF660" i="4"/>
  <c r="AH660" i="4"/>
  <c r="AG656" i="4"/>
  <c r="AK656" i="4"/>
  <c r="AJ656" i="4"/>
  <c r="AI656" i="4"/>
  <c r="AF656" i="4"/>
  <c r="AH656" i="4"/>
  <c r="AN656" i="4"/>
  <c r="AT656" i="4"/>
  <c r="AG652" i="4"/>
  <c r="AK652" i="4"/>
  <c r="AJ652" i="4"/>
  <c r="AI652" i="4"/>
  <c r="AF652" i="4"/>
  <c r="AL652" i="4"/>
  <c r="AR652" i="4"/>
  <c r="AH652" i="4"/>
  <c r="AG648" i="4"/>
  <c r="AK648" i="4"/>
  <c r="AJ648" i="4"/>
  <c r="AI648" i="4"/>
  <c r="AF648" i="4"/>
  <c r="AH648" i="4"/>
  <c r="AN648" i="4"/>
  <c r="AT648" i="4"/>
  <c r="AG644" i="4"/>
  <c r="AK644" i="4"/>
  <c r="AJ644" i="4"/>
  <c r="AI644" i="4"/>
  <c r="AO644" i="4"/>
  <c r="AU644" i="4"/>
  <c r="AF644" i="4"/>
  <c r="AH644" i="4"/>
  <c r="AG640" i="4"/>
  <c r="AK640" i="4"/>
  <c r="AJ640" i="4"/>
  <c r="AI640" i="4"/>
  <c r="AF640" i="4"/>
  <c r="AH640" i="4"/>
  <c r="AN640" i="4"/>
  <c r="AT640" i="4"/>
  <c r="AG636" i="4"/>
  <c r="AK636" i="4"/>
  <c r="AJ636" i="4"/>
  <c r="AI636" i="4"/>
  <c r="AF636" i="4"/>
  <c r="AL636" i="4"/>
  <c r="AR636" i="4"/>
  <c r="AH636" i="4"/>
  <c r="AG632" i="4"/>
  <c r="AK632" i="4"/>
  <c r="AJ632" i="4"/>
  <c r="AI632" i="4"/>
  <c r="AF632" i="4"/>
  <c r="AH632" i="4"/>
  <c r="AN632" i="4"/>
  <c r="AT632" i="4"/>
  <c r="AG628" i="4"/>
  <c r="AK628" i="4"/>
  <c r="AJ628" i="4"/>
  <c r="AI628" i="4"/>
  <c r="AO628" i="4"/>
  <c r="AU628" i="4"/>
  <c r="AF628" i="4"/>
  <c r="AH628" i="4"/>
  <c r="AG624" i="4"/>
  <c r="AK624" i="4"/>
  <c r="AJ624" i="4"/>
  <c r="AI624" i="4"/>
  <c r="AF624" i="4"/>
  <c r="AH624" i="4"/>
  <c r="AN624" i="4"/>
  <c r="AT624" i="4"/>
  <c r="AG620" i="4"/>
  <c r="AK620" i="4"/>
  <c r="AJ620" i="4"/>
  <c r="AI620" i="4"/>
  <c r="AF620" i="4"/>
  <c r="AL620" i="4"/>
  <c r="AR620" i="4"/>
  <c r="AH620" i="4"/>
  <c r="AG616" i="4"/>
  <c r="AK616" i="4"/>
  <c r="AJ616" i="4"/>
  <c r="AI616" i="4"/>
  <c r="AF616" i="4"/>
  <c r="AH616" i="4"/>
  <c r="AN616" i="4"/>
  <c r="AT616" i="4"/>
  <c r="AG612" i="4"/>
  <c r="AK612" i="4"/>
  <c r="AJ612" i="4"/>
  <c r="AI612" i="4"/>
  <c r="AO612" i="4"/>
  <c r="AU612" i="4"/>
  <c r="AF612" i="4"/>
  <c r="AH612" i="4"/>
  <c r="AG608" i="4"/>
  <c r="AK608" i="4"/>
  <c r="AJ608" i="4"/>
  <c r="AI608" i="4"/>
  <c r="AO608" i="4"/>
  <c r="AU608" i="4"/>
  <c r="AF608" i="4"/>
  <c r="AH608" i="4"/>
  <c r="AG604" i="4"/>
  <c r="AK604" i="4"/>
  <c r="AJ604" i="4"/>
  <c r="AI604" i="4"/>
  <c r="AF604" i="4"/>
  <c r="AH604" i="4"/>
  <c r="AN604" i="4"/>
  <c r="AT604" i="4"/>
  <c r="AG600" i="4"/>
  <c r="AK600" i="4"/>
  <c r="AJ600" i="4"/>
  <c r="AI600" i="4"/>
  <c r="AF600" i="4"/>
  <c r="AL600" i="4"/>
  <c r="AR600" i="4"/>
  <c r="AH600" i="4"/>
  <c r="AG596" i="4"/>
  <c r="AK596" i="4"/>
  <c r="AJ596" i="4"/>
  <c r="AI596" i="4"/>
  <c r="AF596" i="4"/>
  <c r="AH596" i="4"/>
  <c r="AN596" i="4"/>
  <c r="AT596" i="4"/>
  <c r="AG592" i="4"/>
  <c r="AK592" i="4"/>
  <c r="AJ592" i="4"/>
  <c r="AI592" i="4"/>
  <c r="AO592" i="4" s="1"/>
  <c r="AU592" i="4"/>
  <c r="AF592" i="4"/>
  <c r="AH592" i="4"/>
  <c r="AG588" i="4"/>
  <c r="AK588" i="4"/>
  <c r="AJ588" i="4"/>
  <c r="AI588" i="4"/>
  <c r="AF588" i="4"/>
  <c r="AH588" i="4"/>
  <c r="AN588" i="4" s="1"/>
  <c r="AT588" i="4"/>
  <c r="AG584" i="4"/>
  <c r="AK584" i="4"/>
  <c r="AJ584" i="4"/>
  <c r="AI584" i="4"/>
  <c r="AF584" i="4"/>
  <c r="AL584" i="4" s="1"/>
  <c r="AR584" i="4"/>
  <c r="AH584" i="4"/>
  <c r="AG580" i="4"/>
  <c r="AK580" i="4"/>
  <c r="AJ580" i="4"/>
  <c r="AI580" i="4"/>
  <c r="AF580" i="4"/>
  <c r="AH580" i="4"/>
  <c r="AN580" i="4" s="1"/>
  <c r="AT580" i="4"/>
  <c r="AG576" i="4"/>
  <c r="AK576" i="4"/>
  <c r="AJ576" i="4"/>
  <c r="AI576" i="4"/>
  <c r="AO576" i="4" s="1"/>
  <c r="AU576" i="4"/>
  <c r="AF576" i="4"/>
  <c r="AH576" i="4"/>
  <c r="AG572" i="4"/>
  <c r="AK572" i="4"/>
  <c r="AJ572" i="4"/>
  <c r="AI572" i="4"/>
  <c r="AF572" i="4"/>
  <c r="AH572" i="4"/>
  <c r="AN572" i="4" s="1"/>
  <c r="AT572" i="4"/>
  <c r="AG568" i="4"/>
  <c r="AK568" i="4"/>
  <c r="AJ568" i="4"/>
  <c r="AI568" i="4"/>
  <c r="AF568" i="4"/>
  <c r="AL568" i="4" s="1"/>
  <c r="AR568" i="4"/>
  <c r="AH568" i="4"/>
  <c r="AG564" i="4"/>
  <c r="AK564" i="4"/>
  <c r="AJ564" i="4"/>
  <c r="AI564" i="4"/>
  <c r="AF564" i="4"/>
  <c r="AH564" i="4"/>
  <c r="AN564" i="4" s="1"/>
  <c r="AT564" i="4"/>
  <c r="AG560" i="4"/>
  <c r="AK560" i="4"/>
  <c r="AJ560" i="4"/>
  <c r="AI560" i="4"/>
  <c r="AO560" i="4" s="1"/>
  <c r="AU560" i="4"/>
  <c r="AF560" i="4"/>
  <c r="AH560" i="4"/>
  <c r="AG549" i="4"/>
  <c r="AK549" i="4"/>
  <c r="AJ549" i="4"/>
  <c r="AI549" i="4"/>
  <c r="AF549" i="4"/>
  <c r="AH549" i="4"/>
  <c r="AN549" i="4" s="1"/>
  <c r="AT549" i="4"/>
  <c r="AG517" i="4"/>
  <c r="AK517" i="4"/>
  <c r="AJ517" i="4"/>
  <c r="AI517" i="4"/>
  <c r="AF517" i="4"/>
  <c r="AL517" i="4" s="1"/>
  <c r="AR517" i="4"/>
  <c r="AH517" i="4"/>
  <c r="AG960" i="4"/>
  <c r="AK960" i="4"/>
  <c r="AF960" i="4"/>
  <c r="AL960" i="4"/>
  <c r="AR960" i="4"/>
  <c r="AI960" i="4"/>
  <c r="AH960" i="4"/>
  <c r="AJ960" i="4"/>
  <c r="AG944" i="4"/>
  <c r="AK944" i="4"/>
  <c r="AF944" i="4"/>
  <c r="AI944" i="4"/>
  <c r="AO944" i="4"/>
  <c r="AU944" i="4"/>
  <c r="AH944" i="4"/>
  <c r="AJ944" i="4"/>
  <c r="AG928" i="4"/>
  <c r="AK928" i="4"/>
  <c r="AF928" i="4"/>
  <c r="AL928" i="4"/>
  <c r="AR928" i="4"/>
  <c r="AI928" i="4"/>
  <c r="AH928" i="4"/>
  <c r="AJ928" i="4"/>
  <c r="AG527" i="4"/>
  <c r="AK527" i="4"/>
  <c r="AJ527" i="4"/>
  <c r="AI527" i="4"/>
  <c r="AF527" i="4"/>
  <c r="AL527" i="4" s="1"/>
  <c r="AR527" i="4"/>
  <c r="AH527" i="4"/>
  <c r="AG368" i="4"/>
  <c r="AI20" i="4"/>
  <c r="AF20" i="4"/>
  <c r="AL20" i="4"/>
  <c r="AR20" i="4"/>
  <c r="AJ20" i="4"/>
  <c r="AG20" i="4"/>
  <c r="AK20" i="4"/>
  <c r="AH20" i="4"/>
  <c r="AF915" i="4"/>
  <c r="AL915" i="4"/>
  <c r="AR915" i="4"/>
  <c r="AJ915" i="4"/>
  <c r="AK915" i="4"/>
  <c r="AH915" i="4"/>
  <c r="AI915" i="4"/>
  <c r="AG915" i="4"/>
  <c r="AF883" i="4"/>
  <c r="AJ883" i="4"/>
  <c r="AK883" i="4"/>
  <c r="AH883" i="4"/>
  <c r="AI883" i="4"/>
  <c r="AO883" i="4"/>
  <c r="AU883" i="4"/>
  <c r="AG883" i="4"/>
  <c r="AF851" i="4"/>
  <c r="AJ851" i="4"/>
  <c r="AP851" i="4"/>
  <c r="AV851" i="4"/>
  <c r="AK851" i="4"/>
  <c r="AH851" i="4"/>
  <c r="AI851" i="4"/>
  <c r="AG851" i="4"/>
  <c r="AF819" i="4"/>
  <c r="AJ819" i="4"/>
  <c r="AK819" i="4"/>
  <c r="AH819" i="4"/>
  <c r="AI819" i="4"/>
  <c r="AG819" i="4"/>
  <c r="AF787" i="4"/>
  <c r="AL787" i="4"/>
  <c r="AR787" i="4"/>
  <c r="AJ787" i="4"/>
  <c r="AK787" i="4"/>
  <c r="AH787" i="4"/>
  <c r="AI787" i="4"/>
  <c r="AG787" i="4"/>
  <c r="AF755" i="4"/>
  <c r="AJ755" i="4"/>
  <c r="AP755" i="4"/>
  <c r="AV755" i="4"/>
  <c r="AK755" i="4"/>
  <c r="AH755" i="4"/>
  <c r="AI755" i="4"/>
  <c r="AG755" i="4"/>
  <c r="AF723" i="4"/>
  <c r="AJ723" i="4"/>
  <c r="AP723" i="4"/>
  <c r="AV723" i="4"/>
  <c r="AK723" i="4"/>
  <c r="AH723" i="4"/>
  <c r="AI723" i="4"/>
  <c r="AG723" i="4"/>
  <c r="AF691" i="4"/>
  <c r="AJ691" i="4"/>
  <c r="AK691" i="4"/>
  <c r="AH691" i="4"/>
  <c r="AI691" i="4"/>
  <c r="AG691" i="4"/>
  <c r="AM691" i="4"/>
  <c r="AS691" i="4"/>
  <c r="AF659" i="4"/>
  <c r="AJ659" i="4"/>
  <c r="AK659" i="4"/>
  <c r="AH659" i="4"/>
  <c r="AI659" i="4"/>
  <c r="AG659" i="4"/>
  <c r="AF607" i="4"/>
  <c r="AJ607" i="4"/>
  <c r="AK607" i="4"/>
  <c r="AH607" i="4"/>
  <c r="AI607" i="4"/>
  <c r="AG607" i="4"/>
  <c r="AH995" i="4"/>
  <c r="AI995" i="4"/>
  <c r="AG995" i="4"/>
  <c r="AF995" i="4"/>
  <c r="AJ995" i="4"/>
  <c r="AP995" i="4"/>
  <c r="AV995" i="4"/>
  <c r="AK995" i="4"/>
  <c r="AF627" i="4"/>
  <c r="AJ627" i="4"/>
  <c r="AK627" i="4"/>
  <c r="AQ627" i="4"/>
  <c r="AW627" i="4"/>
  <c r="AH627" i="4"/>
  <c r="AI627" i="4"/>
  <c r="AG627" i="4"/>
  <c r="AF563" i="4"/>
  <c r="AJ563" i="4"/>
  <c r="AK563" i="4"/>
  <c r="AH563" i="4"/>
  <c r="AI563" i="4"/>
  <c r="AG563" i="4"/>
  <c r="D993" i="4"/>
  <c r="H993" i="4"/>
  <c r="E993" i="4"/>
  <c r="I993" i="4"/>
  <c r="G993" i="4"/>
  <c r="F993" i="4"/>
  <c r="J993" i="4"/>
  <c r="D981" i="4"/>
  <c r="H981" i="4"/>
  <c r="E981" i="4"/>
  <c r="I981" i="4"/>
  <c r="F981" i="4"/>
  <c r="J981" i="4"/>
  <c r="G981" i="4"/>
  <c r="G531" i="4"/>
  <c r="F531" i="4"/>
  <c r="J531" i="4"/>
  <c r="D531" i="4"/>
  <c r="H531" i="4"/>
  <c r="E531" i="4"/>
  <c r="I531" i="4"/>
  <c r="G5" i="4"/>
  <c r="E5" i="4"/>
  <c r="I5" i="4"/>
  <c r="D5" i="4"/>
  <c r="H5" i="4"/>
  <c r="F5" i="4"/>
  <c r="J5" i="4"/>
  <c r="G966" i="4"/>
  <c r="D966" i="4"/>
  <c r="H966" i="4"/>
  <c r="F966" i="4"/>
  <c r="J966" i="4"/>
  <c r="E966" i="4"/>
  <c r="I966" i="4"/>
  <c r="G950" i="4"/>
  <c r="D950" i="4"/>
  <c r="H950" i="4"/>
  <c r="F950" i="4"/>
  <c r="J950" i="4"/>
  <c r="E950" i="4"/>
  <c r="I950" i="4"/>
  <c r="G930" i="4"/>
  <c r="D930" i="4"/>
  <c r="H930" i="4"/>
  <c r="F930" i="4"/>
  <c r="J930" i="4"/>
  <c r="E930" i="4"/>
  <c r="I930" i="4"/>
  <c r="G148" i="4"/>
  <c r="D148" i="4"/>
  <c r="H148" i="4"/>
  <c r="K149" i="2"/>
  <c r="F148" i="4"/>
  <c r="J148" i="4"/>
  <c r="M149" i="2"/>
  <c r="E148" i="4"/>
  <c r="I148" i="4"/>
  <c r="L149" i="2"/>
  <c r="G106" i="4"/>
  <c r="D106" i="4"/>
  <c r="H106" i="4"/>
  <c r="K107" i="2"/>
  <c r="F106" i="4"/>
  <c r="J106" i="4"/>
  <c r="M107" i="2"/>
  <c r="E106" i="4"/>
  <c r="I106" i="4"/>
  <c r="L107" i="2"/>
  <c r="AL908" i="4"/>
  <c r="AR908" i="4"/>
  <c r="E917" i="4"/>
  <c r="I917" i="4"/>
  <c r="F917" i="4"/>
  <c r="J917" i="4"/>
  <c r="G917" i="4"/>
  <c r="D917" i="4"/>
  <c r="H917" i="4"/>
  <c r="E885" i="4"/>
  <c r="I885" i="4"/>
  <c r="F885" i="4"/>
  <c r="J885" i="4"/>
  <c r="G885" i="4"/>
  <c r="D885" i="4"/>
  <c r="H885" i="4"/>
  <c r="E853" i="4"/>
  <c r="I853" i="4"/>
  <c r="F853" i="4"/>
  <c r="J853" i="4"/>
  <c r="G853" i="4"/>
  <c r="D853" i="4"/>
  <c r="H853" i="4"/>
  <c r="F829" i="4"/>
  <c r="J829" i="4"/>
  <c r="E765" i="4"/>
  <c r="I765" i="4"/>
  <c r="F765" i="4"/>
  <c r="J765" i="4"/>
  <c r="G765" i="4"/>
  <c r="D765" i="4"/>
  <c r="H765" i="4"/>
  <c r="E733" i="4"/>
  <c r="I733" i="4"/>
  <c r="F733" i="4"/>
  <c r="J733" i="4"/>
  <c r="G733" i="4"/>
  <c r="D733" i="4"/>
  <c r="H733" i="4"/>
  <c r="E701" i="4"/>
  <c r="I701" i="4"/>
  <c r="F701" i="4"/>
  <c r="J701" i="4"/>
  <c r="G701" i="4"/>
  <c r="D701" i="4"/>
  <c r="H701" i="4"/>
  <c r="E661" i="4"/>
  <c r="I661" i="4"/>
  <c r="F661" i="4"/>
  <c r="J661" i="4"/>
  <c r="G661" i="4"/>
  <c r="D661" i="4"/>
  <c r="H661" i="4"/>
  <c r="E629" i="4"/>
  <c r="I629" i="4"/>
  <c r="F629" i="4"/>
  <c r="J629" i="4"/>
  <c r="G629" i="4"/>
  <c r="D629" i="4"/>
  <c r="H629" i="4"/>
  <c r="E597" i="4"/>
  <c r="I597" i="4"/>
  <c r="F597" i="4"/>
  <c r="J597" i="4"/>
  <c r="G597" i="4"/>
  <c r="D597" i="4"/>
  <c r="H597" i="4"/>
  <c r="E565" i="4"/>
  <c r="I565" i="4"/>
  <c r="F565" i="4"/>
  <c r="J565" i="4"/>
  <c r="G565" i="4"/>
  <c r="D565" i="4"/>
  <c r="H565" i="4"/>
  <c r="F532" i="4"/>
  <c r="J532" i="4"/>
  <c r="G532" i="4"/>
  <c r="E532" i="4"/>
  <c r="I532" i="4"/>
  <c r="D532" i="4"/>
  <c r="H532" i="4"/>
  <c r="F971" i="4"/>
  <c r="J971" i="4"/>
  <c r="G971" i="4"/>
  <c r="E971" i="4"/>
  <c r="I971" i="4"/>
  <c r="D971" i="4"/>
  <c r="H971" i="4"/>
  <c r="F955" i="4"/>
  <c r="J955" i="4"/>
  <c r="G955" i="4"/>
  <c r="E955" i="4"/>
  <c r="I955" i="4"/>
  <c r="D955" i="4"/>
  <c r="H955" i="4"/>
  <c r="F943" i="4"/>
  <c r="J943" i="4"/>
  <c r="G943" i="4"/>
  <c r="E943" i="4"/>
  <c r="I943" i="4"/>
  <c r="D943" i="4"/>
  <c r="H943" i="4"/>
  <c r="F923" i="4"/>
  <c r="J923" i="4"/>
  <c r="G923" i="4"/>
  <c r="E923" i="4"/>
  <c r="I923" i="4"/>
  <c r="D923" i="4"/>
  <c r="H923" i="4"/>
  <c r="D111" i="4"/>
  <c r="H111" i="4"/>
  <c r="K112" i="2"/>
  <c r="F111" i="4"/>
  <c r="J111" i="4"/>
  <c r="M112" i="2"/>
  <c r="G111" i="4"/>
  <c r="E111" i="4"/>
  <c r="I111" i="4"/>
  <c r="L112" i="2"/>
  <c r="F95" i="4"/>
  <c r="J95" i="4"/>
  <c r="M96" i="2"/>
  <c r="G95" i="4"/>
  <c r="E95" i="4"/>
  <c r="I95" i="4"/>
  <c r="L96" i="2"/>
  <c r="D95" i="4"/>
  <c r="H95" i="4"/>
  <c r="K96" i="2"/>
  <c r="F79" i="4"/>
  <c r="J79" i="4"/>
  <c r="M80" i="2"/>
  <c r="G79" i="4"/>
  <c r="E79" i="4"/>
  <c r="I79" i="4"/>
  <c r="L80" i="2"/>
  <c r="D79" i="4"/>
  <c r="H79" i="4"/>
  <c r="K80" i="2"/>
  <c r="F41" i="4"/>
  <c r="J41" i="4"/>
  <c r="M42" i="2"/>
  <c r="E41" i="4"/>
  <c r="I41" i="4"/>
  <c r="L42" i="2"/>
  <c r="G41" i="4"/>
  <c r="D41" i="4"/>
  <c r="H41" i="4"/>
  <c r="K42" i="2"/>
  <c r="E921" i="4"/>
  <c r="I921" i="4"/>
  <c r="D921" i="4"/>
  <c r="H921" i="4"/>
  <c r="G921" i="4"/>
  <c r="F921" i="4"/>
  <c r="J921" i="4"/>
  <c r="E905" i="4"/>
  <c r="I905" i="4"/>
  <c r="D905" i="4"/>
  <c r="H905" i="4"/>
  <c r="G905" i="4"/>
  <c r="F905" i="4"/>
  <c r="J905" i="4"/>
  <c r="E889" i="4"/>
  <c r="I889" i="4"/>
  <c r="D889" i="4"/>
  <c r="H889" i="4"/>
  <c r="G889" i="4"/>
  <c r="F889" i="4"/>
  <c r="J889" i="4"/>
  <c r="E873" i="4"/>
  <c r="I873" i="4"/>
  <c r="D873" i="4"/>
  <c r="H873" i="4"/>
  <c r="G873" i="4"/>
  <c r="F873" i="4"/>
  <c r="J873" i="4"/>
  <c r="E857" i="4"/>
  <c r="I857" i="4"/>
  <c r="D857" i="4"/>
  <c r="H857" i="4"/>
  <c r="G857" i="4"/>
  <c r="F857" i="4"/>
  <c r="J857" i="4"/>
  <c r="E841" i="4"/>
  <c r="I841" i="4"/>
  <c r="D841" i="4"/>
  <c r="H841" i="4"/>
  <c r="G841" i="4"/>
  <c r="F841" i="4"/>
  <c r="J841" i="4"/>
  <c r="E825" i="4"/>
  <c r="I825" i="4"/>
  <c r="D825" i="4"/>
  <c r="H825" i="4"/>
  <c r="G825" i="4"/>
  <c r="F825" i="4"/>
  <c r="J825" i="4"/>
  <c r="E809" i="4"/>
  <c r="I809" i="4"/>
  <c r="D809" i="4"/>
  <c r="H809" i="4"/>
  <c r="G809" i="4"/>
  <c r="F809" i="4"/>
  <c r="J809" i="4"/>
  <c r="E793" i="4"/>
  <c r="I793" i="4"/>
  <c r="D793" i="4"/>
  <c r="H793" i="4"/>
  <c r="G793" i="4"/>
  <c r="F793" i="4"/>
  <c r="J793" i="4"/>
  <c r="E777" i="4"/>
  <c r="I777" i="4"/>
  <c r="D777" i="4"/>
  <c r="H777" i="4"/>
  <c r="G777" i="4"/>
  <c r="F777" i="4"/>
  <c r="J777" i="4"/>
  <c r="E761" i="4"/>
  <c r="I761" i="4"/>
  <c r="D761" i="4"/>
  <c r="H761" i="4"/>
  <c r="G761" i="4"/>
  <c r="F761" i="4"/>
  <c r="J761" i="4"/>
  <c r="E745" i="4"/>
  <c r="I745" i="4"/>
  <c r="D745" i="4"/>
  <c r="H745" i="4"/>
  <c r="G745" i="4"/>
  <c r="F745" i="4"/>
  <c r="J745" i="4"/>
  <c r="E729" i="4"/>
  <c r="I729" i="4"/>
  <c r="D729" i="4"/>
  <c r="H729" i="4"/>
  <c r="G729" i="4"/>
  <c r="F729" i="4"/>
  <c r="J729" i="4"/>
  <c r="G713" i="4"/>
  <c r="E697" i="4"/>
  <c r="I697" i="4"/>
  <c r="D697" i="4"/>
  <c r="H697" i="4"/>
  <c r="G697" i="4"/>
  <c r="F697" i="4"/>
  <c r="J697" i="4"/>
  <c r="E681" i="4"/>
  <c r="I681" i="4"/>
  <c r="G681" i="4"/>
  <c r="E665" i="4"/>
  <c r="I665" i="4"/>
  <c r="D665" i="4"/>
  <c r="H665" i="4"/>
  <c r="G665" i="4"/>
  <c r="F665" i="4"/>
  <c r="J665" i="4"/>
  <c r="E633" i="4"/>
  <c r="I633" i="4"/>
  <c r="D633" i="4"/>
  <c r="H633" i="4"/>
  <c r="G633" i="4"/>
  <c r="F633" i="4"/>
  <c r="J633" i="4"/>
  <c r="E617" i="4"/>
  <c r="I617" i="4"/>
  <c r="E601" i="4"/>
  <c r="I601" i="4"/>
  <c r="D601" i="4"/>
  <c r="H601" i="4"/>
  <c r="G601" i="4"/>
  <c r="F601" i="4"/>
  <c r="J601" i="4"/>
  <c r="I585" i="4"/>
  <c r="H585" i="4"/>
  <c r="J585" i="4"/>
  <c r="E569" i="4"/>
  <c r="I569" i="4"/>
  <c r="F540" i="4"/>
  <c r="J540" i="4"/>
  <c r="E540" i="4"/>
  <c r="I540" i="4"/>
  <c r="D540" i="4"/>
  <c r="H540" i="4"/>
  <c r="G540" i="4"/>
  <c r="F550" i="4"/>
  <c r="J550" i="4"/>
  <c r="G550" i="4"/>
  <c r="E550" i="4"/>
  <c r="I550" i="4"/>
  <c r="D550" i="4"/>
  <c r="H550" i="4"/>
  <c r="F518" i="4"/>
  <c r="J518" i="4"/>
  <c r="D518" i="4"/>
  <c r="H518" i="4"/>
  <c r="F31" i="4"/>
  <c r="J31" i="4"/>
  <c r="M32" i="2"/>
  <c r="E31" i="4"/>
  <c r="I31" i="4"/>
  <c r="L32" i="2"/>
  <c r="G31" i="4"/>
  <c r="D31" i="4"/>
  <c r="H31" i="4"/>
  <c r="K32" i="2"/>
  <c r="D21" i="4"/>
  <c r="H21" i="4"/>
  <c r="K22" i="2"/>
  <c r="E21" i="4"/>
  <c r="I21" i="4"/>
  <c r="L22" i="2"/>
  <c r="F21" i="4"/>
  <c r="J21" i="4"/>
  <c r="M22" i="2"/>
  <c r="G21" i="4"/>
  <c r="E901" i="4"/>
  <c r="I901" i="4"/>
  <c r="F901" i="4"/>
  <c r="J901" i="4"/>
  <c r="G901" i="4"/>
  <c r="D901" i="4"/>
  <c r="H901" i="4"/>
  <c r="E869" i="4"/>
  <c r="I869" i="4"/>
  <c r="G869" i="4"/>
  <c r="E845" i="4"/>
  <c r="I845" i="4"/>
  <c r="F845" i="4"/>
  <c r="J845" i="4"/>
  <c r="G845" i="4"/>
  <c r="D845" i="4"/>
  <c r="H845" i="4"/>
  <c r="E813" i="4"/>
  <c r="I813" i="4"/>
  <c r="F813" i="4"/>
  <c r="J813" i="4"/>
  <c r="G813" i="4"/>
  <c r="D813" i="4"/>
  <c r="H813" i="4"/>
  <c r="E781" i="4"/>
  <c r="I781" i="4"/>
  <c r="F781" i="4"/>
  <c r="J781" i="4"/>
  <c r="G781" i="4"/>
  <c r="D781" i="4"/>
  <c r="H781" i="4"/>
  <c r="E749" i="4"/>
  <c r="I749" i="4"/>
  <c r="F749" i="4"/>
  <c r="J749" i="4"/>
  <c r="G749" i="4"/>
  <c r="D749" i="4"/>
  <c r="H749" i="4"/>
  <c r="E717" i="4"/>
  <c r="I717" i="4"/>
  <c r="F717" i="4"/>
  <c r="J717" i="4"/>
  <c r="G717" i="4"/>
  <c r="D717" i="4"/>
  <c r="H717" i="4"/>
  <c r="E645" i="4"/>
  <c r="I645" i="4"/>
  <c r="F645" i="4"/>
  <c r="J645" i="4"/>
  <c r="G645" i="4"/>
  <c r="D645" i="4"/>
  <c r="H645" i="4"/>
  <c r="E613" i="4"/>
  <c r="I613" i="4"/>
  <c r="F613" i="4"/>
  <c r="J613" i="4"/>
  <c r="G613" i="4"/>
  <c r="D613" i="4"/>
  <c r="H613" i="4"/>
  <c r="E581" i="4"/>
  <c r="I581" i="4"/>
  <c r="F581" i="4"/>
  <c r="J581" i="4"/>
  <c r="G581" i="4"/>
  <c r="D581" i="4"/>
  <c r="H581" i="4"/>
  <c r="G548" i="4"/>
  <c r="F548" i="4"/>
  <c r="J548" i="4"/>
  <c r="E548" i="4"/>
  <c r="I548" i="4"/>
  <c r="D548" i="4"/>
  <c r="H548" i="4"/>
  <c r="F516" i="4"/>
  <c r="J516" i="4"/>
  <c r="G516" i="4"/>
  <c r="E516" i="4"/>
  <c r="I516" i="4"/>
  <c r="D516" i="4"/>
  <c r="H516" i="4"/>
  <c r="E913" i="4"/>
  <c r="I913" i="4"/>
  <c r="D913" i="4"/>
  <c r="H913" i="4"/>
  <c r="G913" i="4"/>
  <c r="F913" i="4"/>
  <c r="J913" i="4"/>
  <c r="E897" i="4"/>
  <c r="I897" i="4"/>
  <c r="D897" i="4"/>
  <c r="H897" i="4"/>
  <c r="G897" i="4"/>
  <c r="F897" i="4"/>
  <c r="J897" i="4"/>
  <c r="E881" i="4"/>
  <c r="I881" i="4"/>
  <c r="D881" i="4"/>
  <c r="H881" i="4"/>
  <c r="G881" i="4"/>
  <c r="F881" i="4"/>
  <c r="J881" i="4"/>
  <c r="E865" i="4"/>
  <c r="I865" i="4"/>
  <c r="D865" i="4"/>
  <c r="H865" i="4"/>
  <c r="G865" i="4"/>
  <c r="F865" i="4"/>
  <c r="J865" i="4"/>
  <c r="E849" i="4"/>
  <c r="I849" i="4"/>
  <c r="D849" i="4"/>
  <c r="H849" i="4"/>
  <c r="G849" i="4"/>
  <c r="F849" i="4"/>
  <c r="J849" i="4"/>
  <c r="E833" i="4"/>
  <c r="I833" i="4"/>
  <c r="D833" i="4"/>
  <c r="H833" i="4"/>
  <c r="G833" i="4"/>
  <c r="F833" i="4"/>
  <c r="J833" i="4"/>
  <c r="E817" i="4"/>
  <c r="I817" i="4"/>
  <c r="D817" i="4"/>
  <c r="H817" i="4"/>
  <c r="G817" i="4"/>
  <c r="F817" i="4"/>
  <c r="J817" i="4"/>
  <c r="E801" i="4"/>
  <c r="I801" i="4"/>
  <c r="D801" i="4"/>
  <c r="H801" i="4"/>
  <c r="G801" i="4"/>
  <c r="F801" i="4"/>
  <c r="J801" i="4"/>
  <c r="E785" i="4"/>
  <c r="I785" i="4"/>
  <c r="D785" i="4"/>
  <c r="H785" i="4"/>
  <c r="G785" i="4"/>
  <c r="F785" i="4"/>
  <c r="J785" i="4"/>
  <c r="E769" i="4"/>
  <c r="I769" i="4"/>
  <c r="D769" i="4"/>
  <c r="H769" i="4"/>
  <c r="G769" i="4"/>
  <c r="F769" i="4"/>
  <c r="J769" i="4"/>
  <c r="E753" i="4"/>
  <c r="I753" i="4"/>
  <c r="G753" i="4"/>
  <c r="E737" i="4"/>
  <c r="I737" i="4"/>
  <c r="D737" i="4"/>
  <c r="H737" i="4"/>
  <c r="G737" i="4"/>
  <c r="F737" i="4"/>
  <c r="J737" i="4"/>
  <c r="E721" i="4"/>
  <c r="I721" i="4"/>
  <c r="D721" i="4"/>
  <c r="H721" i="4"/>
  <c r="G721" i="4"/>
  <c r="F721" i="4"/>
  <c r="J721" i="4"/>
  <c r="E705" i="4"/>
  <c r="I705" i="4"/>
  <c r="D705" i="4"/>
  <c r="H705" i="4"/>
  <c r="G705" i="4"/>
  <c r="F705" i="4"/>
  <c r="J705" i="4"/>
  <c r="E689" i="4"/>
  <c r="I689" i="4"/>
  <c r="D689" i="4"/>
  <c r="H689" i="4"/>
  <c r="G689" i="4"/>
  <c r="F689" i="4"/>
  <c r="J689" i="4"/>
  <c r="E673" i="4"/>
  <c r="I673" i="4"/>
  <c r="D673" i="4"/>
  <c r="H673" i="4"/>
  <c r="G673" i="4"/>
  <c r="F673" i="4"/>
  <c r="J673" i="4"/>
  <c r="E657" i="4"/>
  <c r="I657" i="4"/>
  <c r="D657" i="4"/>
  <c r="H657" i="4"/>
  <c r="G657" i="4"/>
  <c r="F657" i="4"/>
  <c r="J657" i="4"/>
  <c r="E641" i="4"/>
  <c r="I641" i="4"/>
  <c r="D641" i="4"/>
  <c r="H641" i="4"/>
  <c r="G641" i="4"/>
  <c r="F641" i="4"/>
  <c r="J641" i="4"/>
  <c r="E625" i="4"/>
  <c r="I625" i="4"/>
  <c r="D625" i="4"/>
  <c r="H625" i="4"/>
  <c r="G625" i="4"/>
  <c r="F625" i="4"/>
  <c r="J625" i="4"/>
  <c r="E609" i="4"/>
  <c r="I609" i="4"/>
  <c r="D609" i="4"/>
  <c r="H609" i="4"/>
  <c r="G609" i="4"/>
  <c r="F609" i="4"/>
  <c r="J609" i="4"/>
  <c r="E593" i="4"/>
  <c r="I593" i="4"/>
  <c r="D593" i="4"/>
  <c r="H593" i="4"/>
  <c r="G593" i="4"/>
  <c r="F593" i="4"/>
  <c r="J593" i="4"/>
  <c r="E577" i="4"/>
  <c r="I577" i="4"/>
  <c r="D577" i="4"/>
  <c r="H577" i="4"/>
  <c r="G577" i="4"/>
  <c r="F577" i="4"/>
  <c r="J577" i="4"/>
  <c r="E561" i="4"/>
  <c r="I561" i="4"/>
  <c r="D561" i="4"/>
  <c r="H561" i="4"/>
  <c r="G561" i="4"/>
  <c r="F561" i="4"/>
  <c r="J561" i="4"/>
  <c r="F524" i="4"/>
  <c r="J524" i="4"/>
  <c r="E524" i="4"/>
  <c r="I524" i="4"/>
  <c r="D524" i="4"/>
  <c r="H524" i="4"/>
  <c r="G524" i="4"/>
  <c r="G534" i="4"/>
  <c r="F534" i="4"/>
  <c r="J534" i="4"/>
  <c r="E534" i="4"/>
  <c r="I534" i="4"/>
  <c r="D534" i="4"/>
  <c r="H534" i="4"/>
  <c r="D101" i="4"/>
  <c r="H101" i="4"/>
  <c r="K102" i="2"/>
  <c r="E101" i="4"/>
  <c r="I101" i="4"/>
  <c r="L102" i="2"/>
  <c r="F101" i="4"/>
  <c r="J101" i="4"/>
  <c r="M102" i="2"/>
  <c r="G101" i="4"/>
  <c r="D93" i="4"/>
  <c r="H93" i="4"/>
  <c r="K94" i="2"/>
  <c r="E93" i="4"/>
  <c r="I93" i="4"/>
  <c r="L94" i="2"/>
  <c r="F93" i="4"/>
  <c r="J93" i="4"/>
  <c r="M94" i="2"/>
  <c r="G93" i="4"/>
  <c r="D85" i="4"/>
  <c r="H85" i="4"/>
  <c r="K86" i="2"/>
  <c r="E85" i="4"/>
  <c r="I85" i="4"/>
  <c r="L86" i="2"/>
  <c r="F85" i="4"/>
  <c r="J85" i="4"/>
  <c r="M86" i="2"/>
  <c r="G85" i="4"/>
  <c r="G77" i="4"/>
  <c r="E77" i="4"/>
  <c r="I77" i="4"/>
  <c r="L78" i="2"/>
  <c r="F77" i="4"/>
  <c r="J77" i="4"/>
  <c r="M78" i="2"/>
  <c r="D77" i="4"/>
  <c r="H77" i="4"/>
  <c r="K78" i="2"/>
  <c r="E67" i="4"/>
  <c r="I67" i="4"/>
  <c r="L68" i="2"/>
  <c r="G67" i="4"/>
  <c r="F67" i="4"/>
  <c r="J67" i="4"/>
  <c r="M68" i="2"/>
  <c r="D67" i="4"/>
  <c r="H67" i="4"/>
  <c r="K68" i="2"/>
  <c r="F23" i="4"/>
  <c r="J23" i="4"/>
  <c r="M24" i="2"/>
  <c r="E23" i="4"/>
  <c r="I23" i="4"/>
  <c r="L24" i="2"/>
  <c r="G23" i="4"/>
  <c r="D23" i="4"/>
  <c r="H23" i="4"/>
  <c r="K24" i="2"/>
  <c r="F27" i="4"/>
  <c r="J27" i="4"/>
  <c r="M28" i="2"/>
  <c r="E27" i="4"/>
  <c r="I27" i="4"/>
  <c r="L28" i="2"/>
  <c r="G27" i="4"/>
  <c r="D27" i="4"/>
  <c r="H27" i="4"/>
  <c r="K28" i="2"/>
  <c r="D25" i="4"/>
  <c r="H25" i="4"/>
  <c r="K26" i="2"/>
  <c r="E25" i="4"/>
  <c r="I25" i="4"/>
  <c r="L26" i="2"/>
  <c r="F25" i="4"/>
  <c r="J25" i="4"/>
  <c r="M26" i="2"/>
  <c r="G25" i="4"/>
  <c r="F157" i="4"/>
  <c r="J157" i="4"/>
  <c r="M158" i="2"/>
  <c r="E157" i="4"/>
  <c r="I157" i="4"/>
  <c r="L158" i="2"/>
  <c r="G157" i="4"/>
  <c r="D157" i="4"/>
  <c r="H157" i="4"/>
  <c r="K158" i="2"/>
  <c r="F54" i="4"/>
  <c r="J54" i="4"/>
  <c r="M55" i="2"/>
  <c r="E54" i="4"/>
  <c r="I54" i="4"/>
  <c r="L55" i="2"/>
  <c r="G54" i="4"/>
  <c r="D54" i="4"/>
  <c r="H54" i="4"/>
  <c r="K55" i="2"/>
  <c r="D33" i="4"/>
  <c r="H33" i="4"/>
  <c r="K34" i="2"/>
  <c r="E33" i="4"/>
  <c r="I33" i="4"/>
  <c r="L34" i="2"/>
  <c r="F33" i="4"/>
  <c r="J33" i="4"/>
  <c r="M34" i="2"/>
  <c r="G33" i="4"/>
  <c r="G82" i="4"/>
  <c r="D82" i="4"/>
  <c r="H82" i="4"/>
  <c r="K83" i="2"/>
  <c r="F82" i="4"/>
  <c r="J82" i="4"/>
  <c r="M83" i="2"/>
  <c r="E82" i="4"/>
  <c r="I82" i="4"/>
  <c r="L83" i="2"/>
  <c r="G47" i="4"/>
  <c r="F47" i="4"/>
  <c r="J47" i="4"/>
  <c r="M48" i="2"/>
  <c r="D47" i="4"/>
  <c r="H47" i="4"/>
  <c r="K48" i="2"/>
  <c r="E47" i="4"/>
  <c r="I47" i="4"/>
  <c r="L48" i="2"/>
  <c r="G36" i="4"/>
  <c r="D36" i="4"/>
  <c r="H36" i="4"/>
  <c r="K37" i="2"/>
  <c r="F36" i="4"/>
  <c r="J36" i="4"/>
  <c r="M37" i="2"/>
  <c r="E36" i="4"/>
  <c r="I36" i="4"/>
  <c r="L37" i="2"/>
  <c r="D124" i="4"/>
  <c r="H124" i="4"/>
  <c r="K125" i="2"/>
  <c r="G124" i="4"/>
  <c r="F124" i="4"/>
  <c r="J124" i="4"/>
  <c r="M125" i="2"/>
  <c r="E124" i="4"/>
  <c r="I124" i="4"/>
  <c r="L125" i="2"/>
  <c r="G78" i="4"/>
  <c r="D78" i="4"/>
  <c r="H78" i="4"/>
  <c r="K79" i="2"/>
  <c r="F78" i="4"/>
  <c r="J78" i="4"/>
  <c r="M79" i="2"/>
  <c r="E78" i="4"/>
  <c r="I78" i="4"/>
  <c r="L79" i="2"/>
  <c r="F507" i="4"/>
  <c r="J507" i="4"/>
  <c r="E507" i="4"/>
  <c r="I507" i="4"/>
  <c r="G507" i="4"/>
  <c r="D507" i="4"/>
  <c r="H507" i="4"/>
  <c r="G55" i="4"/>
  <c r="F55" i="4"/>
  <c r="J55" i="4"/>
  <c r="M56" i="2"/>
  <c r="D55" i="4"/>
  <c r="H55" i="4"/>
  <c r="K56" i="2"/>
  <c r="E55" i="4"/>
  <c r="I55" i="4"/>
  <c r="L56" i="2"/>
  <c r="F156" i="4"/>
  <c r="J156" i="4"/>
  <c r="M157" i="2"/>
  <c r="G156" i="4"/>
  <c r="D156" i="4"/>
  <c r="H156" i="4"/>
  <c r="K157" i="2"/>
  <c r="E156" i="4"/>
  <c r="I156" i="4"/>
  <c r="L157" i="2"/>
  <c r="G132" i="4"/>
  <c r="D132" i="4"/>
  <c r="H132" i="4"/>
  <c r="K133" i="2"/>
  <c r="F132" i="4"/>
  <c r="J132" i="4"/>
  <c r="M133" i="2"/>
  <c r="E132" i="4"/>
  <c r="I132" i="4"/>
  <c r="L133" i="2"/>
  <c r="G116" i="4"/>
  <c r="F116" i="4"/>
  <c r="J116" i="4"/>
  <c r="M117" i="2"/>
  <c r="D116" i="4"/>
  <c r="H116" i="4"/>
  <c r="K117" i="2"/>
  <c r="E116" i="4"/>
  <c r="I116" i="4"/>
  <c r="L117" i="2"/>
  <c r="D12" i="4"/>
  <c r="H12" i="4"/>
  <c r="K13" i="2"/>
  <c r="F12" i="4"/>
  <c r="J12" i="4"/>
  <c r="M13" i="2"/>
  <c r="G12" i="4"/>
  <c r="E12" i="4"/>
  <c r="I12" i="4"/>
  <c r="L13" i="2"/>
  <c r="AJ439" i="4"/>
  <c r="AG910" i="4"/>
  <c r="AM910" i="4"/>
  <c r="AS910" i="4"/>
  <c r="AK910" i="4"/>
  <c r="AQ910" i="4"/>
  <c r="AW910" i="4"/>
  <c r="AJ910" i="4"/>
  <c r="AP910" i="4"/>
  <c r="AV910" i="4"/>
  <c r="AI910" i="4"/>
  <c r="AO910" i="4"/>
  <c r="AU910" i="4"/>
  <c r="AF910" i="4"/>
  <c r="AL910" i="4"/>
  <c r="AR910" i="4"/>
  <c r="AH910" i="4"/>
  <c r="AG906" i="4"/>
  <c r="AM906" i="4"/>
  <c r="AS906" i="4"/>
  <c r="AK906" i="4"/>
  <c r="AJ906" i="4"/>
  <c r="AP906" i="4"/>
  <c r="AV906" i="4"/>
  <c r="AI906" i="4"/>
  <c r="AO906" i="4"/>
  <c r="AU906" i="4"/>
  <c r="AF906" i="4"/>
  <c r="AL906" i="4"/>
  <c r="AR906" i="4"/>
  <c r="AH906" i="4"/>
  <c r="AN906" i="4"/>
  <c r="AT906" i="4"/>
  <c r="AG902" i="4"/>
  <c r="AM902" i="4"/>
  <c r="AS902" i="4"/>
  <c r="AK902" i="4"/>
  <c r="AJ902" i="4"/>
  <c r="AP902" i="4"/>
  <c r="AV902" i="4"/>
  <c r="AI902" i="4"/>
  <c r="AO902" i="4"/>
  <c r="AU902" i="4"/>
  <c r="AF902" i="4"/>
  <c r="AL902" i="4"/>
  <c r="AR902" i="4"/>
  <c r="AH902" i="4"/>
  <c r="AG898" i="4"/>
  <c r="AM898" i="4"/>
  <c r="AS898" i="4"/>
  <c r="AK898" i="4"/>
  <c r="AJ898" i="4"/>
  <c r="AP898" i="4"/>
  <c r="AV898" i="4"/>
  <c r="AI898" i="4"/>
  <c r="AO898" i="4"/>
  <c r="AU898" i="4"/>
  <c r="AF898" i="4"/>
  <c r="AL898" i="4"/>
  <c r="AR898" i="4"/>
  <c r="AH898" i="4"/>
  <c r="AG894" i="4"/>
  <c r="AM894" i="4"/>
  <c r="AS894" i="4"/>
  <c r="AK894" i="4"/>
  <c r="AQ894" i="4"/>
  <c r="AW894" i="4"/>
  <c r="AJ894" i="4"/>
  <c r="AP894" i="4"/>
  <c r="AV894" i="4"/>
  <c r="AI894" i="4"/>
  <c r="AO894" i="4"/>
  <c r="AU894" i="4"/>
  <c r="AF894" i="4"/>
  <c r="AL894" i="4"/>
  <c r="AR894" i="4"/>
  <c r="AH894" i="4"/>
  <c r="AG890" i="4"/>
  <c r="AM890" i="4"/>
  <c r="AS890" i="4"/>
  <c r="AK890" i="4"/>
  <c r="AJ890" i="4"/>
  <c r="AP890" i="4"/>
  <c r="AV890" i="4"/>
  <c r="AI890" i="4"/>
  <c r="AO890" i="4"/>
  <c r="AU890" i="4"/>
  <c r="AF890" i="4"/>
  <c r="AL890" i="4"/>
  <c r="AR890" i="4"/>
  <c r="AH890" i="4"/>
  <c r="AN890" i="4"/>
  <c r="AT890" i="4"/>
  <c r="AG886" i="4"/>
  <c r="AM886" i="4"/>
  <c r="AS886" i="4"/>
  <c r="AK886" i="4"/>
  <c r="AQ886" i="4"/>
  <c r="AW886" i="4"/>
  <c r="AJ886" i="4"/>
  <c r="AP886" i="4"/>
  <c r="AV886" i="4"/>
  <c r="AI886" i="4"/>
  <c r="AO886" i="4"/>
  <c r="AU886" i="4"/>
  <c r="AF886" i="4"/>
  <c r="AL886" i="4"/>
  <c r="AR886" i="4"/>
  <c r="AH886" i="4"/>
  <c r="AG882" i="4"/>
  <c r="AM882" i="4"/>
  <c r="AS882" i="4"/>
  <c r="AK882" i="4"/>
  <c r="AJ882" i="4"/>
  <c r="AP882" i="4"/>
  <c r="AV882" i="4"/>
  <c r="AI882" i="4"/>
  <c r="AF882" i="4"/>
  <c r="AL882" i="4"/>
  <c r="AR882" i="4"/>
  <c r="AH882" i="4"/>
  <c r="AG878" i="4"/>
  <c r="AM878" i="4"/>
  <c r="AS878" i="4"/>
  <c r="AK878" i="4"/>
  <c r="AQ878" i="4"/>
  <c r="AW878" i="4"/>
  <c r="AJ878" i="4"/>
  <c r="AP878" i="4"/>
  <c r="AV878" i="4"/>
  <c r="AI878" i="4"/>
  <c r="AO878" i="4"/>
  <c r="AU878" i="4"/>
  <c r="AF878" i="4"/>
  <c r="AL878" i="4"/>
  <c r="AR878" i="4"/>
  <c r="AH878" i="4"/>
  <c r="AG874" i="4"/>
  <c r="AM874" i="4"/>
  <c r="AS874" i="4"/>
  <c r="AK874" i="4"/>
  <c r="AJ874" i="4"/>
  <c r="AP874" i="4"/>
  <c r="AV874" i="4"/>
  <c r="AI874" i="4"/>
  <c r="AO874" i="4"/>
  <c r="AU874" i="4"/>
  <c r="AF874" i="4"/>
  <c r="AL874" i="4"/>
  <c r="AR874" i="4"/>
  <c r="AH874" i="4"/>
  <c r="AN874" i="4"/>
  <c r="AT874" i="4"/>
  <c r="AG870" i="4"/>
  <c r="AM870" i="4"/>
  <c r="AS870" i="4"/>
  <c r="AK870" i="4"/>
  <c r="AJ870" i="4"/>
  <c r="AP870" i="4"/>
  <c r="AV870" i="4"/>
  <c r="AI870" i="4"/>
  <c r="AF870" i="4"/>
  <c r="AL870" i="4"/>
  <c r="AR870" i="4"/>
  <c r="AH870" i="4"/>
  <c r="AG866" i="4"/>
  <c r="AM866" i="4"/>
  <c r="AS866" i="4"/>
  <c r="AK866" i="4"/>
  <c r="AQ866" i="4"/>
  <c r="AW866" i="4"/>
  <c r="AJ866" i="4"/>
  <c r="AP866" i="4"/>
  <c r="AV866" i="4"/>
  <c r="AI866" i="4"/>
  <c r="AO866" i="4"/>
  <c r="AU866" i="4"/>
  <c r="AF866" i="4"/>
  <c r="AL866" i="4"/>
  <c r="AR866" i="4"/>
  <c r="AH866" i="4"/>
  <c r="AG862" i="4"/>
  <c r="AM862" i="4"/>
  <c r="AS862" i="4"/>
  <c r="AK862" i="4"/>
  <c r="AQ862" i="4"/>
  <c r="AW862" i="4"/>
  <c r="AJ862" i="4"/>
  <c r="AP862" i="4"/>
  <c r="AV862" i="4"/>
  <c r="AI862" i="4"/>
  <c r="AO862" i="4"/>
  <c r="AU862" i="4"/>
  <c r="AF862" i="4"/>
  <c r="AL862" i="4"/>
  <c r="AR862" i="4"/>
  <c r="AH862" i="4"/>
  <c r="AG858" i="4"/>
  <c r="AM858" i="4"/>
  <c r="AS858" i="4"/>
  <c r="AK858" i="4"/>
  <c r="AJ858" i="4"/>
  <c r="AP858" i="4"/>
  <c r="AV858" i="4"/>
  <c r="AI858" i="4"/>
  <c r="AF858" i="4"/>
  <c r="AL858" i="4"/>
  <c r="AR858" i="4"/>
  <c r="AH858" i="4"/>
  <c r="AN858" i="4"/>
  <c r="AT858" i="4"/>
  <c r="AG854" i="4"/>
  <c r="AM854" i="4"/>
  <c r="AS854" i="4"/>
  <c r="AK854" i="4"/>
  <c r="AJ854" i="4"/>
  <c r="AP854" i="4"/>
  <c r="AV854" i="4"/>
  <c r="AI854" i="4"/>
  <c r="AF854" i="4"/>
  <c r="AL854" i="4"/>
  <c r="AR854" i="4"/>
  <c r="AH854" i="4"/>
  <c r="AN854" i="4"/>
  <c r="AT854" i="4"/>
  <c r="AG850" i="4"/>
  <c r="AM850" i="4"/>
  <c r="AS850" i="4"/>
  <c r="AK850" i="4"/>
  <c r="AQ850" i="4"/>
  <c r="AW850" i="4"/>
  <c r="AJ850" i="4"/>
  <c r="AP850" i="4"/>
  <c r="AV850" i="4"/>
  <c r="AI850" i="4"/>
  <c r="AO850" i="4"/>
  <c r="AU850" i="4"/>
  <c r="AF850" i="4"/>
  <c r="AL850" i="4"/>
  <c r="AR850" i="4"/>
  <c r="AH850" i="4"/>
  <c r="AG846" i="4"/>
  <c r="AM846" i="4"/>
  <c r="AS846" i="4"/>
  <c r="AK846" i="4"/>
  <c r="AJ846" i="4"/>
  <c r="AP846" i="4"/>
  <c r="AV846" i="4"/>
  <c r="AI846" i="4"/>
  <c r="AO846" i="4"/>
  <c r="AU846" i="4"/>
  <c r="AF846" i="4"/>
  <c r="AL846" i="4"/>
  <c r="AR846" i="4"/>
  <c r="AH846" i="4"/>
  <c r="AG842" i="4"/>
  <c r="AM842" i="4"/>
  <c r="AS842" i="4"/>
  <c r="AK842" i="4"/>
  <c r="AJ842" i="4"/>
  <c r="AP842" i="4"/>
  <c r="AV842" i="4"/>
  <c r="AI842" i="4"/>
  <c r="AO842" i="4"/>
  <c r="AU842" i="4"/>
  <c r="AF842" i="4"/>
  <c r="AL842" i="4"/>
  <c r="AR842" i="4"/>
  <c r="AH842" i="4"/>
  <c r="AG838" i="4"/>
  <c r="AM838" i="4"/>
  <c r="AS838" i="4"/>
  <c r="AK838" i="4"/>
  <c r="AJ838" i="4"/>
  <c r="AP838" i="4"/>
  <c r="AV838" i="4"/>
  <c r="AI838" i="4"/>
  <c r="AF838" i="4"/>
  <c r="AL838" i="4"/>
  <c r="AR838" i="4"/>
  <c r="AH838" i="4"/>
  <c r="AN838" i="4"/>
  <c r="AT838" i="4"/>
  <c r="AG834" i="4"/>
  <c r="AM834" i="4"/>
  <c r="AS834" i="4"/>
  <c r="AK834" i="4"/>
  <c r="AQ834" i="4"/>
  <c r="AW834" i="4"/>
  <c r="AJ834" i="4"/>
  <c r="AP834" i="4"/>
  <c r="AV834" i="4"/>
  <c r="AI834" i="4"/>
  <c r="AF834" i="4"/>
  <c r="AL834" i="4"/>
  <c r="AR834" i="4"/>
  <c r="AH834" i="4"/>
  <c r="AG830" i="4"/>
  <c r="AM830" i="4"/>
  <c r="AS830" i="4"/>
  <c r="AK830" i="4"/>
  <c r="AJ830" i="4"/>
  <c r="AP830" i="4"/>
  <c r="AV830" i="4"/>
  <c r="AI830" i="4"/>
  <c r="AF830" i="4"/>
  <c r="AL830" i="4"/>
  <c r="AR830" i="4"/>
  <c r="AH830" i="4"/>
  <c r="AG826" i="4"/>
  <c r="AM826" i="4"/>
  <c r="AS826" i="4"/>
  <c r="AK826" i="4"/>
  <c r="AJ826" i="4"/>
  <c r="AP826" i="4"/>
  <c r="AV826" i="4"/>
  <c r="AI826" i="4"/>
  <c r="AO826" i="4"/>
  <c r="AU826" i="4"/>
  <c r="AF826" i="4"/>
  <c r="AL826" i="4"/>
  <c r="AR826" i="4"/>
  <c r="AH826" i="4"/>
  <c r="AG822" i="4"/>
  <c r="AM822" i="4"/>
  <c r="AS822" i="4"/>
  <c r="AK822" i="4"/>
  <c r="AJ822" i="4"/>
  <c r="AP822" i="4"/>
  <c r="AV822" i="4"/>
  <c r="AI822" i="4"/>
  <c r="AF822" i="4"/>
  <c r="AL822" i="4"/>
  <c r="AR822" i="4"/>
  <c r="AH822" i="4"/>
  <c r="AN822" i="4"/>
  <c r="AT822" i="4"/>
  <c r="AG818" i="4"/>
  <c r="AM818" i="4"/>
  <c r="AS818" i="4"/>
  <c r="AK818" i="4"/>
  <c r="AQ818" i="4"/>
  <c r="AW818" i="4"/>
  <c r="AJ818" i="4"/>
  <c r="AP818" i="4"/>
  <c r="AV818" i="4"/>
  <c r="AI818" i="4"/>
  <c r="AF818" i="4"/>
  <c r="AL818" i="4"/>
  <c r="AR818" i="4"/>
  <c r="AH818" i="4"/>
  <c r="AG814" i="4"/>
  <c r="AM814" i="4"/>
  <c r="AS814" i="4"/>
  <c r="AK814" i="4"/>
  <c r="AJ814" i="4"/>
  <c r="AP814" i="4"/>
  <c r="AV814" i="4"/>
  <c r="AI814" i="4"/>
  <c r="AF814" i="4"/>
  <c r="AL814" i="4"/>
  <c r="AR814" i="4"/>
  <c r="AH814" i="4"/>
  <c r="AG810" i="4"/>
  <c r="AM810" i="4"/>
  <c r="AS810" i="4"/>
  <c r="AK810" i="4"/>
  <c r="AJ810" i="4"/>
  <c r="AP810" i="4"/>
  <c r="AV810" i="4"/>
  <c r="AI810" i="4"/>
  <c r="AO810" i="4"/>
  <c r="AU810" i="4"/>
  <c r="AF810" i="4"/>
  <c r="AL810" i="4"/>
  <c r="AR810" i="4"/>
  <c r="AH810" i="4"/>
  <c r="AG806" i="4"/>
  <c r="AM806" i="4"/>
  <c r="AS806" i="4"/>
  <c r="AK806" i="4"/>
  <c r="AJ806" i="4"/>
  <c r="AP806" i="4"/>
  <c r="AV806" i="4"/>
  <c r="AI806" i="4"/>
  <c r="AF806" i="4"/>
  <c r="AL806" i="4"/>
  <c r="AR806" i="4"/>
  <c r="AH806" i="4"/>
  <c r="AN806" i="4"/>
  <c r="AT806" i="4"/>
  <c r="AG802" i="4"/>
  <c r="AM802" i="4"/>
  <c r="AS802" i="4"/>
  <c r="AK802" i="4"/>
  <c r="AQ802" i="4"/>
  <c r="AW802" i="4"/>
  <c r="AJ802" i="4"/>
  <c r="AP802" i="4"/>
  <c r="AV802" i="4"/>
  <c r="AI802" i="4"/>
  <c r="AF802" i="4"/>
  <c r="AL802" i="4"/>
  <c r="AR802" i="4"/>
  <c r="AH802" i="4"/>
  <c r="AG798" i="4"/>
  <c r="AM798" i="4"/>
  <c r="AS798" i="4"/>
  <c r="AK798" i="4"/>
  <c r="AJ798" i="4"/>
  <c r="AP798" i="4"/>
  <c r="AV798" i="4"/>
  <c r="AI798" i="4"/>
  <c r="AF798" i="4"/>
  <c r="AL798" i="4"/>
  <c r="AR798" i="4"/>
  <c r="AH798" i="4"/>
  <c r="AG794" i="4"/>
  <c r="AM794" i="4"/>
  <c r="AS794" i="4"/>
  <c r="AK794" i="4"/>
  <c r="AJ794" i="4"/>
  <c r="AP794" i="4"/>
  <c r="AV794" i="4"/>
  <c r="AI794" i="4"/>
  <c r="AO794" i="4"/>
  <c r="AU794" i="4"/>
  <c r="AF794" i="4"/>
  <c r="AL794" i="4"/>
  <c r="AR794" i="4"/>
  <c r="AH794" i="4"/>
  <c r="AG790" i="4"/>
  <c r="AM790" i="4"/>
  <c r="AS790" i="4"/>
  <c r="AK790" i="4"/>
  <c r="AJ790" i="4"/>
  <c r="AP790" i="4"/>
  <c r="AV790" i="4"/>
  <c r="AI790" i="4"/>
  <c r="AF790" i="4"/>
  <c r="AL790" i="4"/>
  <c r="AR790" i="4"/>
  <c r="AH790" i="4"/>
  <c r="AN790" i="4"/>
  <c r="AT790" i="4"/>
  <c r="AG786" i="4"/>
  <c r="AM786" i="4"/>
  <c r="AS786" i="4"/>
  <c r="AK786" i="4"/>
  <c r="AQ786" i="4"/>
  <c r="AW786" i="4"/>
  <c r="AJ786" i="4"/>
  <c r="AP786" i="4"/>
  <c r="AV786" i="4"/>
  <c r="AI786" i="4"/>
  <c r="AF786" i="4"/>
  <c r="AL786" i="4"/>
  <c r="AR786" i="4"/>
  <c r="AH786" i="4"/>
  <c r="AG782" i="4"/>
  <c r="AM782" i="4"/>
  <c r="AS782" i="4"/>
  <c r="AK782" i="4"/>
  <c r="AJ782" i="4"/>
  <c r="AP782" i="4"/>
  <c r="AV782" i="4"/>
  <c r="AI782" i="4"/>
  <c r="AF782" i="4"/>
  <c r="AL782" i="4"/>
  <c r="AR782" i="4"/>
  <c r="AH782" i="4"/>
  <c r="AG778" i="4"/>
  <c r="AM778" i="4"/>
  <c r="AS778" i="4"/>
  <c r="AK778" i="4"/>
  <c r="AJ778" i="4"/>
  <c r="AP778" i="4"/>
  <c r="AV778" i="4"/>
  <c r="AI778" i="4"/>
  <c r="AO778" i="4"/>
  <c r="AU778" i="4"/>
  <c r="AF778" i="4"/>
  <c r="AL778" i="4"/>
  <c r="AR778" i="4"/>
  <c r="AH778" i="4"/>
  <c r="AG774" i="4"/>
  <c r="AM774" i="4"/>
  <c r="AS774" i="4"/>
  <c r="AK774" i="4"/>
  <c r="AJ774" i="4"/>
  <c r="AP774" i="4"/>
  <c r="AV774" i="4"/>
  <c r="AI774" i="4"/>
  <c r="AF774" i="4"/>
  <c r="AL774" i="4"/>
  <c r="AR774" i="4"/>
  <c r="AH774" i="4"/>
  <c r="AN774" i="4"/>
  <c r="AT774" i="4"/>
  <c r="AG770" i="4"/>
  <c r="AM770" i="4"/>
  <c r="AS770" i="4"/>
  <c r="AK770" i="4"/>
  <c r="AQ770" i="4"/>
  <c r="AW770" i="4"/>
  <c r="AJ770" i="4"/>
  <c r="AP770" i="4"/>
  <c r="AV770" i="4"/>
  <c r="AI770" i="4"/>
  <c r="AF770" i="4"/>
  <c r="AL770" i="4"/>
  <c r="AR770" i="4"/>
  <c r="AH770" i="4"/>
  <c r="AG766" i="4"/>
  <c r="AM766" i="4"/>
  <c r="AS766" i="4"/>
  <c r="AK766" i="4"/>
  <c r="AJ766" i="4"/>
  <c r="AP766" i="4"/>
  <c r="AV766" i="4"/>
  <c r="AI766" i="4"/>
  <c r="AF766" i="4"/>
  <c r="AL766" i="4"/>
  <c r="AR766" i="4"/>
  <c r="AH766" i="4"/>
  <c r="AG762" i="4"/>
  <c r="AM762" i="4"/>
  <c r="AS762" i="4"/>
  <c r="AK762" i="4"/>
  <c r="AJ762" i="4"/>
  <c r="AP762" i="4"/>
  <c r="AV762" i="4"/>
  <c r="AI762" i="4"/>
  <c r="AF762" i="4"/>
  <c r="AL762" i="4"/>
  <c r="AR762" i="4"/>
  <c r="AH762" i="4"/>
  <c r="AG758" i="4"/>
  <c r="AM758" i="4"/>
  <c r="AS758" i="4"/>
  <c r="AK758" i="4"/>
  <c r="AQ758" i="4"/>
  <c r="AW758" i="4"/>
  <c r="AJ758" i="4"/>
  <c r="AP758" i="4"/>
  <c r="AV758" i="4"/>
  <c r="AI758" i="4"/>
  <c r="AF758" i="4"/>
  <c r="AL758" i="4"/>
  <c r="AR758" i="4"/>
  <c r="AH758" i="4"/>
  <c r="AG754" i="4"/>
  <c r="AM754" i="4"/>
  <c r="AS754" i="4"/>
  <c r="AK754" i="4"/>
  <c r="AJ754" i="4"/>
  <c r="AP754" i="4"/>
  <c r="AV754" i="4"/>
  <c r="AI754" i="4"/>
  <c r="AF754" i="4"/>
  <c r="AL754" i="4"/>
  <c r="AR754" i="4"/>
  <c r="AH754" i="4"/>
  <c r="AN754" i="4"/>
  <c r="AT754" i="4"/>
  <c r="AG750" i="4"/>
  <c r="AM750" i="4"/>
  <c r="AS750" i="4"/>
  <c r="AK750" i="4"/>
  <c r="AQ750" i="4"/>
  <c r="AW750" i="4"/>
  <c r="AJ750" i="4"/>
  <c r="AP750" i="4"/>
  <c r="AV750" i="4"/>
  <c r="AI750" i="4"/>
  <c r="AF750" i="4"/>
  <c r="AL750" i="4"/>
  <c r="AR750" i="4"/>
  <c r="AH750" i="4"/>
  <c r="AG746" i="4"/>
  <c r="AM746" i="4"/>
  <c r="AS746" i="4"/>
  <c r="AK746" i="4"/>
  <c r="AJ746" i="4"/>
  <c r="AP746" i="4"/>
  <c r="AV746" i="4"/>
  <c r="AI746" i="4"/>
  <c r="AF746" i="4"/>
  <c r="AL746" i="4"/>
  <c r="AR746" i="4"/>
  <c r="AH746" i="4"/>
  <c r="AG742" i="4"/>
  <c r="AM742" i="4"/>
  <c r="AS742" i="4"/>
  <c r="AK742" i="4"/>
  <c r="AJ742" i="4"/>
  <c r="AP742" i="4"/>
  <c r="AV742" i="4"/>
  <c r="AI742" i="4"/>
  <c r="AO742" i="4"/>
  <c r="AU742" i="4"/>
  <c r="AF742" i="4"/>
  <c r="AL742" i="4"/>
  <c r="AR742" i="4"/>
  <c r="AH742" i="4"/>
  <c r="AG738" i="4"/>
  <c r="AM738" i="4"/>
  <c r="AS738" i="4"/>
  <c r="AK738" i="4"/>
  <c r="AJ738" i="4"/>
  <c r="AP738" i="4"/>
  <c r="AV738" i="4"/>
  <c r="AI738" i="4"/>
  <c r="AF738" i="4"/>
  <c r="AL738" i="4"/>
  <c r="AR738" i="4"/>
  <c r="AH738" i="4"/>
  <c r="AN738" i="4"/>
  <c r="AT738" i="4"/>
  <c r="AG734" i="4"/>
  <c r="AM734" i="4"/>
  <c r="AS734" i="4"/>
  <c r="AK734" i="4"/>
  <c r="AJ734" i="4"/>
  <c r="AP734" i="4"/>
  <c r="AV734" i="4"/>
  <c r="AI734" i="4"/>
  <c r="AO734" i="4"/>
  <c r="AU734" i="4"/>
  <c r="AF734" i="4"/>
  <c r="AL734" i="4"/>
  <c r="AR734" i="4"/>
  <c r="AH734" i="4"/>
  <c r="AG730" i="4"/>
  <c r="AM730" i="4"/>
  <c r="AS730" i="4"/>
  <c r="AK730" i="4"/>
  <c r="AJ730" i="4"/>
  <c r="AP730" i="4"/>
  <c r="AV730" i="4"/>
  <c r="AI730" i="4"/>
  <c r="AF730" i="4"/>
  <c r="AL730" i="4"/>
  <c r="AR730" i="4"/>
  <c r="AH730" i="4"/>
  <c r="AG726" i="4"/>
  <c r="AM726" i="4"/>
  <c r="AS726" i="4"/>
  <c r="AK726" i="4"/>
  <c r="AQ726" i="4"/>
  <c r="AW726" i="4"/>
  <c r="AJ726" i="4"/>
  <c r="AP726" i="4"/>
  <c r="AV726" i="4"/>
  <c r="AI726" i="4"/>
  <c r="AF726" i="4"/>
  <c r="AL726" i="4"/>
  <c r="AR726" i="4"/>
  <c r="AH726" i="4"/>
  <c r="AG722" i="4"/>
  <c r="AM722" i="4"/>
  <c r="AS722" i="4"/>
  <c r="AK722" i="4"/>
  <c r="AJ722" i="4"/>
  <c r="AP722" i="4"/>
  <c r="AV722" i="4"/>
  <c r="AI722" i="4"/>
  <c r="AF722" i="4"/>
  <c r="AL722" i="4"/>
  <c r="AR722" i="4"/>
  <c r="AH722" i="4"/>
  <c r="AN722" i="4"/>
  <c r="AT722" i="4"/>
  <c r="AG718" i="4"/>
  <c r="AM718" i="4"/>
  <c r="AS718" i="4"/>
  <c r="AK718" i="4"/>
  <c r="AJ718" i="4"/>
  <c r="AP718" i="4"/>
  <c r="AV718" i="4"/>
  <c r="AI718" i="4"/>
  <c r="AO718" i="4"/>
  <c r="AU718" i="4"/>
  <c r="AF718" i="4"/>
  <c r="AL718" i="4"/>
  <c r="AR718" i="4"/>
  <c r="AH718" i="4"/>
  <c r="AN718" i="4"/>
  <c r="AT718" i="4"/>
  <c r="AG714" i="4"/>
  <c r="AM714" i="4"/>
  <c r="AS714" i="4"/>
  <c r="AK714" i="4"/>
  <c r="AQ714" i="4"/>
  <c r="AW714" i="4"/>
  <c r="AJ714" i="4"/>
  <c r="AP714" i="4"/>
  <c r="AV714" i="4"/>
  <c r="AI714" i="4"/>
  <c r="AO714" i="4"/>
  <c r="AU714" i="4"/>
  <c r="AF714" i="4"/>
  <c r="AL714" i="4"/>
  <c r="AR714" i="4"/>
  <c r="AH714" i="4"/>
  <c r="AN714" i="4"/>
  <c r="AT714" i="4"/>
  <c r="AG710" i="4"/>
  <c r="AM710" i="4"/>
  <c r="AS710" i="4"/>
  <c r="AK710" i="4"/>
  <c r="AQ710" i="4"/>
  <c r="AW710" i="4"/>
  <c r="AJ710" i="4"/>
  <c r="AP710" i="4"/>
  <c r="AV710" i="4"/>
  <c r="AI710" i="4"/>
  <c r="AO710" i="4"/>
  <c r="AU710" i="4"/>
  <c r="AF710" i="4"/>
  <c r="AL710" i="4"/>
  <c r="AR710" i="4"/>
  <c r="AH710" i="4"/>
  <c r="AG706" i="4"/>
  <c r="AM706" i="4"/>
  <c r="AS706" i="4"/>
  <c r="AK706" i="4"/>
  <c r="AJ706" i="4"/>
  <c r="AP706" i="4"/>
  <c r="AV706" i="4"/>
  <c r="AI706" i="4"/>
  <c r="AF706" i="4"/>
  <c r="AL706" i="4"/>
  <c r="AR706" i="4"/>
  <c r="AH706" i="4"/>
  <c r="AN706" i="4"/>
  <c r="AT706" i="4"/>
  <c r="AG702" i="4"/>
  <c r="AM702" i="4"/>
  <c r="AS702" i="4"/>
  <c r="AK702" i="4"/>
  <c r="AQ702" i="4"/>
  <c r="AW702" i="4"/>
  <c r="AJ702" i="4"/>
  <c r="AP702" i="4"/>
  <c r="AV702" i="4"/>
  <c r="AI702" i="4"/>
  <c r="AO702" i="4"/>
  <c r="AU702" i="4"/>
  <c r="AF702" i="4"/>
  <c r="AL702" i="4"/>
  <c r="AR702" i="4"/>
  <c r="AH702" i="4"/>
  <c r="AG698" i="4"/>
  <c r="AM698" i="4"/>
  <c r="AS698" i="4"/>
  <c r="AK698" i="4"/>
  <c r="AQ698" i="4"/>
  <c r="AW698" i="4"/>
  <c r="AJ698" i="4"/>
  <c r="AP698" i="4"/>
  <c r="AV698" i="4"/>
  <c r="AI698" i="4"/>
  <c r="AF698" i="4"/>
  <c r="AL698" i="4"/>
  <c r="AR698" i="4"/>
  <c r="AH698" i="4"/>
  <c r="AN698" i="4"/>
  <c r="AT698" i="4"/>
  <c r="AG694" i="4"/>
  <c r="AM694" i="4"/>
  <c r="AS694" i="4"/>
  <c r="AK694" i="4"/>
  <c r="AJ694" i="4"/>
  <c r="AP694" i="4"/>
  <c r="AV694" i="4"/>
  <c r="AI694" i="4"/>
  <c r="AO694" i="4"/>
  <c r="AU694" i="4"/>
  <c r="AF694" i="4"/>
  <c r="AL694" i="4"/>
  <c r="AR694" i="4"/>
  <c r="AH694" i="4"/>
  <c r="AN694" i="4"/>
  <c r="AT694" i="4"/>
  <c r="AG690" i="4"/>
  <c r="AK690" i="4"/>
  <c r="AQ690" i="4"/>
  <c r="AW690" i="4"/>
  <c r="AJ690" i="4"/>
  <c r="AI690" i="4"/>
  <c r="AF690" i="4"/>
  <c r="AL690" i="4"/>
  <c r="AR690" i="4"/>
  <c r="AH690" i="4"/>
  <c r="AN690" i="4"/>
  <c r="AT690" i="4"/>
  <c r="AG686" i="4"/>
  <c r="AM686" i="4"/>
  <c r="AS686" i="4"/>
  <c r="AK686" i="4"/>
  <c r="AJ686" i="4"/>
  <c r="AP686" i="4"/>
  <c r="AV686" i="4"/>
  <c r="AI686" i="4"/>
  <c r="AF686" i="4"/>
  <c r="AL686" i="4"/>
  <c r="AR686" i="4"/>
  <c r="AH686" i="4"/>
  <c r="AN686" i="4"/>
  <c r="AT686" i="4"/>
  <c r="AG682" i="4"/>
  <c r="AK682" i="4"/>
  <c r="AQ682" i="4"/>
  <c r="AW682" i="4"/>
  <c r="AJ682" i="4"/>
  <c r="AI682" i="4"/>
  <c r="AO682" i="4"/>
  <c r="AU682" i="4"/>
  <c r="AF682" i="4"/>
  <c r="AL682" i="4"/>
  <c r="AR682" i="4"/>
  <c r="AH682" i="4"/>
  <c r="AN682" i="4"/>
  <c r="AT682" i="4"/>
  <c r="AG678" i="4"/>
  <c r="AM678" i="4"/>
  <c r="AS678" i="4"/>
  <c r="AK678" i="4"/>
  <c r="AJ678" i="4"/>
  <c r="AP678" i="4"/>
  <c r="AV678" i="4"/>
  <c r="AI678" i="4"/>
  <c r="AO678" i="4"/>
  <c r="AU678" i="4"/>
  <c r="AF678" i="4"/>
  <c r="AL678" i="4"/>
  <c r="AR678" i="4"/>
  <c r="AH678" i="4"/>
  <c r="AG674" i="4"/>
  <c r="AM674" i="4"/>
  <c r="AS674" i="4"/>
  <c r="AK674" i="4"/>
  <c r="AJ674" i="4"/>
  <c r="AP674" i="4"/>
  <c r="AV674" i="4"/>
  <c r="AI674" i="4"/>
  <c r="AF674" i="4"/>
  <c r="AH674" i="4"/>
  <c r="AN674" i="4"/>
  <c r="AT674" i="4"/>
  <c r="AG670" i="4"/>
  <c r="AM670" i="4"/>
  <c r="AS670" i="4"/>
  <c r="AK670" i="4"/>
  <c r="AJ670" i="4"/>
  <c r="AP670" i="4"/>
  <c r="AV670" i="4"/>
  <c r="AI670" i="4"/>
  <c r="AO670" i="4"/>
  <c r="AU670" i="4"/>
  <c r="AF670" i="4"/>
  <c r="AL670" i="4"/>
  <c r="AR670" i="4"/>
  <c r="AH670" i="4"/>
  <c r="AG666" i="4"/>
  <c r="AK666" i="4"/>
  <c r="AQ666" i="4"/>
  <c r="AW666" i="4"/>
  <c r="AJ666" i="4"/>
  <c r="AI666" i="4"/>
  <c r="AO666" i="4"/>
  <c r="AU666" i="4"/>
  <c r="AF666" i="4"/>
  <c r="AL666" i="4"/>
  <c r="AR666" i="4"/>
  <c r="AH666" i="4"/>
  <c r="AG662" i="4"/>
  <c r="AM662" i="4"/>
  <c r="AS662" i="4"/>
  <c r="AK662" i="4"/>
  <c r="AJ662" i="4"/>
  <c r="AP662" i="4"/>
  <c r="AV662" i="4"/>
  <c r="AI662" i="4"/>
  <c r="AF662" i="4"/>
  <c r="AL662" i="4"/>
  <c r="AR662" i="4"/>
  <c r="AH662" i="4"/>
  <c r="AN662" i="4"/>
  <c r="AT662" i="4"/>
  <c r="AG658" i="4"/>
  <c r="AM658" i="4"/>
  <c r="AS658" i="4"/>
  <c r="AK658" i="4"/>
  <c r="AJ658" i="4"/>
  <c r="AP658" i="4"/>
  <c r="AV658" i="4"/>
  <c r="AI658" i="4"/>
  <c r="AF658" i="4"/>
  <c r="AH658" i="4"/>
  <c r="AN658" i="4"/>
  <c r="AT658" i="4"/>
  <c r="AG654" i="4"/>
  <c r="AM654" i="4"/>
  <c r="AS654" i="4"/>
  <c r="AK654" i="4"/>
  <c r="AJ654" i="4"/>
  <c r="AP654" i="4"/>
  <c r="AV654" i="4"/>
  <c r="AI654" i="4"/>
  <c r="AO654" i="4"/>
  <c r="AU654" i="4"/>
  <c r="AF654" i="4"/>
  <c r="AL654" i="4"/>
  <c r="AR654" i="4"/>
  <c r="AH654" i="4"/>
  <c r="AG650" i="4"/>
  <c r="AM650" i="4"/>
  <c r="AS650" i="4"/>
  <c r="AK650" i="4"/>
  <c r="AJ650" i="4"/>
  <c r="AP650" i="4"/>
  <c r="AV650" i="4"/>
  <c r="AI650" i="4"/>
  <c r="AF650" i="4"/>
  <c r="AH650" i="4"/>
  <c r="AN650" i="4"/>
  <c r="AT650" i="4"/>
  <c r="AG646" i="4"/>
  <c r="AM646" i="4"/>
  <c r="AS646" i="4"/>
  <c r="AK646" i="4"/>
  <c r="AJ646" i="4"/>
  <c r="AP646" i="4"/>
  <c r="AV646" i="4"/>
  <c r="AI646" i="4"/>
  <c r="AO646" i="4"/>
  <c r="AU646" i="4"/>
  <c r="AF646" i="4"/>
  <c r="AL646" i="4"/>
  <c r="AR646" i="4"/>
  <c r="AH646" i="4"/>
  <c r="AN646" i="4"/>
  <c r="AT646" i="4"/>
  <c r="AG642" i="4"/>
  <c r="AK642" i="4"/>
  <c r="AQ642" i="4"/>
  <c r="AW642" i="4"/>
  <c r="AJ642" i="4"/>
  <c r="AI642" i="4"/>
  <c r="AO642" i="4"/>
  <c r="AU642" i="4"/>
  <c r="AF642" i="4"/>
  <c r="AL642" i="4"/>
  <c r="AR642" i="4"/>
  <c r="AH642" i="4"/>
  <c r="AG638" i="4"/>
  <c r="AM638" i="4"/>
  <c r="AS638" i="4"/>
  <c r="AK638" i="4"/>
  <c r="AJ638" i="4"/>
  <c r="AP638" i="4"/>
  <c r="AV638" i="4"/>
  <c r="AI638" i="4"/>
  <c r="AF638" i="4"/>
  <c r="AL638" i="4"/>
  <c r="AR638" i="4"/>
  <c r="AH638" i="4"/>
  <c r="AN638" i="4"/>
  <c r="AT638" i="4"/>
  <c r="AG634" i="4"/>
  <c r="AK634" i="4"/>
  <c r="AJ634" i="4"/>
  <c r="AP634" i="4"/>
  <c r="AV634" i="4"/>
  <c r="AI634" i="4"/>
  <c r="AF634" i="4"/>
  <c r="AH634" i="4"/>
  <c r="AN634" i="4"/>
  <c r="AT634" i="4"/>
  <c r="AG630" i="4"/>
  <c r="AM630" i="4"/>
  <c r="AS630" i="4"/>
  <c r="AK630" i="4"/>
  <c r="AJ630" i="4"/>
  <c r="AP630" i="4"/>
  <c r="AV630" i="4"/>
  <c r="AI630" i="4"/>
  <c r="AO630" i="4"/>
  <c r="AU630" i="4"/>
  <c r="AF630" i="4"/>
  <c r="AL630" i="4"/>
  <c r="AR630" i="4"/>
  <c r="AH630" i="4"/>
  <c r="AG626" i="4"/>
  <c r="AK626" i="4"/>
  <c r="AJ626" i="4"/>
  <c r="AP626" i="4"/>
  <c r="AV626" i="4"/>
  <c r="AI626" i="4"/>
  <c r="AF626" i="4"/>
  <c r="AH626" i="4"/>
  <c r="AN626" i="4"/>
  <c r="AT626" i="4"/>
  <c r="AG622" i="4"/>
  <c r="AM622" i="4"/>
  <c r="AS622" i="4"/>
  <c r="AK622" i="4"/>
  <c r="AQ622" i="4"/>
  <c r="AW622" i="4"/>
  <c r="AJ622" i="4"/>
  <c r="AP622" i="4"/>
  <c r="AV622" i="4"/>
  <c r="AI622" i="4"/>
  <c r="AO622" i="4"/>
  <c r="AU622" i="4"/>
  <c r="AF622" i="4"/>
  <c r="AL622" i="4"/>
  <c r="AR622" i="4"/>
  <c r="AH622" i="4"/>
  <c r="AG618" i="4"/>
  <c r="AM618" i="4"/>
  <c r="AS618" i="4"/>
  <c r="AK618" i="4"/>
  <c r="AQ618" i="4"/>
  <c r="AW618" i="4"/>
  <c r="AJ618" i="4"/>
  <c r="AP618" i="4"/>
  <c r="AV618" i="4"/>
  <c r="AI618" i="4"/>
  <c r="AF618" i="4"/>
  <c r="AH618" i="4"/>
  <c r="AN618" i="4"/>
  <c r="AT618" i="4"/>
  <c r="AG614" i="4"/>
  <c r="AM614" i="4"/>
  <c r="AS614" i="4"/>
  <c r="AK614" i="4"/>
  <c r="AJ614" i="4"/>
  <c r="AP614" i="4"/>
  <c r="AV614" i="4"/>
  <c r="AI614" i="4"/>
  <c r="AO614" i="4"/>
  <c r="AU614" i="4"/>
  <c r="AF614" i="4"/>
  <c r="AL614" i="4"/>
  <c r="AR614" i="4"/>
  <c r="AH614" i="4"/>
  <c r="AN614" i="4"/>
  <c r="AT614" i="4"/>
  <c r="AG610" i="4"/>
  <c r="AK610" i="4"/>
  <c r="AQ610" i="4"/>
  <c r="AW610" i="4"/>
  <c r="AJ610" i="4"/>
  <c r="AI610" i="4"/>
  <c r="AF610" i="4"/>
  <c r="AL610" i="4"/>
  <c r="AR610" i="4"/>
  <c r="AH610" i="4"/>
  <c r="AN610" i="4"/>
  <c r="AT610" i="4"/>
  <c r="AG606" i="4"/>
  <c r="AM606" i="4"/>
  <c r="AS606" i="4"/>
  <c r="AK606" i="4"/>
  <c r="AJ606" i="4"/>
  <c r="AP606" i="4"/>
  <c r="AV606" i="4"/>
  <c r="AI606" i="4"/>
  <c r="AO606" i="4"/>
  <c r="AU606" i="4"/>
  <c r="AF606" i="4"/>
  <c r="AL606" i="4"/>
  <c r="AR606" i="4"/>
  <c r="AH606" i="4"/>
  <c r="AN606" i="4"/>
  <c r="AT606" i="4"/>
  <c r="AG602" i="4"/>
  <c r="AK602" i="4"/>
  <c r="AQ602" i="4"/>
  <c r="AW602" i="4"/>
  <c r="AJ602" i="4"/>
  <c r="AI602" i="4"/>
  <c r="AO602" i="4"/>
  <c r="AU602" i="4"/>
  <c r="AF602" i="4"/>
  <c r="AL602" i="4"/>
  <c r="AR602" i="4"/>
  <c r="AH602" i="4"/>
  <c r="AG598" i="4"/>
  <c r="AM598" i="4"/>
  <c r="AS598" i="4"/>
  <c r="AK598" i="4"/>
  <c r="AJ598" i="4"/>
  <c r="AP598" i="4"/>
  <c r="AV598" i="4"/>
  <c r="AI598" i="4"/>
  <c r="AF598" i="4"/>
  <c r="AL598" i="4"/>
  <c r="AR598" i="4"/>
  <c r="AH598" i="4"/>
  <c r="AN598" i="4"/>
  <c r="AT598" i="4"/>
  <c r="AG594" i="4"/>
  <c r="AK594" i="4"/>
  <c r="AQ594" i="4"/>
  <c r="AW594" i="4"/>
  <c r="AJ594" i="4"/>
  <c r="AI594" i="4"/>
  <c r="AO594" i="4"/>
  <c r="AU594" i="4"/>
  <c r="AF594" i="4"/>
  <c r="AL594" i="4"/>
  <c r="AR594" i="4"/>
  <c r="AH594" i="4"/>
  <c r="AG590" i="4"/>
  <c r="AM590" i="4" s="1"/>
  <c r="AS590" i="4"/>
  <c r="AK590" i="4"/>
  <c r="AQ590" i="4" s="1"/>
  <c r="AJ590" i="4"/>
  <c r="AP590" i="4" s="1"/>
  <c r="AV590" i="4"/>
  <c r="AI590" i="4"/>
  <c r="AO590" i="4" s="1"/>
  <c r="AF590" i="4"/>
  <c r="AL590" i="4" s="1"/>
  <c r="AR590" i="4"/>
  <c r="AH590" i="4"/>
  <c r="AN590" i="4" s="1"/>
  <c r="AG586" i="4"/>
  <c r="AK586" i="4"/>
  <c r="AQ586" i="4"/>
  <c r="AW586" i="4"/>
  <c r="AJ586" i="4"/>
  <c r="AI586" i="4"/>
  <c r="AF586" i="4"/>
  <c r="AL586" i="4"/>
  <c r="AR586" i="4"/>
  <c r="AH586" i="4"/>
  <c r="AT586" i="4"/>
  <c r="AG582" i="4"/>
  <c r="AS582" i="4"/>
  <c r="AK582" i="4"/>
  <c r="AJ582" i="4"/>
  <c r="AV582" i="4"/>
  <c r="AI582" i="4"/>
  <c r="AU582" i="4"/>
  <c r="AF582" i="4"/>
  <c r="AR582" i="4"/>
  <c r="AH582" i="4"/>
  <c r="AN582" i="4" s="1"/>
  <c r="AT582" i="4"/>
  <c r="AG578" i="4"/>
  <c r="AS578" i="4"/>
  <c r="AK578" i="4"/>
  <c r="AQ578" i="4" s="1"/>
  <c r="AW578" i="4"/>
  <c r="AJ578" i="4"/>
  <c r="AP578" i="4"/>
  <c r="AV578" i="4"/>
  <c r="AI578" i="4"/>
  <c r="AF578" i="4"/>
  <c r="AH578" i="4"/>
  <c r="AN578" i="4" s="1"/>
  <c r="AT578" i="4"/>
  <c r="AG574" i="4"/>
  <c r="AM574" i="4"/>
  <c r="AS574" i="4"/>
  <c r="AK574" i="4"/>
  <c r="AQ574" i="4"/>
  <c r="AW574" i="4"/>
  <c r="AJ574" i="4"/>
  <c r="AP574" i="4" s="1"/>
  <c r="AV574" i="4"/>
  <c r="AI574" i="4"/>
  <c r="AO574" i="4" s="1"/>
  <c r="AU574" i="4"/>
  <c r="AF574" i="4"/>
  <c r="AL574" i="4"/>
  <c r="AR574" i="4"/>
  <c r="AH574" i="4"/>
  <c r="AG570" i="4"/>
  <c r="AM570" i="4"/>
  <c r="AS570" i="4"/>
  <c r="AK570" i="4"/>
  <c r="AQ570" i="4"/>
  <c r="AW570" i="4"/>
  <c r="AJ570" i="4"/>
  <c r="AP570" i="4" s="1"/>
  <c r="AV570" i="4"/>
  <c r="AI570" i="4"/>
  <c r="AO570" i="4" s="1"/>
  <c r="AF570" i="4"/>
  <c r="AH570" i="4"/>
  <c r="AN570" i="4" s="1"/>
  <c r="AT570" i="4"/>
  <c r="AG566" i="4"/>
  <c r="AS566" i="4"/>
  <c r="AK566" i="4"/>
  <c r="AQ566" i="4" s="1"/>
  <c r="AJ566" i="4"/>
  <c r="AP566" i="4" s="1"/>
  <c r="AV566" i="4"/>
  <c r="AI566" i="4"/>
  <c r="AO566" i="4" s="1"/>
  <c r="AU566" i="4"/>
  <c r="AF566" i="4"/>
  <c r="AL566" i="4"/>
  <c r="AR566" i="4"/>
  <c r="AH566" i="4"/>
  <c r="AG562" i="4"/>
  <c r="AM562" i="4"/>
  <c r="AS562" i="4"/>
  <c r="AK562" i="4"/>
  <c r="AJ562" i="4"/>
  <c r="AP562" i="4"/>
  <c r="AV562" i="4"/>
  <c r="AI562" i="4"/>
  <c r="AF562" i="4"/>
  <c r="AL562" i="4"/>
  <c r="AR562" i="4"/>
  <c r="AH562" i="4"/>
  <c r="AG558" i="4"/>
  <c r="AK558" i="4"/>
  <c r="AJ558" i="4"/>
  <c r="AI558" i="4"/>
  <c r="AF558" i="4"/>
  <c r="AL558" i="4"/>
  <c r="AR558" i="4"/>
  <c r="AH558" i="4"/>
  <c r="AN558" i="4" s="1"/>
  <c r="AT558" i="4"/>
  <c r="AG533" i="4"/>
  <c r="AM533" i="4" s="1"/>
  <c r="AS533" i="4"/>
  <c r="AK533" i="4"/>
  <c r="AQ533" i="4" s="1"/>
  <c r="AJ533" i="4"/>
  <c r="AV533" i="4"/>
  <c r="AI533" i="4"/>
  <c r="AO533" i="4" s="1"/>
  <c r="AF533" i="4"/>
  <c r="AL533" i="4" s="1"/>
  <c r="AR533" i="4"/>
  <c r="AH533" i="4"/>
  <c r="AN533" i="4" s="1"/>
  <c r="AG968" i="4"/>
  <c r="AK968" i="4"/>
  <c r="AF968" i="4"/>
  <c r="AL968" i="4"/>
  <c r="AR968" i="4"/>
  <c r="AI968" i="4"/>
  <c r="AH968" i="4"/>
  <c r="AN968" i="4"/>
  <c r="AT968" i="4"/>
  <c r="AJ968" i="4"/>
  <c r="AG952" i="4"/>
  <c r="AM952" i="4"/>
  <c r="AS952" i="4"/>
  <c r="AK952" i="4"/>
  <c r="AF952" i="4"/>
  <c r="AL952" i="4"/>
  <c r="AR952" i="4"/>
  <c r="AI952" i="4"/>
  <c r="AH952" i="4"/>
  <c r="AN952" i="4"/>
  <c r="AT952" i="4"/>
  <c r="AJ952" i="4"/>
  <c r="AG936" i="4"/>
  <c r="AK936" i="4"/>
  <c r="AF936" i="4"/>
  <c r="AL936" i="4"/>
  <c r="AR936" i="4"/>
  <c r="AI936" i="4"/>
  <c r="AH936" i="4"/>
  <c r="AN936" i="4"/>
  <c r="AT936" i="4"/>
  <c r="AJ936" i="4"/>
  <c r="AG543" i="4"/>
  <c r="AM543" i="4" s="1"/>
  <c r="AS543" i="4"/>
  <c r="AK543" i="4"/>
  <c r="AQ543" i="4" s="1"/>
  <c r="AJ543" i="4"/>
  <c r="AV543" i="4"/>
  <c r="AI543" i="4"/>
  <c r="AO543" i="4" s="1"/>
  <c r="AU543" i="4"/>
  <c r="AF543" i="4"/>
  <c r="AL543" i="4"/>
  <c r="AR543" i="4"/>
  <c r="AH543" i="4"/>
  <c r="AN543" i="4"/>
  <c r="AT543" i="4"/>
  <c r="G1000" i="4"/>
  <c r="D1000" i="4"/>
  <c r="H1000" i="4"/>
  <c r="F1000" i="4"/>
  <c r="J1000" i="4"/>
  <c r="E1000" i="4"/>
  <c r="I1000" i="4"/>
  <c r="G992" i="4"/>
  <c r="D992" i="4"/>
  <c r="H992" i="4"/>
  <c r="F992" i="4"/>
  <c r="J992" i="4"/>
  <c r="E992" i="4"/>
  <c r="I992" i="4"/>
  <c r="G984" i="4"/>
  <c r="D984" i="4"/>
  <c r="H984" i="4"/>
  <c r="F984" i="4"/>
  <c r="J984" i="4"/>
  <c r="E984" i="4"/>
  <c r="I984" i="4"/>
  <c r="G976" i="4"/>
  <c r="D976" i="4"/>
  <c r="H976" i="4"/>
  <c r="F976" i="4"/>
  <c r="J976" i="4"/>
  <c r="E976" i="4"/>
  <c r="I976" i="4"/>
  <c r="G537" i="4"/>
  <c r="F537" i="4"/>
  <c r="J537" i="4"/>
  <c r="D537" i="4"/>
  <c r="H537" i="4"/>
  <c r="E537" i="4"/>
  <c r="I537" i="4"/>
  <c r="G958" i="4"/>
  <c r="D958" i="4"/>
  <c r="H958" i="4"/>
  <c r="F958" i="4"/>
  <c r="J958" i="4"/>
  <c r="E958" i="4"/>
  <c r="I958" i="4"/>
  <c r="D938" i="4"/>
  <c r="H938" i="4"/>
  <c r="G152" i="4"/>
  <c r="E152" i="4"/>
  <c r="I152" i="4"/>
  <c r="L153" i="2"/>
  <c r="G22" i="4"/>
  <c r="F22" i="4"/>
  <c r="J22" i="4"/>
  <c r="M23" i="2"/>
  <c r="E22" i="4"/>
  <c r="I22" i="4"/>
  <c r="L23" i="2"/>
  <c r="D22" i="4"/>
  <c r="H22" i="4"/>
  <c r="K23" i="2"/>
  <c r="Y154" i="4"/>
  <c r="AC154" i="4"/>
  <c r="Y511" i="4"/>
  <c r="Y170" i="4"/>
  <c r="AD170" i="4"/>
  <c r="Y495" i="4"/>
  <c r="AD495" i="4"/>
  <c r="Y96" i="4"/>
  <c r="AB96" i="4"/>
  <c r="Y182" i="4"/>
  <c r="AA182" i="4"/>
  <c r="AP10" i="4"/>
  <c r="AV10" i="4"/>
  <c r="AO61" i="4"/>
  <c r="AU61" i="4"/>
  <c r="AM138" i="4"/>
  <c r="AS138" i="4"/>
  <c r="AN138" i="4"/>
  <c r="AT138" i="4"/>
  <c r="AO138" i="4"/>
  <c r="AU138" i="4"/>
  <c r="AP138" i="4"/>
  <c r="AV138" i="4"/>
  <c r="AO8" i="4"/>
  <c r="AU8" i="4"/>
  <c r="AM8" i="4"/>
  <c r="AS8" i="4"/>
  <c r="AP13" i="4"/>
  <c r="AV13" i="4"/>
  <c r="AQ13" i="4"/>
  <c r="AW13" i="4"/>
  <c r="AM7" i="4"/>
  <c r="AS7" i="4"/>
  <c r="AO7" i="4"/>
  <c r="AU7" i="4"/>
  <c r="AO66" i="4"/>
  <c r="AU66" i="4"/>
  <c r="AP66" i="4"/>
  <c r="AV66" i="4"/>
  <c r="AM66" i="4"/>
  <c r="AS66" i="4"/>
  <c r="AL9" i="4"/>
  <c r="AR9" i="4"/>
  <c r="AQ9" i="4"/>
  <c r="AW9" i="4"/>
  <c r="AL10" i="4"/>
  <c r="AR10" i="4"/>
  <c r="AQ10" i="4"/>
  <c r="AW10" i="4"/>
  <c r="AQ122" i="4"/>
  <c r="AW122" i="4"/>
  <c r="AL122" i="4"/>
  <c r="AR122" i="4"/>
  <c r="AO16" i="4"/>
  <c r="AU16" i="4"/>
  <c r="AP16" i="4"/>
  <c r="AV16" i="4"/>
  <c r="AM16" i="4"/>
  <c r="AS16" i="4"/>
  <c r="AN16" i="4"/>
  <c r="AT16" i="4"/>
  <c r="AM6" i="4"/>
  <c r="AS6" i="4"/>
  <c r="AN6" i="4"/>
  <c r="AT6" i="4"/>
  <c r="AL6" i="4"/>
  <c r="AR6" i="4"/>
  <c r="AL8" i="4"/>
  <c r="AR8" i="4"/>
  <c r="AL13" i="4"/>
  <c r="AR13" i="4"/>
  <c r="AO13" i="4"/>
  <c r="AU13" i="4"/>
  <c r="AM13" i="4"/>
  <c r="AS13" i="4"/>
  <c r="AN66" i="4"/>
  <c r="AT66" i="4"/>
  <c r="AQ66" i="4"/>
  <c r="AW66" i="4"/>
  <c r="AP9" i="4"/>
  <c r="AV9" i="4"/>
  <c r="AM9" i="4"/>
  <c r="AS9" i="4"/>
  <c r="AN10" i="4"/>
  <c r="AT10" i="4"/>
  <c r="AL16" i="4"/>
  <c r="AR16" i="4"/>
  <c r="AO6" i="4"/>
  <c r="AU6" i="4"/>
  <c r="AP6" i="4"/>
  <c r="AV6" i="4"/>
  <c r="Z487" i="4"/>
  <c r="AD487" i="4"/>
  <c r="AC487" i="4"/>
  <c r="AB487" i="4"/>
  <c r="AA487" i="4"/>
  <c r="AE487" i="4"/>
  <c r="AJ487" i="4"/>
  <c r="AH487" i="4"/>
  <c r="AK487" i="4"/>
  <c r="AF487" i="4"/>
  <c r="AI487" i="4"/>
  <c r="AG487" i="4"/>
  <c r="Z471" i="4"/>
  <c r="AD471" i="4"/>
  <c r="AC471" i="4"/>
  <c r="AB471" i="4"/>
  <c r="AA471" i="4"/>
  <c r="AE471" i="4"/>
  <c r="AJ471" i="4"/>
  <c r="AP471" i="4" s="1"/>
  <c r="AH471" i="4"/>
  <c r="AK471" i="4"/>
  <c r="AF471" i="4"/>
  <c r="AI471" i="4"/>
  <c r="AG471" i="4"/>
  <c r="Z166" i="4"/>
  <c r="AD166" i="4"/>
  <c r="AC166" i="4"/>
  <c r="AE166" i="4"/>
  <c r="AB166" i="4"/>
  <c r="AA166" i="4"/>
  <c r="AJ166" i="4"/>
  <c r="AH166" i="4"/>
  <c r="AK166" i="4"/>
  <c r="AF166" i="4"/>
  <c r="AI166" i="4"/>
  <c r="AG166" i="4"/>
  <c r="AP167" i="4"/>
  <c r="AV167" i="4"/>
  <c r="AQ167" i="4"/>
  <c r="AW167" i="4"/>
  <c r="AN117" i="4"/>
  <c r="AT117" i="4"/>
  <c r="AO68" i="4"/>
  <c r="AU68" i="4"/>
  <c r="AP68" i="4"/>
  <c r="AV68" i="4"/>
  <c r="AM68" i="4"/>
  <c r="AS68" i="4"/>
  <c r="AN32" i="4"/>
  <c r="AT32" i="4"/>
  <c r="AL32" i="4"/>
  <c r="AR32" i="4"/>
  <c r="AQ32" i="4"/>
  <c r="AW32" i="4"/>
  <c r="AM61" i="4"/>
  <c r="AS61" i="4"/>
  <c r="AM922" i="4"/>
  <c r="AS922" i="4"/>
  <c r="AP922" i="4"/>
  <c r="AV922" i="4"/>
  <c r="AN40" i="4"/>
  <c r="AT40" i="4"/>
  <c r="AQ40" i="4"/>
  <c r="AW40" i="4"/>
  <c r="AP40" i="4"/>
  <c r="AV40" i="4"/>
  <c r="AO40" i="4"/>
  <c r="AU40" i="4"/>
  <c r="AL98" i="4"/>
  <c r="AR98" i="4"/>
  <c r="AQ98" i="4"/>
  <c r="AW98" i="4"/>
  <c r="AO134" i="4"/>
  <c r="AU134" i="4"/>
  <c r="AQ134" i="4"/>
  <c r="AW134" i="4"/>
  <c r="AL118" i="4"/>
  <c r="AR118" i="4"/>
  <c r="AM118" i="4"/>
  <c r="AS118" i="4"/>
  <c r="AN118" i="4"/>
  <c r="AT118" i="4"/>
  <c r="AP178" i="4"/>
  <c r="AV178" i="4"/>
  <c r="AP162" i="4"/>
  <c r="AV162" i="4"/>
  <c r="AN162" i="4"/>
  <c r="AT162" i="4"/>
  <c r="AV499" i="4"/>
  <c r="AW499" i="4"/>
  <c r="AP491" i="4"/>
  <c r="AV491" i="4"/>
  <c r="AN491" i="4"/>
  <c r="AT491" i="4"/>
  <c r="AP53" i="4"/>
  <c r="AV53" i="4"/>
  <c r="AQ53" i="4"/>
  <c r="AW53" i="4"/>
  <c r="AP45" i="4"/>
  <c r="AV45" i="4"/>
  <c r="AN45" i="4"/>
  <c r="AT45" i="4"/>
  <c r="AN14" i="4"/>
  <c r="AT14" i="4"/>
  <c r="AL14" i="4"/>
  <c r="AR14" i="4"/>
  <c r="AQ505" i="4"/>
  <c r="AW505" i="4"/>
  <c r="AO505" i="4"/>
  <c r="AU505" i="4"/>
  <c r="AP505" i="4"/>
  <c r="AV505" i="4"/>
  <c r="AP126" i="4"/>
  <c r="AV126" i="4"/>
  <c r="AO503" i="4"/>
  <c r="AU503" i="4"/>
  <c r="AP503" i="4"/>
  <c r="AV503" i="4"/>
  <c r="AP24" i="4"/>
  <c r="AV24" i="4"/>
  <c r="AM24" i="4"/>
  <c r="AS24" i="4"/>
  <c r="AN24" i="4"/>
  <c r="AT24" i="4"/>
  <c r="AM4" i="4"/>
  <c r="AS4" i="4"/>
  <c r="AN4" i="4"/>
  <c r="AT4" i="4"/>
  <c r="AL4" i="4"/>
  <c r="AR4" i="4"/>
  <c r="AC84" i="4"/>
  <c r="AB84" i="4"/>
  <c r="AA84" i="4"/>
  <c r="AD84" i="4"/>
  <c r="AE84" i="4"/>
  <c r="Z84" i="4"/>
  <c r="AG84" i="4"/>
  <c r="AH84" i="4"/>
  <c r="AF84" i="4"/>
  <c r="AK84" i="4"/>
  <c r="AI84" i="4"/>
  <c r="AJ84" i="4"/>
  <c r="AC92" i="4"/>
  <c r="AB92" i="4"/>
  <c r="AA92" i="4"/>
  <c r="AD92" i="4"/>
  <c r="AE92" i="4"/>
  <c r="Z92" i="4"/>
  <c r="AG92" i="4"/>
  <c r="AH92" i="4"/>
  <c r="AF92" i="4"/>
  <c r="AK92" i="4"/>
  <c r="AI92" i="4"/>
  <c r="AJ92" i="4"/>
  <c r="AN56" i="4"/>
  <c r="AT56" i="4"/>
  <c r="AN50" i="4"/>
  <c r="AT50" i="4"/>
  <c r="AN68" i="4"/>
  <c r="AT68" i="4"/>
  <c r="AL68" i="4"/>
  <c r="AR68" i="4"/>
  <c r="AQ68" i="4"/>
  <c r="AW68" i="4"/>
  <c r="AO32" i="4"/>
  <c r="AU32" i="4"/>
  <c r="AP32" i="4"/>
  <c r="AV32" i="4"/>
  <c r="AM32" i="4"/>
  <c r="AS32" i="4"/>
  <c r="AL61" i="4"/>
  <c r="AR61" i="4"/>
  <c r="AN61" i="4"/>
  <c r="AT61" i="4"/>
  <c r="AQ61" i="4"/>
  <c r="AW61" i="4"/>
  <c r="AL922" i="4"/>
  <c r="AR922" i="4"/>
  <c r="AQ922" i="4"/>
  <c r="AW922" i="4"/>
  <c r="AN922" i="4"/>
  <c r="AT922" i="4"/>
  <c r="AO922" i="4"/>
  <c r="AU922" i="4"/>
  <c r="AL40" i="4"/>
  <c r="AR40" i="4"/>
  <c r="AM40" i="4"/>
  <c r="AS40" i="4"/>
  <c r="AN98" i="4"/>
  <c r="AT98" i="4"/>
  <c r="AO98" i="4"/>
  <c r="AU98" i="4"/>
  <c r="AP98" i="4"/>
  <c r="AV98" i="4"/>
  <c r="AM98" i="4"/>
  <c r="AS98" i="4"/>
  <c r="AL134" i="4"/>
  <c r="AR134" i="4"/>
  <c r="AM134" i="4"/>
  <c r="AS134" i="4"/>
  <c r="AN134" i="4"/>
  <c r="AT134" i="4"/>
  <c r="AO118" i="4"/>
  <c r="AU118" i="4"/>
  <c r="AQ118" i="4"/>
  <c r="AW118" i="4"/>
  <c r="AQ178" i="4"/>
  <c r="AW178" i="4"/>
  <c r="AN178" i="4"/>
  <c r="AT178" i="4"/>
  <c r="AQ162" i="4"/>
  <c r="AW162" i="4"/>
  <c r="AT499" i="4"/>
  <c r="AQ491" i="4"/>
  <c r="AW491" i="4"/>
  <c r="AN53" i="4"/>
  <c r="AT53" i="4"/>
  <c r="AQ45" i="4"/>
  <c r="AW45" i="4"/>
  <c r="AM14" i="4"/>
  <c r="AS14" i="4"/>
  <c r="AQ14" i="4"/>
  <c r="AW14" i="4"/>
  <c r="AO14" i="4"/>
  <c r="AU14" i="4"/>
  <c r="AP14" i="4"/>
  <c r="AV14" i="4"/>
  <c r="AN505" i="4"/>
  <c r="AT505" i="4"/>
  <c r="AL505" i="4"/>
  <c r="AR505" i="4"/>
  <c r="AM142" i="4"/>
  <c r="AS142" i="4"/>
  <c r="AN142" i="4"/>
  <c r="AT142" i="4"/>
  <c r="AO142" i="4"/>
  <c r="AU142" i="4"/>
  <c r="AP142" i="4"/>
  <c r="AV142" i="4"/>
  <c r="AQ126" i="4"/>
  <c r="AW126" i="4"/>
  <c r="AL126" i="4"/>
  <c r="AR126" i="4"/>
  <c r="AQ503" i="4"/>
  <c r="AW503" i="4"/>
  <c r="AN503" i="4"/>
  <c r="AT503" i="4"/>
  <c r="AL503" i="4"/>
  <c r="AR503" i="4"/>
  <c r="AL24" i="4"/>
  <c r="AR24" i="4"/>
  <c r="AQ24" i="4"/>
  <c r="AW24" i="4"/>
  <c r="AO24" i="4"/>
  <c r="AU24" i="4"/>
  <c r="AQ4" i="4"/>
  <c r="AW4" i="4"/>
  <c r="AO4" i="4"/>
  <c r="AU4" i="4"/>
  <c r="AP4" i="4"/>
  <c r="AV4" i="4"/>
  <c r="Z911" i="4"/>
  <c r="AB911" i="4"/>
  <c r="AD911" i="4"/>
  <c r="AA911" i="4"/>
  <c r="AE911" i="4"/>
  <c r="AC911" i="4"/>
  <c r="AF911" i="4"/>
  <c r="AJ911" i="4"/>
  <c r="AK911" i="4"/>
  <c r="AH911" i="4"/>
  <c r="AI911" i="4"/>
  <c r="AG911" i="4"/>
  <c r="Z895" i="4"/>
  <c r="AB895" i="4"/>
  <c r="AD895" i="4"/>
  <c r="AA895" i="4"/>
  <c r="AE895" i="4"/>
  <c r="AC895" i="4"/>
  <c r="AF895" i="4"/>
  <c r="AJ895" i="4"/>
  <c r="AK895" i="4"/>
  <c r="AH895" i="4"/>
  <c r="AI895" i="4"/>
  <c r="AG895" i="4"/>
  <c r="Z879" i="4"/>
  <c r="AB879" i="4"/>
  <c r="AD879" i="4"/>
  <c r="AA879" i="4"/>
  <c r="AE879" i="4"/>
  <c r="AC879" i="4"/>
  <c r="AF879" i="4"/>
  <c r="AJ879" i="4"/>
  <c r="AK879" i="4"/>
  <c r="AH879" i="4"/>
  <c r="AI879" i="4"/>
  <c r="AG879" i="4"/>
  <c r="Z863" i="4"/>
  <c r="AB863" i="4"/>
  <c r="AD863" i="4"/>
  <c r="AA863" i="4"/>
  <c r="AE863" i="4"/>
  <c r="AC863" i="4"/>
  <c r="AF863" i="4"/>
  <c r="AJ863" i="4"/>
  <c r="AK863" i="4"/>
  <c r="AH863" i="4"/>
  <c r="AI863" i="4"/>
  <c r="AG863" i="4"/>
  <c r="Z847" i="4"/>
  <c r="AB847" i="4"/>
  <c r="AD847" i="4"/>
  <c r="AA847" i="4"/>
  <c r="AE847" i="4"/>
  <c r="AC847" i="4"/>
  <c r="AF847" i="4"/>
  <c r="AJ847" i="4"/>
  <c r="AK847" i="4"/>
  <c r="AH847" i="4"/>
  <c r="AI847" i="4"/>
  <c r="AG847" i="4"/>
  <c r="Z831" i="4"/>
  <c r="AB831" i="4"/>
  <c r="AD831" i="4"/>
  <c r="AA831" i="4"/>
  <c r="AE831" i="4"/>
  <c r="AC831" i="4"/>
  <c r="AF831" i="4"/>
  <c r="AJ831" i="4"/>
  <c r="AK831" i="4"/>
  <c r="AH831" i="4"/>
  <c r="AI831" i="4"/>
  <c r="AG831" i="4"/>
  <c r="Z815" i="4"/>
  <c r="AB815" i="4"/>
  <c r="AD815" i="4"/>
  <c r="AA815" i="4"/>
  <c r="AE815" i="4"/>
  <c r="AC815" i="4"/>
  <c r="AF815" i="4"/>
  <c r="AJ815" i="4"/>
  <c r="AK815" i="4"/>
  <c r="AH815" i="4"/>
  <c r="AI815" i="4"/>
  <c r="AG815" i="4"/>
  <c r="Z799" i="4"/>
  <c r="AB799" i="4"/>
  <c r="AD799" i="4"/>
  <c r="AA799" i="4"/>
  <c r="AE799" i="4"/>
  <c r="AC799" i="4"/>
  <c r="AF799" i="4"/>
  <c r="AJ799" i="4"/>
  <c r="AK799" i="4"/>
  <c r="AH799" i="4"/>
  <c r="AI799" i="4"/>
  <c r="AG799" i="4"/>
  <c r="Z783" i="4"/>
  <c r="AB783" i="4"/>
  <c r="AD783" i="4"/>
  <c r="AA783" i="4"/>
  <c r="AE783" i="4"/>
  <c r="AC783" i="4"/>
  <c r="AF783" i="4"/>
  <c r="AJ783" i="4"/>
  <c r="AK783" i="4"/>
  <c r="AH783" i="4"/>
  <c r="AI783" i="4"/>
  <c r="AG783" i="4"/>
  <c r="Z767" i="4"/>
  <c r="AB767" i="4"/>
  <c r="AD767" i="4"/>
  <c r="AA767" i="4"/>
  <c r="AE767" i="4"/>
  <c r="AC767" i="4"/>
  <c r="AF767" i="4"/>
  <c r="AJ767" i="4"/>
  <c r="AK767" i="4"/>
  <c r="AH767" i="4"/>
  <c r="AI767" i="4"/>
  <c r="AG767" i="4"/>
  <c r="Z751" i="4"/>
  <c r="AB751" i="4"/>
  <c r="AD751" i="4"/>
  <c r="AA751" i="4"/>
  <c r="AE751" i="4"/>
  <c r="AC751" i="4"/>
  <c r="AF751" i="4"/>
  <c r="AJ751" i="4"/>
  <c r="AK751" i="4"/>
  <c r="AH751" i="4"/>
  <c r="AI751" i="4"/>
  <c r="AG751" i="4"/>
  <c r="Z735" i="4"/>
  <c r="AB735" i="4"/>
  <c r="AD735" i="4"/>
  <c r="AA735" i="4"/>
  <c r="AE735" i="4"/>
  <c r="AC735" i="4"/>
  <c r="AF735" i="4"/>
  <c r="AJ735" i="4"/>
  <c r="AK735" i="4"/>
  <c r="AH735" i="4"/>
  <c r="AI735" i="4"/>
  <c r="AG735" i="4"/>
  <c r="Z719" i="4"/>
  <c r="AB719" i="4"/>
  <c r="AD719" i="4"/>
  <c r="AA719" i="4"/>
  <c r="AE719" i="4"/>
  <c r="AC719" i="4"/>
  <c r="AF719" i="4"/>
  <c r="AJ719" i="4"/>
  <c r="AK719" i="4"/>
  <c r="AH719" i="4"/>
  <c r="AI719" i="4"/>
  <c r="AG719" i="4"/>
  <c r="Z703" i="4"/>
  <c r="AB703" i="4"/>
  <c r="AD703" i="4"/>
  <c r="AA703" i="4"/>
  <c r="AE703" i="4"/>
  <c r="AC703" i="4"/>
  <c r="AF703" i="4"/>
  <c r="AJ703" i="4"/>
  <c r="AK703" i="4"/>
  <c r="AH703" i="4"/>
  <c r="AI703" i="4"/>
  <c r="AG703" i="4"/>
  <c r="Z687" i="4"/>
  <c r="AB687" i="4"/>
  <c r="AD687" i="4"/>
  <c r="AA687" i="4"/>
  <c r="AE687" i="4"/>
  <c r="AC687" i="4"/>
  <c r="AF687" i="4"/>
  <c r="AJ687" i="4"/>
  <c r="AK687" i="4"/>
  <c r="AH687" i="4"/>
  <c r="AI687" i="4"/>
  <c r="AG687" i="4"/>
  <c r="Z671" i="4"/>
  <c r="AB671" i="4"/>
  <c r="AD671" i="4"/>
  <c r="AA671" i="4"/>
  <c r="AE671" i="4"/>
  <c r="AC671" i="4"/>
  <c r="AF671" i="4"/>
  <c r="AJ671" i="4"/>
  <c r="AK671" i="4"/>
  <c r="AH671" i="4"/>
  <c r="AI671" i="4"/>
  <c r="AG671" i="4"/>
  <c r="Z655" i="4"/>
  <c r="AB655" i="4"/>
  <c r="AD655" i="4"/>
  <c r="AA655" i="4"/>
  <c r="AE655" i="4"/>
  <c r="AC655" i="4"/>
  <c r="AF655" i="4"/>
  <c r="AJ655" i="4"/>
  <c r="AK655" i="4"/>
  <c r="AH655" i="4"/>
  <c r="AI655" i="4"/>
  <c r="AG655" i="4"/>
  <c r="Z631" i="4"/>
  <c r="AB631" i="4"/>
  <c r="AD631" i="4"/>
  <c r="AA631" i="4"/>
  <c r="AE631" i="4"/>
  <c r="AC631" i="4"/>
  <c r="AF631" i="4"/>
  <c r="AJ631" i="4"/>
  <c r="AK631" i="4"/>
  <c r="AH631" i="4"/>
  <c r="AI631" i="4"/>
  <c r="AG631" i="4"/>
  <c r="Z599" i="4"/>
  <c r="AB599" i="4"/>
  <c r="AD599" i="4"/>
  <c r="AA599" i="4"/>
  <c r="AE599" i="4"/>
  <c r="AC599" i="4"/>
  <c r="AF599" i="4"/>
  <c r="AJ599" i="4"/>
  <c r="AK599" i="4"/>
  <c r="AH599" i="4"/>
  <c r="AI599" i="4"/>
  <c r="AG599" i="4"/>
  <c r="Z567" i="4"/>
  <c r="AB567" i="4"/>
  <c r="AD567" i="4"/>
  <c r="AA567" i="4"/>
  <c r="AE567" i="4"/>
  <c r="AC567" i="4"/>
  <c r="AF567" i="4"/>
  <c r="AJ567" i="4"/>
  <c r="AK567" i="4"/>
  <c r="AH567" i="4"/>
  <c r="AI567" i="4"/>
  <c r="AG567" i="4"/>
  <c r="Z999" i="4"/>
  <c r="AB999" i="4"/>
  <c r="AD999" i="4"/>
  <c r="AA999" i="4"/>
  <c r="AE999" i="4"/>
  <c r="AC999" i="4"/>
  <c r="AH999" i="4"/>
  <c r="AI999" i="4"/>
  <c r="AG999" i="4"/>
  <c r="AF999" i="4"/>
  <c r="AJ999" i="4"/>
  <c r="AK999" i="4"/>
  <c r="Z983" i="4"/>
  <c r="AB983" i="4"/>
  <c r="AD983" i="4"/>
  <c r="AA983" i="4"/>
  <c r="AE983" i="4"/>
  <c r="AC983" i="4"/>
  <c r="AH983" i="4"/>
  <c r="AI983" i="4"/>
  <c r="AG983" i="4"/>
  <c r="AF983" i="4"/>
  <c r="AJ983" i="4"/>
  <c r="AK983" i="4"/>
  <c r="Z571" i="4"/>
  <c r="AB571" i="4"/>
  <c r="AD571" i="4"/>
  <c r="AA571" i="4"/>
  <c r="AE571" i="4"/>
  <c r="AC571" i="4"/>
  <c r="AF571" i="4"/>
  <c r="AJ571" i="4"/>
  <c r="AK571" i="4"/>
  <c r="AH571" i="4"/>
  <c r="AI571" i="4"/>
  <c r="AG571" i="4"/>
  <c r="AR508" i="4"/>
  <c r="AO56" i="4"/>
  <c r="AU56" i="4"/>
  <c r="AO50" i="4"/>
  <c r="AU50" i="4"/>
  <c r="AL167" i="4"/>
  <c r="AR167" i="4"/>
  <c r="AM167" i="4"/>
  <c r="AS167" i="4"/>
  <c r="AO117" i="4"/>
  <c r="AU117" i="4"/>
  <c r="AP56" i="4"/>
  <c r="AV56" i="4"/>
  <c r="AL56" i="4"/>
  <c r="AR56" i="4"/>
  <c r="AQ56" i="4"/>
  <c r="AW56" i="4"/>
  <c r="AM56" i="4"/>
  <c r="AS56" i="4"/>
  <c r="AP50" i="4"/>
  <c r="AV50" i="4"/>
  <c r="AL50" i="4"/>
  <c r="AR50" i="4"/>
  <c r="AQ50" i="4"/>
  <c r="AW50" i="4"/>
  <c r="AM50" i="4"/>
  <c r="AS50" i="4"/>
  <c r="AR492" i="4"/>
  <c r="AN167" i="4"/>
  <c r="AT167" i="4"/>
  <c r="AO167" i="4"/>
  <c r="AU167" i="4"/>
  <c r="AP117" i="4"/>
  <c r="AV117" i="4"/>
  <c r="AL117" i="4"/>
  <c r="AR117" i="4"/>
  <c r="AQ117" i="4"/>
  <c r="AW117" i="4"/>
  <c r="AM117" i="4"/>
  <c r="AS117" i="4"/>
  <c r="AL954" i="4"/>
  <c r="AR954" i="4"/>
  <c r="AL539" i="4"/>
  <c r="AR539" i="4"/>
  <c r="AW556" i="4"/>
  <c r="AR488" i="4"/>
  <c r="AL183" i="4"/>
  <c r="AR183" i="4"/>
  <c r="AR500" i="4"/>
  <c r="AO259" i="4"/>
  <c r="AU259" i="4" s="1"/>
  <c r="AN175" i="4"/>
  <c r="AT175" i="4"/>
  <c r="AO175" i="4"/>
  <c r="AU175" i="4"/>
  <c r="AP141" i="4"/>
  <c r="AV141" i="4"/>
  <c r="AL141" i="4"/>
  <c r="AR141" i="4"/>
  <c r="AQ141" i="4"/>
  <c r="AW141" i="4"/>
  <c r="AM141" i="4"/>
  <c r="AS141" i="4"/>
  <c r="AN48" i="4"/>
  <c r="AT48" i="4"/>
  <c r="AO48" i="4"/>
  <c r="AU48" i="4"/>
  <c r="AL998" i="4"/>
  <c r="AR998" i="4"/>
  <c r="AO998" i="4"/>
  <c r="AU998" i="4"/>
  <c r="AP990" i="4"/>
  <c r="AV990" i="4"/>
  <c r="AN990" i="4"/>
  <c r="AT990" i="4"/>
  <c r="AQ990" i="4"/>
  <c r="AW990" i="4"/>
  <c r="AM990" i="4"/>
  <c r="AS990" i="4"/>
  <c r="AL982" i="4"/>
  <c r="AR982" i="4"/>
  <c r="AO982" i="4"/>
  <c r="AU982" i="4"/>
  <c r="AP974" i="4"/>
  <c r="AV974" i="4"/>
  <c r="AN974" i="4"/>
  <c r="AT974" i="4"/>
  <c r="AQ974" i="4"/>
  <c r="AW974" i="4"/>
  <c r="AM974" i="4"/>
  <c r="AS974" i="4"/>
  <c r="AL529" i="4"/>
  <c r="AR529" i="4"/>
  <c r="AO529" i="4"/>
  <c r="AU529" i="4"/>
  <c r="AL962" i="4"/>
  <c r="AR962" i="4"/>
  <c r="AQ962" i="4"/>
  <c r="AW962" i="4"/>
  <c r="AM962" i="4"/>
  <c r="AS962" i="4"/>
  <c r="AN946" i="4"/>
  <c r="AT946" i="4"/>
  <c r="AP946" i="4"/>
  <c r="AV946" i="4"/>
  <c r="AO946" i="4"/>
  <c r="AU946" i="4"/>
  <c r="AL934" i="4"/>
  <c r="AR934" i="4"/>
  <c r="AQ934" i="4"/>
  <c r="AW934" i="4"/>
  <c r="AM934" i="4"/>
  <c r="AS934" i="4"/>
  <c r="AL547" i="4"/>
  <c r="AR547" i="4"/>
  <c r="AO547" i="4"/>
  <c r="AU547" i="4"/>
  <c r="AP523" i="4"/>
  <c r="AV523" i="4"/>
  <c r="AN523" i="4"/>
  <c r="AT523" i="4"/>
  <c r="AQ523" i="4"/>
  <c r="AW523" i="4"/>
  <c r="AM523" i="4"/>
  <c r="AS523" i="4"/>
  <c r="AR496" i="4"/>
  <c r="AP171" i="4"/>
  <c r="AV171" i="4"/>
  <c r="AL171" i="4"/>
  <c r="AR171" i="4"/>
  <c r="AQ171" i="4"/>
  <c r="AW171" i="4"/>
  <c r="AM171" i="4"/>
  <c r="AS171" i="4"/>
  <c r="AN145" i="4"/>
  <c r="AT145" i="4"/>
  <c r="AO145" i="4"/>
  <c r="AU145" i="4"/>
  <c r="AP129" i="4"/>
  <c r="AV129" i="4"/>
  <c r="AL129" i="4"/>
  <c r="AR129" i="4"/>
  <c r="AQ129" i="4"/>
  <c r="AW129" i="4"/>
  <c r="AM129" i="4"/>
  <c r="AS129" i="4"/>
  <c r="AN113" i="4"/>
  <c r="AT113" i="4"/>
  <c r="AO113" i="4"/>
  <c r="AU113" i="4"/>
  <c r="AP52" i="4"/>
  <c r="AV52" i="4"/>
  <c r="AL52" i="4"/>
  <c r="AR52" i="4"/>
  <c r="AQ52" i="4"/>
  <c r="AW52" i="4"/>
  <c r="AM52" i="4"/>
  <c r="AS52" i="4"/>
  <c r="AN587" i="4"/>
  <c r="AT587" i="4"/>
  <c r="Z919" i="4"/>
  <c r="AB919" i="4"/>
  <c r="AD919" i="4"/>
  <c r="AA919" i="4"/>
  <c r="AE919" i="4"/>
  <c r="AC919" i="4"/>
  <c r="AF919" i="4"/>
  <c r="AJ919" i="4"/>
  <c r="AK919" i="4"/>
  <c r="AH919" i="4"/>
  <c r="AI919" i="4"/>
  <c r="AG919" i="4"/>
  <c r="Z903" i="4"/>
  <c r="AB903" i="4"/>
  <c r="AD903" i="4"/>
  <c r="AA903" i="4"/>
  <c r="AE903" i="4"/>
  <c r="AC903" i="4"/>
  <c r="AF903" i="4"/>
  <c r="AJ903" i="4"/>
  <c r="AK903" i="4"/>
  <c r="AH903" i="4"/>
  <c r="AI903" i="4"/>
  <c r="AG903" i="4"/>
  <c r="Z887" i="4"/>
  <c r="AB887" i="4"/>
  <c r="AD887" i="4"/>
  <c r="AA887" i="4"/>
  <c r="AE887" i="4"/>
  <c r="AC887" i="4"/>
  <c r="AF887" i="4"/>
  <c r="AJ887" i="4"/>
  <c r="AK887" i="4"/>
  <c r="AH887" i="4"/>
  <c r="AI887" i="4"/>
  <c r="AG887" i="4"/>
  <c r="Z871" i="4"/>
  <c r="AB871" i="4"/>
  <c r="AD871" i="4"/>
  <c r="AA871" i="4"/>
  <c r="AE871" i="4"/>
  <c r="AC871" i="4"/>
  <c r="AF871" i="4"/>
  <c r="AJ871" i="4"/>
  <c r="AK871" i="4"/>
  <c r="AH871" i="4"/>
  <c r="AI871" i="4"/>
  <c r="AG871" i="4"/>
  <c r="Z855" i="4"/>
  <c r="AB855" i="4"/>
  <c r="AD855" i="4"/>
  <c r="AA855" i="4"/>
  <c r="AE855" i="4"/>
  <c r="AC855" i="4"/>
  <c r="AF855" i="4"/>
  <c r="AJ855" i="4"/>
  <c r="AK855" i="4"/>
  <c r="AH855" i="4"/>
  <c r="AI855" i="4"/>
  <c r="AG855" i="4"/>
  <c r="Z839" i="4"/>
  <c r="AB839" i="4"/>
  <c r="AD839" i="4"/>
  <c r="AA839" i="4"/>
  <c r="AE839" i="4"/>
  <c r="AC839" i="4"/>
  <c r="AF839" i="4"/>
  <c r="AJ839" i="4"/>
  <c r="AK839" i="4"/>
  <c r="AH839" i="4"/>
  <c r="AI839" i="4"/>
  <c r="AG839" i="4"/>
  <c r="Z823" i="4"/>
  <c r="AB823" i="4"/>
  <c r="AD823" i="4"/>
  <c r="AA823" i="4"/>
  <c r="AE823" i="4"/>
  <c r="AC823" i="4"/>
  <c r="AF823" i="4"/>
  <c r="AJ823" i="4"/>
  <c r="AK823" i="4"/>
  <c r="AH823" i="4"/>
  <c r="AI823" i="4"/>
  <c r="AG823" i="4"/>
  <c r="Z807" i="4"/>
  <c r="AB807" i="4"/>
  <c r="AD807" i="4"/>
  <c r="AA807" i="4"/>
  <c r="AE807" i="4"/>
  <c r="AC807" i="4"/>
  <c r="AF807" i="4"/>
  <c r="AJ807" i="4"/>
  <c r="AK807" i="4"/>
  <c r="AH807" i="4"/>
  <c r="AI807" i="4"/>
  <c r="AG807" i="4"/>
  <c r="Z791" i="4"/>
  <c r="AB791" i="4"/>
  <c r="AD791" i="4"/>
  <c r="AA791" i="4"/>
  <c r="AE791" i="4"/>
  <c r="AC791" i="4"/>
  <c r="AF791" i="4"/>
  <c r="AJ791" i="4"/>
  <c r="AK791" i="4"/>
  <c r="AH791" i="4"/>
  <c r="AI791" i="4"/>
  <c r="AG791" i="4"/>
  <c r="Z775" i="4"/>
  <c r="AB775" i="4"/>
  <c r="AD775" i="4"/>
  <c r="AA775" i="4"/>
  <c r="AE775" i="4"/>
  <c r="AC775" i="4"/>
  <c r="AF775" i="4"/>
  <c r="AJ775" i="4"/>
  <c r="AK775" i="4"/>
  <c r="AH775" i="4"/>
  <c r="AI775" i="4"/>
  <c r="AG775" i="4"/>
  <c r="Z759" i="4"/>
  <c r="AB759" i="4"/>
  <c r="AD759" i="4"/>
  <c r="AA759" i="4"/>
  <c r="AE759" i="4"/>
  <c r="AC759" i="4"/>
  <c r="AF759" i="4"/>
  <c r="AJ759" i="4"/>
  <c r="AK759" i="4"/>
  <c r="AH759" i="4"/>
  <c r="AI759" i="4"/>
  <c r="AG759" i="4"/>
  <c r="Z743" i="4"/>
  <c r="AB743" i="4"/>
  <c r="AD743" i="4"/>
  <c r="AA743" i="4"/>
  <c r="AE743" i="4"/>
  <c r="AC743" i="4"/>
  <c r="AF743" i="4"/>
  <c r="AJ743" i="4"/>
  <c r="AK743" i="4"/>
  <c r="AH743" i="4"/>
  <c r="AI743" i="4"/>
  <c r="AG743" i="4"/>
  <c r="Z727" i="4"/>
  <c r="AB727" i="4"/>
  <c r="AD727" i="4"/>
  <c r="AA727" i="4"/>
  <c r="AE727" i="4"/>
  <c r="AC727" i="4"/>
  <c r="AF727" i="4"/>
  <c r="AJ727" i="4"/>
  <c r="AK727" i="4"/>
  <c r="AH727" i="4"/>
  <c r="AI727" i="4"/>
  <c r="AG727" i="4"/>
  <c r="Z711" i="4"/>
  <c r="AB711" i="4"/>
  <c r="AD711" i="4"/>
  <c r="AA711" i="4"/>
  <c r="AE711" i="4"/>
  <c r="AC711" i="4"/>
  <c r="AF711" i="4"/>
  <c r="AJ711" i="4"/>
  <c r="AK711" i="4"/>
  <c r="AH711" i="4"/>
  <c r="AI711" i="4"/>
  <c r="AG711" i="4"/>
  <c r="Z695" i="4"/>
  <c r="AB695" i="4"/>
  <c r="AD695" i="4"/>
  <c r="AA695" i="4"/>
  <c r="AE695" i="4"/>
  <c r="AC695" i="4"/>
  <c r="AF695" i="4"/>
  <c r="AJ695" i="4"/>
  <c r="AK695" i="4"/>
  <c r="AH695" i="4"/>
  <c r="AI695" i="4"/>
  <c r="AG695" i="4"/>
  <c r="Z679" i="4"/>
  <c r="AB679" i="4"/>
  <c r="AD679" i="4"/>
  <c r="AA679" i="4"/>
  <c r="AE679" i="4"/>
  <c r="AC679" i="4"/>
  <c r="AF679" i="4"/>
  <c r="AJ679" i="4"/>
  <c r="AK679" i="4"/>
  <c r="AH679" i="4"/>
  <c r="AI679" i="4"/>
  <c r="AG679" i="4"/>
  <c r="Z663" i="4"/>
  <c r="AB663" i="4"/>
  <c r="AD663" i="4"/>
  <c r="AA663" i="4"/>
  <c r="AE663" i="4"/>
  <c r="AC663" i="4"/>
  <c r="AF663" i="4"/>
  <c r="AJ663" i="4"/>
  <c r="AK663" i="4"/>
  <c r="AH663" i="4"/>
  <c r="AI663" i="4"/>
  <c r="AG663" i="4"/>
  <c r="Z643" i="4"/>
  <c r="AB643" i="4"/>
  <c r="AD643" i="4"/>
  <c r="AA643" i="4"/>
  <c r="AE643" i="4"/>
  <c r="AC643" i="4"/>
  <c r="AF643" i="4"/>
  <c r="AJ643" i="4"/>
  <c r="AK643" i="4"/>
  <c r="AH643" i="4"/>
  <c r="AI643" i="4"/>
  <c r="AG643" i="4"/>
  <c r="Z615" i="4"/>
  <c r="AB615" i="4"/>
  <c r="AD615" i="4"/>
  <c r="AA615" i="4"/>
  <c r="AE615" i="4"/>
  <c r="AC615" i="4"/>
  <c r="AF615" i="4"/>
  <c r="AJ615" i="4"/>
  <c r="AK615" i="4"/>
  <c r="AH615" i="4"/>
  <c r="AI615" i="4"/>
  <c r="AG615" i="4"/>
  <c r="Z583" i="4"/>
  <c r="AB583" i="4"/>
  <c r="AD583" i="4"/>
  <c r="AA583" i="4"/>
  <c r="AE583" i="4"/>
  <c r="AC583" i="4"/>
  <c r="AF583" i="4"/>
  <c r="AJ583" i="4"/>
  <c r="AK583" i="4"/>
  <c r="AH583" i="4"/>
  <c r="AI583" i="4"/>
  <c r="AG583" i="4"/>
  <c r="Z991" i="4"/>
  <c r="AB991" i="4"/>
  <c r="AD991" i="4"/>
  <c r="AA991" i="4"/>
  <c r="AE991" i="4"/>
  <c r="AC991" i="4"/>
  <c r="AH991" i="4"/>
  <c r="AI991" i="4"/>
  <c r="AG991" i="4"/>
  <c r="AF991" i="4"/>
  <c r="AJ991" i="4"/>
  <c r="AK991" i="4"/>
  <c r="Z975" i="4"/>
  <c r="AB975" i="4"/>
  <c r="AD975" i="4"/>
  <c r="AA975" i="4"/>
  <c r="AE975" i="4"/>
  <c r="AC975" i="4"/>
  <c r="AH975" i="4"/>
  <c r="AI975" i="4"/>
  <c r="AG975" i="4"/>
  <c r="AF975" i="4"/>
  <c r="AJ975" i="4"/>
  <c r="AK975" i="4"/>
  <c r="AO125" i="4"/>
  <c r="AU125" i="4"/>
  <c r="AL942" i="4"/>
  <c r="AR942" i="4"/>
  <c r="AL259" i="4"/>
  <c r="AR259" i="4"/>
  <c r="AM259" i="4"/>
  <c r="AS259" i="4"/>
  <c r="AP175" i="4"/>
  <c r="AV175" i="4"/>
  <c r="AL175" i="4"/>
  <c r="AR175" i="4"/>
  <c r="AQ175" i="4"/>
  <c r="AW175" i="4"/>
  <c r="AM175" i="4"/>
  <c r="AS175" i="4"/>
  <c r="AN141" i="4"/>
  <c r="AT141" i="4"/>
  <c r="AO141" i="4"/>
  <c r="AU141" i="4"/>
  <c r="AP48" i="4"/>
  <c r="AV48" i="4"/>
  <c r="AL48" i="4"/>
  <c r="AR48" i="4"/>
  <c r="AQ48" i="4"/>
  <c r="AW48" i="4"/>
  <c r="AM48" i="4"/>
  <c r="AS48" i="4"/>
  <c r="AP998" i="4"/>
  <c r="AV998" i="4"/>
  <c r="AN998" i="4"/>
  <c r="AT998" i="4"/>
  <c r="AQ998" i="4"/>
  <c r="AW998" i="4"/>
  <c r="AM998" i="4"/>
  <c r="AS998" i="4"/>
  <c r="AL990" i="4"/>
  <c r="AR990" i="4"/>
  <c r="AO990" i="4"/>
  <c r="AU990" i="4"/>
  <c r="AP982" i="4"/>
  <c r="AV982" i="4"/>
  <c r="AN982" i="4"/>
  <c r="AT982" i="4"/>
  <c r="AQ982" i="4"/>
  <c r="AW982" i="4"/>
  <c r="AM982" i="4"/>
  <c r="AS982" i="4"/>
  <c r="AL974" i="4"/>
  <c r="AR974" i="4"/>
  <c r="AO974" i="4"/>
  <c r="AU974" i="4"/>
  <c r="AP529" i="4"/>
  <c r="AV529" i="4"/>
  <c r="AN529" i="4"/>
  <c r="AT529" i="4"/>
  <c r="AQ529" i="4"/>
  <c r="AW529" i="4"/>
  <c r="AM529" i="4"/>
  <c r="AS529" i="4"/>
  <c r="AN962" i="4"/>
  <c r="AT962" i="4"/>
  <c r="AP962" i="4"/>
  <c r="AV962" i="4"/>
  <c r="AO962" i="4"/>
  <c r="AU962" i="4"/>
  <c r="AL946" i="4"/>
  <c r="AR946" i="4"/>
  <c r="AQ946" i="4"/>
  <c r="AW946" i="4"/>
  <c r="AM946" i="4"/>
  <c r="AS946" i="4"/>
  <c r="AN934" i="4"/>
  <c r="AT934" i="4"/>
  <c r="AP934" i="4"/>
  <c r="AV934" i="4"/>
  <c r="AO934" i="4"/>
  <c r="AU934" i="4"/>
  <c r="AP547" i="4"/>
  <c r="AV547" i="4"/>
  <c r="AN547" i="4"/>
  <c r="AT547" i="4"/>
  <c r="AQ547" i="4"/>
  <c r="AW547" i="4"/>
  <c r="AM547" i="4"/>
  <c r="AS547" i="4"/>
  <c r="AL523" i="4"/>
  <c r="AR523" i="4"/>
  <c r="AO523" i="4"/>
  <c r="AU523" i="4"/>
  <c r="AR512" i="4"/>
  <c r="AN171" i="4"/>
  <c r="AT171" i="4"/>
  <c r="AO171" i="4"/>
  <c r="AU171" i="4"/>
  <c r="AP145" i="4"/>
  <c r="AV145" i="4"/>
  <c r="AL145" i="4"/>
  <c r="AR145" i="4"/>
  <c r="AQ145" i="4"/>
  <c r="AW145" i="4"/>
  <c r="AM145" i="4"/>
  <c r="AS145" i="4"/>
  <c r="AN129" i="4"/>
  <c r="AT129" i="4"/>
  <c r="AO129" i="4"/>
  <c r="AU129" i="4"/>
  <c r="AP113" i="4"/>
  <c r="AV113" i="4"/>
  <c r="AL113" i="4"/>
  <c r="AR113" i="4"/>
  <c r="AQ113" i="4"/>
  <c r="AW113" i="4"/>
  <c r="AM113" i="4"/>
  <c r="AS113" i="4"/>
  <c r="AN52" i="4"/>
  <c r="AT52" i="4"/>
  <c r="AO52" i="4"/>
  <c r="AU52" i="4"/>
  <c r="J9" i="3"/>
  <c r="K9" i="3"/>
  <c r="D10" i="3"/>
  <c r="AM667" i="4"/>
  <c r="AS667" i="4"/>
  <c r="AN649" i="4"/>
  <c r="AT649" i="4"/>
  <c r="AB771" i="4"/>
  <c r="AN771" i="4"/>
  <c r="AT771" i="4"/>
  <c r="AA771" i="4"/>
  <c r="AM771" i="4"/>
  <c r="AS771" i="4"/>
  <c r="AC771" i="4"/>
  <c r="AI771" i="4"/>
  <c r="F617" i="4"/>
  <c r="J617" i="4"/>
  <c r="AM626" i="4"/>
  <c r="AS626" i="4"/>
  <c r="AM634" i="4"/>
  <c r="AS634" i="4"/>
  <c r="G617" i="4"/>
  <c r="AP637" i="4"/>
  <c r="AV637" i="4"/>
  <c r="AN623" i="4"/>
  <c r="AT623" i="4"/>
  <c r="AN647" i="4"/>
  <c r="AT647" i="4"/>
  <c r="F110" i="4"/>
  <c r="J110" i="4"/>
  <c r="M111" i="2"/>
  <c r="E725" i="4"/>
  <c r="I725" i="4"/>
  <c r="F180" i="4"/>
  <c r="J180" i="4"/>
  <c r="M181" i="2"/>
  <c r="E959" i="4"/>
  <c r="I959" i="4"/>
  <c r="AQ941" i="4"/>
  <c r="AW941" i="4"/>
  <c r="AL44" i="4"/>
  <c r="AR44" i="4"/>
  <c r="AU557" i="4"/>
  <c r="AQ942" i="4"/>
  <c r="AW942" i="4"/>
  <c r="D653" i="4"/>
  <c r="H653" i="4"/>
  <c r="AL611" i="4"/>
  <c r="AR611" i="4"/>
  <c r="AL848" i="4"/>
  <c r="AR848" i="4"/>
  <c r="G848" i="4"/>
  <c r="G683" i="4"/>
  <c r="G891" i="4"/>
  <c r="AM635" i="4"/>
  <c r="AS635" i="4"/>
  <c r="AO121" i="4"/>
  <c r="AU121" i="4"/>
  <c r="AN556" i="4"/>
  <c r="AT556" i="4"/>
  <c r="AO926" i="4"/>
  <c r="AU926" i="4"/>
  <c r="AM986" i="4"/>
  <c r="AS986" i="4"/>
  <c r="D677" i="4"/>
  <c r="H677" i="4"/>
  <c r="F677" i="4"/>
  <c r="J677" i="4"/>
  <c r="D713" i="4"/>
  <c r="H713" i="4"/>
  <c r="E713" i="4"/>
  <c r="I713" i="4"/>
  <c r="F509" i="4"/>
  <c r="J509" i="4"/>
  <c r="G509" i="4"/>
  <c r="G518" i="4"/>
  <c r="E518" i="4"/>
  <c r="I518" i="4"/>
  <c r="E829" i="4"/>
  <c r="I829" i="4"/>
  <c r="G829" i="4"/>
  <c r="D639" i="4"/>
  <c r="H639" i="4"/>
  <c r="F639" i="4"/>
  <c r="J639" i="4"/>
  <c r="AQ722" i="4"/>
  <c r="AW722" i="4"/>
  <c r="AO726" i="4"/>
  <c r="AU726" i="4"/>
  <c r="AN730" i="4"/>
  <c r="AT730" i="4"/>
  <c r="AN734" i="4"/>
  <c r="AT734" i="4"/>
  <c r="AQ738" i="4"/>
  <c r="AW738" i="4"/>
  <c r="AN746" i="4"/>
  <c r="AT746" i="4"/>
  <c r="AQ746" i="4"/>
  <c r="AW746" i="4"/>
  <c r="AO750" i="4"/>
  <c r="AU750" i="4"/>
  <c r="AQ754" i="4"/>
  <c r="AW754" i="4"/>
  <c r="AO758" i="4"/>
  <c r="AU758" i="4"/>
  <c r="AN762" i="4"/>
  <c r="AT762" i="4"/>
  <c r="AN766" i="4"/>
  <c r="AT766" i="4"/>
  <c r="AO766" i="4"/>
  <c r="AU766" i="4"/>
  <c r="AN770" i="4"/>
  <c r="AT770" i="4"/>
  <c r="AQ774" i="4"/>
  <c r="AW774" i="4"/>
  <c r="AQ778" i="4"/>
  <c r="AW778" i="4"/>
  <c r="AN782" i="4"/>
  <c r="AT782" i="4"/>
  <c r="AO782" i="4"/>
  <c r="AU782" i="4"/>
  <c r="AN786" i="4"/>
  <c r="AT786" i="4"/>
  <c r="AQ790" i="4"/>
  <c r="AW790" i="4"/>
  <c r="AQ794" i="4"/>
  <c r="AW794" i="4"/>
  <c r="AN798" i="4"/>
  <c r="AT798" i="4"/>
  <c r="AO798" i="4"/>
  <c r="AU798" i="4"/>
  <c r="AN802" i="4"/>
  <c r="AT802" i="4"/>
  <c r="AQ806" i="4"/>
  <c r="AW806" i="4"/>
  <c r="AQ810" i="4"/>
  <c r="AW810" i="4"/>
  <c r="AN814" i="4"/>
  <c r="AT814" i="4"/>
  <c r="AO814" i="4"/>
  <c r="AU814" i="4"/>
  <c r="AN818" i="4"/>
  <c r="AT818" i="4"/>
  <c r="AQ822" i="4"/>
  <c r="AW822" i="4"/>
  <c r="AQ826" i="4"/>
  <c r="AW826" i="4"/>
  <c r="AN830" i="4"/>
  <c r="AT830" i="4"/>
  <c r="AO830" i="4"/>
  <c r="AU830" i="4"/>
  <c r="AN834" i="4"/>
  <c r="AT834" i="4"/>
  <c r="AQ838" i="4"/>
  <c r="AW838" i="4"/>
  <c r="AQ842" i="4"/>
  <c r="AW842" i="4"/>
  <c r="AN846" i="4"/>
  <c r="AT846" i="4"/>
  <c r="AN850" i="4"/>
  <c r="AT850" i="4"/>
  <c r="AQ854" i="4"/>
  <c r="AW854" i="4"/>
  <c r="AQ858" i="4"/>
  <c r="AW858" i="4"/>
  <c r="AN862" i="4"/>
  <c r="AT862" i="4"/>
  <c r="AN866" i="4"/>
  <c r="AT866" i="4"/>
  <c r="AQ870" i="4"/>
  <c r="AW870" i="4"/>
  <c r="AQ874" i="4"/>
  <c r="AW874" i="4"/>
  <c r="AN878" i="4"/>
  <c r="AT878" i="4"/>
  <c r="AQ882" i="4"/>
  <c r="AW882" i="4"/>
  <c r="AN886" i="4"/>
  <c r="AT886" i="4"/>
  <c r="AQ890" i="4"/>
  <c r="AW890" i="4"/>
  <c r="AN894" i="4"/>
  <c r="AT894" i="4"/>
  <c r="AQ898" i="4"/>
  <c r="AW898" i="4"/>
  <c r="AN902" i="4"/>
  <c r="AT902" i="4"/>
  <c r="AQ906" i="4"/>
  <c r="AW906" i="4"/>
  <c r="AN910" i="4"/>
  <c r="AT910" i="4"/>
  <c r="AM883" i="4"/>
  <c r="AS883" i="4"/>
  <c r="AN612" i="4"/>
  <c r="AT612" i="4"/>
  <c r="AN620" i="4"/>
  <c r="AT620" i="4"/>
  <c r="AN628" i="4"/>
  <c r="AT628" i="4"/>
  <c r="AO632" i="4"/>
  <c r="AU632" i="4"/>
  <c r="AN636" i="4"/>
  <c r="AT636" i="4"/>
  <c r="AO640" i="4"/>
  <c r="AU640" i="4"/>
  <c r="AO648" i="4"/>
  <c r="AU648" i="4"/>
  <c r="AO652" i="4"/>
  <c r="AU652" i="4"/>
  <c r="AO656" i="4"/>
  <c r="AU656" i="4"/>
  <c r="AO664" i="4"/>
  <c r="AU664" i="4"/>
  <c r="AO668" i="4"/>
  <c r="AU668" i="4"/>
  <c r="AO672" i="4"/>
  <c r="AU672" i="4"/>
  <c r="AO680" i="4"/>
  <c r="AU680" i="4"/>
  <c r="AO684" i="4"/>
  <c r="AU684" i="4"/>
  <c r="AO768" i="4"/>
  <c r="AU768" i="4"/>
  <c r="AO784" i="4"/>
  <c r="AU784" i="4"/>
  <c r="AN978" i="4"/>
  <c r="AT978" i="4"/>
  <c r="AL795" i="4"/>
  <c r="AR795" i="4"/>
  <c r="E795" i="4"/>
  <c r="I795" i="4"/>
  <c r="AM843" i="4"/>
  <c r="AS843" i="4"/>
  <c r="AP651" i="4"/>
  <c r="AV651" i="4"/>
  <c r="AN859" i="4"/>
  <c r="AT859" i="4"/>
  <c r="AO827" i="4"/>
  <c r="AU827" i="4"/>
  <c r="AP987" i="4"/>
  <c r="AV987" i="4"/>
  <c r="AM699" i="4"/>
  <c r="AS699" i="4"/>
  <c r="AP647" i="4"/>
  <c r="AV647" i="4"/>
  <c r="AQ637" i="4"/>
  <c r="AW637" i="4"/>
  <c r="E94" i="4"/>
  <c r="I94" i="4"/>
  <c r="L95" i="2"/>
  <c r="F693" i="4"/>
  <c r="J693" i="4"/>
  <c r="AQ647" i="4"/>
  <c r="AW647" i="4"/>
  <c r="AO699" i="4"/>
  <c r="AU699" i="4"/>
  <c r="AQ987" i="4"/>
  <c r="AW987" i="4"/>
  <c r="E859" i="4"/>
  <c r="I859" i="4"/>
  <c r="D859" i="4"/>
  <c r="H859" i="4"/>
  <c r="F859" i="4"/>
  <c r="J859" i="4"/>
  <c r="G859" i="4"/>
  <c r="AU539" i="4"/>
  <c r="AL159" i="4"/>
  <c r="AR159" i="4"/>
  <c r="D159" i="4"/>
  <c r="H159" i="4"/>
  <c r="K160" i="2"/>
  <c r="AN699" i="4"/>
  <c r="AT699" i="4"/>
  <c r="AL987" i="4"/>
  <c r="AR987" i="4"/>
  <c r="AO802" i="4"/>
  <c r="AU802" i="4"/>
  <c r="AO806" i="4"/>
  <c r="AU806" i="4"/>
  <c r="AN810" i="4"/>
  <c r="AT810" i="4"/>
  <c r="AQ814" i="4"/>
  <c r="AW814" i="4"/>
  <c r="AO818" i="4"/>
  <c r="AU818" i="4"/>
  <c r="AO822" i="4"/>
  <c r="AU822" i="4"/>
  <c r="AN826" i="4"/>
  <c r="AT826" i="4"/>
  <c r="AQ830" i="4"/>
  <c r="AW830" i="4"/>
  <c r="AO834" i="4"/>
  <c r="AU834" i="4"/>
  <c r="AO838" i="4"/>
  <c r="AU838" i="4"/>
  <c r="AN842" i="4"/>
  <c r="AT842" i="4"/>
  <c r="AQ846" i="4"/>
  <c r="AW846" i="4"/>
  <c r="AO854" i="4"/>
  <c r="AU854" i="4"/>
  <c r="AO858" i="4"/>
  <c r="AU858" i="4"/>
  <c r="AN870" i="4"/>
  <c r="AT870" i="4"/>
  <c r="AO870" i="4"/>
  <c r="AU870" i="4"/>
  <c r="AN882" i="4"/>
  <c r="AT882" i="4"/>
  <c r="AO882" i="4"/>
  <c r="AU882" i="4"/>
  <c r="AN898" i="4"/>
  <c r="AT898" i="4"/>
  <c r="AQ902" i="4"/>
  <c r="AW902" i="4"/>
  <c r="D15" i="4"/>
  <c r="H15" i="4"/>
  <c r="K16" i="2"/>
  <c r="D94" i="4"/>
  <c r="H94" i="4"/>
  <c r="K95" i="2"/>
  <c r="F753" i="4"/>
  <c r="J753" i="4"/>
  <c r="D869" i="4"/>
  <c r="H869" i="4"/>
  <c r="J569" i="4"/>
  <c r="F681" i="4"/>
  <c r="J681" i="4"/>
  <c r="D739" i="4"/>
  <c r="H739" i="4"/>
  <c r="E669" i="4"/>
  <c r="I669" i="4"/>
  <c r="AQ683" i="4"/>
  <c r="AW683" i="4"/>
  <c r="AP667" i="4"/>
  <c r="AV667" i="4"/>
  <c r="AV557" i="4"/>
  <c r="AM875" i="4"/>
  <c r="AS875" i="4"/>
  <c r="AQ747" i="4"/>
  <c r="AW747" i="4"/>
  <c r="AN843" i="4"/>
  <c r="AT843" i="4"/>
  <c r="AO647" i="4"/>
  <c r="AU647" i="4"/>
  <c r="AM827" i="4"/>
  <c r="AS827" i="4"/>
  <c r="AP795" i="4"/>
  <c r="AV795" i="4"/>
  <c r="AQ715" i="4"/>
  <c r="AW715" i="4"/>
  <c r="AM859" i="4"/>
  <c r="AS859" i="4"/>
  <c r="AQ779" i="4"/>
  <c r="AW779" i="4"/>
  <c r="AL731" i="4"/>
  <c r="AR731" i="4"/>
  <c r="AL715" i="4"/>
  <c r="AR715" i="4"/>
  <c r="AL121" i="4"/>
  <c r="AR121" i="4"/>
  <c r="E121" i="4"/>
  <c r="I121" i="4"/>
  <c r="L122" i="2"/>
  <c r="AO163" i="4"/>
  <c r="AU163" i="4"/>
  <c r="AN986" i="4"/>
  <c r="AT986" i="4"/>
  <c r="AN125" i="4"/>
  <c r="AT125" i="4"/>
  <c r="AP892" i="4"/>
  <c r="AV892" i="4"/>
  <c r="AQ183" i="4"/>
  <c r="AW183" i="4"/>
  <c r="D152" i="4"/>
  <c r="H152" i="4"/>
  <c r="K153" i="2"/>
  <c r="F713" i="4"/>
  <c r="J713" i="4"/>
  <c r="AO607" i="4"/>
  <c r="AU607" i="4"/>
  <c r="AL612" i="4"/>
  <c r="AR612" i="4"/>
  <c r="G612" i="4"/>
  <c r="AL772" i="4"/>
  <c r="AR772" i="4"/>
  <c r="F772" i="4"/>
  <c r="J772" i="4"/>
  <c r="AL788" i="4"/>
  <c r="AR788" i="4"/>
  <c r="G788" i="4"/>
  <c r="AL804" i="4"/>
  <c r="AR804" i="4"/>
  <c r="F804" i="4"/>
  <c r="J804" i="4"/>
  <c r="AL820" i="4"/>
  <c r="AR820" i="4"/>
  <c r="G820" i="4"/>
  <c r="AL836" i="4"/>
  <c r="AR836" i="4"/>
  <c r="D836" i="4"/>
  <c r="H836" i="4"/>
  <c r="AL852" i="4"/>
  <c r="AR852" i="4"/>
  <c r="G852" i="4"/>
  <c r="AL868" i="4"/>
  <c r="AR868" i="4"/>
  <c r="D868" i="4"/>
  <c r="H868" i="4"/>
  <c r="AP876" i="4"/>
  <c r="AV876" i="4"/>
  <c r="AP880" i="4"/>
  <c r="AV880" i="4"/>
  <c r="AP884" i="4"/>
  <c r="AV884" i="4"/>
  <c r="AP888" i="4"/>
  <c r="AV888" i="4"/>
  <c r="AP896" i="4"/>
  <c r="AV896" i="4"/>
  <c r="AP900" i="4"/>
  <c r="AV900" i="4"/>
  <c r="AP904" i="4"/>
  <c r="AV904" i="4"/>
  <c r="AP908" i="4"/>
  <c r="AV908" i="4"/>
  <c r="AP912" i="4"/>
  <c r="AV912" i="4"/>
  <c r="F86" i="4"/>
  <c r="J86" i="4"/>
  <c r="M87" i="2"/>
  <c r="F555" i="4"/>
  <c r="J555" i="4"/>
  <c r="AL587" i="4"/>
  <c r="AR587" i="4"/>
  <c r="F587" i="4"/>
  <c r="J587" i="4"/>
  <c r="AL619" i="4"/>
  <c r="AR619" i="4"/>
  <c r="E619" i="4"/>
  <c r="I619" i="4"/>
  <c r="AL939" i="4"/>
  <c r="AR939" i="4"/>
  <c r="G939" i="4"/>
  <c r="AO939" i="4"/>
  <c r="AU939" i="4"/>
  <c r="G909" i="4"/>
  <c r="F909" i="4"/>
  <c r="J909" i="4"/>
  <c r="E891" i="4"/>
  <c r="I891" i="4"/>
  <c r="D891" i="4"/>
  <c r="H891" i="4"/>
  <c r="E683" i="4"/>
  <c r="I683" i="4"/>
  <c r="D683" i="4"/>
  <c r="H683" i="4"/>
  <c r="D509" i="4"/>
  <c r="H509" i="4"/>
  <c r="E509" i="4"/>
  <c r="I509" i="4"/>
  <c r="AQ623" i="4"/>
  <c r="AW623" i="4"/>
  <c r="AO688" i="4"/>
  <c r="AU688" i="4"/>
  <c r="AO696" i="4"/>
  <c r="AU696" i="4"/>
  <c r="AO700" i="4"/>
  <c r="AU700" i="4"/>
  <c r="AO704" i="4"/>
  <c r="AU704" i="4"/>
  <c r="AO712" i="4"/>
  <c r="AU712" i="4"/>
  <c r="AO716" i="4"/>
  <c r="AU716" i="4"/>
  <c r="AO720" i="4"/>
  <c r="AU720" i="4"/>
  <c r="AO728" i="4"/>
  <c r="AU728" i="4"/>
  <c r="AO732" i="4"/>
  <c r="AU732" i="4"/>
  <c r="AO736" i="4"/>
  <c r="AU736" i="4"/>
  <c r="AO744" i="4"/>
  <c r="AU744" i="4"/>
  <c r="AO748" i="4"/>
  <c r="AU748" i="4"/>
  <c r="AQ752" i="4"/>
  <c r="AW752" i="4"/>
  <c r="AO756" i="4"/>
  <c r="AU756" i="4"/>
  <c r="AQ760" i="4"/>
  <c r="AW760" i="4"/>
  <c r="AQ772" i="4"/>
  <c r="AW772" i="4"/>
  <c r="AQ780" i="4"/>
  <c r="AW780" i="4"/>
  <c r="AQ788" i="4"/>
  <c r="AW788" i="4"/>
  <c r="AQ796" i="4"/>
  <c r="AW796" i="4"/>
  <c r="AO800" i="4"/>
  <c r="AU800" i="4"/>
  <c r="AQ804" i="4"/>
  <c r="AW804" i="4"/>
  <c r="AQ812" i="4"/>
  <c r="AW812" i="4"/>
  <c r="AO816" i="4"/>
  <c r="AU816" i="4"/>
  <c r="AQ820" i="4"/>
  <c r="AW820" i="4"/>
  <c r="AQ828" i="4"/>
  <c r="AW828" i="4"/>
  <c r="AO832" i="4"/>
  <c r="AU832" i="4"/>
  <c r="AQ836" i="4"/>
  <c r="AW836" i="4"/>
  <c r="AQ844" i="4"/>
  <c r="AW844" i="4"/>
  <c r="AQ852" i="4"/>
  <c r="AW852" i="4"/>
  <c r="AO856" i="4"/>
  <c r="AU856" i="4"/>
  <c r="AQ860" i="4"/>
  <c r="AW860" i="4"/>
  <c r="AN868" i="4"/>
  <c r="AT868" i="4"/>
  <c r="AQ868" i="4"/>
  <c r="AW868" i="4"/>
  <c r="AN876" i="4"/>
  <c r="AT876" i="4"/>
  <c r="AN884" i="4"/>
  <c r="AT884" i="4"/>
  <c r="AN892" i="4"/>
  <c r="AT892" i="4"/>
  <c r="AN900" i="4"/>
  <c r="AT900" i="4"/>
  <c r="AN908" i="4"/>
  <c r="AT908" i="4"/>
  <c r="G575" i="4"/>
  <c r="D920" i="4"/>
  <c r="H920" i="4"/>
  <c r="E789" i="4"/>
  <c r="I789" i="4"/>
  <c r="AV587" i="4"/>
  <c r="D959" i="4"/>
  <c r="H959" i="4"/>
  <c r="G947" i="4"/>
  <c r="AN183" i="4"/>
  <c r="AT183" i="4"/>
  <c r="G80" i="4"/>
  <c r="E75" i="4"/>
  <c r="I75" i="4"/>
  <c r="L76" i="2"/>
  <c r="D80" i="4"/>
  <c r="H80" i="4"/>
  <c r="K81" i="2"/>
  <c r="AN763" i="4"/>
  <c r="AT763" i="4"/>
  <c r="AM811" i="4"/>
  <c r="AS811" i="4"/>
  <c r="AQ611" i="4"/>
  <c r="AW611" i="4"/>
  <c r="AO611" i="4"/>
  <c r="AU611" i="4"/>
  <c r="AN747" i="4"/>
  <c r="AT747" i="4"/>
  <c r="AU591" i="4"/>
  <c r="AM939" i="4"/>
  <c r="AS939" i="4"/>
  <c r="D102" i="4"/>
  <c r="H102" i="4"/>
  <c r="K103" i="2"/>
  <c r="E102" i="4"/>
  <c r="I102" i="4"/>
  <c r="L103" i="2"/>
  <c r="F867" i="4"/>
  <c r="J867" i="4"/>
  <c r="G867" i="4"/>
  <c r="G916" i="4"/>
  <c r="D916" i="4"/>
  <c r="H916" i="4"/>
  <c r="G140" i="4"/>
  <c r="E140" i="4"/>
  <c r="I140" i="4"/>
  <c r="L141" i="2"/>
  <c r="G1001" i="4"/>
  <c r="F1001" i="4"/>
  <c r="J1001" i="4"/>
  <c r="D91" i="4"/>
  <c r="H91" i="4"/>
  <c r="K92" i="2"/>
  <c r="E91" i="4"/>
  <c r="I91" i="4"/>
  <c r="L92" i="2"/>
  <c r="D685" i="4"/>
  <c r="H685" i="4"/>
  <c r="G685" i="4"/>
  <c r="E773" i="4"/>
  <c r="I773" i="4"/>
  <c r="D773" i="4"/>
  <c r="H773" i="4"/>
  <c r="AL640" i="4"/>
  <c r="AR640" i="4"/>
  <c r="G640" i="4"/>
  <c r="AL648" i="4"/>
  <c r="AR648" i="4"/>
  <c r="G648" i="4"/>
  <c r="AL664" i="4"/>
  <c r="AR664" i="4"/>
  <c r="F664" i="4"/>
  <c r="J664" i="4"/>
  <c r="AL680" i="4"/>
  <c r="AR680" i="4"/>
  <c r="G680" i="4"/>
  <c r="AL688" i="4"/>
  <c r="AR688" i="4"/>
  <c r="F688" i="4"/>
  <c r="J688" i="4"/>
  <c r="AL696" i="4"/>
  <c r="AR696" i="4"/>
  <c r="F696" i="4"/>
  <c r="J696" i="4"/>
  <c r="AL704" i="4"/>
  <c r="AR704" i="4"/>
  <c r="F704" i="4"/>
  <c r="J704" i="4"/>
  <c r="AL712" i="4"/>
  <c r="AR712" i="4"/>
  <c r="G712" i="4"/>
  <c r="AL728" i="4"/>
  <c r="AR728" i="4"/>
  <c r="G728" i="4"/>
  <c r="AL744" i="4"/>
  <c r="AR744" i="4"/>
  <c r="G744" i="4"/>
  <c r="AP752" i="4"/>
  <c r="AV752" i="4"/>
  <c r="AM752" i="4"/>
  <c r="AS752" i="4"/>
  <c r="AL756" i="4"/>
  <c r="AR756" i="4"/>
  <c r="G756" i="4"/>
  <c r="AP760" i="4"/>
  <c r="AV760" i="4"/>
  <c r="AP772" i="4"/>
  <c r="AV772" i="4"/>
  <c r="AM772" i="4"/>
  <c r="AS772" i="4"/>
  <c r="AL776" i="4"/>
  <c r="AR776" i="4"/>
  <c r="D776" i="4"/>
  <c r="H776" i="4"/>
  <c r="AP780" i="4"/>
  <c r="AV780" i="4"/>
  <c r="AM780" i="4"/>
  <c r="AS780" i="4"/>
  <c r="AP788" i="4"/>
  <c r="AV788" i="4"/>
  <c r="AM788" i="4"/>
  <c r="AS788" i="4"/>
  <c r="AL792" i="4"/>
  <c r="AR792" i="4"/>
  <c r="G792" i="4"/>
  <c r="AP796" i="4"/>
  <c r="AV796" i="4"/>
  <c r="AM796" i="4"/>
  <c r="AS796" i="4"/>
  <c r="AP804" i="4"/>
  <c r="AV804" i="4"/>
  <c r="AM804" i="4"/>
  <c r="AS804" i="4"/>
  <c r="AL808" i="4"/>
  <c r="AR808" i="4"/>
  <c r="F808" i="4"/>
  <c r="J808" i="4"/>
  <c r="AP812" i="4"/>
  <c r="AV812" i="4"/>
  <c r="AM812" i="4"/>
  <c r="AS812" i="4"/>
  <c r="AP820" i="4"/>
  <c r="AV820" i="4"/>
  <c r="AM820" i="4"/>
  <c r="AS820" i="4"/>
  <c r="AL824" i="4"/>
  <c r="AR824" i="4"/>
  <c r="G824" i="4"/>
  <c r="AP828" i="4"/>
  <c r="AV828" i="4"/>
  <c r="AM828" i="4"/>
  <c r="AS828" i="4"/>
  <c r="AP836" i="4"/>
  <c r="AV836" i="4"/>
  <c r="AM836" i="4"/>
  <c r="AS836" i="4"/>
  <c r="AL840" i="4"/>
  <c r="AR840" i="4"/>
  <c r="D840" i="4"/>
  <c r="H840" i="4"/>
  <c r="AP844" i="4"/>
  <c r="AV844" i="4"/>
  <c r="AM844" i="4"/>
  <c r="AS844" i="4"/>
  <c r="AP852" i="4"/>
  <c r="AV852" i="4"/>
  <c r="AM852" i="4"/>
  <c r="AS852" i="4"/>
  <c r="AP860" i="4"/>
  <c r="AV860" i="4"/>
  <c r="AM860" i="4"/>
  <c r="AS860" i="4"/>
  <c r="AL864" i="4"/>
  <c r="AR864" i="4"/>
  <c r="D864" i="4"/>
  <c r="H864" i="4"/>
  <c r="AP868" i="4"/>
  <c r="AV868" i="4"/>
  <c r="AM868" i="4"/>
  <c r="AS868" i="4"/>
  <c r="AP619" i="4"/>
  <c r="AV619" i="4"/>
  <c r="AL635" i="4"/>
  <c r="AR635" i="4"/>
  <c r="F635" i="4"/>
  <c r="J635" i="4"/>
  <c r="AQ603" i="4"/>
  <c r="AW603" i="4"/>
  <c r="AO493" i="4"/>
  <c r="AU493" i="4"/>
  <c r="AO637" i="4"/>
  <c r="AU637" i="4"/>
  <c r="AN159" i="4"/>
  <c r="AT159" i="4"/>
  <c r="AM60" i="4"/>
  <c r="AS60" i="4"/>
  <c r="AS557" i="4"/>
  <c r="F491" i="4"/>
  <c r="J491" i="4"/>
  <c r="AP179" i="4"/>
  <c r="AV179" i="4"/>
  <c r="AL163" i="4"/>
  <c r="AR163" i="4"/>
  <c r="G163" i="4"/>
  <c r="E947" i="4"/>
  <c r="I947" i="4"/>
  <c r="AN875" i="4"/>
  <c r="AT875" i="4"/>
  <c r="AN627" i="4"/>
  <c r="AT627" i="4"/>
  <c r="AM607" i="4"/>
  <c r="AS607" i="4"/>
  <c r="AN819" i="4"/>
  <c r="AT819" i="4"/>
  <c r="AM851" i="4"/>
  <c r="AS851" i="4"/>
  <c r="AW527" i="4"/>
  <c r="AQ944" i="4"/>
  <c r="AW944" i="4"/>
  <c r="AP960" i="4"/>
  <c r="AV960" i="4"/>
  <c r="AQ517" i="4"/>
  <c r="AW517" i="4"/>
  <c r="AW560" i="4"/>
  <c r="AQ568" i="4"/>
  <c r="AW568" i="4"/>
  <c r="AQ576" i="4"/>
  <c r="AW576" i="4"/>
  <c r="E699" i="4"/>
  <c r="I699" i="4"/>
  <c r="D699" i="4"/>
  <c r="H699" i="4"/>
  <c r="F699" i="4"/>
  <c r="J699" i="4"/>
  <c r="G699" i="4"/>
  <c r="AO942" i="4"/>
  <c r="AU942" i="4"/>
  <c r="AW557" i="4"/>
  <c r="G174" i="4"/>
  <c r="G959" i="4"/>
  <c r="AN635" i="4"/>
  <c r="AT635" i="4"/>
  <c r="AU556" i="4"/>
  <c r="F80" i="4"/>
  <c r="J80" i="4"/>
  <c r="M81" i="2"/>
  <c r="D75" i="4"/>
  <c r="H75" i="4"/>
  <c r="K76" i="2"/>
  <c r="AL747" i="4"/>
  <c r="AR747" i="4"/>
  <c r="AO763" i="4"/>
  <c r="AU763" i="4"/>
  <c r="AP747" i="4"/>
  <c r="AV747" i="4"/>
  <c r="E573" i="4"/>
  <c r="I573" i="4"/>
  <c r="F573" i="4"/>
  <c r="J573" i="4"/>
  <c r="G573" i="4"/>
  <c r="E639" i="4"/>
  <c r="I639" i="4"/>
  <c r="G639" i="4"/>
  <c r="E677" i="4"/>
  <c r="I677" i="4"/>
  <c r="G677" i="4"/>
  <c r="E45" i="4"/>
  <c r="I45" i="4"/>
  <c r="L46" i="2"/>
  <c r="D45" i="4"/>
  <c r="H45" i="4"/>
  <c r="K46" i="2"/>
  <c r="D709" i="4"/>
  <c r="H709" i="4"/>
  <c r="F709" i="4"/>
  <c r="J709" i="4"/>
  <c r="G354" i="4"/>
  <c r="F354" i="4"/>
  <c r="J354" i="4" s="1"/>
  <c r="AM623" i="4"/>
  <c r="AS623" i="4"/>
  <c r="AP125" i="4"/>
  <c r="AV125" i="4"/>
  <c r="E107" i="4"/>
  <c r="I107" i="4"/>
  <c r="L108" i="2"/>
  <c r="F107" i="4"/>
  <c r="J107" i="4"/>
  <c r="M108" i="2"/>
  <c r="F653" i="4"/>
  <c r="J653" i="4"/>
  <c r="G653" i="4"/>
  <c r="E909" i="4"/>
  <c r="I909" i="4"/>
  <c r="D909" i="4"/>
  <c r="H909" i="4"/>
  <c r="G555" i="4"/>
  <c r="D555" i="4"/>
  <c r="H555" i="4"/>
  <c r="D973" i="4"/>
  <c r="H973" i="4"/>
  <c r="F973" i="4"/>
  <c r="J973" i="4"/>
  <c r="AN811" i="4"/>
  <c r="AT811" i="4"/>
  <c r="AO811" i="4"/>
  <c r="AU811" i="4"/>
  <c r="AW543" i="4"/>
  <c r="AP936" i="4"/>
  <c r="AV936" i="4"/>
  <c r="AO936" i="4"/>
  <c r="AU936" i="4"/>
  <c r="AO952" i="4"/>
  <c r="AU952" i="4"/>
  <c r="AQ952" i="4"/>
  <c r="AW952" i="4"/>
  <c r="AP968" i="4"/>
  <c r="AV968" i="4"/>
  <c r="AO968" i="4"/>
  <c r="AU968" i="4"/>
  <c r="AT533" i="4"/>
  <c r="AU533" i="4"/>
  <c r="AW533" i="4"/>
  <c r="AO558" i="4"/>
  <c r="AU558" i="4"/>
  <c r="AN562" i="4"/>
  <c r="AT562" i="4"/>
  <c r="AO562" i="4"/>
  <c r="AU562" i="4"/>
  <c r="AQ562" i="4"/>
  <c r="AW562" i="4"/>
  <c r="AN566" i="4"/>
  <c r="AT566" i="4"/>
  <c r="AW566" i="4"/>
  <c r="AU570" i="4"/>
  <c r="AN574" i="4"/>
  <c r="AT574" i="4"/>
  <c r="AO578" i="4"/>
  <c r="AU578" i="4"/>
  <c r="AW582" i="4"/>
  <c r="AO586" i="4"/>
  <c r="AU586" i="4"/>
  <c r="AT590" i="4"/>
  <c r="AU590" i="4"/>
  <c r="AW590" i="4"/>
  <c r="AN594" i="4"/>
  <c r="AT594" i="4"/>
  <c r="AO598" i="4"/>
  <c r="AU598" i="4"/>
  <c r="AQ598" i="4"/>
  <c r="AW598" i="4"/>
  <c r="AN602" i="4"/>
  <c r="AT602" i="4"/>
  <c r="AQ606" i="4"/>
  <c r="AW606" i="4"/>
  <c r="AO610" i="4"/>
  <c r="AU610" i="4"/>
  <c r="AQ614" i="4"/>
  <c r="AW614" i="4"/>
  <c r="AO618" i="4"/>
  <c r="AU618" i="4"/>
  <c r="AN622" i="4"/>
  <c r="AT622" i="4"/>
  <c r="AO626" i="4"/>
  <c r="AU626" i="4"/>
  <c r="AQ626" i="4"/>
  <c r="AW626" i="4"/>
  <c r="AN630" i="4"/>
  <c r="AT630" i="4"/>
  <c r="AQ630" i="4"/>
  <c r="AW630" i="4"/>
  <c r="AO634" i="4"/>
  <c r="AU634" i="4"/>
  <c r="AQ634" i="4"/>
  <c r="AW634" i="4"/>
  <c r="AO638" i="4"/>
  <c r="AU638" i="4"/>
  <c r="AQ638" i="4"/>
  <c r="AW638" i="4"/>
  <c r="AN642" i="4"/>
  <c r="AT642" i="4"/>
  <c r="AQ646" i="4"/>
  <c r="AW646" i="4"/>
  <c r="AO650" i="4"/>
  <c r="AU650" i="4"/>
  <c r="AQ650" i="4"/>
  <c r="AW650" i="4"/>
  <c r="AN654" i="4"/>
  <c r="AT654" i="4"/>
  <c r="AQ654" i="4"/>
  <c r="AW654" i="4"/>
  <c r="AO658" i="4"/>
  <c r="AU658" i="4"/>
  <c r="AQ658" i="4"/>
  <c r="AW658" i="4"/>
  <c r="AO662" i="4"/>
  <c r="AU662" i="4"/>
  <c r="AQ662" i="4"/>
  <c r="AW662" i="4"/>
  <c r="AN666" i="4"/>
  <c r="AT666" i="4"/>
  <c r="AN670" i="4"/>
  <c r="AT670" i="4"/>
  <c r="AQ670" i="4"/>
  <c r="AW670" i="4"/>
  <c r="AO674" i="4"/>
  <c r="AU674" i="4"/>
  <c r="AQ674" i="4"/>
  <c r="AW674" i="4"/>
  <c r="AN678" i="4"/>
  <c r="AT678" i="4"/>
  <c r="AQ678" i="4"/>
  <c r="AW678" i="4"/>
  <c r="AO686" i="4"/>
  <c r="AU686" i="4"/>
  <c r="AQ686" i="4"/>
  <c r="AW686" i="4"/>
  <c r="AO690" i="4"/>
  <c r="AU690" i="4"/>
  <c r="AQ694" i="4"/>
  <c r="AW694" i="4"/>
  <c r="AO698" i="4"/>
  <c r="AU698" i="4"/>
  <c r="AN702" i="4"/>
  <c r="AT702" i="4"/>
  <c r="AO706" i="4"/>
  <c r="AU706" i="4"/>
  <c r="AQ706" i="4"/>
  <c r="AW706" i="4"/>
  <c r="AN710" i="4"/>
  <c r="AT710" i="4"/>
  <c r="AQ718" i="4"/>
  <c r="AW718" i="4"/>
  <c r="AO722" i="4"/>
  <c r="AU722" i="4"/>
  <c r="AN726" i="4"/>
  <c r="AT726" i="4"/>
  <c r="AO730" i="4"/>
  <c r="AU730" i="4"/>
  <c r="AQ730" i="4"/>
  <c r="AW730" i="4"/>
  <c r="AQ734" i="4"/>
  <c r="AW734" i="4"/>
  <c r="AO738" i="4"/>
  <c r="AU738" i="4"/>
  <c r="AN742" i="4"/>
  <c r="AT742" i="4"/>
  <c r="AQ742" i="4"/>
  <c r="AW742" i="4"/>
  <c r="AO746" i="4"/>
  <c r="AU746" i="4"/>
  <c r="AN750" i="4"/>
  <c r="AT750" i="4"/>
  <c r="AO754" i="4"/>
  <c r="AU754" i="4"/>
  <c r="AN758" i="4"/>
  <c r="AT758" i="4"/>
  <c r="AO762" i="4"/>
  <c r="AU762" i="4"/>
  <c r="AQ762" i="4"/>
  <c r="AW762" i="4"/>
  <c r="AQ766" i="4"/>
  <c r="AW766" i="4"/>
  <c r="AO770" i="4"/>
  <c r="AU770" i="4"/>
  <c r="AO774" i="4"/>
  <c r="AU774" i="4"/>
  <c r="AN778" i="4"/>
  <c r="AT778" i="4"/>
  <c r="AQ782" i="4"/>
  <c r="AW782" i="4"/>
  <c r="AO786" i="4"/>
  <c r="AU786" i="4"/>
  <c r="AO790" i="4"/>
  <c r="AU790" i="4"/>
  <c r="AN794" i="4"/>
  <c r="AT794" i="4"/>
  <c r="AQ798" i="4"/>
  <c r="AW798" i="4"/>
  <c r="AN607" i="4"/>
  <c r="AT607" i="4"/>
  <c r="AN883" i="4"/>
  <c r="AT883" i="4"/>
  <c r="AM20" i="4"/>
  <c r="AS20" i="4"/>
  <c r="AQ636" i="4"/>
  <c r="AW636" i="4"/>
  <c r="AN644" i="4"/>
  <c r="AT644" i="4"/>
  <c r="AN660" i="4"/>
  <c r="AT660" i="4"/>
  <c r="AQ668" i="4"/>
  <c r="AW668" i="4"/>
  <c r="AN676" i="4"/>
  <c r="AT676" i="4"/>
  <c r="AN692" i="4"/>
  <c r="AT692" i="4"/>
  <c r="AN716" i="4"/>
  <c r="AT716" i="4"/>
  <c r="AN732" i="4"/>
  <c r="AT732" i="4"/>
  <c r="AN748" i="4"/>
  <c r="AT748" i="4"/>
  <c r="AQ756" i="4"/>
  <c r="AW756" i="4"/>
  <c r="AQ876" i="4"/>
  <c r="AW876" i="4"/>
  <c r="AQ880" i="4"/>
  <c r="AW880" i="4"/>
  <c r="AQ884" i="4"/>
  <c r="AW884" i="4"/>
  <c r="AQ888" i="4"/>
  <c r="AW888" i="4"/>
  <c r="AQ892" i="4"/>
  <c r="AW892" i="4"/>
  <c r="AQ896" i="4"/>
  <c r="AW896" i="4"/>
  <c r="AQ900" i="4"/>
  <c r="AW900" i="4"/>
  <c r="AQ904" i="4"/>
  <c r="AW904" i="4"/>
  <c r="AQ908" i="4"/>
  <c r="AW908" i="4"/>
  <c r="AQ912" i="4"/>
  <c r="AW912" i="4"/>
  <c r="AM539" i="4"/>
  <c r="AS539" i="4"/>
  <c r="AM970" i="4"/>
  <c r="AS970" i="4"/>
  <c r="AP994" i="4"/>
  <c r="AV994" i="4"/>
  <c r="AP986" i="4"/>
  <c r="AV986" i="4"/>
  <c r="AM716" i="4"/>
  <c r="AS716" i="4"/>
  <c r="F595" i="4"/>
  <c r="J595" i="4"/>
  <c r="D525" i="4"/>
  <c r="H525" i="4"/>
  <c r="E861" i="4"/>
  <c r="I861" i="4"/>
  <c r="AO137" i="4"/>
  <c r="AU137" i="4"/>
  <c r="AO970" i="4"/>
  <c r="AU970" i="4"/>
  <c r="AN942" i="4"/>
  <c r="AT942" i="4"/>
  <c r="AM589" i="4"/>
  <c r="AS589" i="4"/>
  <c r="AL589" i="4"/>
  <c r="AR589" i="4"/>
  <c r="E589" i="4"/>
  <c r="I589" i="4"/>
  <c r="AP605" i="4"/>
  <c r="AV605" i="4"/>
  <c r="D939" i="4"/>
  <c r="H939" i="4"/>
  <c r="AN927" i="4"/>
  <c r="AT927" i="4"/>
  <c r="AN605" i="4"/>
  <c r="AT605" i="4"/>
  <c r="AM603" i="4"/>
  <c r="AS603" i="4"/>
  <c r="AL986" i="4"/>
  <c r="AR986" i="4"/>
  <c r="D986" i="4"/>
  <c r="H986" i="4"/>
  <c r="F907" i="4"/>
  <c r="J907" i="4"/>
  <c r="G907" i="4"/>
  <c r="E907" i="4"/>
  <c r="I907" i="4"/>
  <c r="D907" i="4"/>
  <c r="H907" i="4"/>
  <c r="AP942" i="4"/>
  <c r="AV942" i="4"/>
  <c r="AP970" i="4"/>
  <c r="AV970" i="4"/>
  <c r="AO58" i="4"/>
  <c r="AU58" i="4"/>
  <c r="AL994" i="4"/>
  <c r="AR994" i="4"/>
  <c r="F994" i="4"/>
  <c r="J994" i="4"/>
  <c r="AM856" i="4"/>
  <c r="AS856" i="4"/>
  <c r="AO515" i="4"/>
  <c r="AU515" i="4"/>
  <c r="AN44" i="4"/>
  <c r="AT44" i="4"/>
  <c r="AN515" i="4"/>
  <c r="AT515" i="4"/>
  <c r="AO683" i="4"/>
  <c r="AU683" i="4"/>
  <c r="AQ591" i="4"/>
  <c r="AW591" i="4"/>
  <c r="G110" i="4"/>
  <c r="G938" i="4"/>
  <c r="AM936" i="4"/>
  <c r="AS936" i="4"/>
  <c r="AM968" i="4"/>
  <c r="AS968" i="4"/>
  <c r="AP558" i="4"/>
  <c r="AV558" i="4"/>
  <c r="AM558" i="4"/>
  <c r="AS558" i="4"/>
  <c r="AL570" i="4"/>
  <c r="AR570" i="4"/>
  <c r="G570" i="4"/>
  <c r="AL578" i="4"/>
  <c r="AR578" i="4"/>
  <c r="G578" i="4" s="1"/>
  <c r="AP586" i="4"/>
  <c r="AV586" i="4"/>
  <c r="AM586" i="4"/>
  <c r="AS586" i="4"/>
  <c r="AP594" i="4"/>
  <c r="AV594" i="4"/>
  <c r="AM594" i="4"/>
  <c r="AS594" i="4"/>
  <c r="AP602" i="4"/>
  <c r="AV602" i="4"/>
  <c r="AM602" i="4"/>
  <c r="AS602" i="4"/>
  <c r="AP610" i="4"/>
  <c r="AV610" i="4"/>
  <c r="AM610" i="4"/>
  <c r="AS610" i="4"/>
  <c r="AL618" i="4"/>
  <c r="AR618" i="4"/>
  <c r="G618" i="4"/>
  <c r="AL626" i="4"/>
  <c r="AR626" i="4"/>
  <c r="G626" i="4"/>
  <c r="AL634" i="4"/>
  <c r="AR634" i="4"/>
  <c r="G634" i="4"/>
  <c r="AP642" i="4"/>
  <c r="AV642" i="4"/>
  <c r="AM642" i="4"/>
  <c r="AS642" i="4"/>
  <c r="AL650" i="4"/>
  <c r="AR650" i="4"/>
  <c r="G650" i="4"/>
  <c r="AL658" i="4"/>
  <c r="AR658" i="4"/>
  <c r="G658" i="4"/>
  <c r="AP666" i="4"/>
  <c r="AV666" i="4"/>
  <c r="AM666" i="4"/>
  <c r="AS666" i="4"/>
  <c r="AL674" i="4"/>
  <c r="AR674" i="4"/>
  <c r="G674" i="4"/>
  <c r="AP682" i="4"/>
  <c r="AV682" i="4"/>
  <c r="AM682" i="4"/>
  <c r="AS682" i="4"/>
  <c r="AP690" i="4"/>
  <c r="AV690" i="4"/>
  <c r="AM690" i="4"/>
  <c r="AS690" i="4"/>
  <c r="E15" i="4"/>
  <c r="I15" i="4"/>
  <c r="L16" i="2"/>
  <c r="F94" i="4"/>
  <c r="J94" i="4"/>
  <c r="M95" i="2"/>
  <c r="D354" i="4"/>
  <c r="H354" i="4" s="1"/>
  <c r="AL627" i="4"/>
  <c r="AR627" i="4"/>
  <c r="E627" i="4"/>
  <c r="I627" i="4"/>
  <c r="AQ787" i="4"/>
  <c r="AW787" i="4"/>
  <c r="AQ819" i="4"/>
  <c r="AW819" i="4"/>
  <c r="AP824" i="4"/>
  <c r="AV824" i="4"/>
  <c r="G989" i="4"/>
  <c r="G158" i="4"/>
  <c r="D57" i="4"/>
  <c r="H57" i="4"/>
  <c r="K58" i="2"/>
  <c r="G178" i="4"/>
  <c r="AQ587" i="4"/>
  <c r="AW587" i="4"/>
  <c r="AQ619" i="4"/>
  <c r="AW619" i="4"/>
  <c r="AN163" i="4"/>
  <c r="AT163" i="4"/>
  <c r="AO954" i="4"/>
  <c r="AU954" i="4"/>
  <c r="D107" i="4"/>
  <c r="H107" i="4"/>
  <c r="K108" i="2"/>
  <c r="E973" i="4"/>
  <c r="I973" i="4"/>
  <c r="AP611" i="4"/>
  <c r="AV611" i="4"/>
  <c r="E827" i="4"/>
  <c r="I827" i="4"/>
  <c r="D827" i="4"/>
  <c r="H827" i="4"/>
  <c r="F827" i="4"/>
  <c r="J827" i="4"/>
  <c r="G827" i="4"/>
  <c r="G988" i="4"/>
  <c r="G803" i="4"/>
  <c r="F57" i="4"/>
  <c r="J57" i="4"/>
  <c r="M58" i="2"/>
  <c r="D178" i="4"/>
  <c r="H178" i="4"/>
  <c r="K179" i="2"/>
  <c r="AM605" i="4"/>
  <c r="AS605" i="4"/>
  <c r="AL125" i="4"/>
  <c r="AR125" i="4"/>
  <c r="D125" i="4"/>
  <c r="H125" i="4"/>
  <c r="K126" i="2"/>
  <c r="E651" i="4"/>
  <c r="I651" i="4"/>
  <c r="D651" i="4"/>
  <c r="H651" i="4"/>
  <c r="F651" i="4"/>
  <c r="J651" i="4"/>
  <c r="G651" i="4"/>
  <c r="AN637" i="4"/>
  <c r="AT637" i="4"/>
  <c r="AQ605" i="4"/>
  <c r="AW605" i="4"/>
  <c r="AO587" i="4"/>
  <c r="AU587" i="4"/>
  <c r="AO994" i="4"/>
  <c r="AU994" i="4"/>
  <c r="G142" i="4"/>
  <c r="AT557" i="4"/>
  <c r="AN621" i="4"/>
  <c r="AT621" i="4"/>
  <c r="AP564" i="4"/>
  <c r="AV564" i="4"/>
  <c r="AO619" i="4"/>
  <c r="AU619" i="4"/>
  <c r="AP133" i="4"/>
  <c r="AV133" i="4"/>
  <c r="AL60" i="4"/>
  <c r="AR60" i="4"/>
  <c r="F60" i="4"/>
  <c r="J60" i="4"/>
  <c r="M61" i="2"/>
  <c r="AL179" i="4"/>
  <c r="AR179" i="4"/>
  <c r="E179" i="4"/>
  <c r="I179" i="4"/>
  <c r="L180" i="2"/>
  <c r="AQ978" i="4"/>
  <c r="AW978" i="4"/>
  <c r="AQ994" i="4"/>
  <c r="AW994" i="4"/>
  <c r="AQ58" i="4"/>
  <c r="AW58" i="4"/>
  <c r="AM183" i="4"/>
  <c r="AS183" i="4"/>
  <c r="AQ121" i="4"/>
  <c r="AW121" i="4"/>
  <c r="AQ954" i="4"/>
  <c r="AW954" i="4"/>
  <c r="AM684" i="4"/>
  <c r="AS684" i="4"/>
  <c r="AO978" i="4"/>
  <c r="AU978" i="4"/>
  <c r="AQ44" i="4"/>
  <c r="AW44" i="4"/>
  <c r="AQ163" i="4"/>
  <c r="AW163" i="4"/>
  <c r="AP556" i="4"/>
  <c r="AV556" i="4"/>
  <c r="AM125" i="4"/>
  <c r="AS125" i="4"/>
  <c r="AP589" i="4"/>
  <c r="AV589" i="4"/>
  <c r="AL970" i="4"/>
  <c r="AR970" i="4"/>
  <c r="D970" i="4"/>
  <c r="H970" i="4"/>
  <c r="AM840" i="4"/>
  <c r="AS840" i="4"/>
  <c r="AO635" i="4"/>
  <c r="AU635" i="4"/>
  <c r="AL621" i="4"/>
  <c r="AR621" i="4"/>
  <c r="AO747" i="4"/>
  <c r="AU747" i="4"/>
  <c r="AP891" i="4"/>
  <c r="AV891" i="4"/>
  <c r="AP621" i="4"/>
  <c r="AV621" i="4"/>
  <c r="AM621" i="4"/>
  <c r="AS621" i="4"/>
  <c r="AO621" i="4"/>
  <c r="AU621" i="4"/>
  <c r="AQ621" i="4"/>
  <c r="AW621" i="4"/>
  <c r="AL623" i="4"/>
  <c r="AR623" i="4"/>
  <c r="AL605" i="4"/>
  <c r="AR605" i="4"/>
  <c r="F605" i="4"/>
  <c r="J605" i="4"/>
  <c r="D637" i="4"/>
  <c r="H637" i="4"/>
  <c r="E637" i="4"/>
  <c r="I637" i="4"/>
  <c r="F637" i="4"/>
  <c r="J637" i="4"/>
  <c r="G637" i="4"/>
  <c r="E667" i="4"/>
  <c r="I667" i="4"/>
  <c r="D667" i="4"/>
  <c r="H667" i="4"/>
  <c r="F667" i="4"/>
  <c r="J667" i="4"/>
  <c r="G667" i="4"/>
  <c r="E763" i="4"/>
  <c r="I763" i="4"/>
  <c r="D763" i="4"/>
  <c r="H763" i="4"/>
  <c r="F763" i="4"/>
  <c r="J763" i="4"/>
  <c r="G763" i="4"/>
  <c r="F875" i="4"/>
  <c r="J875" i="4"/>
  <c r="G875" i="4"/>
  <c r="E875" i="4"/>
  <c r="I875" i="4"/>
  <c r="D875" i="4"/>
  <c r="H875" i="4"/>
  <c r="G557" i="4"/>
  <c r="F557" i="4"/>
  <c r="J557" i="4"/>
  <c r="E557" i="4"/>
  <c r="I557" i="4"/>
  <c r="AP591" i="4"/>
  <c r="AV591" i="4"/>
  <c r="E110" i="4"/>
  <c r="I110" i="4"/>
  <c r="L111" i="2"/>
  <c r="E938" i="4"/>
  <c r="I938" i="4"/>
  <c r="AQ936" i="4"/>
  <c r="AW936" i="4"/>
  <c r="AP952" i="4"/>
  <c r="AV952" i="4"/>
  <c r="AQ968" i="4"/>
  <c r="AW968" i="4"/>
  <c r="AQ558" i="4"/>
  <c r="AW558" i="4"/>
  <c r="F15" i="4"/>
  <c r="J15" i="4"/>
  <c r="M16" i="2"/>
  <c r="E354" i="4"/>
  <c r="I354" i="4" s="1"/>
  <c r="AL819" i="4"/>
  <c r="AR819" i="4"/>
  <c r="F819" i="4"/>
  <c r="J819" i="4"/>
  <c r="AQ915" i="4"/>
  <c r="AW915" i="4"/>
  <c r="AL644" i="4"/>
  <c r="AR644" i="4"/>
  <c r="F644" i="4"/>
  <c r="J644" i="4"/>
  <c r="AL660" i="4"/>
  <c r="AR660" i="4"/>
  <c r="G660" i="4"/>
  <c r="AL676" i="4"/>
  <c r="AR676" i="4"/>
  <c r="G676" i="4"/>
  <c r="AL692" i="4"/>
  <c r="AR692" i="4"/>
  <c r="F692" i="4"/>
  <c r="J692" i="4"/>
  <c r="AM692" i="4"/>
  <c r="AS692" i="4"/>
  <c r="AL708" i="4"/>
  <c r="AR708" i="4"/>
  <c r="D708" i="4"/>
  <c r="H708" i="4"/>
  <c r="AL724" i="4"/>
  <c r="AR724" i="4"/>
  <c r="G724" i="4"/>
  <c r="AP724" i="4"/>
  <c r="AV724" i="4"/>
  <c r="AL740" i="4"/>
  <c r="AR740" i="4"/>
  <c r="G740" i="4"/>
  <c r="AL752" i="4"/>
  <c r="AR752" i="4"/>
  <c r="F752" i="4"/>
  <c r="J752" i="4"/>
  <c r="AP756" i="4"/>
  <c r="AV756" i="4"/>
  <c r="AM756" i="4"/>
  <c r="AS756" i="4"/>
  <c r="AL760" i="4"/>
  <c r="AR760" i="4"/>
  <c r="F760" i="4"/>
  <c r="J760" i="4"/>
  <c r="AL764" i="4"/>
  <c r="AR764" i="4"/>
  <c r="F764" i="4"/>
  <c r="J764" i="4"/>
  <c r="AP764" i="4"/>
  <c r="AV764" i="4"/>
  <c r="AM764" i="4"/>
  <c r="AS764" i="4"/>
  <c r="AP768" i="4"/>
  <c r="AV768" i="4"/>
  <c r="AM768" i="4"/>
  <c r="AS768" i="4"/>
  <c r="AP776" i="4"/>
  <c r="AV776" i="4"/>
  <c r="AM776" i="4"/>
  <c r="AS776" i="4"/>
  <c r="AL780" i="4"/>
  <c r="AR780" i="4"/>
  <c r="G780" i="4"/>
  <c r="AP784" i="4"/>
  <c r="AV784" i="4"/>
  <c r="AM784" i="4"/>
  <c r="AS784" i="4"/>
  <c r="AP792" i="4"/>
  <c r="AV792" i="4"/>
  <c r="AM792" i="4"/>
  <c r="AS792" i="4"/>
  <c r="AL796" i="4"/>
  <c r="AR796" i="4"/>
  <c r="D796" i="4"/>
  <c r="H796" i="4"/>
  <c r="AP800" i="4"/>
  <c r="AV800" i="4"/>
  <c r="AM800" i="4"/>
  <c r="AS800" i="4"/>
  <c r="AP808" i="4"/>
  <c r="AV808" i="4"/>
  <c r="AM808" i="4"/>
  <c r="AS808" i="4"/>
  <c r="AL812" i="4"/>
  <c r="AR812" i="4"/>
  <c r="F812" i="4"/>
  <c r="J812" i="4"/>
  <c r="AP816" i="4"/>
  <c r="AV816" i="4"/>
  <c r="AM816" i="4"/>
  <c r="AS816" i="4"/>
  <c r="AM824" i="4"/>
  <c r="AS824" i="4"/>
  <c r="AL828" i="4"/>
  <c r="AR828" i="4"/>
  <c r="D828" i="4"/>
  <c r="H828" i="4"/>
  <c r="AP832" i="4"/>
  <c r="AV832" i="4"/>
  <c r="AM832" i="4"/>
  <c r="AS832" i="4"/>
  <c r="AP840" i="4"/>
  <c r="AV840" i="4"/>
  <c r="AL844" i="4"/>
  <c r="AR844" i="4"/>
  <c r="D844" i="4"/>
  <c r="H844" i="4"/>
  <c r="AP848" i="4"/>
  <c r="AV848" i="4"/>
  <c r="AM848" i="4"/>
  <c r="AS848" i="4"/>
  <c r="AP856" i="4"/>
  <c r="AV856" i="4"/>
  <c r="AL860" i="4"/>
  <c r="AR860" i="4"/>
  <c r="D860" i="4"/>
  <c r="H860" i="4"/>
  <c r="AP864" i="4"/>
  <c r="AV864" i="4"/>
  <c r="AM864" i="4"/>
  <c r="AS864" i="4"/>
  <c r="AP872" i="4"/>
  <c r="AV872" i="4"/>
  <c r="AM872" i="4"/>
  <c r="AS872" i="4"/>
  <c r="F989" i="4"/>
  <c r="J989" i="4"/>
  <c r="G595" i="4"/>
  <c r="G623" i="4"/>
  <c r="F803" i="4"/>
  <c r="J803" i="4"/>
  <c r="G57" i="4"/>
  <c r="G45" i="4"/>
  <c r="G491" i="4"/>
  <c r="E178" i="4"/>
  <c r="I178" i="4"/>
  <c r="L179" i="2"/>
  <c r="E525" i="4"/>
  <c r="I525" i="4"/>
  <c r="AN603" i="4"/>
  <c r="AT603" i="4"/>
  <c r="E709" i="4"/>
  <c r="I709" i="4"/>
  <c r="AP44" i="4"/>
  <c r="AV44" i="4"/>
  <c r="AM121" i="4"/>
  <c r="AS121" i="4"/>
  <c r="AP515" i="4"/>
  <c r="AV515" i="4"/>
  <c r="AM515" i="4"/>
  <c r="AS515" i="4"/>
  <c r="AQ986" i="4"/>
  <c r="AW986" i="4"/>
  <c r="AO579" i="4"/>
  <c r="AU579" i="4"/>
  <c r="G973" i="4"/>
  <c r="AN683" i="4"/>
  <c r="AT683" i="4"/>
  <c r="AM683" i="4"/>
  <c r="AS683" i="4"/>
  <c r="AO623" i="4"/>
  <c r="AU623" i="4"/>
  <c r="AN611" i="4"/>
  <c r="AT611" i="4"/>
  <c r="AL591" i="4"/>
  <c r="AR591" i="4"/>
  <c r="E647" i="4"/>
  <c r="I647" i="4"/>
  <c r="G647" i="4"/>
  <c r="F647" i="4"/>
  <c r="J647" i="4"/>
  <c r="D647" i="4"/>
  <c r="H647" i="4"/>
  <c r="AM587" i="4"/>
  <c r="AS587" i="4"/>
  <c r="AP978" i="4"/>
  <c r="AV978" i="4"/>
  <c r="AP58" i="4"/>
  <c r="AV58" i="4"/>
  <c r="AR514" i="4"/>
  <c r="D514" i="4"/>
  <c r="H514" i="4"/>
  <c r="AQ649" i="4"/>
  <c r="AW649" i="4"/>
  <c r="AP549" i="4"/>
  <c r="AV549" i="4"/>
  <c r="AM493" i="4"/>
  <c r="AS493" i="4"/>
  <c r="AQ133" i="4"/>
  <c r="AW133" i="4"/>
  <c r="AP60" i="4"/>
  <c r="AV60" i="4"/>
  <c r="AL137" i="4"/>
  <c r="AR137" i="4"/>
  <c r="F137" i="4"/>
  <c r="J137" i="4"/>
  <c r="M138" i="2"/>
  <c r="AR504" i="4"/>
  <c r="G504" i="4"/>
  <c r="AQ515" i="4"/>
  <c r="AW515" i="4"/>
  <c r="AQ926" i="4"/>
  <c r="AW926" i="4"/>
  <c r="AN539" i="4"/>
  <c r="AT539" i="4"/>
  <c r="G553" i="4"/>
  <c r="D535" i="4"/>
  <c r="H535" i="4"/>
  <c r="G948" i="4"/>
  <c r="F931" i="4"/>
  <c r="J931" i="4"/>
  <c r="AN121" i="4"/>
  <c r="AT121" i="4"/>
  <c r="AM556" i="4"/>
  <c r="AS556" i="4"/>
  <c r="AM926" i="4"/>
  <c r="AS926" i="4"/>
  <c r="D557" i="4"/>
  <c r="H557" i="4"/>
  <c r="AO563" i="4"/>
  <c r="AU563" i="4"/>
  <c r="AM995" i="4"/>
  <c r="AS995" i="4"/>
  <c r="AO691" i="4"/>
  <c r="AU691" i="4"/>
  <c r="AO723" i="4"/>
  <c r="AU723" i="4"/>
  <c r="AQ723" i="4"/>
  <c r="AW723" i="4"/>
  <c r="AQ755" i="4"/>
  <c r="AW755" i="4"/>
  <c r="AO787" i="4"/>
  <c r="AU787" i="4"/>
  <c r="AL851" i="4"/>
  <c r="AR851" i="4"/>
  <c r="F851" i="4"/>
  <c r="J851" i="4"/>
  <c r="AQ20" i="4"/>
  <c r="AW20" i="4"/>
  <c r="AP20" i="4"/>
  <c r="AV20" i="4"/>
  <c r="AN928" i="4"/>
  <c r="AT928" i="4"/>
  <c r="AM928" i="4"/>
  <c r="AS928" i="4"/>
  <c r="AN960" i="4"/>
  <c r="AT960" i="4"/>
  <c r="AM960" i="4"/>
  <c r="AS960" i="4"/>
  <c r="AL549" i="4"/>
  <c r="AR549" i="4"/>
  <c r="G549" i="4"/>
  <c r="AM549" i="4"/>
  <c r="AS549" i="4"/>
  <c r="AM564" i="4"/>
  <c r="AS564" i="4"/>
  <c r="AL572" i="4"/>
  <c r="AR572" i="4"/>
  <c r="G572" i="4" s="1"/>
  <c r="AP572" i="4"/>
  <c r="AV572" i="4"/>
  <c r="AM572" i="4"/>
  <c r="AS572" i="4"/>
  <c r="AL576" i="4"/>
  <c r="AR576" i="4"/>
  <c r="G576" i="4" s="1"/>
  <c r="AL580" i="4"/>
  <c r="AR580" i="4"/>
  <c r="G580" i="4"/>
  <c r="AP580" i="4"/>
  <c r="AV580" i="4"/>
  <c r="AM580" i="4"/>
  <c r="AS580" i="4"/>
  <c r="AP588" i="4"/>
  <c r="AV588" i="4"/>
  <c r="AM588" i="4"/>
  <c r="AS588" i="4"/>
  <c r="AL596" i="4"/>
  <c r="AR596" i="4"/>
  <c r="G596" i="4"/>
  <c r="AP596" i="4"/>
  <c r="AV596" i="4"/>
  <c r="AM596" i="4"/>
  <c r="AS596" i="4"/>
  <c r="AP604" i="4"/>
  <c r="AV604" i="4"/>
  <c r="AM604" i="4"/>
  <c r="AS604" i="4"/>
  <c r="AP612" i="4"/>
  <c r="AV612" i="4"/>
  <c r="AM612" i="4"/>
  <c r="AS612" i="4"/>
  <c r="AP620" i="4"/>
  <c r="AV620" i="4"/>
  <c r="AM620" i="4"/>
  <c r="AS620" i="4"/>
  <c r="AP628" i="4"/>
  <c r="AV628" i="4"/>
  <c r="AM628" i="4"/>
  <c r="AS628" i="4"/>
  <c r="AP636" i="4"/>
  <c r="AV636" i="4"/>
  <c r="AM636" i="4"/>
  <c r="AS636" i="4"/>
  <c r="AM648" i="4"/>
  <c r="AS648" i="4"/>
  <c r="AM656" i="4"/>
  <c r="AS656" i="4"/>
  <c r="AM664" i="4"/>
  <c r="AS664" i="4"/>
  <c r="AM704" i="4"/>
  <c r="AS704" i="4"/>
  <c r="AM712" i="4"/>
  <c r="AS712" i="4"/>
  <c r="AM720" i="4"/>
  <c r="AS720" i="4"/>
  <c r="AM728" i="4"/>
  <c r="AS728" i="4"/>
  <c r="AP736" i="4"/>
  <c r="AV736" i="4"/>
  <c r="E899" i="4"/>
  <c r="I899" i="4"/>
  <c r="AO183" i="4"/>
  <c r="AU183" i="4"/>
  <c r="AM579" i="4"/>
  <c r="AS579" i="4"/>
  <c r="AO941" i="4"/>
  <c r="AU941" i="4"/>
  <c r="AL563" i="4"/>
  <c r="AR563" i="4"/>
  <c r="F563" i="4" s="1"/>
  <c r="J563" i="4"/>
  <c r="AQ659" i="4"/>
  <c r="AW659" i="4"/>
  <c r="AL944" i="4"/>
  <c r="AR944" i="4"/>
  <c r="F944" i="4"/>
  <c r="J944" i="4"/>
  <c r="AP644" i="4"/>
  <c r="AV644" i="4"/>
  <c r="AP652" i="4"/>
  <c r="AV652" i="4"/>
  <c r="AM652" i="4"/>
  <c r="AS652" i="4"/>
  <c r="AP660" i="4"/>
  <c r="AV660" i="4"/>
  <c r="AP668" i="4"/>
  <c r="AV668" i="4"/>
  <c r="AM668" i="4"/>
  <c r="AS668" i="4"/>
  <c r="AP676" i="4"/>
  <c r="AV676" i="4"/>
  <c r="AM676" i="4"/>
  <c r="AS676" i="4"/>
  <c r="AP684" i="4"/>
  <c r="AV684" i="4"/>
  <c r="AP692" i="4"/>
  <c r="AV692" i="4"/>
  <c r="AP700" i="4"/>
  <c r="AV700" i="4"/>
  <c r="AM700" i="4"/>
  <c r="AS700" i="4"/>
  <c r="AP708" i="4"/>
  <c r="AV708" i="4"/>
  <c r="AM708" i="4"/>
  <c r="AS708" i="4"/>
  <c r="AP716" i="4"/>
  <c r="AV716" i="4"/>
  <c r="AM724" i="4"/>
  <c r="AS724" i="4"/>
  <c r="AP732" i="4"/>
  <c r="AV732" i="4"/>
  <c r="AM732" i="4"/>
  <c r="AS732" i="4"/>
  <c r="AP740" i="4"/>
  <c r="AV740" i="4"/>
  <c r="AM740" i="4"/>
  <c r="AS740" i="4"/>
  <c r="D491" i="4"/>
  <c r="H491" i="4"/>
  <c r="G162" i="4"/>
  <c r="AO605" i="4"/>
  <c r="AU605" i="4"/>
  <c r="AP649" i="4"/>
  <c r="AV649" i="4"/>
  <c r="AI154" i="4"/>
  <c r="AO995" i="4"/>
  <c r="AU995" i="4"/>
  <c r="AM649" i="4"/>
  <c r="AS649" i="4"/>
  <c r="AL649" i="4"/>
  <c r="AR649" i="4"/>
  <c r="AQ493" i="4"/>
  <c r="AW493" i="4"/>
  <c r="AP493" i="4"/>
  <c r="AV493" i="4"/>
  <c r="AO760" i="4"/>
  <c r="AU760" i="4"/>
  <c r="D972" i="4"/>
  <c r="H972" i="4"/>
  <c r="F972" i="4"/>
  <c r="J972" i="4"/>
  <c r="G100" i="4"/>
  <c r="E100" i="4"/>
  <c r="I100" i="4"/>
  <c r="L101" i="2"/>
  <c r="G76" i="4"/>
  <c r="E76" i="4"/>
  <c r="I76" i="4"/>
  <c r="L77" i="2"/>
  <c r="F779" i="4"/>
  <c r="J779" i="4"/>
  <c r="E779" i="4"/>
  <c r="I779" i="4"/>
  <c r="D70" i="4"/>
  <c r="H70" i="4"/>
  <c r="K71" i="2"/>
  <c r="F70" i="4"/>
  <c r="J70" i="4"/>
  <c r="M71" i="2"/>
  <c r="G90" i="4"/>
  <c r="D90" i="4"/>
  <c r="H90" i="4"/>
  <c r="K91" i="2"/>
  <c r="D741" i="4"/>
  <c r="H741" i="4"/>
  <c r="E741" i="4"/>
  <c r="I741" i="4"/>
  <c r="F526" i="4"/>
  <c r="J526" i="4"/>
  <c r="G526" i="4"/>
  <c r="D931" i="4"/>
  <c r="H931" i="4"/>
  <c r="E931" i="4"/>
  <c r="I931" i="4"/>
  <c r="D725" i="4"/>
  <c r="H725" i="4"/>
  <c r="G725" i="4"/>
  <c r="D861" i="4"/>
  <c r="H861" i="4"/>
  <c r="G861" i="4"/>
  <c r="F174" i="4"/>
  <c r="J174" i="4"/>
  <c r="M175" i="2"/>
  <c r="E174" i="4"/>
  <c r="I174" i="4"/>
  <c r="L175" i="2"/>
  <c r="D86" i="4"/>
  <c r="H86" i="4"/>
  <c r="K87" i="2"/>
  <c r="E86" i="4"/>
  <c r="I86" i="4"/>
  <c r="L87" i="2"/>
  <c r="D49" i="4"/>
  <c r="H49" i="4"/>
  <c r="K50" i="2"/>
  <c r="E49" i="4"/>
  <c r="I49" i="4"/>
  <c r="L50" i="2"/>
  <c r="E526" i="4"/>
  <c r="I526" i="4"/>
  <c r="AQ927" i="4"/>
  <c r="AW927" i="4"/>
  <c r="F553" i="4"/>
  <c r="J553" i="4"/>
  <c r="E553" i="4"/>
  <c r="I553" i="4"/>
  <c r="D988" i="4"/>
  <c r="H988" i="4"/>
  <c r="E988" i="4"/>
  <c r="I988" i="4"/>
  <c r="F158" i="4"/>
  <c r="J158" i="4"/>
  <c r="M159" i="2"/>
  <c r="E158" i="4"/>
  <c r="I158" i="4"/>
  <c r="L159" i="2"/>
  <c r="F535" i="4"/>
  <c r="J535" i="4"/>
  <c r="E535" i="4"/>
  <c r="I535" i="4"/>
  <c r="D948" i="4"/>
  <c r="H948" i="4"/>
  <c r="E948" i="4"/>
  <c r="I948" i="4"/>
  <c r="E146" i="4"/>
  <c r="I146" i="4"/>
  <c r="L147" i="2"/>
  <c r="G17" i="4"/>
  <c r="F17" i="4"/>
  <c r="J17" i="4"/>
  <c r="M18" i="2"/>
  <c r="AO960" i="4"/>
  <c r="AU960" i="4"/>
  <c r="AO549" i="4"/>
  <c r="AU549" i="4"/>
  <c r="AO564" i="4"/>
  <c r="AU564" i="4"/>
  <c r="AO572" i="4"/>
  <c r="AU572" i="4"/>
  <c r="AO580" i="4"/>
  <c r="AU580" i="4"/>
  <c r="AO588" i="4"/>
  <c r="AU588" i="4"/>
  <c r="AO596" i="4"/>
  <c r="AU596" i="4"/>
  <c r="AO604" i="4"/>
  <c r="AU604" i="4"/>
  <c r="AN652" i="4"/>
  <c r="AT652" i="4"/>
  <c r="AN668" i="4"/>
  <c r="AT668" i="4"/>
  <c r="AN684" i="4"/>
  <c r="AT684" i="4"/>
  <c r="AN700" i="4"/>
  <c r="AT700" i="4"/>
  <c r="AN708" i="4"/>
  <c r="AT708" i="4"/>
  <c r="AN724" i="4"/>
  <c r="AT724" i="4"/>
  <c r="AN740" i="4"/>
  <c r="AT740" i="4"/>
  <c r="AO752" i="4"/>
  <c r="AU752" i="4"/>
  <c r="AQ768" i="4"/>
  <c r="AW768" i="4"/>
  <c r="AQ776" i="4"/>
  <c r="AW776" i="4"/>
  <c r="AQ784" i="4"/>
  <c r="AW784" i="4"/>
  <c r="AQ792" i="4"/>
  <c r="AW792" i="4"/>
  <c r="AQ800" i="4"/>
  <c r="AW800" i="4"/>
  <c r="AQ808" i="4"/>
  <c r="AW808" i="4"/>
  <c r="AQ816" i="4"/>
  <c r="AW816" i="4"/>
  <c r="AQ824" i="4"/>
  <c r="AW824" i="4"/>
  <c r="AQ832" i="4"/>
  <c r="AW832" i="4"/>
  <c r="AQ840" i="4"/>
  <c r="AW840" i="4"/>
  <c r="AQ848" i="4"/>
  <c r="AW848" i="4"/>
  <c r="AQ856" i="4"/>
  <c r="AW856" i="4"/>
  <c r="AQ864" i="4"/>
  <c r="AW864" i="4"/>
  <c r="AQ872" i="4"/>
  <c r="AW872" i="4"/>
  <c r="F146" i="4"/>
  <c r="J146" i="4"/>
  <c r="M147" i="2"/>
  <c r="D146" i="4"/>
  <c r="H146" i="4"/>
  <c r="K147" i="2"/>
  <c r="AI495" i="4"/>
  <c r="AN563" i="4"/>
  <c r="AT563" i="4"/>
  <c r="AL995" i="4"/>
  <c r="AR995" i="4"/>
  <c r="D995" i="4"/>
  <c r="H995" i="4"/>
  <c r="AM915" i="4"/>
  <c r="AS915" i="4"/>
  <c r="AP915" i="4"/>
  <c r="AV915" i="4"/>
  <c r="AQ584" i="4"/>
  <c r="AW584" i="4"/>
  <c r="AQ592" i="4"/>
  <c r="AW592" i="4"/>
  <c r="AQ600" i="4"/>
  <c r="AW600" i="4"/>
  <c r="AQ608" i="4"/>
  <c r="AW608" i="4"/>
  <c r="AQ616" i="4"/>
  <c r="AW616" i="4"/>
  <c r="AQ624" i="4"/>
  <c r="AW624" i="4"/>
  <c r="AN589" i="4"/>
  <c r="AT589" i="4"/>
  <c r="D526" i="4"/>
  <c r="H526" i="4"/>
  <c r="G138" i="4"/>
  <c r="G741" i="4"/>
  <c r="E17" i="4"/>
  <c r="I17" i="4"/>
  <c r="L18" i="2"/>
  <c r="AQ60" i="4"/>
  <c r="AW60" i="4"/>
  <c r="AQ179" i="4"/>
  <c r="AW179" i="4"/>
  <c r="AL978" i="4"/>
  <c r="AR978" i="4"/>
  <c r="G978" i="4"/>
  <c r="AP159" i="4"/>
  <c r="AV159" i="4"/>
  <c r="AL133" i="4"/>
  <c r="AR133" i="4"/>
  <c r="D133" i="4"/>
  <c r="H133" i="4"/>
  <c r="K134" i="2"/>
  <c r="AL58" i="4"/>
  <c r="AR58" i="4"/>
  <c r="E58" i="4"/>
  <c r="I58" i="4"/>
  <c r="L59" i="2"/>
  <c r="AP539" i="4"/>
  <c r="AV539" i="4"/>
  <c r="AM994" i="4"/>
  <c r="AS994" i="4"/>
  <c r="AM58" i="4"/>
  <c r="AS58" i="4"/>
  <c r="AM133" i="4"/>
  <c r="AS133" i="4"/>
  <c r="AP137" i="4"/>
  <c r="AV137" i="4"/>
  <c r="AQ539" i="4"/>
  <c r="AW539" i="4"/>
  <c r="AQ588" i="4"/>
  <c r="AW588" i="4"/>
  <c r="AQ628" i="4"/>
  <c r="AW628" i="4"/>
  <c r="AP819" i="4"/>
  <c r="AV819" i="4"/>
  <c r="AP926" i="4"/>
  <c r="AV926" i="4"/>
  <c r="AP954" i="4"/>
  <c r="AV954" i="4"/>
  <c r="AL564" i="4"/>
  <c r="AR564" i="4"/>
  <c r="G564" i="4" s="1"/>
  <c r="AL588" i="4"/>
  <c r="AR588" i="4"/>
  <c r="D588" i="4"/>
  <c r="H588" i="4"/>
  <c r="AL604" i="4"/>
  <c r="AR604" i="4"/>
  <c r="F604" i="4"/>
  <c r="J604" i="4"/>
  <c r="AO616" i="4"/>
  <c r="AU616" i="4"/>
  <c r="AM644" i="4"/>
  <c r="AS644" i="4"/>
  <c r="AM660" i="4"/>
  <c r="AS660" i="4"/>
  <c r="AP748" i="4"/>
  <c r="AV748" i="4"/>
  <c r="AM748" i="4"/>
  <c r="AS748" i="4"/>
  <c r="AN58" i="4"/>
  <c r="AT58" i="4"/>
  <c r="AM978" i="4"/>
  <c r="AS978" i="4"/>
  <c r="AN994" i="4"/>
  <c r="AT994" i="4"/>
  <c r="AL628" i="4"/>
  <c r="AR628" i="4"/>
  <c r="F628" i="4"/>
  <c r="J628" i="4"/>
  <c r="AL656" i="4"/>
  <c r="AR656" i="4"/>
  <c r="G656" i="4"/>
  <c r="AL672" i="4"/>
  <c r="AR672" i="4"/>
  <c r="D672" i="4"/>
  <c r="H672" i="4"/>
  <c r="AL720" i="4"/>
  <c r="AR720" i="4"/>
  <c r="F720" i="4"/>
  <c r="J720" i="4"/>
  <c r="AL736" i="4"/>
  <c r="AR736" i="4"/>
  <c r="F736" i="4"/>
  <c r="J736" i="4"/>
  <c r="AM760" i="4"/>
  <c r="AS760" i="4"/>
  <c r="F66" i="4"/>
  <c r="J66" i="4"/>
  <c r="M67" i="2"/>
  <c r="AC495" i="4"/>
  <c r="AP627" i="4"/>
  <c r="AV627" i="4"/>
  <c r="AN659" i="4"/>
  <c r="AT659" i="4"/>
  <c r="AP691" i="4"/>
  <c r="AV691" i="4"/>
  <c r="AM819" i="4"/>
  <c r="AS819" i="4"/>
  <c r="AN851" i="4"/>
  <c r="AT851" i="4"/>
  <c r="AN915" i="4"/>
  <c r="AT915" i="4"/>
  <c r="AN527" i="4"/>
  <c r="AT527" i="4"/>
  <c r="AP944" i="4"/>
  <c r="AV944" i="4"/>
  <c r="AN517" i="4"/>
  <c r="AT517" i="4"/>
  <c r="AN560" i="4"/>
  <c r="AT560" i="4"/>
  <c r="AT568" i="4"/>
  <c r="AN576" i="4"/>
  <c r="AT576" i="4"/>
  <c r="AN584" i="4"/>
  <c r="AT584" i="4"/>
  <c r="AN592" i="4"/>
  <c r="AT592" i="4"/>
  <c r="AN600" i="4"/>
  <c r="AT600" i="4"/>
  <c r="AN608" i="4"/>
  <c r="AT608" i="4"/>
  <c r="AO620" i="4"/>
  <c r="AU620" i="4"/>
  <c r="AO624" i="4"/>
  <c r="AU624" i="4"/>
  <c r="AO636" i="4"/>
  <c r="AU636" i="4"/>
  <c r="AQ640" i="4"/>
  <c r="AW640" i="4"/>
  <c r="AQ648" i="4"/>
  <c r="AW648" i="4"/>
  <c r="AQ656" i="4"/>
  <c r="AW656" i="4"/>
  <c r="AQ664" i="4"/>
  <c r="AW664" i="4"/>
  <c r="AQ672" i="4"/>
  <c r="AW672" i="4"/>
  <c r="AQ680" i="4"/>
  <c r="AW680" i="4"/>
  <c r="AQ688" i="4"/>
  <c r="AW688" i="4"/>
  <c r="AQ696" i="4"/>
  <c r="AW696" i="4"/>
  <c r="AQ704" i="4"/>
  <c r="AW704" i="4"/>
  <c r="AQ712" i="4"/>
  <c r="AW712" i="4"/>
  <c r="AQ720" i="4"/>
  <c r="AW720" i="4"/>
  <c r="AQ728" i="4"/>
  <c r="AW728" i="4"/>
  <c r="AQ736" i="4"/>
  <c r="AW736" i="4"/>
  <c r="AQ744" i="4"/>
  <c r="AW744" i="4"/>
  <c r="AQ764" i="4"/>
  <c r="AW764" i="4"/>
  <c r="E70" i="4"/>
  <c r="I70" i="4"/>
  <c r="L71" i="2"/>
  <c r="F90" i="4"/>
  <c r="J90" i="4"/>
  <c r="M91" i="2"/>
  <c r="F100" i="4"/>
  <c r="J100" i="4"/>
  <c r="M101" i="2"/>
  <c r="F76" i="4"/>
  <c r="J76" i="4"/>
  <c r="M77" i="2"/>
  <c r="D595" i="4"/>
  <c r="H595" i="4"/>
  <c r="D779" i="4"/>
  <c r="H779" i="4"/>
  <c r="D803" i="4"/>
  <c r="H803" i="4"/>
  <c r="D899" i="4"/>
  <c r="H899" i="4"/>
  <c r="E162" i="4"/>
  <c r="I162" i="4"/>
  <c r="L163" i="2"/>
  <c r="G972" i="4"/>
  <c r="F525" i="4"/>
  <c r="J525" i="4"/>
  <c r="D489" i="4"/>
  <c r="H489" i="4"/>
  <c r="G805" i="4"/>
  <c r="E115" i="4"/>
  <c r="I115" i="4"/>
  <c r="L116" i="2"/>
  <c r="D115" i="4"/>
  <c r="H115" i="4"/>
  <c r="K116" i="2"/>
  <c r="G115" i="4"/>
  <c r="F115" i="4"/>
  <c r="J115" i="4"/>
  <c r="M116" i="2"/>
  <c r="AL927" i="4"/>
  <c r="AR927" i="4"/>
  <c r="F927" i="4"/>
  <c r="J927" i="4"/>
  <c r="AQ883" i="4"/>
  <c r="AW883" i="4"/>
  <c r="AM927" i="4"/>
  <c r="AS927" i="4"/>
  <c r="AP927" i="4"/>
  <c r="AV927" i="4"/>
  <c r="F805" i="4"/>
  <c r="J805" i="4"/>
  <c r="AM659" i="4"/>
  <c r="AS659" i="4"/>
  <c r="AP659" i="4"/>
  <c r="AV659" i="4"/>
  <c r="AM755" i="4"/>
  <c r="AS755" i="4"/>
  <c r="AQ632" i="4"/>
  <c r="AW632" i="4"/>
  <c r="D675" i="4"/>
  <c r="H675" i="4"/>
  <c r="G779" i="4"/>
  <c r="AM723" i="4"/>
  <c r="AS723" i="4"/>
  <c r="AM640" i="4"/>
  <c r="AS640" i="4"/>
  <c r="AQ652" i="4"/>
  <c r="AW652" i="4"/>
  <c r="AM672" i="4"/>
  <c r="AS672" i="4"/>
  <c r="AQ684" i="4"/>
  <c r="AW684" i="4"/>
  <c r="AM688" i="4"/>
  <c r="AS688" i="4"/>
  <c r="AQ700" i="4"/>
  <c r="AW700" i="4"/>
  <c r="AP712" i="4"/>
  <c r="AV712" i="4"/>
  <c r="AP728" i="4"/>
  <c r="AV728" i="4"/>
  <c r="AM736" i="4"/>
  <c r="AS736" i="4"/>
  <c r="AP744" i="4"/>
  <c r="AV744" i="4"/>
  <c r="AL493" i="4"/>
  <c r="AR493" i="4"/>
  <c r="AQ604" i="4"/>
  <c r="AW604" i="4"/>
  <c r="AQ607" i="4"/>
  <c r="AW607" i="4"/>
  <c r="AO517" i="4"/>
  <c r="AU517" i="4"/>
  <c r="AU568" i="4"/>
  <c r="AO584" i="4"/>
  <c r="AU584" i="4"/>
  <c r="AO600" i="4"/>
  <c r="AU600" i="4"/>
  <c r="AR388" i="4"/>
  <c r="E388" i="4" s="1"/>
  <c r="I388" i="4" s="1"/>
  <c r="F611" i="4"/>
  <c r="J611" i="4"/>
  <c r="D611" i="4"/>
  <c r="H611" i="4"/>
  <c r="F835" i="4"/>
  <c r="J835" i="4"/>
  <c r="E835" i="4"/>
  <c r="I835" i="4"/>
  <c r="D835" i="4"/>
  <c r="H835" i="4"/>
  <c r="G932" i="4"/>
  <c r="D932" i="4"/>
  <c r="H932" i="4"/>
  <c r="E932" i="4"/>
  <c r="I932" i="4"/>
  <c r="D985" i="4"/>
  <c r="H985" i="4"/>
  <c r="E985" i="4"/>
  <c r="I985" i="4"/>
  <c r="G985" i="4"/>
  <c r="F985" i="4"/>
  <c r="J985" i="4"/>
  <c r="F499" i="4"/>
  <c r="J499" i="4"/>
  <c r="E499" i="4"/>
  <c r="I499" i="4"/>
  <c r="E611" i="4"/>
  <c r="I611" i="4"/>
  <c r="F771" i="4"/>
  <c r="J771" i="4"/>
  <c r="E771" i="4"/>
  <c r="I771" i="4"/>
  <c r="AO527" i="4"/>
  <c r="AU527" i="4"/>
  <c r="AQ716" i="4"/>
  <c r="AW716" i="4"/>
  <c r="AQ732" i="4"/>
  <c r="AW732" i="4"/>
  <c r="AQ748" i="4"/>
  <c r="AW748" i="4"/>
  <c r="D142" i="4"/>
  <c r="H142" i="4"/>
  <c r="K143" i="2"/>
  <c r="E675" i="4"/>
  <c r="I675" i="4"/>
  <c r="AO133" i="4"/>
  <c r="AU133" i="4"/>
  <c r="AM159" i="4"/>
  <c r="AS159" i="4"/>
  <c r="AQ580" i="4"/>
  <c r="AW580" i="4"/>
  <c r="AQ596" i="4"/>
  <c r="AW596" i="4"/>
  <c r="AP183" i="4"/>
  <c r="AV183" i="4"/>
  <c r="AL556" i="4"/>
  <c r="AR556" i="4"/>
  <c r="D556" i="4"/>
  <c r="H556" i="4"/>
  <c r="E805" i="4"/>
  <c r="I805" i="4"/>
  <c r="AN619" i="4"/>
  <c r="AT619" i="4"/>
  <c r="AR560" i="4"/>
  <c r="G560" i="4"/>
  <c r="AL592" i="4"/>
  <c r="AR592" i="4"/>
  <c r="F592" i="4" s="1"/>
  <c r="J592" i="4"/>
  <c r="AL608" i="4"/>
  <c r="AR608" i="4"/>
  <c r="F608" i="4"/>
  <c r="J608" i="4"/>
  <c r="AL624" i="4"/>
  <c r="AR624" i="4"/>
  <c r="D624" i="4"/>
  <c r="H624" i="4"/>
  <c r="AM680" i="4"/>
  <c r="AS680" i="4"/>
  <c r="AM696" i="4"/>
  <c r="AS696" i="4"/>
  <c r="AP704" i="4"/>
  <c r="AV704" i="4"/>
  <c r="AQ708" i="4"/>
  <c r="AW708" i="4"/>
  <c r="AP720" i="4"/>
  <c r="AV720" i="4"/>
  <c r="AQ724" i="4"/>
  <c r="AW724" i="4"/>
  <c r="AQ740" i="4"/>
  <c r="AW740" i="4"/>
  <c r="AM744" i="4"/>
  <c r="AS744" i="4"/>
  <c r="G49" i="4"/>
  <c r="AQ970" i="4"/>
  <c r="AW970" i="4"/>
  <c r="G519" i="4"/>
  <c r="D519" i="4"/>
  <c r="H519" i="4"/>
  <c r="G964" i="4"/>
  <c r="E964" i="4"/>
  <c r="I964" i="4"/>
  <c r="E53" i="4"/>
  <c r="I53" i="4"/>
  <c r="L54" i="2"/>
  <c r="D53" i="4"/>
  <c r="H53" i="4"/>
  <c r="K54" i="2"/>
  <c r="F53" i="4"/>
  <c r="J53" i="4"/>
  <c r="M54" i="2"/>
  <c r="F483" i="4"/>
  <c r="J483" i="4" s="1"/>
  <c r="E483" i="4"/>
  <c r="I483" i="4" s="1"/>
  <c r="D483" i="4"/>
  <c r="H483" i="4" s="1"/>
  <c r="D979" i="4"/>
  <c r="H979" i="4"/>
  <c r="G979" i="4"/>
  <c r="F707" i="4"/>
  <c r="J707" i="4"/>
  <c r="D707" i="4"/>
  <c r="H707" i="4"/>
  <c r="G541" i="4"/>
  <c r="D541" i="4"/>
  <c r="H541" i="4"/>
  <c r="E541" i="4"/>
  <c r="I541" i="4"/>
  <c r="G180" i="4"/>
  <c r="E180" i="4"/>
  <c r="I180" i="4"/>
  <c r="L181" i="2"/>
  <c r="AD511" i="4"/>
  <c r="AF511" i="4"/>
  <c r="E979" i="4"/>
  <c r="I979" i="4"/>
  <c r="D964" i="4"/>
  <c r="H964" i="4"/>
  <c r="F519" i="4"/>
  <c r="J519" i="4"/>
  <c r="AL607" i="4"/>
  <c r="AR607" i="4"/>
  <c r="F607" i="4"/>
  <c r="J607" i="4"/>
  <c r="AO755" i="4"/>
  <c r="AU755" i="4"/>
  <c r="AL883" i="4"/>
  <c r="AR883" i="4"/>
  <c r="F883" i="4"/>
  <c r="J883" i="4"/>
  <c r="F546" i="4"/>
  <c r="J546" i="4"/>
  <c r="E546" i="4"/>
  <c r="I546" i="4"/>
  <c r="D546" i="4"/>
  <c r="H546" i="4"/>
  <c r="G546" i="4"/>
  <c r="AM563" i="4"/>
  <c r="AS563" i="4"/>
  <c r="AQ644" i="4"/>
  <c r="AW644" i="4"/>
  <c r="AQ660" i="4"/>
  <c r="AW660" i="4"/>
  <c r="AQ676" i="4"/>
  <c r="AW676" i="4"/>
  <c r="AQ692" i="4"/>
  <c r="AW692" i="4"/>
  <c r="AP941" i="4"/>
  <c r="AV941" i="4"/>
  <c r="AK154" i="4"/>
  <c r="AE154" i="4"/>
  <c r="AP563" i="4"/>
  <c r="AV563" i="4"/>
  <c r="AQ995" i="4"/>
  <c r="AW995" i="4"/>
  <c r="AP787" i="4"/>
  <c r="AV787" i="4"/>
  <c r="AM787" i="4"/>
  <c r="AS787" i="4"/>
  <c r="AQ928" i="4"/>
  <c r="AW928" i="4"/>
  <c r="AQ960" i="4"/>
  <c r="AW960" i="4"/>
  <c r="AP517" i="4"/>
  <c r="AV517" i="4"/>
  <c r="AQ549" i="4"/>
  <c r="AW549" i="4"/>
  <c r="AV560" i="4"/>
  <c r="AQ564" i="4"/>
  <c r="AW564" i="4"/>
  <c r="AV568" i="4"/>
  <c r="AQ572" i="4"/>
  <c r="AW572" i="4"/>
  <c r="AP608" i="4"/>
  <c r="AV608" i="4"/>
  <c r="AQ612" i="4"/>
  <c r="AW612" i="4"/>
  <c r="AP616" i="4"/>
  <c r="AV616" i="4"/>
  <c r="AQ620" i="4"/>
  <c r="AW620" i="4"/>
  <c r="AO928" i="4"/>
  <c r="AU928" i="4"/>
  <c r="F11" i="4"/>
  <c r="J11" i="4"/>
  <c r="M12" i="2"/>
  <c r="AP607" i="4"/>
  <c r="AV607" i="4"/>
  <c r="AQ691" i="4"/>
  <c r="AW691" i="4"/>
  <c r="AP883" i="4"/>
  <c r="AV883" i="4"/>
  <c r="AL616" i="4"/>
  <c r="AR616" i="4"/>
  <c r="F616" i="4"/>
  <c r="J616" i="4"/>
  <c r="AL632" i="4"/>
  <c r="AR632" i="4"/>
  <c r="F632" i="4"/>
  <c r="J632" i="4"/>
  <c r="E961" i="4"/>
  <c r="I961" i="4"/>
  <c r="D961" i="4"/>
  <c r="H961" i="4"/>
  <c r="F961" i="4"/>
  <c r="J961" i="4"/>
  <c r="G961" i="4"/>
  <c r="AC182" i="4"/>
  <c r="AJ495" i="4"/>
  <c r="AP495" i="4" s="1"/>
  <c r="AV495" i="4"/>
  <c r="AH511" i="4"/>
  <c r="AV439" i="4"/>
  <c r="AQ563" i="4"/>
  <c r="AW563" i="4"/>
  <c r="AO627" i="4"/>
  <c r="AU627" i="4"/>
  <c r="AN995" i="4"/>
  <c r="AT995" i="4"/>
  <c r="AO659" i="4"/>
  <c r="AU659" i="4"/>
  <c r="AL659" i="4"/>
  <c r="AR659" i="4"/>
  <c r="F659" i="4"/>
  <c r="J659" i="4"/>
  <c r="AL691" i="4"/>
  <c r="AR691" i="4"/>
  <c r="F691" i="4"/>
  <c r="J691" i="4"/>
  <c r="AL723" i="4"/>
  <c r="AR723" i="4"/>
  <c r="F723" i="4"/>
  <c r="J723" i="4"/>
  <c r="AL755" i="4"/>
  <c r="AR755" i="4"/>
  <c r="F755" i="4"/>
  <c r="J755" i="4"/>
  <c r="AO819" i="4"/>
  <c r="AU819" i="4"/>
  <c r="AO851" i="4"/>
  <c r="AU851" i="4"/>
  <c r="AQ851" i="4"/>
  <c r="AW851" i="4"/>
  <c r="AO915" i="4"/>
  <c r="AU915" i="4"/>
  <c r="AO20" i="4"/>
  <c r="AU20" i="4"/>
  <c r="AP527" i="4"/>
  <c r="AV527" i="4"/>
  <c r="AM527" i="4"/>
  <c r="AS527" i="4"/>
  <c r="AN944" i="4"/>
  <c r="AT944" i="4"/>
  <c r="AM944" i="4"/>
  <c r="AS944" i="4"/>
  <c r="AM517" i="4"/>
  <c r="AS517" i="4"/>
  <c r="AS560" i="4"/>
  <c r="AS568" i="4"/>
  <c r="AP576" i="4"/>
  <c r="AV576" i="4"/>
  <c r="AM576" i="4"/>
  <c r="AS576" i="4"/>
  <c r="AP584" i="4"/>
  <c r="AV584" i="4"/>
  <c r="AM584" i="4"/>
  <c r="AS584" i="4"/>
  <c r="AP592" i="4"/>
  <c r="AV592" i="4"/>
  <c r="AM592" i="4"/>
  <c r="AS592" i="4"/>
  <c r="AP600" i="4"/>
  <c r="AV600" i="4"/>
  <c r="AM600" i="4"/>
  <c r="AS600" i="4"/>
  <c r="AM608" i="4"/>
  <c r="AS608" i="4"/>
  <c r="AM616" i="4"/>
  <c r="AS616" i="4"/>
  <c r="AP624" i="4"/>
  <c r="AV624" i="4"/>
  <c r="AM624" i="4"/>
  <c r="AS624" i="4"/>
  <c r="AP632" i="4"/>
  <c r="AV632" i="4"/>
  <c r="AM632" i="4"/>
  <c r="AS632" i="4"/>
  <c r="AP640" i="4"/>
  <c r="AV640" i="4"/>
  <c r="AP648" i="4"/>
  <c r="AV648" i="4"/>
  <c r="AP656" i="4"/>
  <c r="AV656" i="4"/>
  <c r="AP664" i="4"/>
  <c r="AV664" i="4"/>
  <c r="AP672" i="4"/>
  <c r="AV672" i="4"/>
  <c r="AP680" i="4"/>
  <c r="AV680" i="4"/>
  <c r="AP688" i="4"/>
  <c r="AV688" i="4"/>
  <c r="AP696" i="4"/>
  <c r="AV696" i="4"/>
  <c r="E142" i="4"/>
  <c r="I142" i="4"/>
  <c r="L143" i="2"/>
  <c r="G53" i="4"/>
  <c r="G483" i="4"/>
  <c r="G499" i="4"/>
  <c r="G611" i="4"/>
  <c r="F979" i="4"/>
  <c r="J979" i="4"/>
  <c r="G707" i="4"/>
  <c r="G835" i="4"/>
  <c r="G899" i="4"/>
  <c r="F932" i="4"/>
  <c r="J932" i="4"/>
  <c r="F541" i="4"/>
  <c r="J541" i="4"/>
  <c r="F49" i="4"/>
  <c r="J49" i="4"/>
  <c r="M50" i="2"/>
  <c r="E972" i="4"/>
  <c r="I972" i="4"/>
  <c r="F489" i="4"/>
  <c r="J489" i="4"/>
  <c r="AP579" i="4"/>
  <c r="AV579" i="4"/>
  <c r="AC511" i="4"/>
  <c r="AJ170" i="4"/>
  <c r="AP170" i="4"/>
  <c r="AV170" i="4"/>
  <c r="AN20" i="4"/>
  <c r="AT20" i="4"/>
  <c r="AL579" i="4"/>
  <c r="AR579" i="4"/>
  <c r="E579" i="4"/>
  <c r="I579" i="4"/>
  <c r="D11" i="4"/>
  <c r="H11" i="4"/>
  <c r="K12" i="2"/>
  <c r="G11" i="4"/>
  <c r="AH96" i="4"/>
  <c r="AN96" i="4"/>
  <c r="AT96" i="4"/>
  <c r="E940" i="4"/>
  <c r="I940" i="4"/>
  <c r="AR439" i="4"/>
  <c r="AE96" i="4"/>
  <c r="D940" i="4"/>
  <c r="H940" i="4"/>
  <c r="AQ579" i="4"/>
  <c r="AW579" i="4"/>
  <c r="AK182" i="4"/>
  <c r="AB182" i="4"/>
  <c r="AK495" i="4"/>
  <c r="AB495" i="4"/>
  <c r="Z495" i="4"/>
  <c r="AG511" i="4"/>
  <c r="AB511" i="4"/>
  <c r="Z511" i="4"/>
  <c r="AM627" i="4"/>
  <c r="AS627" i="4"/>
  <c r="AN691" i="4"/>
  <c r="AT691" i="4"/>
  <c r="AN723" i="4"/>
  <c r="AT723" i="4"/>
  <c r="AN755" i="4"/>
  <c r="AT755" i="4"/>
  <c r="AN787" i="4"/>
  <c r="AT787" i="4"/>
  <c r="AP928" i="4"/>
  <c r="AV928" i="4"/>
  <c r="E66" i="4"/>
  <c r="I66" i="4"/>
  <c r="L67" i="2"/>
  <c r="E7" i="4"/>
  <c r="I7" i="4"/>
  <c r="L8" i="2"/>
  <c r="D138" i="4"/>
  <c r="H138" i="4"/>
  <c r="K139" i="2"/>
  <c r="G675" i="4"/>
  <c r="G771" i="4"/>
  <c r="E519" i="4"/>
  <c r="I519" i="4"/>
  <c r="F964" i="4"/>
  <c r="J964" i="4"/>
  <c r="F162" i="4"/>
  <c r="J162" i="4"/>
  <c r="M163" i="2"/>
  <c r="AM941" i="4"/>
  <c r="AS941" i="4"/>
  <c r="AL941" i="4"/>
  <c r="AR941" i="4"/>
  <c r="F941" i="4"/>
  <c r="J941" i="4"/>
  <c r="I9" i="3"/>
  <c r="F9" i="3"/>
  <c r="AK96" i="4"/>
  <c r="AI170" i="4"/>
  <c r="AC170" i="4"/>
  <c r="D66" i="4"/>
  <c r="H66" i="4"/>
  <c r="K67" i="2"/>
  <c r="E138" i="4"/>
  <c r="I138" i="4"/>
  <c r="L139" i="2"/>
  <c r="F940" i="4"/>
  <c r="J940" i="4"/>
  <c r="F7" i="4"/>
  <c r="J7" i="4"/>
  <c r="M8" i="2"/>
  <c r="M6" i="2"/>
  <c r="L6" i="2"/>
  <c r="K6" i="2"/>
  <c r="L12" i="2"/>
  <c r="AJ154" i="4"/>
  <c r="AD154" i="4"/>
  <c r="AA154" i="4"/>
  <c r="AJ96" i="4"/>
  <c r="AA96" i="4"/>
  <c r="AC96" i="4"/>
  <c r="AK170" i="4"/>
  <c r="AB170" i="4"/>
  <c r="Z170" i="4"/>
  <c r="D7" i="4"/>
  <c r="H7" i="4"/>
  <c r="AI182" i="4"/>
  <c r="AJ182" i="4"/>
  <c r="AE182" i="4"/>
  <c r="AG182" i="4"/>
  <c r="AM182" i="4"/>
  <c r="AS182" i="4"/>
  <c r="AF182" i="4"/>
  <c r="AH182" i="4"/>
  <c r="Z182" i="4"/>
  <c r="AL182" i="4"/>
  <c r="AR182" i="4"/>
  <c r="AD182" i="4"/>
  <c r="AG495" i="4"/>
  <c r="AF495" i="4"/>
  <c r="AH495" i="4"/>
  <c r="AA495" i="4"/>
  <c r="AE495" i="4"/>
  <c r="AK511" i="4"/>
  <c r="AJ511" i="4"/>
  <c r="AI511" i="4"/>
  <c r="AA511" i="4"/>
  <c r="AE511" i="4"/>
  <c r="AQ511" i="4"/>
  <c r="AW511" i="4"/>
  <c r="G489" i="4"/>
  <c r="AF154" i="4"/>
  <c r="AG154" i="4"/>
  <c r="AH154" i="4"/>
  <c r="AB154" i="4"/>
  <c r="Z154" i="4"/>
  <c r="AF96" i="4"/>
  <c r="AG96" i="4"/>
  <c r="AI96" i="4"/>
  <c r="AD96" i="4"/>
  <c r="Z96" i="4"/>
  <c r="AL96" i="4"/>
  <c r="AR96" i="4"/>
  <c r="AG170" i="4"/>
  <c r="AF170" i="4"/>
  <c r="AH170" i="4"/>
  <c r="AA170" i="4"/>
  <c r="AE170" i="4"/>
  <c r="G497" i="4"/>
  <c r="D497" i="4"/>
  <c r="H497" i="4"/>
  <c r="E497" i="4"/>
  <c r="I497" i="4"/>
  <c r="F497" i="4"/>
  <c r="J497" i="4"/>
  <c r="H10" i="3"/>
  <c r="G936" i="4"/>
  <c r="F936" i="4"/>
  <c r="J936" i="4"/>
  <c r="D936" i="4"/>
  <c r="H936" i="4"/>
  <c r="E936" i="4"/>
  <c r="I936" i="4"/>
  <c r="G952" i="4"/>
  <c r="F952" i="4"/>
  <c r="J952" i="4"/>
  <c r="E952" i="4"/>
  <c r="I952" i="4"/>
  <c r="D952" i="4"/>
  <c r="H952" i="4"/>
  <c r="G968" i="4"/>
  <c r="F968" i="4"/>
  <c r="J968" i="4"/>
  <c r="E968" i="4"/>
  <c r="I968" i="4"/>
  <c r="D968" i="4"/>
  <c r="H968" i="4"/>
  <c r="G523" i="4"/>
  <c r="D523" i="4"/>
  <c r="H523" i="4"/>
  <c r="F523" i="4"/>
  <c r="J523" i="4"/>
  <c r="E523" i="4"/>
  <c r="I523" i="4"/>
  <c r="G946" i="4"/>
  <c r="D946" i="4"/>
  <c r="H946" i="4"/>
  <c r="F946" i="4"/>
  <c r="J946" i="4"/>
  <c r="E946" i="4"/>
  <c r="I946" i="4"/>
  <c r="D48" i="4"/>
  <c r="H48" i="4"/>
  <c r="K49" i="2"/>
  <c r="G48" i="4"/>
  <c r="E48" i="4"/>
  <c r="I48" i="4"/>
  <c r="L49" i="2"/>
  <c r="F48" i="4"/>
  <c r="J48" i="4"/>
  <c r="M49" i="2"/>
  <c r="G175" i="4"/>
  <c r="D175" i="4"/>
  <c r="H175" i="4"/>
  <c r="K176" i="2"/>
  <c r="E175" i="4"/>
  <c r="I175" i="4"/>
  <c r="L176" i="2"/>
  <c r="F175" i="4"/>
  <c r="J175" i="4"/>
  <c r="M176" i="2"/>
  <c r="D259" i="4"/>
  <c r="H259" i="4" s="1"/>
  <c r="G259" i="4"/>
  <c r="E259" i="4"/>
  <c r="I259" i="4" s="1"/>
  <c r="F259" i="4"/>
  <c r="J259" i="4" s="1"/>
  <c r="G515" i="4"/>
  <c r="F515" i="4"/>
  <c r="J515" i="4"/>
  <c r="D515" i="4"/>
  <c r="H515" i="4"/>
  <c r="E515" i="4"/>
  <c r="I515" i="4"/>
  <c r="G942" i="4"/>
  <c r="F942" i="4"/>
  <c r="J942" i="4"/>
  <c r="D942" i="4"/>
  <c r="H942" i="4"/>
  <c r="E942" i="4"/>
  <c r="I942" i="4"/>
  <c r="G970" i="4"/>
  <c r="G545" i="4"/>
  <c r="F545" i="4"/>
  <c r="J545" i="4"/>
  <c r="D545" i="4"/>
  <c r="H545" i="4"/>
  <c r="E545" i="4"/>
  <c r="I545" i="4"/>
  <c r="G934" i="4"/>
  <c r="D934" i="4"/>
  <c r="H934" i="4"/>
  <c r="F934" i="4"/>
  <c r="J934" i="4"/>
  <c r="E934" i="4"/>
  <c r="I934" i="4"/>
  <c r="G962" i="4"/>
  <c r="D962" i="4"/>
  <c r="H962" i="4"/>
  <c r="F962" i="4"/>
  <c r="J962" i="4"/>
  <c r="E962" i="4"/>
  <c r="I962" i="4"/>
  <c r="G529" i="4"/>
  <c r="F529" i="4"/>
  <c r="J529" i="4"/>
  <c r="D529" i="4"/>
  <c r="H529" i="4"/>
  <c r="E529" i="4"/>
  <c r="I529" i="4"/>
  <c r="G982" i="4"/>
  <c r="D982" i="4"/>
  <c r="H982" i="4"/>
  <c r="F982" i="4"/>
  <c r="J982" i="4"/>
  <c r="E982" i="4"/>
  <c r="I982" i="4"/>
  <c r="G998" i="4"/>
  <c r="D998" i="4"/>
  <c r="H998" i="4"/>
  <c r="F998" i="4"/>
  <c r="J998" i="4"/>
  <c r="E998" i="4"/>
  <c r="I998" i="4"/>
  <c r="G926" i="4"/>
  <c r="F926" i="4"/>
  <c r="J926" i="4"/>
  <c r="E926" i="4"/>
  <c r="I926" i="4"/>
  <c r="D926" i="4"/>
  <c r="H926" i="4"/>
  <c r="G954" i="4"/>
  <c r="D954" i="4"/>
  <c r="H954" i="4"/>
  <c r="F954" i="4"/>
  <c r="J954" i="4"/>
  <c r="E954" i="4"/>
  <c r="I954" i="4"/>
  <c r="F125" i="4"/>
  <c r="J125" i="4"/>
  <c r="M126" i="2"/>
  <c r="D117" i="4"/>
  <c r="H117" i="4"/>
  <c r="K118" i="2"/>
  <c r="G117" i="4"/>
  <c r="E117" i="4"/>
  <c r="I117" i="4"/>
  <c r="L118" i="2"/>
  <c r="F117" i="4"/>
  <c r="J117" i="4"/>
  <c r="M118" i="2"/>
  <c r="G492" i="4"/>
  <c r="E492" i="4"/>
  <c r="I492" i="4"/>
  <c r="D492" i="4"/>
  <c r="H492" i="4"/>
  <c r="F492" i="4"/>
  <c r="J492" i="4"/>
  <c r="F50" i="4"/>
  <c r="J50" i="4"/>
  <c r="M51" i="2"/>
  <c r="E50" i="4"/>
  <c r="I50" i="4"/>
  <c r="L51" i="2"/>
  <c r="D50" i="4"/>
  <c r="H50" i="4"/>
  <c r="K51" i="2"/>
  <c r="G50" i="4"/>
  <c r="D56" i="4"/>
  <c r="H56" i="4"/>
  <c r="K57" i="2"/>
  <c r="G56" i="4"/>
  <c r="E56" i="4"/>
  <c r="I56" i="4"/>
  <c r="L57" i="2"/>
  <c r="F56" i="4"/>
  <c r="J56" i="4"/>
  <c r="M57" i="2"/>
  <c r="D167" i="4"/>
  <c r="H167" i="4"/>
  <c r="K168" i="2"/>
  <c r="G167" i="4"/>
  <c r="E167" i="4"/>
  <c r="I167" i="4"/>
  <c r="L168" i="2"/>
  <c r="F167" i="4"/>
  <c r="J167" i="4"/>
  <c r="M168" i="2"/>
  <c r="F508" i="4"/>
  <c r="J508" i="4"/>
  <c r="E508" i="4"/>
  <c r="I508" i="4"/>
  <c r="D508" i="4"/>
  <c r="H508" i="4"/>
  <c r="G508" i="4"/>
  <c r="G24" i="4"/>
  <c r="E24" i="4"/>
  <c r="I24" i="4"/>
  <c r="L25" i="2"/>
  <c r="D24" i="4"/>
  <c r="H24" i="4"/>
  <c r="K25" i="2"/>
  <c r="F24" i="4"/>
  <c r="J24" i="4"/>
  <c r="M25" i="2"/>
  <c r="G503" i="4"/>
  <c r="E503" i="4"/>
  <c r="I503" i="4"/>
  <c r="F503" i="4"/>
  <c r="J503" i="4"/>
  <c r="D503" i="4"/>
  <c r="H503" i="4"/>
  <c r="D126" i="4"/>
  <c r="H126" i="4"/>
  <c r="K127" i="2"/>
  <c r="F126" i="4"/>
  <c r="J126" i="4"/>
  <c r="M127" i="2"/>
  <c r="G126" i="4"/>
  <c r="E126" i="4"/>
  <c r="I126" i="4"/>
  <c r="L127" i="2"/>
  <c r="G40" i="4"/>
  <c r="D40" i="4"/>
  <c r="H40" i="4"/>
  <c r="K41" i="2"/>
  <c r="E40" i="4"/>
  <c r="I40" i="4"/>
  <c r="L41" i="2"/>
  <c r="F40" i="4"/>
  <c r="J40" i="4"/>
  <c r="M41" i="2"/>
  <c r="G922" i="4"/>
  <c r="D922" i="4"/>
  <c r="H922" i="4"/>
  <c r="E922" i="4"/>
  <c r="I922" i="4"/>
  <c r="F922" i="4"/>
  <c r="J922" i="4"/>
  <c r="G68" i="4"/>
  <c r="F68" i="4"/>
  <c r="J68" i="4"/>
  <c r="M69" i="2"/>
  <c r="D68" i="4"/>
  <c r="H68" i="4"/>
  <c r="K69" i="2"/>
  <c r="E68" i="4"/>
  <c r="I68" i="4"/>
  <c r="L69" i="2"/>
  <c r="F118" i="4"/>
  <c r="J118" i="4"/>
  <c r="M119" i="2"/>
  <c r="G118" i="4"/>
  <c r="D118" i="4"/>
  <c r="H118" i="4"/>
  <c r="K119" i="2"/>
  <c r="E118" i="4"/>
  <c r="I118" i="4"/>
  <c r="L119" i="2"/>
  <c r="G98" i="4"/>
  <c r="D98" i="4"/>
  <c r="H98" i="4"/>
  <c r="K99" i="2"/>
  <c r="F98" i="4"/>
  <c r="J98" i="4"/>
  <c r="M99" i="2"/>
  <c r="E98" i="4"/>
  <c r="I98" i="4"/>
  <c r="L99" i="2"/>
  <c r="E16" i="4"/>
  <c r="I16" i="4"/>
  <c r="L17" i="2"/>
  <c r="F16" i="4"/>
  <c r="J16" i="4"/>
  <c r="M17" i="2"/>
  <c r="G16" i="4"/>
  <c r="D16" i="4"/>
  <c r="H16" i="4"/>
  <c r="K17" i="2"/>
  <c r="G13" i="4"/>
  <c r="E13" i="4"/>
  <c r="I13" i="4"/>
  <c r="L14" i="2"/>
  <c r="D13" i="4"/>
  <c r="H13" i="4"/>
  <c r="K14" i="2"/>
  <c r="F13" i="4"/>
  <c r="J13" i="4"/>
  <c r="M14" i="2"/>
  <c r="D122" i="4"/>
  <c r="H122" i="4"/>
  <c r="K123" i="2"/>
  <c r="F122" i="4"/>
  <c r="J122" i="4"/>
  <c r="M123" i="2"/>
  <c r="G122" i="4"/>
  <c r="E122" i="4"/>
  <c r="I122" i="4"/>
  <c r="L123" i="2"/>
  <c r="G928" i="4"/>
  <c r="D928" i="4"/>
  <c r="H928" i="4"/>
  <c r="F928" i="4"/>
  <c r="J928" i="4"/>
  <c r="E928" i="4"/>
  <c r="I928" i="4"/>
  <c r="G960" i="4"/>
  <c r="F960" i="4"/>
  <c r="J960" i="4"/>
  <c r="D960" i="4"/>
  <c r="H960" i="4"/>
  <c r="E960" i="4"/>
  <c r="I960" i="4"/>
  <c r="AO583" i="4"/>
  <c r="AU583" i="4"/>
  <c r="AQ583" i="4"/>
  <c r="AW583" i="4"/>
  <c r="AL583" i="4"/>
  <c r="AR583" i="4"/>
  <c r="AM615" i="4"/>
  <c r="AS615" i="4"/>
  <c r="AN615" i="4"/>
  <c r="AT615" i="4"/>
  <c r="AO643" i="4"/>
  <c r="AU643" i="4"/>
  <c r="AQ643" i="4"/>
  <c r="AW643" i="4"/>
  <c r="AL643" i="4"/>
  <c r="AR643" i="4"/>
  <c r="AM663" i="4"/>
  <c r="AS663" i="4"/>
  <c r="AN663" i="4"/>
  <c r="AT663" i="4"/>
  <c r="AO679" i="4"/>
  <c r="AU679" i="4"/>
  <c r="AQ679" i="4"/>
  <c r="AW679" i="4"/>
  <c r="AL679" i="4"/>
  <c r="AR679" i="4"/>
  <c r="AM695" i="4"/>
  <c r="AS695" i="4"/>
  <c r="AN695" i="4"/>
  <c r="AT695" i="4"/>
  <c r="AO711" i="4"/>
  <c r="AU711" i="4"/>
  <c r="AQ711" i="4"/>
  <c r="AW711" i="4"/>
  <c r="AL711" i="4"/>
  <c r="AR711" i="4"/>
  <c r="AM727" i="4"/>
  <c r="AS727" i="4"/>
  <c r="AO743" i="4"/>
  <c r="AU743" i="4"/>
  <c r="AQ743" i="4"/>
  <c r="AW743" i="4"/>
  <c r="E587" i="4"/>
  <c r="I587" i="4"/>
  <c r="D587" i="4"/>
  <c r="H587" i="4"/>
  <c r="F619" i="4"/>
  <c r="J619" i="4"/>
  <c r="G619" i="4"/>
  <c r="E113" i="4"/>
  <c r="I113" i="4"/>
  <c r="L114" i="2"/>
  <c r="F113" i="4"/>
  <c r="J113" i="4"/>
  <c r="M114" i="2"/>
  <c r="D113" i="4"/>
  <c r="H113" i="4"/>
  <c r="K114" i="2"/>
  <c r="G113" i="4"/>
  <c r="E145" i="4"/>
  <c r="I145" i="4"/>
  <c r="L146" i="2"/>
  <c r="F145" i="4"/>
  <c r="J145" i="4"/>
  <c r="M146" i="2"/>
  <c r="D145" i="4"/>
  <c r="H145" i="4"/>
  <c r="K146" i="2"/>
  <c r="G145" i="4"/>
  <c r="E512" i="4"/>
  <c r="I512" i="4"/>
  <c r="D512" i="4"/>
  <c r="H512" i="4"/>
  <c r="G512" i="4"/>
  <c r="F512" i="4"/>
  <c r="J512" i="4"/>
  <c r="G974" i="4"/>
  <c r="F974" i="4"/>
  <c r="J974" i="4"/>
  <c r="E974" i="4"/>
  <c r="I974" i="4"/>
  <c r="D974" i="4"/>
  <c r="H974" i="4"/>
  <c r="G990" i="4"/>
  <c r="D990" i="4"/>
  <c r="H990" i="4"/>
  <c r="F990" i="4"/>
  <c r="J990" i="4"/>
  <c r="E990" i="4"/>
  <c r="I990" i="4"/>
  <c r="E159" i="4"/>
  <c r="I159" i="4"/>
  <c r="L160" i="2"/>
  <c r="G159" i="4"/>
  <c r="F603" i="4"/>
  <c r="J603" i="4"/>
  <c r="E603" i="4"/>
  <c r="I603" i="4"/>
  <c r="G603" i="4"/>
  <c r="D603" i="4"/>
  <c r="H603" i="4"/>
  <c r="E635" i="4"/>
  <c r="I635" i="4"/>
  <c r="D635" i="4"/>
  <c r="H635" i="4"/>
  <c r="E52" i="4"/>
  <c r="I52" i="4"/>
  <c r="L53" i="2"/>
  <c r="F52" i="4"/>
  <c r="J52" i="4"/>
  <c r="M53" i="2"/>
  <c r="D52" i="4"/>
  <c r="H52" i="4"/>
  <c r="K53" i="2"/>
  <c r="G52" i="4"/>
  <c r="E129" i="4"/>
  <c r="I129" i="4"/>
  <c r="L130" i="2"/>
  <c r="F129" i="4"/>
  <c r="J129" i="4"/>
  <c r="M130" i="2"/>
  <c r="D129" i="4"/>
  <c r="H129" i="4"/>
  <c r="K130" i="2"/>
  <c r="G129" i="4"/>
  <c r="E171" i="4"/>
  <c r="I171" i="4"/>
  <c r="L172" i="2"/>
  <c r="F171" i="4"/>
  <c r="J171" i="4"/>
  <c r="M172" i="2"/>
  <c r="D171" i="4"/>
  <c r="H171" i="4"/>
  <c r="K172" i="2"/>
  <c r="G171" i="4"/>
  <c r="G496" i="4"/>
  <c r="E496" i="4"/>
  <c r="I496" i="4"/>
  <c r="D496" i="4"/>
  <c r="H496" i="4"/>
  <c r="F496" i="4"/>
  <c r="J496" i="4"/>
  <c r="G547" i="4"/>
  <c r="D547" i="4"/>
  <c r="H547" i="4"/>
  <c r="F547" i="4"/>
  <c r="J547" i="4"/>
  <c r="E547" i="4"/>
  <c r="I547" i="4"/>
  <c r="D141" i="4"/>
  <c r="H141" i="4"/>
  <c r="K142" i="2"/>
  <c r="G141" i="4"/>
  <c r="E141" i="4"/>
  <c r="I141" i="4"/>
  <c r="L142" i="2"/>
  <c r="F141" i="4"/>
  <c r="J141" i="4"/>
  <c r="M142" i="2"/>
  <c r="F500" i="4"/>
  <c r="J500" i="4"/>
  <c r="E500" i="4"/>
  <c r="I500" i="4"/>
  <c r="D500" i="4"/>
  <c r="H500" i="4"/>
  <c r="G500" i="4"/>
  <c r="E183" i="4"/>
  <c r="I183" i="4"/>
  <c r="L184" i="2"/>
  <c r="F183" i="4"/>
  <c r="J183" i="4"/>
  <c r="M184" i="2"/>
  <c r="D183" i="4"/>
  <c r="H183" i="4"/>
  <c r="K184" i="2"/>
  <c r="G183" i="4"/>
  <c r="E44" i="4"/>
  <c r="I44" i="4"/>
  <c r="L45" i="2"/>
  <c r="F44" i="4"/>
  <c r="J44" i="4"/>
  <c r="M45" i="2"/>
  <c r="G44" i="4"/>
  <c r="D44" i="4"/>
  <c r="H44" i="4"/>
  <c r="K45" i="2"/>
  <c r="F121" i="4"/>
  <c r="J121" i="4"/>
  <c r="M122" i="2"/>
  <c r="G121" i="4"/>
  <c r="D163" i="4"/>
  <c r="H163" i="4"/>
  <c r="K164" i="2"/>
  <c r="F163" i="4"/>
  <c r="J163" i="4"/>
  <c r="M164" i="2"/>
  <c r="F488" i="4"/>
  <c r="J488" i="4"/>
  <c r="E488" i="4"/>
  <c r="I488" i="4"/>
  <c r="D488" i="4"/>
  <c r="H488" i="4"/>
  <c r="G488" i="4"/>
  <c r="G539" i="4"/>
  <c r="F539" i="4"/>
  <c r="J539" i="4"/>
  <c r="E539" i="4"/>
  <c r="I539" i="4"/>
  <c r="D539" i="4"/>
  <c r="H539" i="4"/>
  <c r="G994" i="4"/>
  <c r="D994" i="4"/>
  <c r="H994" i="4"/>
  <c r="G505" i="4"/>
  <c r="F505" i="4"/>
  <c r="J505" i="4"/>
  <c r="E505" i="4"/>
  <c r="I505" i="4"/>
  <c r="D505" i="4"/>
  <c r="H505" i="4"/>
  <c r="F134" i="4"/>
  <c r="J134" i="4"/>
  <c r="M135" i="2"/>
  <c r="D134" i="4"/>
  <c r="H134" i="4"/>
  <c r="K135" i="2"/>
  <c r="G134" i="4"/>
  <c r="E134" i="4"/>
  <c r="I134" i="4"/>
  <c r="L135" i="2"/>
  <c r="F61" i="4"/>
  <c r="J61" i="4"/>
  <c r="M62" i="2"/>
  <c r="G61" i="4"/>
  <c r="D61" i="4"/>
  <c r="H61" i="4"/>
  <c r="K62" i="2"/>
  <c r="E61" i="4"/>
  <c r="I61" i="4"/>
  <c r="L62" i="2"/>
  <c r="G4" i="4"/>
  <c r="D4" i="4"/>
  <c r="H4" i="4"/>
  <c r="E4" i="4"/>
  <c r="I4" i="4"/>
  <c r="F4" i="4"/>
  <c r="J4" i="4"/>
  <c r="D14" i="4"/>
  <c r="H14" i="4"/>
  <c r="K15" i="2"/>
  <c r="G14" i="4"/>
  <c r="E14" i="4"/>
  <c r="I14" i="4"/>
  <c r="L15" i="2"/>
  <c r="F14" i="4"/>
  <c r="J14" i="4"/>
  <c r="M15" i="2"/>
  <c r="G32" i="4"/>
  <c r="E32" i="4"/>
  <c r="I32" i="4"/>
  <c r="L33" i="2"/>
  <c r="D32" i="4"/>
  <c r="H32" i="4"/>
  <c r="K33" i="2"/>
  <c r="F32" i="4"/>
  <c r="J32" i="4"/>
  <c r="M33" i="2"/>
  <c r="D8" i="4"/>
  <c r="H8" i="4"/>
  <c r="F8" i="4"/>
  <c r="J8" i="4"/>
  <c r="G8" i="4"/>
  <c r="E8" i="4"/>
  <c r="I8" i="4"/>
  <c r="D6" i="4"/>
  <c r="H6" i="4"/>
  <c r="F6" i="4"/>
  <c r="J6" i="4"/>
  <c r="G6" i="4"/>
  <c r="E6" i="4"/>
  <c r="I6" i="4"/>
  <c r="D10" i="4"/>
  <c r="H10" i="4"/>
  <c r="F10" i="4"/>
  <c r="J10" i="4"/>
  <c r="G10" i="4"/>
  <c r="E10" i="4"/>
  <c r="I10" i="4"/>
  <c r="E9" i="4"/>
  <c r="I9" i="4"/>
  <c r="G9" i="4"/>
  <c r="F9" i="4"/>
  <c r="J9" i="4"/>
  <c r="D9" i="4"/>
  <c r="H9" i="4"/>
  <c r="F627" i="4"/>
  <c r="J627" i="4"/>
  <c r="F787" i="4"/>
  <c r="J787" i="4"/>
  <c r="E787" i="4"/>
  <c r="I787" i="4"/>
  <c r="G787" i="4"/>
  <c r="D787" i="4"/>
  <c r="H787" i="4"/>
  <c r="D883" i="4"/>
  <c r="H883" i="4"/>
  <c r="F915" i="4"/>
  <c r="J915" i="4"/>
  <c r="E915" i="4"/>
  <c r="I915" i="4"/>
  <c r="G915" i="4"/>
  <c r="D915" i="4"/>
  <c r="H915" i="4"/>
  <c r="G20" i="4"/>
  <c r="D20" i="4"/>
  <c r="H20" i="4"/>
  <c r="K21" i="2"/>
  <c r="F20" i="4"/>
  <c r="J20" i="4"/>
  <c r="M21" i="2"/>
  <c r="E20" i="4"/>
  <c r="I20" i="4"/>
  <c r="L21" i="2"/>
  <c r="G543" i="4"/>
  <c r="E543" i="4"/>
  <c r="I543" i="4"/>
  <c r="F543" i="4"/>
  <c r="J543" i="4"/>
  <c r="D543" i="4"/>
  <c r="H543" i="4"/>
  <c r="G533" i="4"/>
  <c r="D533" i="4"/>
  <c r="H533" i="4"/>
  <c r="F533" i="4"/>
  <c r="J533" i="4"/>
  <c r="E533" i="4"/>
  <c r="I533" i="4"/>
  <c r="G558" i="4"/>
  <c r="D558" i="4"/>
  <c r="H558" i="4"/>
  <c r="F558" i="4"/>
  <c r="J558" i="4"/>
  <c r="E558" i="4"/>
  <c r="I558" i="4"/>
  <c r="G562" i="4"/>
  <c r="D562" i="4"/>
  <c r="H562" i="4"/>
  <c r="F562" i="4"/>
  <c r="J562" i="4"/>
  <c r="E562" i="4"/>
  <c r="I562" i="4"/>
  <c r="G566" i="4"/>
  <c r="F566" i="4"/>
  <c r="J566" i="4"/>
  <c r="D566" i="4"/>
  <c r="H566" i="4"/>
  <c r="E566" i="4"/>
  <c r="I566" i="4"/>
  <c r="F570" i="4"/>
  <c r="J570" i="4"/>
  <c r="D570" i="4"/>
  <c r="H570" i="4"/>
  <c r="G574" i="4"/>
  <c r="D574" i="4"/>
  <c r="H574" i="4"/>
  <c r="F574" i="4"/>
  <c r="J574" i="4"/>
  <c r="E574" i="4"/>
  <c r="I574" i="4"/>
  <c r="G582" i="4"/>
  <c r="F582" i="4"/>
  <c r="J582" i="4"/>
  <c r="D582" i="4"/>
  <c r="H582" i="4"/>
  <c r="E582" i="4"/>
  <c r="I582" i="4"/>
  <c r="G586" i="4"/>
  <c r="F586" i="4"/>
  <c r="J586" i="4"/>
  <c r="E586" i="4"/>
  <c r="I586" i="4"/>
  <c r="D586" i="4"/>
  <c r="H586" i="4"/>
  <c r="G590" i="4"/>
  <c r="F590" i="4"/>
  <c r="J590" i="4"/>
  <c r="E590" i="4"/>
  <c r="I590" i="4"/>
  <c r="D590" i="4"/>
  <c r="H590" i="4"/>
  <c r="G594" i="4"/>
  <c r="F594" i="4"/>
  <c r="J594" i="4"/>
  <c r="D594" i="4"/>
  <c r="H594" i="4"/>
  <c r="E594" i="4"/>
  <c r="I594" i="4"/>
  <c r="G598" i="4"/>
  <c r="F598" i="4"/>
  <c r="J598" i="4"/>
  <c r="D598" i="4"/>
  <c r="H598" i="4"/>
  <c r="E598" i="4"/>
  <c r="I598" i="4"/>
  <c r="G602" i="4"/>
  <c r="F602" i="4"/>
  <c r="J602" i="4"/>
  <c r="E602" i="4"/>
  <c r="I602" i="4"/>
  <c r="D602" i="4"/>
  <c r="H602" i="4"/>
  <c r="G606" i="4"/>
  <c r="F606" i="4"/>
  <c r="J606" i="4"/>
  <c r="E606" i="4"/>
  <c r="I606" i="4"/>
  <c r="D606" i="4"/>
  <c r="H606" i="4"/>
  <c r="G610" i="4"/>
  <c r="F610" i="4"/>
  <c r="J610" i="4"/>
  <c r="D610" i="4"/>
  <c r="H610" i="4"/>
  <c r="E610" i="4"/>
  <c r="I610" i="4"/>
  <c r="G614" i="4"/>
  <c r="F614" i="4"/>
  <c r="J614" i="4"/>
  <c r="D614" i="4"/>
  <c r="H614" i="4"/>
  <c r="E614" i="4"/>
  <c r="I614" i="4"/>
  <c r="F618" i="4"/>
  <c r="J618" i="4"/>
  <c r="D618" i="4"/>
  <c r="H618" i="4"/>
  <c r="G622" i="4"/>
  <c r="F622" i="4"/>
  <c r="J622" i="4"/>
  <c r="E622" i="4"/>
  <c r="I622" i="4"/>
  <c r="D622" i="4"/>
  <c r="H622" i="4"/>
  <c r="G630" i="4"/>
  <c r="F630" i="4"/>
  <c r="J630" i="4"/>
  <c r="D630" i="4"/>
  <c r="H630" i="4"/>
  <c r="E630" i="4"/>
  <c r="I630" i="4"/>
  <c r="F634" i="4"/>
  <c r="J634" i="4"/>
  <c r="D634" i="4"/>
  <c r="H634" i="4"/>
  <c r="G638" i="4"/>
  <c r="F638" i="4"/>
  <c r="J638" i="4"/>
  <c r="E638" i="4"/>
  <c r="I638" i="4"/>
  <c r="D638" i="4"/>
  <c r="H638" i="4"/>
  <c r="G642" i="4"/>
  <c r="F642" i="4"/>
  <c r="J642" i="4"/>
  <c r="D642" i="4"/>
  <c r="H642" i="4"/>
  <c r="E642" i="4"/>
  <c r="I642" i="4"/>
  <c r="G646" i="4"/>
  <c r="F646" i="4"/>
  <c r="J646" i="4"/>
  <c r="D646" i="4"/>
  <c r="H646" i="4"/>
  <c r="E646" i="4"/>
  <c r="I646" i="4"/>
  <c r="G654" i="4"/>
  <c r="F654" i="4"/>
  <c r="J654" i="4"/>
  <c r="E654" i="4"/>
  <c r="I654" i="4"/>
  <c r="D654" i="4"/>
  <c r="H654" i="4"/>
  <c r="F658" i="4"/>
  <c r="J658" i="4"/>
  <c r="E658" i="4"/>
  <c r="I658" i="4"/>
  <c r="G662" i="4"/>
  <c r="F662" i="4"/>
  <c r="J662" i="4"/>
  <c r="D662" i="4"/>
  <c r="H662" i="4"/>
  <c r="E662" i="4"/>
  <c r="I662" i="4"/>
  <c r="G666" i="4"/>
  <c r="F666" i="4"/>
  <c r="J666" i="4"/>
  <c r="E666" i="4"/>
  <c r="I666" i="4"/>
  <c r="D666" i="4"/>
  <c r="H666" i="4"/>
  <c r="G670" i="4"/>
  <c r="F670" i="4"/>
  <c r="J670" i="4"/>
  <c r="E670" i="4"/>
  <c r="I670" i="4"/>
  <c r="D670" i="4"/>
  <c r="H670" i="4"/>
  <c r="E674" i="4"/>
  <c r="I674" i="4"/>
  <c r="G678" i="4"/>
  <c r="F678" i="4"/>
  <c r="J678" i="4"/>
  <c r="D678" i="4"/>
  <c r="H678" i="4"/>
  <c r="E678" i="4"/>
  <c r="I678" i="4"/>
  <c r="G682" i="4"/>
  <c r="F682" i="4"/>
  <c r="J682" i="4"/>
  <c r="E682" i="4"/>
  <c r="I682" i="4"/>
  <c r="D682" i="4"/>
  <c r="H682" i="4"/>
  <c r="G686" i="4"/>
  <c r="F686" i="4"/>
  <c r="J686" i="4"/>
  <c r="E686" i="4"/>
  <c r="I686" i="4"/>
  <c r="D686" i="4"/>
  <c r="H686" i="4"/>
  <c r="G690" i="4"/>
  <c r="F690" i="4"/>
  <c r="J690" i="4"/>
  <c r="D690" i="4"/>
  <c r="H690" i="4"/>
  <c r="E690" i="4"/>
  <c r="I690" i="4"/>
  <c r="G694" i="4"/>
  <c r="F694" i="4"/>
  <c r="J694" i="4"/>
  <c r="D694" i="4"/>
  <c r="H694" i="4"/>
  <c r="E694" i="4"/>
  <c r="I694" i="4"/>
  <c r="G698" i="4"/>
  <c r="F698" i="4"/>
  <c r="J698" i="4"/>
  <c r="E698" i="4"/>
  <c r="I698" i="4"/>
  <c r="D698" i="4"/>
  <c r="H698" i="4"/>
  <c r="G702" i="4"/>
  <c r="F702" i="4"/>
  <c r="J702" i="4"/>
  <c r="E702" i="4"/>
  <c r="I702" i="4"/>
  <c r="D702" i="4"/>
  <c r="H702" i="4"/>
  <c r="G706" i="4"/>
  <c r="F706" i="4"/>
  <c r="J706" i="4"/>
  <c r="D706" i="4"/>
  <c r="H706" i="4"/>
  <c r="E706" i="4"/>
  <c r="I706" i="4"/>
  <c r="G710" i="4"/>
  <c r="F710" i="4"/>
  <c r="J710" i="4"/>
  <c r="D710" i="4"/>
  <c r="H710" i="4"/>
  <c r="E710" i="4"/>
  <c r="I710" i="4"/>
  <c r="G714" i="4"/>
  <c r="F714" i="4"/>
  <c r="J714" i="4"/>
  <c r="E714" i="4"/>
  <c r="I714" i="4"/>
  <c r="D714" i="4"/>
  <c r="H714" i="4"/>
  <c r="G718" i="4"/>
  <c r="F718" i="4"/>
  <c r="J718" i="4"/>
  <c r="E718" i="4"/>
  <c r="I718" i="4"/>
  <c r="D718" i="4"/>
  <c r="H718" i="4"/>
  <c r="G722" i="4"/>
  <c r="F722" i="4"/>
  <c r="J722" i="4"/>
  <c r="D722" i="4"/>
  <c r="H722" i="4"/>
  <c r="E722" i="4"/>
  <c r="I722" i="4"/>
  <c r="G726" i="4"/>
  <c r="F726" i="4"/>
  <c r="J726" i="4"/>
  <c r="D726" i="4"/>
  <c r="H726" i="4"/>
  <c r="E726" i="4"/>
  <c r="I726" i="4"/>
  <c r="G730" i="4"/>
  <c r="F730" i="4"/>
  <c r="J730" i="4"/>
  <c r="E730" i="4"/>
  <c r="I730" i="4"/>
  <c r="D730" i="4"/>
  <c r="H730" i="4"/>
  <c r="G734" i="4"/>
  <c r="F734" i="4"/>
  <c r="J734" i="4"/>
  <c r="E734" i="4"/>
  <c r="I734" i="4"/>
  <c r="D734" i="4"/>
  <c r="H734" i="4"/>
  <c r="G738" i="4"/>
  <c r="F738" i="4"/>
  <c r="J738" i="4"/>
  <c r="D738" i="4"/>
  <c r="H738" i="4"/>
  <c r="E738" i="4"/>
  <c r="I738" i="4"/>
  <c r="G742" i="4"/>
  <c r="F742" i="4"/>
  <c r="J742" i="4"/>
  <c r="D742" i="4"/>
  <c r="H742" i="4"/>
  <c r="E742" i="4"/>
  <c r="I742" i="4"/>
  <c r="G746" i="4"/>
  <c r="F746" i="4"/>
  <c r="J746" i="4"/>
  <c r="E746" i="4"/>
  <c r="I746" i="4"/>
  <c r="D746" i="4"/>
  <c r="H746" i="4"/>
  <c r="G750" i="4"/>
  <c r="F750" i="4"/>
  <c r="J750" i="4"/>
  <c r="E750" i="4"/>
  <c r="I750" i="4"/>
  <c r="D750" i="4"/>
  <c r="H750" i="4"/>
  <c r="G754" i="4"/>
  <c r="F754" i="4"/>
  <c r="J754" i="4"/>
  <c r="D754" i="4"/>
  <c r="H754" i="4"/>
  <c r="E754" i="4"/>
  <c r="I754" i="4"/>
  <c r="G758" i="4"/>
  <c r="F758" i="4"/>
  <c r="J758" i="4"/>
  <c r="D758" i="4"/>
  <c r="H758" i="4"/>
  <c r="E758" i="4"/>
  <c r="I758" i="4"/>
  <c r="G762" i="4"/>
  <c r="F762" i="4"/>
  <c r="J762" i="4"/>
  <c r="E762" i="4"/>
  <c r="I762" i="4"/>
  <c r="D762" i="4"/>
  <c r="H762" i="4"/>
  <c r="G766" i="4"/>
  <c r="F766" i="4"/>
  <c r="J766" i="4"/>
  <c r="E766" i="4"/>
  <c r="I766" i="4"/>
  <c r="D766" i="4"/>
  <c r="H766" i="4"/>
  <c r="G770" i="4"/>
  <c r="F770" i="4"/>
  <c r="J770" i="4"/>
  <c r="D770" i="4"/>
  <c r="H770" i="4"/>
  <c r="E770" i="4"/>
  <c r="I770" i="4"/>
  <c r="G774" i="4"/>
  <c r="F774" i="4"/>
  <c r="J774" i="4"/>
  <c r="D774" i="4"/>
  <c r="H774" i="4"/>
  <c r="E774" i="4"/>
  <c r="I774" i="4"/>
  <c r="G778" i="4"/>
  <c r="F778" i="4"/>
  <c r="J778" i="4"/>
  <c r="E778" i="4"/>
  <c r="I778" i="4"/>
  <c r="D778" i="4"/>
  <c r="H778" i="4"/>
  <c r="G782" i="4"/>
  <c r="F782" i="4"/>
  <c r="J782" i="4"/>
  <c r="E782" i="4"/>
  <c r="I782" i="4"/>
  <c r="D782" i="4"/>
  <c r="H782" i="4"/>
  <c r="G786" i="4"/>
  <c r="F786" i="4"/>
  <c r="J786" i="4"/>
  <c r="D786" i="4"/>
  <c r="H786" i="4"/>
  <c r="E786" i="4"/>
  <c r="I786" i="4"/>
  <c r="G790" i="4"/>
  <c r="F790" i="4"/>
  <c r="J790" i="4"/>
  <c r="D790" i="4"/>
  <c r="H790" i="4"/>
  <c r="E790" i="4"/>
  <c r="I790" i="4"/>
  <c r="G794" i="4"/>
  <c r="F794" i="4"/>
  <c r="J794" i="4"/>
  <c r="E794" i="4"/>
  <c r="I794" i="4"/>
  <c r="D794" i="4"/>
  <c r="H794" i="4"/>
  <c r="G798" i="4"/>
  <c r="F798" i="4"/>
  <c r="J798" i="4"/>
  <c r="E798" i="4"/>
  <c r="I798" i="4"/>
  <c r="D798" i="4"/>
  <c r="H798" i="4"/>
  <c r="G802" i="4"/>
  <c r="F802" i="4"/>
  <c r="J802" i="4"/>
  <c r="D802" i="4"/>
  <c r="H802" i="4"/>
  <c r="E802" i="4"/>
  <c r="I802" i="4"/>
  <c r="G806" i="4"/>
  <c r="F806" i="4"/>
  <c r="J806" i="4"/>
  <c r="D806" i="4"/>
  <c r="H806" i="4"/>
  <c r="E806" i="4"/>
  <c r="I806" i="4"/>
  <c r="G810" i="4"/>
  <c r="F810" i="4"/>
  <c r="J810" i="4"/>
  <c r="E810" i="4"/>
  <c r="I810" i="4"/>
  <c r="D810" i="4"/>
  <c r="H810" i="4"/>
  <c r="G814" i="4"/>
  <c r="F814" i="4"/>
  <c r="J814" i="4"/>
  <c r="E814" i="4"/>
  <c r="I814" i="4"/>
  <c r="D814" i="4"/>
  <c r="H814" i="4"/>
  <c r="G818" i="4"/>
  <c r="F818" i="4"/>
  <c r="J818" i="4"/>
  <c r="E818" i="4"/>
  <c r="I818" i="4"/>
  <c r="D818" i="4"/>
  <c r="H818" i="4"/>
  <c r="G822" i="4"/>
  <c r="F822" i="4"/>
  <c r="J822" i="4"/>
  <c r="D822" i="4"/>
  <c r="H822" i="4"/>
  <c r="E822" i="4"/>
  <c r="I822" i="4"/>
  <c r="G826" i="4"/>
  <c r="F826" i="4"/>
  <c r="J826" i="4"/>
  <c r="D826" i="4"/>
  <c r="H826" i="4"/>
  <c r="E826" i="4"/>
  <c r="I826" i="4"/>
  <c r="G830" i="4"/>
  <c r="F830" i="4"/>
  <c r="J830" i="4"/>
  <c r="E830" i="4"/>
  <c r="I830" i="4"/>
  <c r="D830" i="4"/>
  <c r="H830" i="4"/>
  <c r="G834" i="4"/>
  <c r="F834" i="4"/>
  <c r="J834" i="4"/>
  <c r="D834" i="4"/>
  <c r="H834" i="4"/>
  <c r="E834" i="4"/>
  <c r="I834" i="4"/>
  <c r="G838" i="4"/>
  <c r="F838" i="4"/>
  <c r="J838" i="4"/>
  <c r="E838" i="4"/>
  <c r="I838" i="4"/>
  <c r="D838" i="4"/>
  <c r="H838" i="4"/>
  <c r="G842" i="4"/>
  <c r="F842" i="4"/>
  <c r="J842" i="4"/>
  <c r="D842" i="4"/>
  <c r="H842" i="4"/>
  <c r="E842" i="4"/>
  <c r="I842" i="4"/>
  <c r="G846" i="4"/>
  <c r="F846" i="4"/>
  <c r="J846" i="4"/>
  <c r="E846" i="4"/>
  <c r="I846" i="4"/>
  <c r="D846" i="4"/>
  <c r="H846" i="4"/>
  <c r="G850" i="4"/>
  <c r="F850" i="4"/>
  <c r="J850" i="4"/>
  <c r="E850" i="4"/>
  <c r="I850" i="4"/>
  <c r="D850" i="4"/>
  <c r="H850" i="4"/>
  <c r="G854" i="4"/>
  <c r="F854" i="4"/>
  <c r="J854" i="4"/>
  <c r="D854" i="4"/>
  <c r="H854" i="4"/>
  <c r="E854" i="4"/>
  <c r="I854" i="4"/>
  <c r="G858" i="4"/>
  <c r="F858" i="4"/>
  <c r="J858" i="4"/>
  <c r="E858" i="4"/>
  <c r="I858" i="4"/>
  <c r="D858" i="4"/>
  <c r="H858" i="4"/>
  <c r="G862" i="4"/>
  <c r="F862" i="4"/>
  <c r="J862" i="4"/>
  <c r="D862" i="4"/>
  <c r="H862" i="4"/>
  <c r="E862" i="4"/>
  <c r="I862" i="4"/>
  <c r="G866" i="4"/>
  <c r="F866" i="4"/>
  <c r="J866" i="4"/>
  <c r="E866" i="4"/>
  <c r="I866" i="4"/>
  <c r="D866" i="4"/>
  <c r="H866" i="4"/>
  <c r="G870" i="4"/>
  <c r="F870" i="4"/>
  <c r="J870" i="4"/>
  <c r="D870" i="4"/>
  <c r="H870" i="4"/>
  <c r="E870" i="4"/>
  <c r="I870" i="4"/>
  <c r="G874" i="4"/>
  <c r="F874" i="4"/>
  <c r="J874" i="4"/>
  <c r="E874" i="4"/>
  <c r="I874" i="4"/>
  <c r="D874" i="4"/>
  <c r="H874" i="4"/>
  <c r="G878" i="4"/>
  <c r="F878" i="4"/>
  <c r="J878" i="4"/>
  <c r="D878" i="4"/>
  <c r="H878" i="4"/>
  <c r="E878" i="4"/>
  <c r="I878" i="4"/>
  <c r="G882" i="4"/>
  <c r="F882" i="4"/>
  <c r="J882" i="4"/>
  <c r="D882" i="4"/>
  <c r="H882" i="4"/>
  <c r="E882" i="4"/>
  <c r="I882" i="4"/>
  <c r="G886" i="4"/>
  <c r="D886" i="4"/>
  <c r="H886" i="4"/>
  <c r="F886" i="4"/>
  <c r="J886" i="4"/>
  <c r="E886" i="4"/>
  <c r="I886" i="4"/>
  <c r="G890" i="4"/>
  <c r="D890" i="4"/>
  <c r="H890" i="4"/>
  <c r="F890" i="4"/>
  <c r="J890" i="4"/>
  <c r="E890" i="4"/>
  <c r="I890" i="4"/>
  <c r="G894" i="4"/>
  <c r="D894" i="4"/>
  <c r="H894" i="4"/>
  <c r="F894" i="4"/>
  <c r="J894" i="4"/>
  <c r="E894" i="4"/>
  <c r="I894" i="4"/>
  <c r="G898" i="4"/>
  <c r="D898" i="4"/>
  <c r="H898" i="4"/>
  <c r="F898" i="4"/>
  <c r="J898" i="4"/>
  <c r="E898" i="4"/>
  <c r="I898" i="4"/>
  <c r="G902" i="4"/>
  <c r="D902" i="4"/>
  <c r="H902" i="4"/>
  <c r="F902" i="4"/>
  <c r="J902" i="4"/>
  <c r="E902" i="4"/>
  <c r="I902" i="4"/>
  <c r="G906" i="4"/>
  <c r="D906" i="4"/>
  <c r="H906" i="4"/>
  <c r="F906" i="4"/>
  <c r="J906" i="4"/>
  <c r="E906" i="4"/>
  <c r="I906" i="4"/>
  <c r="G910" i="4"/>
  <c r="D910" i="4"/>
  <c r="H910" i="4"/>
  <c r="F910" i="4"/>
  <c r="J910" i="4"/>
  <c r="E910" i="4"/>
  <c r="I910" i="4"/>
  <c r="G527" i="4"/>
  <c r="F527" i="4"/>
  <c r="J527" i="4"/>
  <c r="D527" i="4"/>
  <c r="H527" i="4"/>
  <c r="E527" i="4"/>
  <c r="I527" i="4"/>
  <c r="G517" i="4"/>
  <c r="D517" i="4"/>
  <c r="H517" i="4"/>
  <c r="F517" i="4"/>
  <c r="J517" i="4"/>
  <c r="E517" i="4"/>
  <c r="I517" i="4"/>
  <c r="G568" i="4"/>
  <c r="F568" i="4"/>
  <c r="J568" i="4"/>
  <c r="D568" i="4"/>
  <c r="H568" i="4"/>
  <c r="E568" i="4"/>
  <c r="I568" i="4"/>
  <c r="G584" i="4"/>
  <c r="F584" i="4"/>
  <c r="J584" i="4"/>
  <c r="D584" i="4"/>
  <c r="H584" i="4"/>
  <c r="E584" i="4"/>
  <c r="I584" i="4"/>
  <c r="E596" i="4"/>
  <c r="I596" i="4"/>
  <c r="G600" i="4"/>
  <c r="F600" i="4"/>
  <c r="J600" i="4"/>
  <c r="E600" i="4"/>
  <c r="I600" i="4"/>
  <c r="D600" i="4"/>
  <c r="H600" i="4"/>
  <c r="D612" i="4"/>
  <c r="H612" i="4"/>
  <c r="E612" i="4"/>
  <c r="I612" i="4"/>
  <c r="G620" i="4"/>
  <c r="F620" i="4"/>
  <c r="J620" i="4"/>
  <c r="D620" i="4"/>
  <c r="H620" i="4"/>
  <c r="E620" i="4"/>
  <c r="I620" i="4"/>
  <c r="D628" i="4"/>
  <c r="H628" i="4"/>
  <c r="G636" i="4"/>
  <c r="F636" i="4"/>
  <c r="J636" i="4"/>
  <c r="E636" i="4"/>
  <c r="I636" i="4"/>
  <c r="D636" i="4"/>
  <c r="H636" i="4"/>
  <c r="D640" i="4"/>
  <c r="H640" i="4"/>
  <c r="E640" i="4"/>
  <c r="I640" i="4"/>
  <c r="F648" i="4"/>
  <c r="J648" i="4"/>
  <c r="D648" i="4"/>
  <c r="H648" i="4"/>
  <c r="G652" i="4"/>
  <c r="F652" i="4"/>
  <c r="J652" i="4"/>
  <c r="D652" i="4"/>
  <c r="H652" i="4"/>
  <c r="E652" i="4"/>
  <c r="I652" i="4"/>
  <c r="D660" i="4"/>
  <c r="H660" i="4"/>
  <c r="G664" i="4"/>
  <c r="E664" i="4"/>
  <c r="I664" i="4"/>
  <c r="G668" i="4"/>
  <c r="F668" i="4"/>
  <c r="J668" i="4"/>
  <c r="D668" i="4"/>
  <c r="H668" i="4"/>
  <c r="E668" i="4"/>
  <c r="I668" i="4"/>
  <c r="F676" i="4"/>
  <c r="J676" i="4"/>
  <c r="F680" i="4"/>
  <c r="J680" i="4"/>
  <c r="D680" i="4"/>
  <c r="H680" i="4"/>
  <c r="G684" i="4"/>
  <c r="F684" i="4"/>
  <c r="J684" i="4"/>
  <c r="D684" i="4"/>
  <c r="H684" i="4"/>
  <c r="E684" i="4"/>
  <c r="I684" i="4"/>
  <c r="G688" i="4"/>
  <c r="E688" i="4"/>
  <c r="I688" i="4"/>
  <c r="G696" i="4"/>
  <c r="D696" i="4"/>
  <c r="H696" i="4"/>
  <c r="G700" i="4"/>
  <c r="D700" i="4"/>
  <c r="H700" i="4"/>
  <c r="F700" i="4"/>
  <c r="J700" i="4"/>
  <c r="E700" i="4"/>
  <c r="I700" i="4"/>
  <c r="G704" i="4"/>
  <c r="D704" i="4"/>
  <c r="H704" i="4"/>
  <c r="G708" i="4"/>
  <c r="F712" i="4"/>
  <c r="J712" i="4"/>
  <c r="E712" i="4"/>
  <c r="I712" i="4"/>
  <c r="G716" i="4"/>
  <c r="D716" i="4"/>
  <c r="H716" i="4"/>
  <c r="F716" i="4"/>
  <c r="J716" i="4"/>
  <c r="E716" i="4"/>
  <c r="I716" i="4"/>
  <c r="E724" i="4"/>
  <c r="I724" i="4"/>
  <c r="F728" i="4"/>
  <c r="J728" i="4"/>
  <c r="E728" i="4"/>
  <c r="I728" i="4"/>
  <c r="G732" i="4"/>
  <c r="F732" i="4"/>
  <c r="J732" i="4"/>
  <c r="E732" i="4"/>
  <c r="I732" i="4"/>
  <c r="D732" i="4"/>
  <c r="H732" i="4"/>
  <c r="F744" i="4"/>
  <c r="J744" i="4"/>
  <c r="E744" i="4"/>
  <c r="I744" i="4"/>
  <c r="G748" i="4"/>
  <c r="D748" i="4"/>
  <c r="H748" i="4"/>
  <c r="F748" i="4"/>
  <c r="J748" i="4"/>
  <c r="E748" i="4"/>
  <c r="I748" i="4"/>
  <c r="D756" i="4"/>
  <c r="H756" i="4"/>
  <c r="E756" i="4"/>
  <c r="I756" i="4"/>
  <c r="D760" i="4"/>
  <c r="H760" i="4"/>
  <c r="G764" i="4"/>
  <c r="G768" i="4"/>
  <c r="D768" i="4"/>
  <c r="H768" i="4"/>
  <c r="F768" i="4"/>
  <c r="J768" i="4"/>
  <c r="E768" i="4"/>
  <c r="I768" i="4"/>
  <c r="G772" i="4"/>
  <c r="D772" i="4"/>
  <c r="H772" i="4"/>
  <c r="G776" i="4"/>
  <c r="F776" i="4"/>
  <c r="J776" i="4"/>
  <c r="F780" i="4"/>
  <c r="J780" i="4"/>
  <c r="G784" i="4"/>
  <c r="F784" i="4"/>
  <c r="J784" i="4"/>
  <c r="D784" i="4"/>
  <c r="H784" i="4"/>
  <c r="E784" i="4"/>
  <c r="I784" i="4"/>
  <c r="D788" i="4"/>
  <c r="H788" i="4"/>
  <c r="E788" i="4"/>
  <c r="I788" i="4"/>
  <c r="F792" i="4"/>
  <c r="J792" i="4"/>
  <c r="E792" i="4"/>
  <c r="I792" i="4"/>
  <c r="G800" i="4"/>
  <c r="F800" i="4"/>
  <c r="J800" i="4"/>
  <c r="E800" i="4"/>
  <c r="I800" i="4"/>
  <c r="D800" i="4"/>
  <c r="H800" i="4"/>
  <c r="G804" i="4"/>
  <c r="E804" i="4"/>
  <c r="I804" i="4"/>
  <c r="G808" i="4"/>
  <c r="D808" i="4"/>
  <c r="H808" i="4"/>
  <c r="G816" i="4"/>
  <c r="F816" i="4"/>
  <c r="J816" i="4"/>
  <c r="D816" i="4"/>
  <c r="H816" i="4"/>
  <c r="E816" i="4"/>
  <c r="I816" i="4"/>
  <c r="D820" i="4"/>
  <c r="H820" i="4"/>
  <c r="E820" i="4"/>
  <c r="I820" i="4"/>
  <c r="D824" i="4"/>
  <c r="H824" i="4"/>
  <c r="E824" i="4"/>
  <c r="I824" i="4"/>
  <c r="G832" i="4"/>
  <c r="D832" i="4"/>
  <c r="H832" i="4"/>
  <c r="F832" i="4"/>
  <c r="J832" i="4"/>
  <c r="E832" i="4"/>
  <c r="I832" i="4"/>
  <c r="G836" i="4"/>
  <c r="F836" i="4"/>
  <c r="J836" i="4"/>
  <c r="G840" i="4"/>
  <c r="F840" i="4"/>
  <c r="J840" i="4"/>
  <c r="F844" i="4"/>
  <c r="J844" i="4"/>
  <c r="D848" i="4"/>
  <c r="H848" i="4"/>
  <c r="E848" i="4"/>
  <c r="I848" i="4"/>
  <c r="D852" i="4"/>
  <c r="H852" i="4"/>
  <c r="E852" i="4"/>
  <c r="I852" i="4"/>
  <c r="G856" i="4"/>
  <c r="D856" i="4"/>
  <c r="H856" i="4"/>
  <c r="E856" i="4"/>
  <c r="I856" i="4"/>
  <c r="F856" i="4"/>
  <c r="J856" i="4"/>
  <c r="G864" i="4"/>
  <c r="F864" i="4"/>
  <c r="J864" i="4"/>
  <c r="G868" i="4"/>
  <c r="E868" i="4"/>
  <c r="I868" i="4"/>
  <c r="G872" i="4"/>
  <c r="D872" i="4"/>
  <c r="H872" i="4"/>
  <c r="F872" i="4"/>
  <c r="J872" i="4"/>
  <c r="E872" i="4"/>
  <c r="I872" i="4"/>
  <c r="G876" i="4"/>
  <c r="D876" i="4"/>
  <c r="H876" i="4"/>
  <c r="F876" i="4"/>
  <c r="J876" i="4"/>
  <c r="E876" i="4"/>
  <c r="I876" i="4"/>
  <c r="G880" i="4"/>
  <c r="D880" i="4"/>
  <c r="H880" i="4"/>
  <c r="F880" i="4"/>
  <c r="J880" i="4"/>
  <c r="E880" i="4"/>
  <c r="I880" i="4"/>
  <c r="G884" i="4"/>
  <c r="F884" i="4"/>
  <c r="J884" i="4"/>
  <c r="E884" i="4"/>
  <c r="I884" i="4"/>
  <c r="D884" i="4"/>
  <c r="H884" i="4"/>
  <c r="G888" i="4"/>
  <c r="F888" i="4"/>
  <c r="J888" i="4"/>
  <c r="E888" i="4"/>
  <c r="I888" i="4"/>
  <c r="D888" i="4"/>
  <c r="H888" i="4"/>
  <c r="G892" i="4"/>
  <c r="D892" i="4"/>
  <c r="H892" i="4"/>
  <c r="E892" i="4"/>
  <c r="I892" i="4"/>
  <c r="F892" i="4"/>
  <c r="J892" i="4"/>
  <c r="G896" i="4"/>
  <c r="F896" i="4"/>
  <c r="J896" i="4"/>
  <c r="D896" i="4"/>
  <c r="H896" i="4"/>
  <c r="E896" i="4"/>
  <c r="I896" i="4"/>
  <c r="G900" i="4"/>
  <c r="F900" i="4"/>
  <c r="J900" i="4"/>
  <c r="D900" i="4"/>
  <c r="H900" i="4"/>
  <c r="E900" i="4"/>
  <c r="I900" i="4"/>
  <c r="G904" i="4"/>
  <c r="F904" i="4"/>
  <c r="J904" i="4"/>
  <c r="E904" i="4"/>
  <c r="I904" i="4"/>
  <c r="D904" i="4"/>
  <c r="H904" i="4"/>
  <c r="G908" i="4"/>
  <c r="F908" i="4"/>
  <c r="J908" i="4"/>
  <c r="E908" i="4"/>
  <c r="I908" i="4"/>
  <c r="D908" i="4"/>
  <c r="H908" i="4"/>
  <c r="G912" i="4"/>
  <c r="D912" i="4"/>
  <c r="H912" i="4"/>
  <c r="E912" i="4"/>
  <c r="I912" i="4"/>
  <c r="F912" i="4"/>
  <c r="J912" i="4"/>
  <c r="AM571" i="4"/>
  <c r="AS571" i="4"/>
  <c r="AN571" i="4"/>
  <c r="AT571" i="4"/>
  <c r="AP983" i="4"/>
  <c r="AV983" i="4"/>
  <c r="AO567" i="4"/>
  <c r="AU567" i="4"/>
  <c r="AQ567" i="4"/>
  <c r="AW567" i="4"/>
  <c r="AL567" i="4"/>
  <c r="AR567" i="4"/>
  <c r="AM599" i="4"/>
  <c r="AS599" i="4"/>
  <c r="AN599" i="4"/>
  <c r="AT599" i="4"/>
  <c r="AO631" i="4"/>
  <c r="AU631" i="4"/>
  <c r="AQ631" i="4"/>
  <c r="AW631" i="4"/>
  <c r="AL631" i="4"/>
  <c r="AR631" i="4"/>
  <c r="AM655" i="4"/>
  <c r="AS655" i="4"/>
  <c r="AN655" i="4"/>
  <c r="AT655" i="4"/>
  <c r="AO671" i="4"/>
  <c r="AU671" i="4"/>
  <c r="AQ671" i="4"/>
  <c r="AW671" i="4"/>
  <c r="AL671" i="4"/>
  <c r="AR671" i="4"/>
  <c r="AM687" i="4"/>
  <c r="AS687" i="4"/>
  <c r="AN687" i="4"/>
  <c r="AT687" i="4"/>
  <c r="AO703" i="4"/>
  <c r="AU703" i="4"/>
  <c r="AQ703" i="4"/>
  <c r="AW703" i="4"/>
  <c r="AL703" i="4"/>
  <c r="AR703" i="4"/>
  <c r="AM719" i="4"/>
  <c r="AS719" i="4"/>
  <c r="AN719" i="4"/>
  <c r="AT719" i="4"/>
  <c r="AO735" i="4"/>
  <c r="AU735" i="4"/>
  <c r="AQ735" i="4"/>
  <c r="AW735" i="4"/>
  <c r="AL735" i="4"/>
  <c r="AR735" i="4"/>
  <c r="AM751" i="4"/>
  <c r="AS751" i="4"/>
  <c r="AN751" i="4"/>
  <c r="AT751" i="4"/>
  <c r="AO767" i="4"/>
  <c r="AU767" i="4"/>
  <c r="AQ767" i="4"/>
  <c r="AW767" i="4"/>
  <c r="AL767" i="4"/>
  <c r="AR767" i="4"/>
  <c r="AM783" i="4"/>
  <c r="AS783" i="4"/>
  <c r="AN783" i="4"/>
  <c r="AT783" i="4"/>
  <c r="AO799" i="4"/>
  <c r="AU799" i="4"/>
  <c r="AQ799" i="4"/>
  <c r="AW799" i="4"/>
  <c r="AL799" i="4"/>
  <c r="AR799" i="4"/>
  <c r="AM815" i="4"/>
  <c r="AS815" i="4"/>
  <c r="AN815" i="4"/>
  <c r="AT815" i="4"/>
  <c r="AO831" i="4"/>
  <c r="AU831" i="4"/>
  <c r="AQ831" i="4"/>
  <c r="AW831" i="4"/>
  <c r="AL831" i="4"/>
  <c r="AR831" i="4"/>
  <c r="AM847" i="4"/>
  <c r="AS847" i="4"/>
  <c r="AN847" i="4"/>
  <c r="AT847" i="4"/>
  <c r="AO863" i="4"/>
  <c r="AU863" i="4"/>
  <c r="AQ863" i="4"/>
  <c r="AW863" i="4"/>
  <c r="AL863" i="4"/>
  <c r="AR863" i="4"/>
  <c r="AM879" i="4"/>
  <c r="AS879" i="4"/>
  <c r="AN879" i="4"/>
  <c r="AT879" i="4"/>
  <c r="AO895" i="4"/>
  <c r="AU895" i="4"/>
  <c r="AQ895" i="4"/>
  <c r="AW895" i="4"/>
  <c r="AL895" i="4"/>
  <c r="AR895" i="4"/>
  <c r="AM911" i="4"/>
  <c r="AS911" i="4"/>
  <c r="AN727" i="4"/>
  <c r="AT727" i="4"/>
  <c r="AL743" i="4"/>
  <c r="AR743" i="4"/>
  <c r="AM759" i="4"/>
  <c r="AS759" i="4"/>
  <c r="AN759" i="4"/>
  <c r="AT759" i="4"/>
  <c r="AO775" i="4"/>
  <c r="AU775" i="4"/>
  <c r="AQ775" i="4"/>
  <c r="AW775" i="4"/>
  <c r="AL775" i="4"/>
  <c r="AR775" i="4"/>
  <c r="AM791" i="4"/>
  <c r="AS791" i="4"/>
  <c r="AN791" i="4"/>
  <c r="AT791" i="4"/>
  <c r="AO807" i="4"/>
  <c r="AU807" i="4"/>
  <c r="AQ807" i="4"/>
  <c r="AW807" i="4"/>
  <c r="AL807" i="4"/>
  <c r="AR807" i="4"/>
  <c r="AM823" i="4"/>
  <c r="AS823" i="4"/>
  <c r="AO839" i="4"/>
  <c r="AU839" i="4"/>
  <c r="AQ839" i="4"/>
  <c r="AW839" i="4"/>
  <c r="AO871" i="4"/>
  <c r="AU871" i="4"/>
  <c r="AP991" i="4"/>
  <c r="AV991" i="4"/>
  <c r="AN911" i="4"/>
  <c r="AT911" i="4"/>
  <c r="AL92" i="4"/>
  <c r="AR92" i="4"/>
  <c r="AP92" i="4"/>
  <c r="AV92" i="4"/>
  <c r="AM92" i="4"/>
  <c r="AS92" i="4"/>
  <c r="AN92" i="4"/>
  <c r="AT92" i="4"/>
  <c r="AQ84" i="4"/>
  <c r="AW84" i="4"/>
  <c r="AO84" i="4"/>
  <c r="AU84" i="4"/>
  <c r="AM166" i="4"/>
  <c r="AS166" i="4"/>
  <c r="AQ166" i="4"/>
  <c r="AW166" i="4"/>
  <c r="AO166" i="4"/>
  <c r="AU166" i="4"/>
  <c r="AP166" i="4"/>
  <c r="AV166" i="4"/>
  <c r="AM471" i="4"/>
  <c r="AS471" i="4"/>
  <c r="AO471" i="4"/>
  <c r="AU471" i="4" s="1"/>
  <c r="AV471" i="4"/>
  <c r="AQ487" i="4"/>
  <c r="AW487" i="4"/>
  <c r="AN487" i="4"/>
  <c r="AT487" i="4"/>
  <c r="AL487" i="4"/>
  <c r="AR487" i="4"/>
  <c r="AN823" i="4"/>
  <c r="AT823" i="4"/>
  <c r="AL839" i="4"/>
  <c r="AR839" i="4"/>
  <c r="AM855" i="4"/>
  <c r="AS855" i="4"/>
  <c r="AN855" i="4"/>
  <c r="AT855" i="4"/>
  <c r="AQ871" i="4"/>
  <c r="AW871" i="4"/>
  <c r="AL871" i="4"/>
  <c r="AR871" i="4"/>
  <c r="AM887" i="4"/>
  <c r="AS887" i="4"/>
  <c r="AN887" i="4"/>
  <c r="AT887" i="4"/>
  <c r="AO903" i="4"/>
  <c r="AU903" i="4"/>
  <c r="AQ903" i="4"/>
  <c r="AW903" i="4"/>
  <c r="AL903" i="4"/>
  <c r="AR903" i="4"/>
  <c r="AM919" i="4"/>
  <c r="AS919" i="4"/>
  <c r="AN919" i="4"/>
  <c r="AT919" i="4"/>
  <c r="AQ92" i="4"/>
  <c r="AW92" i="4"/>
  <c r="AO92" i="4"/>
  <c r="AU92" i="4"/>
  <c r="AL84" i="4"/>
  <c r="AR84" i="4"/>
  <c r="AP84" i="4"/>
  <c r="AV84" i="4"/>
  <c r="AM84" i="4"/>
  <c r="AS84" i="4"/>
  <c r="AN84" i="4"/>
  <c r="AT84" i="4"/>
  <c r="AN166" i="4"/>
  <c r="AT166" i="4"/>
  <c r="AL166" i="4"/>
  <c r="AR166" i="4"/>
  <c r="AQ471" i="4"/>
  <c r="AW471" i="4"/>
  <c r="AN471" i="4"/>
  <c r="AT471" i="4"/>
  <c r="AL471" i="4"/>
  <c r="AR471" i="4"/>
  <c r="AM487" i="4"/>
  <c r="AS487" i="4"/>
  <c r="AO487" i="4"/>
  <c r="AU487" i="4"/>
  <c r="AP487" i="4"/>
  <c r="AV487" i="4"/>
  <c r="AO154" i="4"/>
  <c r="AU154" i="4"/>
  <c r="AM975" i="4"/>
  <c r="AS975" i="4"/>
  <c r="AN975" i="4"/>
  <c r="AT975" i="4"/>
  <c r="AO991" i="4"/>
  <c r="AU991" i="4"/>
  <c r="AQ991" i="4"/>
  <c r="AW991" i="4"/>
  <c r="AL991" i="4"/>
  <c r="AR991" i="4"/>
  <c r="AP583" i="4"/>
  <c r="AV583" i="4"/>
  <c r="AP643" i="4"/>
  <c r="AV643" i="4"/>
  <c r="AP679" i="4"/>
  <c r="AV679" i="4"/>
  <c r="AP711" i="4"/>
  <c r="AV711" i="4"/>
  <c r="AP743" i="4"/>
  <c r="AV743" i="4"/>
  <c r="AP775" i="4"/>
  <c r="AV775" i="4"/>
  <c r="AP807" i="4"/>
  <c r="AV807" i="4"/>
  <c r="AP839" i="4"/>
  <c r="AV839" i="4"/>
  <c r="AP871" i="4"/>
  <c r="AV871" i="4"/>
  <c r="AP903" i="4"/>
  <c r="AV903" i="4"/>
  <c r="AO983" i="4"/>
  <c r="AU983" i="4"/>
  <c r="AQ983" i="4"/>
  <c r="AW983" i="4"/>
  <c r="AL983" i="4"/>
  <c r="AR983" i="4"/>
  <c r="AM999" i="4"/>
  <c r="AS999" i="4"/>
  <c r="AN999" i="4"/>
  <c r="AT999" i="4"/>
  <c r="AP567" i="4"/>
  <c r="AV567" i="4"/>
  <c r="AP631" i="4"/>
  <c r="AV631" i="4"/>
  <c r="AP671" i="4"/>
  <c r="AV671" i="4"/>
  <c r="AP703" i="4"/>
  <c r="AV703" i="4"/>
  <c r="AP735" i="4"/>
  <c r="AV735" i="4"/>
  <c r="AP767" i="4"/>
  <c r="AV767" i="4"/>
  <c r="AP799" i="4"/>
  <c r="AV799" i="4"/>
  <c r="AP831" i="4"/>
  <c r="AV831" i="4"/>
  <c r="AP863" i="4"/>
  <c r="AV863" i="4"/>
  <c r="AP895" i="4"/>
  <c r="AV895" i="4"/>
  <c r="AO975" i="4"/>
  <c r="AU975" i="4"/>
  <c r="AQ975" i="4"/>
  <c r="AW975" i="4"/>
  <c r="AP975" i="4"/>
  <c r="AV975" i="4"/>
  <c r="AL975" i="4"/>
  <c r="AR975" i="4"/>
  <c r="AM991" i="4"/>
  <c r="AS991" i="4"/>
  <c r="AN991" i="4"/>
  <c r="AT991" i="4"/>
  <c r="AM583" i="4"/>
  <c r="AS583" i="4"/>
  <c r="AN583" i="4"/>
  <c r="AT583" i="4"/>
  <c r="AO615" i="4"/>
  <c r="AU615" i="4"/>
  <c r="AQ615" i="4"/>
  <c r="AW615" i="4"/>
  <c r="AP615" i="4"/>
  <c r="AV615" i="4"/>
  <c r="AL615" i="4"/>
  <c r="AR615" i="4"/>
  <c r="AM643" i="4"/>
  <c r="AS643" i="4"/>
  <c r="AN643" i="4"/>
  <c r="AT643" i="4"/>
  <c r="AO663" i="4"/>
  <c r="AU663" i="4"/>
  <c r="AQ663" i="4"/>
  <c r="AW663" i="4"/>
  <c r="AP663" i="4"/>
  <c r="AV663" i="4"/>
  <c r="AL663" i="4"/>
  <c r="AR663" i="4"/>
  <c r="AM679" i="4"/>
  <c r="AS679" i="4"/>
  <c r="AN679" i="4"/>
  <c r="AT679" i="4"/>
  <c r="AO695" i="4"/>
  <c r="AU695" i="4"/>
  <c r="AQ695" i="4"/>
  <c r="AW695" i="4"/>
  <c r="AP695" i="4"/>
  <c r="AV695" i="4"/>
  <c r="AL695" i="4"/>
  <c r="AR695" i="4"/>
  <c r="AM711" i="4"/>
  <c r="AS711" i="4"/>
  <c r="AN711" i="4"/>
  <c r="AT711" i="4"/>
  <c r="AO727" i="4"/>
  <c r="AU727" i="4"/>
  <c r="AQ727" i="4"/>
  <c r="AW727" i="4"/>
  <c r="AP727" i="4"/>
  <c r="AV727" i="4"/>
  <c r="AL727" i="4"/>
  <c r="AR727" i="4"/>
  <c r="AM743" i="4"/>
  <c r="AS743" i="4"/>
  <c r="AN743" i="4"/>
  <c r="AT743" i="4"/>
  <c r="AO759" i="4"/>
  <c r="AU759" i="4"/>
  <c r="AQ759" i="4"/>
  <c r="AW759" i="4"/>
  <c r="AP759" i="4"/>
  <c r="AV759" i="4"/>
  <c r="AL759" i="4"/>
  <c r="AR759" i="4"/>
  <c r="AM775" i="4"/>
  <c r="AS775" i="4"/>
  <c r="AN775" i="4"/>
  <c r="AT775" i="4"/>
  <c r="AO791" i="4"/>
  <c r="AU791" i="4"/>
  <c r="AQ791" i="4"/>
  <c r="AW791" i="4"/>
  <c r="AP791" i="4"/>
  <c r="AV791" i="4"/>
  <c r="AL791" i="4"/>
  <c r="AR791" i="4"/>
  <c r="AM807" i="4"/>
  <c r="AS807" i="4"/>
  <c r="AN807" i="4"/>
  <c r="AT807" i="4"/>
  <c r="AO823" i="4"/>
  <c r="AU823" i="4"/>
  <c r="AQ823" i="4"/>
  <c r="AW823" i="4"/>
  <c r="AP823" i="4"/>
  <c r="AV823" i="4"/>
  <c r="AL823" i="4"/>
  <c r="AR823" i="4"/>
  <c r="AM839" i="4"/>
  <c r="AS839" i="4"/>
  <c r="AN839" i="4"/>
  <c r="AT839" i="4"/>
  <c r="AO855" i="4"/>
  <c r="AU855" i="4"/>
  <c r="AQ855" i="4"/>
  <c r="AW855" i="4"/>
  <c r="AP855" i="4"/>
  <c r="AV855" i="4"/>
  <c r="AL855" i="4"/>
  <c r="AR855" i="4"/>
  <c r="AM871" i="4"/>
  <c r="AS871" i="4"/>
  <c r="AN871" i="4"/>
  <c r="AT871" i="4"/>
  <c r="AO887" i="4"/>
  <c r="AU887" i="4"/>
  <c r="AQ887" i="4"/>
  <c r="AW887" i="4"/>
  <c r="AP887" i="4"/>
  <c r="AV887" i="4"/>
  <c r="AL887" i="4"/>
  <c r="AR887" i="4"/>
  <c r="AM903" i="4"/>
  <c r="AS903" i="4"/>
  <c r="AN903" i="4"/>
  <c r="AT903" i="4"/>
  <c r="AO919" i="4"/>
  <c r="AU919" i="4"/>
  <c r="AQ919" i="4"/>
  <c r="AW919" i="4"/>
  <c r="AP919" i="4"/>
  <c r="AV919" i="4"/>
  <c r="AL919" i="4"/>
  <c r="AR919" i="4"/>
  <c r="AO571" i="4"/>
  <c r="AU571" i="4"/>
  <c r="AQ571" i="4"/>
  <c r="AW571" i="4"/>
  <c r="AP571" i="4"/>
  <c r="AV571" i="4"/>
  <c r="AL571" i="4"/>
  <c r="AR571" i="4"/>
  <c r="AM983" i="4"/>
  <c r="AS983" i="4"/>
  <c r="AN983" i="4"/>
  <c r="AT983" i="4"/>
  <c r="AO999" i="4"/>
  <c r="AU999" i="4"/>
  <c r="AQ999" i="4"/>
  <c r="AW999" i="4"/>
  <c r="AP999" i="4"/>
  <c r="AV999" i="4"/>
  <c r="AL999" i="4"/>
  <c r="AR999" i="4"/>
  <c r="AM567" i="4"/>
  <c r="AS567" i="4"/>
  <c r="AN567" i="4"/>
  <c r="AT567" i="4"/>
  <c r="AO599" i="4"/>
  <c r="AU599" i="4"/>
  <c r="AQ599" i="4"/>
  <c r="AW599" i="4"/>
  <c r="AP599" i="4"/>
  <c r="AV599" i="4"/>
  <c r="AL599" i="4"/>
  <c r="AR599" i="4"/>
  <c r="AM631" i="4"/>
  <c r="AS631" i="4"/>
  <c r="AN631" i="4"/>
  <c r="AT631" i="4"/>
  <c r="AO655" i="4"/>
  <c r="AU655" i="4"/>
  <c r="AQ655" i="4"/>
  <c r="AW655" i="4"/>
  <c r="AP655" i="4"/>
  <c r="AV655" i="4"/>
  <c r="AL655" i="4"/>
  <c r="AR655" i="4"/>
  <c r="AM671" i="4"/>
  <c r="AS671" i="4"/>
  <c r="AN671" i="4"/>
  <c r="AT671" i="4"/>
  <c r="AO687" i="4"/>
  <c r="AU687" i="4"/>
  <c r="AQ687" i="4"/>
  <c r="AW687" i="4"/>
  <c r="AP687" i="4"/>
  <c r="AV687" i="4"/>
  <c r="AL687" i="4"/>
  <c r="AR687" i="4"/>
  <c r="AM703" i="4"/>
  <c r="AS703" i="4"/>
  <c r="AN703" i="4"/>
  <c r="AT703" i="4"/>
  <c r="AO719" i="4"/>
  <c r="AU719" i="4"/>
  <c r="AQ719" i="4"/>
  <c r="AW719" i="4"/>
  <c r="AP719" i="4"/>
  <c r="AV719" i="4"/>
  <c r="AL719" i="4"/>
  <c r="AR719" i="4"/>
  <c r="AM735" i="4"/>
  <c r="AS735" i="4"/>
  <c r="AN735" i="4"/>
  <c r="AT735" i="4"/>
  <c r="AO751" i="4"/>
  <c r="AU751" i="4"/>
  <c r="AQ751" i="4"/>
  <c r="AW751" i="4"/>
  <c r="AP751" i="4"/>
  <c r="AV751" i="4"/>
  <c r="AL751" i="4"/>
  <c r="AR751" i="4"/>
  <c r="AM767" i="4"/>
  <c r="AS767" i="4"/>
  <c r="AN767" i="4"/>
  <c r="AT767" i="4"/>
  <c r="AO783" i="4"/>
  <c r="AU783" i="4"/>
  <c r="AQ783" i="4"/>
  <c r="AW783" i="4"/>
  <c r="AP783" i="4"/>
  <c r="AV783" i="4"/>
  <c r="AL783" i="4"/>
  <c r="AR783" i="4"/>
  <c r="AM799" i="4"/>
  <c r="AS799" i="4"/>
  <c r="AN799" i="4"/>
  <c r="AT799" i="4"/>
  <c r="AO815" i="4"/>
  <c r="AU815" i="4"/>
  <c r="AQ815" i="4"/>
  <c r="AW815" i="4"/>
  <c r="AP815" i="4"/>
  <c r="AV815" i="4"/>
  <c r="AL815" i="4"/>
  <c r="AR815" i="4"/>
  <c r="AM831" i="4"/>
  <c r="AS831" i="4"/>
  <c r="AN831" i="4"/>
  <c r="AT831" i="4"/>
  <c r="AO847" i="4"/>
  <c r="AU847" i="4"/>
  <c r="AQ847" i="4"/>
  <c r="AW847" i="4"/>
  <c r="AP847" i="4"/>
  <c r="AV847" i="4"/>
  <c r="AL847" i="4"/>
  <c r="AR847" i="4"/>
  <c r="AM863" i="4"/>
  <c r="AS863" i="4"/>
  <c r="AN863" i="4"/>
  <c r="AT863" i="4"/>
  <c r="AO879" i="4"/>
  <c r="AU879" i="4"/>
  <c r="AQ879" i="4"/>
  <c r="AW879" i="4"/>
  <c r="AP879" i="4"/>
  <c r="AV879" i="4"/>
  <c r="AL879" i="4"/>
  <c r="AR879" i="4"/>
  <c r="AM895" i="4"/>
  <c r="AS895" i="4"/>
  <c r="AN895" i="4"/>
  <c r="AT895" i="4"/>
  <c r="AO911" i="4"/>
  <c r="AU911" i="4"/>
  <c r="AQ911" i="4"/>
  <c r="AW911" i="4"/>
  <c r="AP911" i="4"/>
  <c r="AV911" i="4"/>
  <c r="AL911" i="4"/>
  <c r="AR911" i="4"/>
  <c r="K10" i="3"/>
  <c r="D11" i="3"/>
  <c r="AO771" i="4"/>
  <c r="AU771" i="4"/>
  <c r="D644" i="4"/>
  <c r="H644" i="4"/>
  <c r="E626" i="4"/>
  <c r="I626" i="4"/>
  <c r="D812" i="4"/>
  <c r="H812" i="4"/>
  <c r="E740" i="4"/>
  <c r="I740" i="4"/>
  <c r="E580" i="4"/>
  <c r="I580" i="4"/>
  <c r="D650" i="4"/>
  <c r="H650" i="4"/>
  <c r="E578" i="4"/>
  <c r="I578" i="4"/>
  <c r="G607" i="4"/>
  <c r="F986" i="4"/>
  <c r="J986" i="4"/>
  <c r="F939" i="4"/>
  <c r="J939" i="4"/>
  <c r="G795" i="4"/>
  <c r="F868" i="4"/>
  <c r="J868" i="4"/>
  <c r="F860" i="4"/>
  <c r="J860" i="4"/>
  <c r="F848" i="4"/>
  <c r="J848" i="4"/>
  <c r="E840" i="4"/>
  <c r="I840" i="4"/>
  <c r="E836" i="4"/>
  <c r="I836" i="4"/>
  <c r="F828" i="4"/>
  <c r="J828" i="4"/>
  <c r="E808" i="4"/>
  <c r="I808" i="4"/>
  <c r="D804" i="4"/>
  <c r="H804" i="4"/>
  <c r="E780" i="4"/>
  <c r="I780" i="4"/>
  <c r="E776" i="4"/>
  <c r="I776" i="4"/>
  <c r="E772" i="4"/>
  <c r="I772" i="4"/>
  <c r="G760" i="4"/>
  <c r="F756" i="4"/>
  <c r="J756" i="4"/>
  <c r="D740" i="4"/>
  <c r="H740" i="4"/>
  <c r="D728" i="4"/>
  <c r="H728" i="4"/>
  <c r="D724" i="4"/>
  <c r="H724" i="4"/>
  <c r="E704" i="4"/>
  <c r="I704" i="4"/>
  <c r="D688" i="4"/>
  <c r="H688" i="4"/>
  <c r="E676" i="4"/>
  <c r="I676" i="4"/>
  <c r="D664" i="4"/>
  <c r="H664" i="4"/>
  <c r="G644" i="4"/>
  <c r="F640" i="4"/>
  <c r="J640" i="4"/>
  <c r="D572" i="4"/>
  <c r="H572" i="4"/>
  <c r="F674" i="4"/>
  <c r="J674" i="4"/>
  <c r="F650" i="4"/>
  <c r="J650" i="4"/>
  <c r="F626" i="4"/>
  <c r="J626" i="4"/>
  <c r="F578" i="4"/>
  <c r="J578" i="4"/>
  <c r="D819" i="4"/>
  <c r="H819" i="4"/>
  <c r="G627" i="4"/>
  <c r="D121" i="4"/>
  <c r="H121" i="4"/>
  <c r="K122" i="2"/>
  <c r="F159" i="4"/>
  <c r="J159" i="4"/>
  <c r="M160" i="2"/>
  <c r="G587" i="4"/>
  <c r="G986" i="4"/>
  <c r="E60" i="4"/>
  <c r="I60" i="4"/>
  <c r="L61" i="2"/>
  <c r="D795" i="4"/>
  <c r="H795" i="4"/>
  <c r="E939" i="4"/>
  <c r="I939" i="4"/>
  <c r="F795" i="4"/>
  <c r="J795" i="4"/>
  <c r="E987" i="4"/>
  <c r="I987" i="4"/>
  <c r="G987" i="4"/>
  <c r="D987" i="4"/>
  <c r="H987" i="4"/>
  <c r="F987" i="4"/>
  <c r="J987" i="4"/>
  <c r="G715" i="4"/>
  <c r="E715" i="4"/>
  <c r="I715" i="4"/>
  <c r="D715" i="4"/>
  <c r="H715" i="4"/>
  <c r="F715" i="4"/>
  <c r="J715" i="4"/>
  <c r="E731" i="4"/>
  <c r="I731" i="4"/>
  <c r="D731" i="4"/>
  <c r="H731" i="4"/>
  <c r="F731" i="4"/>
  <c r="J731" i="4"/>
  <c r="G731" i="4"/>
  <c r="E864" i="4"/>
  <c r="I864" i="4"/>
  <c r="F852" i="4"/>
  <c r="J852" i="4"/>
  <c r="F824" i="4"/>
  <c r="J824" i="4"/>
  <c r="F820" i="4"/>
  <c r="J820" i="4"/>
  <c r="G796" i="4"/>
  <c r="D792" i="4"/>
  <c r="H792" i="4"/>
  <c r="F788" i="4"/>
  <c r="J788" i="4"/>
  <c r="G752" i="4"/>
  <c r="D744" i="4"/>
  <c r="H744" i="4"/>
  <c r="D712" i="4"/>
  <c r="H712" i="4"/>
  <c r="E696" i="4"/>
  <c r="I696" i="4"/>
  <c r="G692" i="4"/>
  <c r="E680" i="4"/>
  <c r="I680" i="4"/>
  <c r="E656" i="4"/>
  <c r="I656" i="4"/>
  <c r="E648" i="4"/>
  <c r="I648" i="4"/>
  <c r="G616" i="4"/>
  <c r="F612" i="4"/>
  <c r="J612" i="4"/>
  <c r="D592" i="4"/>
  <c r="H592" i="4"/>
  <c r="D576" i="4"/>
  <c r="H576" i="4"/>
  <c r="E549" i="4"/>
  <c r="I549" i="4"/>
  <c r="D658" i="4"/>
  <c r="H658" i="4"/>
  <c r="E634" i="4"/>
  <c r="I634" i="4"/>
  <c r="E618" i="4"/>
  <c r="I618" i="4"/>
  <c r="E570" i="4"/>
  <c r="I570" i="4"/>
  <c r="E994" i="4"/>
  <c r="I994" i="4"/>
  <c r="E163" i="4"/>
  <c r="I163" i="4"/>
  <c r="L164" i="2"/>
  <c r="G635" i="4"/>
  <c r="D619" i="4"/>
  <c r="H619" i="4"/>
  <c r="G125" i="4"/>
  <c r="G179" i="4"/>
  <c r="G514" i="4"/>
  <c r="D605" i="4"/>
  <c r="H605" i="4"/>
  <c r="AN170" i="4"/>
  <c r="AT170" i="4"/>
  <c r="AP96" i="4"/>
  <c r="AV96" i="4"/>
  <c r="D589" i="4"/>
  <c r="H589" i="4"/>
  <c r="G860" i="4"/>
  <c r="G844" i="4"/>
  <c r="G828" i="4"/>
  <c r="G812" i="4"/>
  <c r="F672" i="4"/>
  <c r="J672" i="4"/>
  <c r="D851" i="4"/>
  <c r="H851" i="4"/>
  <c r="D723" i="4"/>
  <c r="H723" i="4"/>
  <c r="D563" i="4"/>
  <c r="H563" i="4"/>
  <c r="E860" i="4"/>
  <c r="I860" i="4"/>
  <c r="E844" i="4"/>
  <c r="I844" i="4"/>
  <c r="E828" i="4"/>
  <c r="I828" i="4"/>
  <c r="E812" i="4"/>
  <c r="I812" i="4"/>
  <c r="D780" i="4"/>
  <c r="H780" i="4"/>
  <c r="E760" i="4"/>
  <c r="I760" i="4"/>
  <c r="F740" i="4"/>
  <c r="J740" i="4"/>
  <c r="F724" i="4"/>
  <c r="J724" i="4"/>
  <c r="D676" i="4"/>
  <c r="H676" i="4"/>
  <c r="E644" i="4"/>
  <c r="I644" i="4"/>
  <c r="G604" i="4"/>
  <c r="D596" i="4"/>
  <c r="H596" i="4"/>
  <c r="F576" i="4"/>
  <c r="J576" i="4"/>
  <c r="E564" i="4"/>
  <c r="I564" i="4"/>
  <c r="D549" i="4"/>
  <c r="H549" i="4"/>
  <c r="D674" i="4"/>
  <c r="H674" i="4"/>
  <c r="E650" i="4"/>
  <c r="I650" i="4"/>
  <c r="D626" i="4"/>
  <c r="H626" i="4"/>
  <c r="D578" i="4"/>
  <c r="H578" i="4"/>
  <c r="E819" i="4"/>
  <c r="I819" i="4"/>
  <c r="D659" i="4"/>
  <c r="H659" i="4"/>
  <c r="D627" i="4"/>
  <c r="H627" i="4"/>
  <c r="E986" i="4"/>
  <c r="I986" i="4"/>
  <c r="F970" i="4"/>
  <c r="J970" i="4"/>
  <c r="F504" i="4"/>
  <c r="J504" i="4"/>
  <c r="G60" i="4"/>
  <c r="E514" i="4"/>
  <c r="I514" i="4"/>
  <c r="D137" i="4"/>
  <c r="H137" i="4"/>
  <c r="K138" i="2"/>
  <c r="D58" i="4"/>
  <c r="H58" i="4"/>
  <c r="K59" i="2"/>
  <c r="D944" i="4"/>
  <c r="H944" i="4"/>
  <c r="E125" i="4"/>
  <c r="I125" i="4"/>
  <c r="L126" i="2"/>
  <c r="F179" i="4"/>
  <c r="J179" i="4"/>
  <c r="M180" i="2"/>
  <c r="G133" i="4"/>
  <c r="E747" i="4"/>
  <c r="I747" i="4"/>
  <c r="D747" i="4"/>
  <c r="H747" i="4"/>
  <c r="F747" i="4"/>
  <c r="J747" i="4"/>
  <c r="G747" i="4"/>
  <c r="F589" i="4"/>
  <c r="J589" i="4"/>
  <c r="G589" i="4"/>
  <c r="AN511" i="4"/>
  <c r="AT511" i="4"/>
  <c r="G720" i="4"/>
  <c r="G608" i="4"/>
  <c r="F560" i="4"/>
  <c r="J560" i="4"/>
  <c r="G819" i="4"/>
  <c r="E723" i="4"/>
  <c r="I723" i="4"/>
  <c r="E659" i="4"/>
  <c r="I659" i="4"/>
  <c r="G995" i="4"/>
  <c r="D978" i="4"/>
  <c r="H978" i="4"/>
  <c r="G556" i="4"/>
  <c r="E970" i="4"/>
  <c r="I970" i="4"/>
  <c r="E504" i="4"/>
  <c r="I504" i="4"/>
  <c r="D60" i="4"/>
  <c r="H60" i="4"/>
  <c r="K61" i="2"/>
  <c r="F514" i="4"/>
  <c r="J514" i="4"/>
  <c r="E605" i="4"/>
  <c r="I605" i="4"/>
  <c r="F796" i="4"/>
  <c r="J796" i="4"/>
  <c r="D764" i="4"/>
  <c r="H764" i="4"/>
  <c r="D752" i="4"/>
  <c r="H752" i="4"/>
  <c r="D720" i="4"/>
  <c r="H720" i="4"/>
  <c r="F708" i="4"/>
  <c r="J708" i="4"/>
  <c r="D692" i="4"/>
  <c r="H692" i="4"/>
  <c r="F660" i="4"/>
  <c r="J660" i="4"/>
  <c r="F656" i="4"/>
  <c r="J656" i="4"/>
  <c r="D616" i="4"/>
  <c r="H616" i="4"/>
  <c r="E608" i="4"/>
  <c r="I608" i="4"/>
  <c r="D604" i="4"/>
  <c r="H604" i="4"/>
  <c r="F580" i="4"/>
  <c r="J580" i="4"/>
  <c r="F572" i="4"/>
  <c r="J572" i="4"/>
  <c r="F564" i="4"/>
  <c r="J564" i="4"/>
  <c r="D560" i="4"/>
  <c r="H560" i="4"/>
  <c r="E883" i="4"/>
  <c r="I883" i="4"/>
  <c r="E851" i="4"/>
  <c r="I851" i="4"/>
  <c r="E607" i="4"/>
  <c r="I607" i="4"/>
  <c r="E995" i="4"/>
  <c r="I995" i="4"/>
  <c r="E563" i="4"/>
  <c r="I563" i="4"/>
  <c r="F978" i="4"/>
  <c r="J978" i="4"/>
  <c r="D388" i="4"/>
  <c r="H388" i="4" s="1"/>
  <c r="E556" i="4"/>
  <c r="I556" i="4"/>
  <c r="G944" i="4"/>
  <c r="D179" i="4"/>
  <c r="H179" i="4"/>
  <c r="K180" i="2"/>
  <c r="E137" i="4"/>
  <c r="I137" i="4"/>
  <c r="L138" i="2"/>
  <c r="G605" i="4"/>
  <c r="E623" i="4"/>
  <c r="I623" i="4"/>
  <c r="F623" i="4"/>
  <c r="J623" i="4"/>
  <c r="D623" i="4"/>
  <c r="H623" i="4"/>
  <c r="F621" i="4"/>
  <c r="J621" i="4"/>
  <c r="E621" i="4"/>
  <c r="I621" i="4"/>
  <c r="D621" i="4"/>
  <c r="H621" i="4"/>
  <c r="G621" i="4"/>
  <c r="E796" i="4"/>
  <c r="I796" i="4"/>
  <c r="E764" i="4"/>
  <c r="I764" i="4"/>
  <c r="E752" i="4"/>
  <c r="I752" i="4"/>
  <c r="E720" i="4"/>
  <c r="I720" i="4"/>
  <c r="E708" i="4"/>
  <c r="I708" i="4"/>
  <c r="E692" i="4"/>
  <c r="I692" i="4"/>
  <c r="E660" i="4"/>
  <c r="I660" i="4"/>
  <c r="D656" i="4"/>
  <c r="H656" i="4"/>
  <c r="E616" i="4"/>
  <c r="I616" i="4"/>
  <c r="D608" i="4"/>
  <c r="H608" i="4"/>
  <c r="E604" i="4"/>
  <c r="I604" i="4"/>
  <c r="D580" i="4"/>
  <c r="H580" i="4"/>
  <c r="E572" i="4"/>
  <c r="I572" i="4"/>
  <c r="D564" i="4"/>
  <c r="H564" i="4"/>
  <c r="E560" i="4"/>
  <c r="I560" i="4"/>
  <c r="G883" i="4"/>
  <c r="G851" i="4"/>
  <c r="G723" i="4"/>
  <c r="G659" i="4"/>
  <c r="D607" i="4"/>
  <c r="H607" i="4"/>
  <c r="F995" i="4"/>
  <c r="J995" i="4"/>
  <c r="G563" i="4"/>
  <c r="E978" i="4"/>
  <c r="I978" i="4"/>
  <c r="F388" i="4"/>
  <c r="J388" i="4" s="1"/>
  <c r="F556" i="4"/>
  <c r="J556" i="4"/>
  <c r="E944" i="4"/>
  <c r="I944" i="4"/>
  <c r="G137" i="4"/>
  <c r="E591" i="4"/>
  <c r="I591" i="4"/>
  <c r="G591" i="4"/>
  <c r="F591" i="4"/>
  <c r="J591" i="4"/>
  <c r="D591" i="4"/>
  <c r="H591" i="4"/>
  <c r="AM154" i="4"/>
  <c r="AS154" i="4"/>
  <c r="AO495" i="4"/>
  <c r="AU495" i="4"/>
  <c r="E736" i="4"/>
  <c r="I736" i="4"/>
  <c r="D632" i="4"/>
  <c r="H632" i="4"/>
  <c r="F624" i="4"/>
  <c r="J624" i="4"/>
  <c r="F596" i="4"/>
  <c r="J596" i="4"/>
  <c r="F588" i="4"/>
  <c r="J588" i="4"/>
  <c r="E576" i="4"/>
  <c r="I576" i="4"/>
  <c r="F549" i="4"/>
  <c r="J549" i="4"/>
  <c r="D504" i="4"/>
  <c r="H504" i="4"/>
  <c r="AO170" i="4"/>
  <c r="AU170" i="4"/>
  <c r="AL511" i="4"/>
  <c r="AR511" i="4"/>
  <c r="G511" i="4" s="1"/>
  <c r="D649" i="4"/>
  <c r="H649" i="4"/>
  <c r="F649" i="4"/>
  <c r="J649" i="4"/>
  <c r="E649" i="4"/>
  <c r="I649" i="4"/>
  <c r="G649" i="4"/>
  <c r="G736" i="4"/>
  <c r="G672" i="4"/>
  <c r="G632" i="4"/>
  <c r="G628" i="4"/>
  <c r="G624" i="4"/>
  <c r="G592" i="4"/>
  <c r="G588" i="4"/>
  <c r="F58" i="4"/>
  <c r="J58" i="4"/>
  <c r="M59" i="2"/>
  <c r="F133" i="4"/>
  <c r="J133" i="4"/>
  <c r="M134" i="2"/>
  <c r="AQ96" i="4"/>
  <c r="AW96" i="4"/>
  <c r="AQ154" i="4"/>
  <c r="AW154" i="4"/>
  <c r="G58" i="4"/>
  <c r="E133" i="4"/>
  <c r="I133" i="4"/>
  <c r="L134" i="2"/>
  <c r="AO96" i="4"/>
  <c r="AU96" i="4"/>
  <c r="AO511" i="4"/>
  <c r="AU511" i="4"/>
  <c r="AL495" i="4"/>
  <c r="AR495" i="4"/>
  <c r="G495" i="4" s="1"/>
  <c r="D736" i="4"/>
  <c r="H736" i="4"/>
  <c r="E672" i="4"/>
  <c r="I672" i="4"/>
  <c r="E632" i="4"/>
  <c r="I632" i="4"/>
  <c r="E628" i="4"/>
  <c r="I628" i="4"/>
  <c r="E624" i="4"/>
  <c r="I624" i="4"/>
  <c r="E592" i="4"/>
  <c r="I592" i="4"/>
  <c r="E588" i="4"/>
  <c r="I588" i="4"/>
  <c r="E755" i="4"/>
  <c r="I755" i="4"/>
  <c r="G579" i="4"/>
  <c r="AM170" i="4"/>
  <c r="AS170" i="4"/>
  <c r="AP511" i="4"/>
  <c r="AV511" i="4"/>
  <c r="AQ495" i="4"/>
  <c r="AW495" i="4"/>
  <c r="D579" i="4"/>
  <c r="H579" i="4"/>
  <c r="D927" i="4"/>
  <c r="H927" i="4"/>
  <c r="E927" i="4"/>
  <c r="I927" i="4"/>
  <c r="G927" i="4"/>
  <c r="D755" i="4"/>
  <c r="H755" i="4"/>
  <c r="AM511" i="4"/>
  <c r="AS511" i="4"/>
  <c r="D493" i="4"/>
  <c r="H493" i="4"/>
  <c r="E493" i="4"/>
  <c r="I493" i="4"/>
  <c r="F493" i="4"/>
  <c r="J493" i="4"/>
  <c r="G493" i="4"/>
  <c r="G388" i="4"/>
  <c r="AQ170" i="4"/>
  <c r="AW170" i="4"/>
  <c r="AQ182" i="4"/>
  <c r="AW182" i="4"/>
  <c r="D691" i="4"/>
  <c r="H691" i="4"/>
  <c r="AL154" i="4"/>
  <c r="AR154" i="4"/>
  <c r="G154" i="4"/>
  <c r="E691" i="4"/>
  <c r="I691" i="4"/>
  <c r="AP182" i="4"/>
  <c r="AV182" i="4"/>
  <c r="AM495" i="4"/>
  <c r="AS495" i="4"/>
  <c r="AN182" i="4"/>
  <c r="AT182" i="4"/>
  <c r="AM96" i="4"/>
  <c r="AS96" i="4"/>
  <c r="AP154" i="4"/>
  <c r="AV154" i="4"/>
  <c r="AN495" i="4"/>
  <c r="AT495" i="4"/>
  <c r="I439" i="4"/>
  <c r="F579" i="4"/>
  <c r="J579" i="4"/>
  <c r="G755" i="4"/>
  <c r="G691" i="4"/>
  <c r="D941" i="4"/>
  <c r="H941" i="4"/>
  <c r="AO182" i="4"/>
  <c r="AU182" i="4"/>
  <c r="AL170" i="4"/>
  <c r="AR170" i="4"/>
  <c r="F170" i="4"/>
  <c r="J170" i="4"/>
  <c r="M171" i="2"/>
  <c r="G941" i="4"/>
  <c r="E941" i="4"/>
  <c r="I941" i="4"/>
  <c r="I10" i="3"/>
  <c r="J10" i="3"/>
  <c r="M11" i="2"/>
  <c r="M7" i="2"/>
  <c r="M9" i="2"/>
  <c r="M5" i="2"/>
  <c r="K5" i="2"/>
  <c r="K8" i="2"/>
  <c r="K10" i="2"/>
  <c r="L11" i="2"/>
  <c r="L7" i="2"/>
  <c r="L9" i="2"/>
  <c r="M10" i="2"/>
  <c r="L10" i="2"/>
  <c r="K11" i="2"/>
  <c r="K7" i="2"/>
  <c r="K9" i="2"/>
  <c r="L5" i="2"/>
  <c r="F10" i="3"/>
  <c r="AN154" i="4"/>
  <c r="AT154" i="4"/>
  <c r="F687" i="4"/>
  <c r="J687" i="4"/>
  <c r="E687" i="4"/>
  <c r="I687" i="4"/>
  <c r="D687" i="4"/>
  <c r="H687" i="4"/>
  <c r="G687" i="4"/>
  <c r="F655" i="4"/>
  <c r="J655" i="4"/>
  <c r="E655" i="4"/>
  <c r="I655" i="4"/>
  <c r="D655" i="4"/>
  <c r="H655" i="4"/>
  <c r="G655" i="4"/>
  <c r="F599" i="4"/>
  <c r="J599" i="4"/>
  <c r="E599" i="4"/>
  <c r="I599" i="4"/>
  <c r="D599" i="4"/>
  <c r="H599" i="4"/>
  <c r="G599" i="4"/>
  <c r="D999" i="4"/>
  <c r="H999" i="4"/>
  <c r="K1000" i="2"/>
  <c r="E999" i="4"/>
  <c r="I999" i="4"/>
  <c r="L1000" i="2"/>
  <c r="G999" i="4"/>
  <c r="F999" i="4"/>
  <c r="J999" i="4"/>
  <c r="M1000" i="2"/>
  <c r="F511" i="4"/>
  <c r="J511" i="4"/>
  <c r="G84" i="4"/>
  <c r="D84" i="4"/>
  <c r="H84" i="4"/>
  <c r="K85" i="2"/>
  <c r="F84" i="4"/>
  <c r="J84" i="4"/>
  <c r="M85" i="2"/>
  <c r="E84" i="4"/>
  <c r="I84" i="4"/>
  <c r="L85" i="2"/>
  <c r="F871" i="4"/>
  <c r="J871" i="4"/>
  <c r="E871" i="4"/>
  <c r="I871" i="4"/>
  <c r="D871" i="4"/>
  <c r="H871" i="4"/>
  <c r="G871" i="4"/>
  <c r="F839" i="4"/>
  <c r="J839" i="4"/>
  <c r="E839" i="4"/>
  <c r="I839" i="4"/>
  <c r="D839" i="4"/>
  <c r="H839" i="4"/>
  <c r="G839" i="4"/>
  <c r="F487" i="4"/>
  <c r="J487" i="4"/>
  <c r="G487" i="4"/>
  <c r="E487" i="4"/>
  <c r="I487" i="4"/>
  <c r="D487" i="4"/>
  <c r="H487" i="4"/>
  <c r="G182" i="4"/>
  <c r="F182" i="4"/>
  <c r="J182" i="4"/>
  <c r="M183" i="2"/>
  <c r="E182" i="4"/>
  <c r="I182" i="4"/>
  <c r="L183" i="2"/>
  <c r="D182" i="4"/>
  <c r="H182" i="4"/>
  <c r="K183" i="2"/>
  <c r="G92" i="4"/>
  <c r="D92" i="4"/>
  <c r="H92" i="4"/>
  <c r="K93" i="2"/>
  <c r="F92" i="4"/>
  <c r="J92" i="4"/>
  <c r="M93" i="2"/>
  <c r="E92" i="4"/>
  <c r="I92" i="4"/>
  <c r="L93" i="2"/>
  <c r="F775" i="4"/>
  <c r="J775" i="4"/>
  <c r="E775" i="4"/>
  <c r="I775" i="4"/>
  <c r="D775" i="4"/>
  <c r="H775" i="4"/>
  <c r="G775" i="4"/>
  <c r="F863" i="4"/>
  <c r="J863" i="4"/>
  <c r="E863" i="4"/>
  <c r="I863" i="4"/>
  <c r="D863" i="4"/>
  <c r="H863" i="4"/>
  <c r="G863" i="4"/>
  <c r="F799" i="4"/>
  <c r="J799" i="4"/>
  <c r="E799" i="4"/>
  <c r="I799" i="4"/>
  <c r="D799" i="4"/>
  <c r="H799" i="4"/>
  <c r="G799" i="4"/>
  <c r="F735" i="4"/>
  <c r="J735" i="4"/>
  <c r="E735" i="4"/>
  <c r="I735" i="4"/>
  <c r="D735" i="4"/>
  <c r="H735" i="4"/>
  <c r="G735" i="4"/>
  <c r="F671" i="4"/>
  <c r="J671" i="4"/>
  <c r="E671" i="4"/>
  <c r="I671" i="4"/>
  <c r="D671" i="4"/>
  <c r="H671" i="4"/>
  <c r="G671" i="4"/>
  <c r="F567" i="4"/>
  <c r="J567" i="4"/>
  <c r="E567" i="4"/>
  <c r="I567" i="4"/>
  <c r="D567" i="4"/>
  <c r="H567" i="4"/>
  <c r="G567" i="4"/>
  <c r="F679" i="4"/>
  <c r="J679" i="4"/>
  <c r="E679" i="4"/>
  <c r="I679" i="4"/>
  <c r="D679" i="4"/>
  <c r="H679" i="4"/>
  <c r="G679" i="4"/>
  <c r="F583" i="4"/>
  <c r="J583" i="4"/>
  <c r="E583" i="4"/>
  <c r="I583" i="4"/>
  <c r="D583" i="4"/>
  <c r="H583" i="4"/>
  <c r="G583" i="4"/>
  <c r="F911" i="4"/>
  <c r="J911" i="4"/>
  <c r="E911" i="4"/>
  <c r="I911" i="4"/>
  <c r="D911" i="4"/>
  <c r="H911" i="4"/>
  <c r="G911" i="4"/>
  <c r="F879" i="4"/>
  <c r="J879" i="4"/>
  <c r="E879" i="4"/>
  <c r="I879" i="4"/>
  <c r="D879" i="4"/>
  <c r="H879" i="4"/>
  <c r="G879" i="4"/>
  <c r="F847" i="4"/>
  <c r="J847" i="4"/>
  <c r="E847" i="4"/>
  <c r="I847" i="4"/>
  <c r="D847" i="4"/>
  <c r="H847" i="4"/>
  <c r="G847" i="4"/>
  <c r="F815" i="4"/>
  <c r="J815" i="4"/>
  <c r="E815" i="4"/>
  <c r="I815" i="4"/>
  <c r="D815" i="4"/>
  <c r="H815" i="4"/>
  <c r="G815" i="4"/>
  <c r="F783" i="4"/>
  <c r="J783" i="4"/>
  <c r="E783" i="4"/>
  <c r="I783" i="4"/>
  <c r="D783" i="4"/>
  <c r="H783" i="4"/>
  <c r="G783" i="4"/>
  <c r="F751" i="4"/>
  <c r="J751" i="4"/>
  <c r="E751" i="4"/>
  <c r="I751" i="4"/>
  <c r="D751" i="4"/>
  <c r="H751" i="4"/>
  <c r="G751" i="4"/>
  <c r="F719" i="4"/>
  <c r="J719" i="4"/>
  <c r="E719" i="4"/>
  <c r="I719" i="4"/>
  <c r="D719" i="4"/>
  <c r="H719" i="4"/>
  <c r="G719" i="4"/>
  <c r="F571" i="4"/>
  <c r="J571" i="4"/>
  <c r="E571" i="4"/>
  <c r="I571" i="4"/>
  <c r="G571" i="4"/>
  <c r="D571" i="4"/>
  <c r="H571" i="4"/>
  <c r="D983" i="4"/>
  <c r="H983" i="4"/>
  <c r="E983" i="4"/>
  <c r="I983" i="4"/>
  <c r="G983" i="4"/>
  <c r="F983" i="4"/>
  <c r="J983" i="4"/>
  <c r="D991" i="4"/>
  <c r="H991" i="4"/>
  <c r="E991" i="4"/>
  <c r="I991" i="4"/>
  <c r="G991" i="4"/>
  <c r="F991" i="4"/>
  <c r="J991" i="4"/>
  <c r="G471" i="4"/>
  <c r="I471" i="4"/>
  <c r="F919" i="4"/>
  <c r="J919" i="4"/>
  <c r="E919" i="4"/>
  <c r="I919" i="4"/>
  <c r="D919" i="4"/>
  <c r="H919" i="4"/>
  <c r="G919" i="4"/>
  <c r="F887" i="4"/>
  <c r="J887" i="4"/>
  <c r="E887" i="4"/>
  <c r="I887" i="4"/>
  <c r="D887" i="4"/>
  <c r="H887" i="4"/>
  <c r="G887" i="4"/>
  <c r="F855" i="4"/>
  <c r="J855" i="4"/>
  <c r="E855" i="4"/>
  <c r="I855" i="4"/>
  <c r="D855" i="4"/>
  <c r="H855" i="4"/>
  <c r="G855" i="4"/>
  <c r="F823" i="4"/>
  <c r="J823" i="4"/>
  <c r="E823" i="4"/>
  <c r="I823" i="4"/>
  <c r="D823" i="4"/>
  <c r="H823" i="4"/>
  <c r="G823" i="4"/>
  <c r="F791" i="4"/>
  <c r="J791" i="4"/>
  <c r="E791" i="4"/>
  <c r="I791" i="4"/>
  <c r="D791" i="4"/>
  <c r="H791" i="4"/>
  <c r="G791" i="4"/>
  <c r="F759" i="4"/>
  <c r="J759" i="4"/>
  <c r="E759" i="4"/>
  <c r="I759" i="4"/>
  <c r="D759" i="4"/>
  <c r="H759" i="4"/>
  <c r="G759" i="4"/>
  <c r="F727" i="4"/>
  <c r="J727" i="4"/>
  <c r="E727" i="4"/>
  <c r="I727" i="4"/>
  <c r="D727" i="4"/>
  <c r="H727" i="4"/>
  <c r="G727" i="4"/>
  <c r="F695" i="4"/>
  <c r="J695" i="4"/>
  <c r="E695" i="4"/>
  <c r="I695" i="4"/>
  <c r="D695" i="4"/>
  <c r="H695" i="4"/>
  <c r="G695" i="4"/>
  <c r="F663" i="4"/>
  <c r="J663" i="4"/>
  <c r="E663" i="4"/>
  <c r="I663" i="4"/>
  <c r="D663" i="4"/>
  <c r="H663" i="4"/>
  <c r="G663" i="4"/>
  <c r="F615" i="4"/>
  <c r="J615" i="4"/>
  <c r="E615" i="4"/>
  <c r="I615" i="4"/>
  <c r="D615" i="4"/>
  <c r="H615" i="4"/>
  <c r="G615" i="4"/>
  <c r="D975" i="4"/>
  <c r="H975" i="4"/>
  <c r="E975" i="4"/>
  <c r="I975" i="4"/>
  <c r="G975" i="4"/>
  <c r="F975" i="4"/>
  <c r="J975" i="4"/>
  <c r="G166" i="4"/>
  <c r="F166" i="4"/>
  <c r="J166" i="4"/>
  <c r="M167" i="2"/>
  <c r="E166" i="4"/>
  <c r="I166" i="4"/>
  <c r="L167" i="2"/>
  <c r="D166" i="4"/>
  <c r="H166" i="4"/>
  <c r="K167" i="2"/>
  <c r="G96" i="4"/>
  <c r="D96" i="4"/>
  <c r="H96" i="4"/>
  <c r="K97" i="2"/>
  <c r="F96" i="4"/>
  <c r="J96" i="4"/>
  <c r="M97" i="2"/>
  <c r="E96" i="4"/>
  <c r="I96" i="4"/>
  <c r="L97" i="2"/>
  <c r="F903" i="4"/>
  <c r="J903" i="4"/>
  <c r="E903" i="4"/>
  <c r="I903" i="4"/>
  <c r="D903" i="4"/>
  <c r="H903" i="4"/>
  <c r="G903" i="4"/>
  <c r="F807" i="4"/>
  <c r="J807" i="4"/>
  <c r="E807" i="4"/>
  <c r="I807" i="4"/>
  <c r="D807" i="4"/>
  <c r="H807" i="4"/>
  <c r="G807" i="4"/>
  <c r="F743" i="4"/>
  <c r="J743" i="4"/>
  <c r="E743" i="4"/>
  <c r="I743" i="4"/>
  <c r="D743" i="4"/>
  <c r="H743" i="4"/>
  <c r="G743" i="4"/>
  <c r="F895" i="4"/>
  <c r="J895" i="4"/>
  <c r="E895" i="4"/>
  <c r="I895" i="4"/>
  <c r="D895" i="4"/>
  <c r="H895" i="4"/>
  <c r="G895" i="4"/>
  <c r="F831" i="4"/>
  <c r="J831" i="4"/>
  <c r="E831" i="4"/>
  <c r="I831" i="4"/>
  <c r="D831" i="4"/>
  <c r="H831" i="4"/>
  <c r="G831" i="4"/>
  <c r="F767" i="4"/>
  <c r="J767" i="4"/>
  <c r="E767" i="4"/>
  <c r="I767" i="4"/>
  <c r="D767" i="4"/>
  <c r="H767" i="4"/>
  <c r="G767" i="4"/>
  <c r="F703" i="4"/>
  <c r="J703" i="4"/>
  <c r="E703" i="4"/>
  <c r="I703" i="4"/>
  <c r="D703" i="4"/>
  <c r="H703" i="4"/>
  <c r="G703" i="4"/>
  <c r="F631" i="4"/>
  <c r="J631" i="4"/>
  <c r="E631" i="4"/>
  <c r="I631" i="4"/>
  <c r="D631" i="4"/>
  <c r="H631" i="4"/>
  <c r="G631" i="4"/>
  <c r="F711" i="4"/>
  <c r="J711" i="4"/>
  <c r="E711" i="4"/>
  <c r="I711" i="4"/>
  <c r="D711" i="4"/>
  <c r="H711" i="4"/>
  <c r="G711" i="4"/>
  <c r="F643" i="4"/>
  <c r="J643" i="4"/>
  <c r="E643" i="4"/>
  <c r="I643" i="4"/>
  <c r="G643" i="4"/>
  <c r="D643" i="4"/>
  <c r="H643" i="4"/>
  <c r="K11" i="3"/>
  <c r="D12" i="3"/>
  <c r="E495" i="4"/>
  <c r="I495" i="4"/>
  <c r="G170" i="4"/>
  <c r="E511" i="4"/>
  <c r="I511" i="4"/>
  <c r="D511" i="4"/>
  <c r="H511" i="4"/>
  <c r="F495" i="4"/>
  <c r="J495" i="4"/>
  <c r="D495" i="4"/>
  <c r="H495" i="4"/>
  <c r="F154" i="4"/>
  <c r="J154" i="4"/>
  <c r="M155" i="2"/>
  <c r="D154" i="4"/>
  <c r="H154" i="4"/>
  <c r="K155" i="2"/>
  <c r="E154" i="4"/>
  <c r="I154" i="4"/>
  <c r="L155" i="2"/>
  <c r="E170" i="4"/>
  <c r="I170" i="4"/>
  <c r="L171" i="2"/>
  <c r="D170" i="4"/>
  <c r="H170" i="4"/>
  <c r="K171" i="2"/>
  <c r="J11" i="3"/>
  <c r="H11" i="3"/>
  <c r="F11" i="3"/>
  <c r="I11" i="3"/>
  <c r="J12" i="3"/>
  <c r="I12" i="3"/>
  <c r="H12" i="3"/>
  <c r="K12" i="3"/>
  <c r="D13" i="3"/>
  <c r="F12" i="3"/>
  <c r="H13" i="3"/>
  <c r="J13" i="3"/>
  <c r="K13" i="3"/>
  <c r="D14" i="3"/>
  <c r="F13" i="3"/>
  <c r="I13" i="3"/>
  <c r="H14" i="3"/>
  <c r="J14" i="3"/>
  <c r="I14" i="3"/>
  <c r="K14" i="3"/>
  <c r="D15" i="3"/>
  <c r="F14" i="3"/>
  <c r="I15" i="3"/>
  <c r="H15" i="3"/>
  <c r="J15" i="3"/>
  <c r="K15" i="3"/>
  <c r="D16" i="3"/>
  <c r="F15" i="3"/>
  <c r="J16" i="3"/>
  <c r="I16" i="3"/>
  <c r="H16" i="3"/>
  <c r="K16" i="3"/>
  <c r="D17" i="3"/>
  <c r="F16" i="3"/>
  <c r="H17" i="3"/>
  <c r="J17" i="3"/>
  <c r="K17" i="3"/>
  <c r="D18" i="3"/>
  <c r="F17" i="3"/>
  <c r="I17" i="3"/>
  <c r="H18" i="3"/>
  <c r="J18" i="3"/>
  <c r="I18" i="3"/>
  <c r="K18" i="3"/>
  <c r="D19" i="3"/>
  <c r="F18" i="3"/>
  <c r="I19" i="3"/>
  <c r="H19" i="3"/>
  <c r="J19" i="3"/>
  <c r="K19" i="3"/>
  <c r="D20" i="3"/>
  <c r="F19" i="3"/>
  <c r="H20" i="3"/>
  <c r="J20" i="3"/>
  <c r="I20" i="3"/>
  <c r="K20" i="3"/>
  <c r="D21" i="3"/>
  <c r="F20" i="3"/>
  <c r="I21" i="3"/>
  <c r="H21" i="3"/>
  <c r="J21" i="3"/>
  <c r="K21" i="3"/>
  <c r="D22" i="3"/>
  <c r="F21" i="3"/>
  <c r="J22" i="3"/>
  <c r="I22" i="3"/>
  <c r="K22" i="3"/>
  <c r="D23" i="3"/>
  <c r="F22" i="3"/>
  <c r="H22" i="3"/>
  <c r="H23" i="3"/>
  <c r="J23" i="3"/>
  <c r="K23" i="3"/>
  <c r="D24" i="3"/>
  <c r="F23" i="3"/>
  <c r="I23" i="3"/>
  <c r="H24" i="3"/>
  <c r="J24" i="3"/>
  <c r="I24" i="3"/>
  <c r="K24" i="3"/>
  <c r="D25" i="3"/>
  <c r="F24" i="3"/>
  <c r="I25" i="3"/>
  <c r="H25" i="3"/>
  <c r="J25" i="3"/>
  <c r="K25" i="3"/>
  <c r="D26" i="3"/>
  <c r="F25" i="3"/>
  <c r="J26" i="3"/>
  <c r="I26" i="3"/>
  <c r="K26" i="3"/>
  <c r="D27" i="3"/>
  <c r="F26" i="3"/>
  <c r="H26" i="3"/>
  <c r="H27" i="3"/>
  <c r="J27" i="3"/>
  <c r="K27" i="3"/>
  <c r="D28" i="3"/>
  <c r="F27" i="3"/>
  <c r="I27" i="3"/>
  <c r="H28" i="3"/>
  <c r="J28" i="3"/>
  <c r="I28" i="3"/>
  <c r="K28" i="3"/>
  <c r="D29" i="3"/>
  <c r="F28" i="3"/>
  <c r="H29" i="3"/>
  <c r="J29" i="3"/>
  <c r="K29" i="3"/>
  <c r="D30" i="3"/>
  <c r="F29" i="3"/>
  <c r="I30" i="3"/>
  <c r="I29" i="3"/>
  <c r="H30" i="3"/>
  <c r="J30" i="3"/>
  <c r="K30" i="3"/>
  <c r="D31" i="3"/>
  <c r="F30" i="3"/>
  <c r="I31" i="3"/>
  <c r="H31" i="3"/>
  <c r="J31" i="3"/>
  <c r="K31" i="3"/>
  <c r="D32" i="3"/>
  <c r="F31" i="3"/>
  <c r="H32" i="3"/>
  <c r="J32" i="3"/>
  <c r="I32" i="3"/>
  <c r="K32" i="3"/>
  <c r="D33" i="3"/>
  <c r="F32" i="3"/>
  <c r="I33" i="3"/>
  <c r="H33" i="3"/>
  <c r="J33" i="3"/>
  <c r="K33" i="3"/>
  <c r="D34" i="3"/>
  <c r="F33" i="3"/>
  <c r="H34" i="3"/>
  <c r="J34" i="3"/>
  <c r="I34" i="3"/>
  <c r="K34" i="3"/>
  <c r="D35" i="3"/>
  <c r="F34" i="3"/>
  <c r="H35" i="3"/>
  <c r="J35" i="3"/>
  <c r="K35" i="3"/>
  <c r="D36" i="3"/>
  <c r="F35" i="3"/>
  <c r="I35" i="3"/>
  <c r="J36" i="3"/>
  <c r="I36" i="3"/>
  <c r="K36" i="3"/>
  <c r="D37" i="3"/>
  <c r="F36" i="3"/>
  <c r="H36" i="3"/>
  <c r="I37" i="3"/>
  <c r="H37" i="3"/>
  <c r="J37" i="3"/>
  <c r="K37" i="3"/>
  <c r="D38" i="3"/>
  <c r="F37" i="3"/>
  <c r="H38" i="3"/>
  <c r="J38" i="3"/>
  <c r="I38" i="3"/>
  <c r="K38" i="3"/>
  <c r="D39" i="3"/>
  <c r="F38" i="3"/>
  <c r="I39" i="3"/>
  <c r="H39" i="3"/>
  <c r="J39" i="3"/>
  <c r="K39" i="3"/>
  <c r="D40" i="3"/>
  <c r="F39" i="3"/>
  <c r="H40" i="3"/>
  <c r="J40" i="3"/>
  <c r="F40" i="3"/>
  <c r="K40" i="3"/>
  <c r="D41" i="3"/>
  <c r="I40" i="3"/>
  <c r="I41" i="3"/>
  <c r="H41" i="3"/>
  <c r="J41" i="3"/>
  <c r="K41" i="3"/>
  <c r="D42" i="3"/>
  <c r="F41" i="3"/>
  <c r="H42" i="3"/>
  <c r="J42" i="3"/>
  <c r="I42" i="3"/>
  <c r="K42" i="3"/>
  <c r="D43" i="3"/>
  <c r="F42" i="3"/>
  <c r="H43" i="3"/>
  <c r="J43" i="3"/>
  <c r="K43" i="3"/>
  <c r="D44" i="3"/>
  <c r="F43" i="3"/>
  <c r="I43" i="3"/>
  <c r="H44" i="3"/>
  <c r="J44" i="3"/>
  <c r="I44" i="3"/>
  <c r="K44" i="3"/>
  <c r="D45" i="3"/>
  <c r="F44" i="3"/>
  <c r="H45" i="3"/>
  <c r="J45" i="3"/>
  <c r="K45" i="3"/>
  <c r="D46" i="3"/>
  <c r="F45" i="3"/>
  <c r="I45" i="3"/>
  <c r="J46" i="3"/>
  <c r="I46" i="3"/>
  <c r="K46" i="3"/>
  <c r="D47" i="3"/>
  <c r="F46" i="3"/>
  <c r="H46" i="3"/>
  <c r="H47" i="3"/>
  <c r="J47" i="3"/>
  <c r="K47" i="3"/>
  <c r="D48" i="3"/>
  <c r="F47" i="3"/>
  <c r="H48" i="3"/>
  <c r="J48" i="3"/>
  <c r="I48" i="3"/>
  <c r="I47" i="3"/>
  <c r="K48" i="3"/>
  <c r="D49" i="3"/>
  <c r="F48" i="3"/>
  <c r="H49" i="3"/>
  <c r="J49" i="3"/>
  <c r="K49" i="3"/>
  <c r="D50" i="3"/>
  <c r="F49" i="3"/>
  <c r="I49" i="3"/>
  <c r="H50" i="3"/>
  <c r="J50" i="3"/>
  <c r="I50" i="3"/>
  <c r="K50" i="3"/>
  <c r="D51" i="3"/>
  <c r="F50" i="3"/>
  <c r="H51" i="3"/>
  <c r="J51" i="3"/>
  <c r="K51" i="3"/>
  <c r="D52" i="3"/>
  <c r="F51" i="3"/>
  <c r="I52" i="3"/>
  <c r="I51" i="3"/>
  <c r="H52" i="3"/>
  <c r="K52" i="3"/>
  <c r="D53" i="3"/>
  <c r="F52" i="3"/>
  <c r="J52" i="3"/>
  <c r="I53" i="3"/>
  <c r="H53" i="3"/>
  <c r="J53" i="3"/>
  <c r="K53" i="3"/>
  <c r="D54" i="3"/>
  <c r="F53" i="3"/>
  <c r="J54" i="3"/>
  <c r="I54" i="3"/>
  <c r="K54" i="3"/>
  <c r="D55" i="3"/>
  <c r="F54" i="3"/>
  <c r="H54" i="3"/>
  <c r="H55" i="3"/>
  <c r="J55" i="3"/>
  <c r="K55" i="3"/>
  <c r="D56" i="3"/>
  <c r="F55" i="3"/>
  <c r="H56" i="3"/>
  <c r="I56" i="3"/>
  <c r="I55" i="3"/>
  <c r="K56" i="3"/>
  <c r="D57" i="3"/>
  <c r="F56" i="3"/>
  <c r="J56" i="3"/>
  <c r="H57" i="3"/>
  <c r="J57" i="3"/>
  <c r="K57" i="3"/>
  <c r="D58" i="3"/>
  <c r="F57" i="3"/>
  <c r="I58" i="3"/>
  <c r="I57" i="3"/>
  <c r="H58" i="3"/>
  <c r="K58" i="3"/>
  <c r="D59" i="3"/>
  <c r="F58" i="3"/>
  <c r="J58" i="3"/>
  <c r="I59" i="3"/>
  <c r="H59" i="3"/>
  <c r="J59" i="3"/>
  <c r="K59" i="3"/>
  <c r="D60" i="3"/>
  <c r="F59" i="3"/>
  <c r="H60" i="3"/>
  <c r="J60" i="3"/>
  <c r="I60" i="3"/>
  <c r="K60" i="3"/>
  <c r="D61" i="3"/>
  <c r="F60" i="3"/>
  <c r="H61" i="3"/>
  <c r="J61" i="3"/>
  <c r="K61" i="3"/>
  <c r="D62" i="3"/>
  <c r="F61" i="3"/>
  <c r="H62" i="3"/>
  <c r="I62" i="3"/>
  <c r="I61" i="3"/>
  <c r="K62" i="3"/>
  <c r="D63" i="3"/>
  <c r="F62" i="3"/>
  <c r="J62" i="3"/>
  <c r="H63" i="3"/>
  <c r="J63" i="3"/>
  <c r="K63" i="3"/>
  <c r="D64" i="3"/>
  <c r="F63" i="3"/>
  <c r="I63" i="3"/>
  <c r="J64" i="3"/>
  <c r="I64" i="3"/>
  <c r="K64" i="3"/>
  <c r="D65" i="3"/>
  <c r="F64" i="3"/>
  <c r="H64" i="3"/>
  <c r="H65" i="3"/>
  <c r="J65" i="3"/>
  <c r="I65" i="3"/>
  <c r="K65" i="3"/>
  <c r="D66" i="3"/>
  <c r="F65" i="3"/>
  <c r="J66" i="3"/>
  <c r="I66" i="3"/>
  <c r="K66" i="3"/>
  <c r="D67" i="3"/>
  <c r="F66" i="3"/>
  <c r="H66" i="3"/>
  <c r="I67" i="3"/>
  <c r="H67" i="3"/>
  <c r="J67" i="3"/>
  <c r="K67" i="3"/>
  <c r="D68" i="3"/>
  <c r="F67" i="3"/>
  <c r="J68" i="3"/>
  <c r="I68" i="3"/>
  <c r="K68" i="3"/>
  <c r="D69" i="3"/>
  <c r="F68" i="3"/>
  <c r="H68" i="3"/>
  <c r="I69" i="3"/>
  <c r="H69" i="3"/>
  <c r="J69" i="3"/>
  <c r="K69" i="3"/>
  <c r="D70" i="3"/>
  <c r="F69" i="3"/>
  <c r="H70" i="3"/>
  <c r="J70" i="3"/>
  <c r="I70" i="3"/>
  <c r="K70" i="3"/>
  <c r="D71" i="3"/>
  <c r="F70" i="3"/>
  <c r="I71" i="3"/>
  <c r="H71" i="3"/>
  <c r="J71" i="3"/>
  <c r="K71" i="3"/>
  <c r="D72" i="3"/>
  <c r="F71" i="3"/>
  <c r="J72" i="3"/>
  <c r="I72" i="3"/>
  <c r="K72" i="3"/>
  <c r="D73" i="3"/>
  <c r="F72" i="3"/>
  <c r="H72" i="3"/>
  <c r="H73" i="3"/>
  <c r="J73" i="3"/>
  <c r="K73" i="3"/>
  <c r="D74" i="3"/>
  <c r="F73" i="3"/>
  <c r="I74" i="3"/>
  <c r="I73" i="3"/>
  <c r="H74" i="3"/>
  <c r="J74" i="3"/>
  <c r="K74" i="3"/>
  <c r="D75" i="3"/>
  <c r="F74" i="3"/>
  <c r="H75" i="3"/>
  <c r="J75" i="3"/>
  <c r="K75" i="3"/>
  <c r="D76" i="3"/>
  <c r="F75" i="3"/>
  <c r="I75" i="3"/>
  <c r="J76" i="3"/>
  <c r="I76" i="3"/>
  <c r="K76" i="3"/>
  <c r="D77" i="3"/>
  <c r="F76" i="3"/>
  <c r="H76" i="3"/>
  <c r="I77" i="3"/>
  <c r="H77" i="3"/>
  <c r="J77" i="3"/>
  <c r="K77" i="3"/>
  <c r="D78" i="3"/>
  <c r="F77" i="3"/>
  <c r="H78" i="3"/>
  <c r="J78" i="3"/>
  <c r="I78" i="3"/>
  <c r="K78" i="3"/>
  <c r="D79" i="3"/>
  <c r="F78" i="3"/>
  <c r="H79" i="3"/>
  <c r="J79" i="3"/>
  <c r="K79" i="3"/>
  <c r="D80" i="3"/>
  <c r="F79" i="3"/>
  <c r="I79" i="3"/>
  <c r="H80" i="3"/>
  <c r="J80" i="3"/>
  <c r="I80" i="3"/>
  <c r="K80" i="3"/>
  <c r="D81" i="3"/>
  <c r="F80" i="3"/>
  <c r="H81" i="3"/>
  <c r="J81" i="3"/>
  <c r="K81" i="3"/>
  <c r="D82" i="3"/>
  <c r="F81" i="3"/>
  <c r="J82" i="3"/>
  <c r="I82" i="3"/>
  <c r="I81" i="3"/>
  <c r="H82" i="3"/>
  <c r="K82" i="3"/>
  <c r="D83" i="3"/>
  <c r="F82" i="3"/>
  <c r="H83" i="3"/>
  <c r="J83" i="3"/>
  <c r="K83" i="3"/>
  <c r="D84" i="3"/>
  <c r="F83" i="3"/>
  <c r="I83" i="3"/>
  <c r="H84" i="3"/>
  <c r="J84" i="3"/>
  <c r="I84" i="3"/>
  <c r="K84" i="3"/>
  <c r="D85" i="3"/>
  <c r="F84" i="3"/>
  <c r="H85" i="3"/>
  <c r="J85" i="3"/>
  <c r="K85" i="3"/>
  <c r="D86" i="3"/>
  <c r="F85" i="3"/>
  <c r="J86" i="3"/>
  <c r="I86" i="3"/>
  <c r="I85" i="3"/>
  <c r="H86" i="3"/>
  <c r="K86" i="3"/>
  <c r="D87" i="3"/>
  <c r="F86" i="3"/>
  <c r="H87" i="3"/>
  <c r="J87" i="3"/>
  <c r="K87" i="3"/>
  <c r="D88" i="3"/>
  <c r="F87" i="3"/>
  <c r="H88" i="3"/>
  <c r="I88" i="3"/>
  <c r="I87" i="3"/>
  <c r="K88" i="3"/>
  <c r="D89" i="3"/>
  <c r="F88" i="3"/>
  <c r="J88" i="3"/>
  <c r="H89" i="3"/>
  <c r="J89" i="3"/>
  <c r="K89" i="3"/>
  <c r="D90" i="3"/>
  <c r="F89" i="3"/>
  <c r="H90" i="3"/>
  <c r="I90" i="3"/>
  <c r="I89" i="3"/>
  <c r="K90" i="3"/>
  <c r="D91" i="3"/>
  <c r="F90" i="3"/>
  <c r="J90" i="3"/>
  <c r="H91" i="3"/>
  <c r="J91" i="3"/>
  <c r="K91" i="3"/>
  <c r="D92" i="3"/>
  <c r="F91" i="3"/>
  <c r="I91" i="3"/>
  <c r="J92" i="3"/>
  <c r="I92" i="3"/>
  <c r="K92" i="3"/>
  <c r="D93" i="3"/>
  <c r="F92" i="3"/>
  <c r="H92" i="3"/>
  <c r="H93" i="3"/>
  <c r="J93" i="3"/>
  <c r="K93" i="3"/>
  <c r="D94" i="3"/>
  <c r="F93" i="3"/>
  <c r="H94" i="3"/>
  <c r="I94" i="3"/>
  <c r="I93" i="3"/>
  <c r="J94" i="3"/>
  <c r="K94" i="3"/>
  <c r="D95" i="3"/>
  <c r="F94" i="3"/>
  <c r="H95" i="3"/>
  <c r="J95" i="3"/>
  <c r="K95" i="3"/>
  <c r="D96" i="3"/>
  <c r="F95" i="3"/>
  <c r="I95" i="3"/>
  <c r="J96" i="3"/>
  <c r="I96" i="3"/>
  <c r="K96" i="3"/>
  <c r="D97" i="3"/>
  <c r="F96" i="3"/>
  <c r="H96" i="3"/>
  <c r="H97" i="3"/>
  <c r="J97" i="3"/>
  <c r="I97" i="3"/>
  <c r="K97" i="3"/>
  <c r="D98" i="3"/>
  <c r="F97" i="3"/>
  <c r="I98" i="3"/>
  <c r="J98" i="3"/>
  <c r="K98" i="3"/>
  <c r="D99" i="3"/>
  <c r="F98" i="3"/>
  <c r="H98" i="3"/>
  <c r="H99" i="3"/>
  <c r="I99" i="3"/>
  <c r="J99" i="3"/>
  <c r="K99" i="3"/>
  <c r="D100" i="3"/>
  <c r="F99" i="3"/>
  <c r="J100" i="3"/>
  <c r="I100" i="3"/>
  <c r="K100" i="3"/>
  <c r="D101" i="3"/>
  <c r="F100" i="3"/>
  <c r="H100" i="3"/>
  <c r="H101" i="3"/>
  <c r="I101" i="3"/>
  <c r="J101" i="3"/>
  <c r="K101" i="3"/>
  <c r="D102" i="3"/>
  <c r="F101" i="3"/>
  <c r="J102" i="3"/>
  <c r="I102" i="3"/>
  <c r="K102" i="3"/>
  <c r="D103" i="3"/>
  <c r="F102" i="3"/>
  <c r="H102" i="3"/>
  <c r="H103" i="3"/>
  <c r="I103" i="3"/>
  <c r="J103" i="3"/>
  <c r="K103" i="3"/>
  <c r="D104" i="3"/>
  <c r="F103" i="3"/>
  <c r="J104" i="3"/>
  <c r="I104" i="3"/>
  <c r="K104" i="3"/>
  <c r="D105" i="3"/>
  <c r="F104" i="3"/>
  <c r="H104" i="3"/>
  <c r="H105" i="3"/>
  <c r="J105" i="3"/>
  <c r="K105" i="3"/>
  <c r="D106" i="3"/>
  <c r="F105" i="3"/>
  <c r="I105" i="3"/>
  <c r="H106" i="3"/>
  <c r="J106" i="3"/>
  <c r="I106" i="3"/>
  <c r="K106" i="3"/>
  <c r="D107" i="3"/>
  <c r="F107" i="3"/>
  <c r="F106" i="3"/>
  <c r="H107" i="3"/>
  <c r="J107" i="3"/>
  <c r="K107" i="3"/>
  <c r="D108" i="3"/>
  <c r="I107" i="3"/>
  <c r="H108" i="3"/>
  <c r="J108" i="3"/>
  <c r="I108" i="3"/>
  <c r="K108" i="3"/>
  <c r="D109" i="3"/>
  <c r="F108" i="3"/>
  <c r="I109" i="3"/>
  <c r="H109" i="3"/>
  <c r="F109" i="3"/>
  <c r="J109" i="3"/>
  <c r="K109" i="3"/>
  <c r="D110" i="3"/>
  <c r="H110" i="3"/>
  <c r="J110" i="3"/>
  <c r="I110" i="3"/>
  <c r="K110" i="3"/>
  <c r="D111" i="3"/>
  <c r="F110" i="3"/>
  <c r="H111" i="3"/>
  <c r="J111" i="3"/>
  <c r="I111" i="3"/>
  <c r="K111" i="3"/>
  <c r="D112" i="3"/>
  <c r="F111" i="3"/>
  <c r="H112" i="3"/>
  <c r="J112" i="3"/>
  <c r="I112" i="3"/>
  <c r="K112" i="3"/>
  <c r="D113" i="3"/>
  <c r="F112" i="3"/>
  <c r="H113" i="3"/>
  <c r="I113" i="3"/>
  <c r="J113" i="3"/>
  <c r="K113" i="3"/>
  <c r="D114" i="3"/>
  <c r="F113" i="3"/>
  <c r="I114" i="3"/>
  <c r="J114" i="3"/>
  <c r="K114" i="3"/>
  <c r="D115" i="3"/>
  <c r="F114" i="3"/>
  <c r="H114" i="3"/>
  <c r="H115" i="3"/>
  <c r="J115" i="3"/>
  <c r="K115" i="3"/>
  <c r="D116" i="3"/>
  <c r="F115" i="3"/>
  <c r="I115" i="3"/>
  <c r="I116" i="3"/>
  <c r="J116" i="3"/>
  <c r="K116" i="3"/>
  <c r="D117" i="3"/>
  <c r="F116" i="3"/>
  <c r="H116" i="3"/>
  <c r="H117" i="3"/>
  <c r="J117" i="3"/>
  <c r="K117" i="3"/>
  <c r="D118" i="3"/>
  <c r="F117" i="3"/>
  <c r="I117" i="3"/>
  <c r="J118" i="3"/>
  <c r="F118" i="3"/>
  <c r="H118" i="3"/>
  <c r="I118" i="3"/>
  <c r="K118" i="3"/>
  <c r="D119" i="3"/>
  <c r="H119" i="3"/>
  <c r="J119" i="3"/>
  <c r="K119" i="3"/>
  <c r="D120" i="3"/>
  <c r="F119" i="3"/>
  <c r="I119" i="3"/>
  <c r="H120" i="3"/>
  <c r="J120" i="3"/>
  <c r="K120" i="3"/>
  <c r="D121" i="3"/>
  <c r="F120" i="3"/>
  <c r="I121" i="3"/>
  <c r="I120" i="3"/>
  <c r="H121" i="3"/>
  <c r="K121" i="3"/>
  <c r="D122" i="3"/>
  <c r="F121" i="3"/>
  <c r="J121" i="3"/>
  <c r="H122" i="3"/>
  <c r="J122" i="3"/>
  <c r="K122" i="3"/>
  <c r="D123" i="3"/>
  <c r="F122" i="3"/>
  <c r="I122" i="3"/>
  <c r="H123" i="3"/>
  <c r="J123" i="3"/>
  <c r="I123" i="3"/>
  <c r="K123" i="3"/>
  <c r="D124" i="3"/>
  <c r="F123" i="3"/>
  <c r="H124" i="3"/>
  <c r="J124" i="3"/>
  <c r="K124" i="3"/>
  <c r="D125" i="3"/>
  <c r="F124" i="3"/>
  <c r="I124" i="3"/>
  <c r="J125" i="3"/>
  <c r="I125" i="3"/>
  <c r="K125" i="3"/>
  <c r="D126" i="3"/>
  <c r="F125" i="3"/>
  <c r="H125" i="3"/>
  <c r="I126" i="3"/>
  <c r="H126" i="3"/>
  <c r="J126" i="3"/>
  <c r="K126" i="3"/>
  <c r="D127" i="3"/>
  <c r="F126" i="3"/>
  <c r="J127" i="3"/>
  <c r="I127" i="3"/>
  <c r="K127" i="3"/>
  <c r="D128" i="3"/>
  <c r="F127" i="3"/>
  <c r="H127" i="3"/>
  <c r="H128" i="3"/>
  <c r="J128" i="3"/>
  <c r="K128" i="3"/>
  <c r="D129" i="3"/>
  <c r="F128" i="3"/>
  <c r="I129" i="3"/>
  <c r="I128" i="3"/>
  <c r="H129" i="3"/>
  <c r="J129" i="3"/>
  <c r="K129" i="3"/>
  <c r="D130" i="3"/>
  <c r="F129" i="3"/>
  <c r="H130" i="3"/>
  <c r="J130" i="3"/>
  <c r="K130" i="3"/>
  <c r="D131" i="3"/>
  <c r="F130" i="3"/>
  <c r="I130" i="3"/>
  <c r="H131" i="3"/>
  <c r="J131" i="3"/>
  <c r="I131" i="3"/>
  <c r="K131" i="3"/>
  <c r="D132" i="3"/>
  <c r="F131" i="3"/>
  <c r="I132" i="3"/>
  <c r="H132" i="3"/>
  <c r="J132" i="3"/>
  <c r="K132" i="3"/>
  <c r="D133" i="3"/>
  <c r="F132" i="3"/>
  <c r="I133" i="3"/>
  <c r="J133" i="3"/>
  <c r="K133" i="3"/>
  <c r="D134" i="3"/>
  <c r="F133" i="3"/>
  <c r="H133" i="3"/>
  <c r="H134" i="3"/>
  <c r="J134" i="3"/>
  <c r="K134" i="3"/>
  <c r="D135" i="3"/>
  <c r="F134" i="3"/>
  <c r="I134" i="3"/>
  <c r="H135" i="3"/>
  <c r="J135" i="3"/>
  <c r="I135" i="3"/>
  <c r="K135" i="3"/>
  <c r="D136" i="3"/>
  <c r="F135" i="3"/>
  <c r="H136" i="3"/>
  <c r="J136" i="3"/>
  <c r="I136" i="3"/>
  <c r="K136" i="3"/>
  <c r="D137" i="3"/>
  <c r="F136" i="3"/>
  <c r="H137" i="3"/>
  <c r="J137" i="3"/>
  <c r="I137" i="3"/>
  <c r="K137" i="3"/>
  <c r="D138" i="3"/>
  <c r="F137" i="3"/>
  <c r="I138" i="3"/>
  <c r="H138" i="3"/>
  <c r="J138" i="3"/>
  <c r="K138" i="3"/>
  <c r="D139" i="3"/>
  <c r="F138" i="3"/>
  <c r="H139" i="3"/>
  <c r="J139" i="3"/>
  <c r="I139" i="3"/>
  <c r="K139" i="3"/>
  <c r="D140" i="3"/>
  <c r="F139" i="3"/>
  <c r="H140" i="3"/>
  <c r="J140" i="3"/>
  <c r="K140" i="3"/>
  <c r="D141" i="3"/>
  <c r="F140" i="3"/>
  <c r="I141" i="3"/>
  <c r="I140" i="3"/>
  <c r="H141" i="3"/>
  <c r="K141" i="3"/>
  <c r="D142" i="3"/>
  <c r="F141" i="3"/>
  <c r="J141" i="3"/>
  <c r="H142" i="3"/>
  <c r="J142" i="3"/>
  <c r="K142" i="3"/>
  <c r="D143" i="3"/>
  <c r="F142" i="3"/>
  <c r="I142" i="3"/>
  <c r="F143" i="3"/>
  <c r="J143" i="3"/>
  <c r="H143" i="3"/>
  <c r="I143" i="3"/>
  <c r="K143" i="3"/>
  <c r="D144" i="3"/>
  <c r="H144" i="3"/>
  <c r="J144" i="3"/>
  <c r="K144" i="3"/>
  <c r="D145" i="3"/>
  <c r="F144" i="3"/>
  <c r="I144" i="3"/>
  <c r="J145" i="3"/>
  <c r="I145" i="3"/>
  <c r="H145" i="3"/>
  <c r="K145" i="3"/>
  <c r="D146" i="3"/>
  <c r="F145" i="3"/>
  <c r="H146" i="3"/>
  <c r="J146" i="3"/>
  <c r="K146" i="3"/>
  <c r="D147" i="3"/>
  <c r="H147" i="3"/>
  <c r="F146" i="3"/>
  <c r="I146" i="3"/>
  <c r="J147" i="3"/>
  <c r="I147" i="3"/>
  <c r="K147" i="3"/>
  <c r="D148" i="3"/>
  <c r="F147" i="3"/>
  <c r="F148" i="3"/>
  <c r="H148" i="3"/>
  <c r="J148" i="3"/>
  <c r="K148" i="3"/>
  <c r="D149" i="3"/>
  <c r="I148" i="3"/>
  <c r="H149" i="3"/>
  <c r="J149" i="3"/>
  <c r="I149" i="3"/>
  <c r="K149" i="3"/>
  <c r="D150" i="3"/>
  <c r="F149" i="3"/>
  <c r="H150" i="3"/>
  <c r="J150" i="3"/>
  <c r="K150" i="3"/>
  <c r="D151" i="3"/>
  <c r="F150" i="3"/>
  <c r="I151" i="3"/>
  <c r="I150" i="3"/>
  <c r="H151" i="3"/>
  <c r="K151" i="3"/>
  <c r="D152" i="3"/>
  <c r="F151" i="3"/>
  <c r="J151" i="3"/>
  <c r="H152" i="3"/>
  <c r="J152" i="3"/>
  <c r="K152" i="3"/>
  <c r="D153" i="3"/>
  <c r="F152" i="3"/>
  <c r="I152" i="3"/>
  <c r="J153" i="3"/>
  <c r="I153" i="3"/>
  <c r="H153" i="3"/>
  <c r="K153" i="3"/>
  <c r="D154" i="3"/>
  <c r="F153" i="3"/>
  <c r="H154" i="3"/>
  <c r="J154" i="3"/>
  <c r="I154" i="3"/>
  <c r="K154" i="3"/>
  <c r="D155" i="3"/>
  <c r="F154" i="3"/>
  <c r="H155" i="3"/>
  <c r="J155" i="3"/>
  <c r="I155" i="3"/>
  <c r="K155" i="3"/>
  <c r="D156" i="3"/>
  <c r="F155" i="3"/>
  <c r="H156" i="3"/>
  <c r="J156" i="3"/>
  <c r="I156" i="3"/>
  <c r="K156" i="3"/>
  <c r="D157" i="3"/>
  <c r="F156" i="3"/>
  <c r="J157" i="3"/>
  <c r="I157" i="3"/>
  <c r="K157" i="3"/>
  <c r="D158" i="3"/>
  <c r="F157" i="3"/>
  <c r="H157" i="3"/>
  <c r="H158" i="3"/>
  <c r="J158" i="3"/>
  <c r="K158" i="3"/>
  <c r="D159" i="3"/>
  <c r="F158" i="3"/>
  <c r="H159" i="3"/>
  <c r="I159" i="3"/>
  <c r="I158" i="3"/>
  <c r="K159" i="3"/>
  <c r="D160" i="3"/>
  <c r="F159" i="3"/>
  <c r="J159" i="3"/>
  <c r="H160" i="3"/>
  <c r="J160" i="3"/>
  <c r="K160" i="3"/>
  <c r="D161" i="3"/>
  <c r="F160" i="3"/>
  <c r="I160" i="3"/>
  <c r="J161" i="3"/>
  <c r="I161" i="3"/>
  <c r="H161" i="3"/>
  <c r="K161" i="3"/>
  <c r="D162" i="3"/>
  <c r="F161" i="3"/>
  <c r="I162" i="3"/>
  <c r="H162" i="3"/>
  <c r="J162" i="3"/>
  <c r="K162" i="3"/>
  <c r="D163" i="3"/>
  <c r="F162" i="3"/>
  <c r="H163" i="3"/>
  <c r="J163" i="3"/>
  <c r="I163" i="3"/>
  <c r="K163" i="3"/>
  <c r="D164" i="3"/>
  <c r="F163" i="3"/>
  <c r="I164" i="3"/>
  <c r="H164" i="3"/>
  <c r="J164" i="3"/>
  <c r="K164" i="3"/>
  <c r="D165" i="3"/>
  <c r="F164" i="3"/>
  <c r="H165" i="3"/>
  <c r="J165" i="3"/>
  <c r="I165" i="3"/>
  <c r="K165" i="3"/>
  <c r="D166" i="3"/>
  <c r="F165" i="3"/>
  <c r="I166" i="3"/>
  <c r="H166" i="3"/>
  <c r="J166" i="3"/>
  <c r="K166" i="3"/>
  <c r="D167" i="3"/>
  <c r="I167" i="3"/>
  <c r="F166" i="3"/>
  <c r="J167" i="3"/>
  <c r="K167" i="3"/>
  <c r="D168" i="3"/>
  <c r="F167" i="3"/>
  <c r="H167" i="3"/>
  <c r="H168" i="3"/>
  <c r="J168" i="3"/>
  <c r="K168" i="3"/>
  <c r="D169" i="3"/>
  <c r="F168" i="3"/>
  <c r="I169" i="3"/>
  <c r="I168" i="3"/>
  <c r="H169" i="3"/>
  <c r="J169" i="3"/>
  <c r="K169" i="3"/>
  <c r="D170" i="3"/>
  <c r="F169" i="3"/>
  <c r="H170" i="3"/>
  <c r="J170" i="3"/>
  <c r="K170" i="3"/>
  <c r="D171" i="3"/>
  <c r="F170" i="3"/>
  <c r="I170" i="3"/>
  <c r="J171" i="3"/>
  <c r="I171" i="3"/>
  <c r="K171" i="3"/>
  <c r="D172" i="3"/>
  <c r="F171" i="3"/>
  <c r="H171" i="3"/>
  <c r="H172" i="3"/>
  <c r="J172" i="3"/>
  <c r="K172" i="3"/>
  <c r="D173" i="3"/>
  <c r="I173" i="3"/>
  <c r="F172" i="3"/>
  <c r="H173" i="3"/>
  <c r="I172" i="3"/>
  <c r="J173" i="3"/>
  <c r="K173" i="3"/>
  <c r="D174" i="3"/>
  <c r="I174" i="3"/>
  <c r="F173" i="3"/>
  <c r="H174" i="3"/>
  <c r="J174" i="3"/>
  <c r="K174" i="3"/>
  <c r="D175" i="3"/>
  <c r="F174" i="3"/>
  <c r="J175" i="3"/>
  <c r="I175" i="3"/>
  <c r="H175" i="3"/>
  <c r="K175" i="3"/>
  <c r="D176" i="3"/>
  <c r="F175" i="3"/>
  <c r="H176" i="3"/>
  <c r="J176" i="3"/>
  <c r="K176" i="3"/>
  <c r="D177" i="3"/>
  <c r="H177" i="3"/>
  <c r="F176" i="3"/>
  <c r="I177" i="3"/>
  <c r="I176" i="3"/>
  <c r="J177" i="3"/>
  <c r="K177" i="3"/>
  <c r="D178" i="3"/>
  <c r="F177" i="3"/>
  <c r="I178" i="3"/>
  <c r="H178" i="3"/>
  <c r="J178" i="3"/>
  <c r="K178" i="3"/>
  <c r="D179" i="3"/>
  <c r="I179" i="3"/>
  <c r="F178" i="3"/>
  <c r="J179" i="3"/>
  <c r="K179" i="3"/>
  <c r="D180" i="3"/>
  <c r="I180" i="3"/>
  <c r="F179" i="3"/>
  <c r="H179" i="3"/>
  <c r="H180" i="3"/>
  <c r="J180" i="3"/>
  <c r="K180" i="3"/>
  <c r="D181" i="3"/>
  <c r="F180" i="3"/>
  <c r="J181" i="3"/>
  <c r="I181" i="3"/>
  <c r="H181" i="3"/>
  <c r="K181" i="3"/>
  <c r="D182" i="3"/>
  <c r="F181" i="3"/>
  <c r="H182" i="3"/>
  <c r="J182" i="3"/>
  <c r="K182" i="3"/>
  <c r="D183" i="3"/>
  <c r="F182" i="3"/>
  <c r="I183" i="3"/>
  <c r="I182" i="3"/>
  <c r="H183" i="3"/>
  <c r="J183" i="3"/>
  <c r="K183" i="3"/>
  <c r="D184" i="3"/>
  <c r="F183" i="3"/>
  <c r="H184" i="3"/>
  <c r="J184" i="3"/>
  <c r="K184" i="3"/>
  <c r="D185" i="3"/>
  <c r="F184" i="3"/>
  <c r="I184" i="3"/>
  <c r="J185" i="3"/>
  <c r="I185" i="3"/>
  <c r="K185" i="3"/>
  <c r="F185" i="3"/>
  <c r="H185" i="3"/>
  <c r="D594" i="3"/>
  <c r="H594" i="3"/>
  <c r="J594" i="3"/>
  <c r="K594" i="3"/>
  <c r="D595" i="3"/>
  <c r="F594" i="3"/>
  <c r="H595" i="3"/>
  <c r="I595" i="3"/>
  <c r="I594" i="3"/>
  <c r="J595" i="3"/>
  <c r="K595" i="3"/>
  <c r="D596" i="3"/>
  <c r="F595" i="3"/>
  <c r="F596" i="3"/>
  <c r="H596" i="3"/>
  <c r="J596" i="3"/>
  <c r="K596" i="3"/>
  <c r="D597" i="3"/>
  <c r="I596" i="3"/>
  <c r="J597" i="3"/>
  <c r="I597" i="3"/>
  <c r="K597" i="3"/>
  <c r="D598" i="3"/>
  <c r="F597" i="3"/>
  <c r="H597" i="3"/>
  <c r="H598" i="3"/>
  <c r="J598" i="3"/>
  <c r="K598" i="3"/>
  <c r="D599" i="3"/>
  <c r="F598" i="3"/>
  <c r="F599" i="3"/>
  <c r="I599" i="3"/>
  <c r="I598" i="3"/>
  <c r="H599" i="3"/>
  <c r="K599" i="3"/>
  <c r="D600" i="3"/>
  <c r="J599" i="3"/>
  <c r="F600" i="3"/>
  <c r="H600" i="3"/>
  <c r="J600" i="3"/>
  <c r="K600" i="3"/>
  <c r="D601" i="3"/>
  <c r="I600" i="3"/>
  <c r="F601" i="3"/>
  <c r="J601" i="3"/>
  <c r="I601" i="3"/>
  <c r="H601" i="3"/>
  <c r="K601" i="3"/>
  <c r="D602" i="3"/>
  <c r="H602" i="3"/>
  <c r="J602" i="3"/>
  <c r="I602" i="3"/>
  <c r="K602" i="3"/>
  <c r="D603" i="3"/>
  <c r="F602" i="3"/>
  <c r="H603" i="3"/>
  <c r="J603" i="3"/>
  <c r="I603" i="3"/>
  <c r="K603" i="3"/>
  <c r="D604" i="3"/>
  <c r="F603" i="3"/>
  <c r="F604" i="3"/>
  <c r="H604" i="3"/>
  <c r="J604" i="3"/>
  <c r="K604" i="3"/>
  <c r="D605" i="3"/>
  <c r="I604" i="3"/>
  <c r="F605" i="3"/>
  <c r="J605" i="3"/>
  <c r="I605" i="3"/>
  <c r="H605" i="3"/>
  <c r="K605" i="3"/>
  <c r="D606" i="3"/>
  <c r="H606" i="3"/>
  <c r="J606" i="3"/>
  <c r="I606" i="3"/>
  <c r="K606" i="3"/>
  <c r="D607" i="3"/>
  <c r="F606" i="3"/>
  <c r="F607" i="3"/>
  <c r="J607" i="3"/>
  <c r="I607" i="3"/>
  <c r="H607" i="3"/>
  <c r="K607" i="3"/>
  <c r="D608" i="3"/>
  <c r="H608" i="3"/>
  <c r="J608" i="3"/>
  <c r="K608" i="3"/>
  <c r="D609" i="3"/>
  <c r="F608" i="3"/>
  <c r="H609" i="3"/>
  <c r="I609" i="3"/>
  <c r="I608" i="3"/>
  <c r="J609" i="3"/>
  <c r="K609" i="3"/>
  <c r="D610" i="3"/>
  <c r="F609" i="3"/>
  <c r="H610" i="3"/>
  <c r="J610" i="3"/>
  <c r="K610" i="3"/>
  <c r="D611" i="3"/>
  <c r="F610" i="3"/>
  <c r="F611" i="3"/>
  <c r="I611" i="3"/>
  <c r="I610" i="3"/>
  <c r="H611" i="3"/>
  <c r="K611" i="3"/>
  <c r="D612" i="3"/>
  <c r="J611" i="3"/>
  <c r="F612" i="3"/>
  <c r="H612" i="3"/>
  <c r="J612" i="3"/>
  <c r="K612" i="3"/>
  <c r="D613" i="3"/>
  <c r="I612" i="3"/>
  <c r="F613" i="3"/>
  <c r="J613" i="3"/>
  <c r="I613" i="3"/>
  <c r="H613" i="3"/>
  <c r="K613" i="3"/>
  <c r="D614" i="3"/>
  <c r="H614" i="3"/>
  <c r="J614" i="3"/>
  <c r="I614" i="3"/>
  <c r="K614" i="3"/>
  <c r="D615" i="3"/>
  <c r="F614" i="3"/>
  <c r="F615" i="3"/>
  <c r="J615" i="3"/>
  <c r="I615" i="3"/>
  <c r="H615" i="3"/>
  <c r="K615" i="3"/>
  <c r="D616" i="3"/>
  <c r="H616" i="3"/>
  <c r="J616" i="3"/>
  <c r="K616" i="3"/>
  <c r="D617" i="3"/>
  <c r="F616" i="3"/>
  <c r="H617" i="3"/>
  <c r="I617" i="3"/>
  <c r="I616" i="3"/>
  <c r="J617" i="3"/>
  <c r="K617" i="3"/>
  <c r="D618" i="3"/>
  <c r="F617" i="3"/>
  <c r="F618" i="3"/>
  <c r="H618" i="3"/>
  <c r="J618" i="3"/>
  <c r="K618" i="3"/>
  <c r="D619" i="3"/>
  <c r="I618" i="3"/>
  <c r="J619" i="3"/>
  <c r="I619" i="3"/>
  <c r="K619" i="3"/>
  <c r="D620" i="3"/>
  <c r="F619" i="3"/>
  <c r="H619" i="3"/>
  <c r="H620" i="3"/>
  <c r="I620" i="3"/>
  <c r="J620" i="3"/>
  <c r="K620" i="3"/>
  <c r="D621" i="3"/>
  <c r="F620" i="3"/>
  <c r="J621" i="3"/>
  <c r="I621" i="3"/>
  <c r="K621" i="3"/>
  <c r="D622" i="3"/>
  <c r="F621" i="3"/>
  <c r="H621" i="3"/>
  <c r="H622" i="3"/>
  <c r="I622" i="3"/>
  <c r="J622" i="3"/>
  <c r="K622" i="3"/>
  <c r="D623" i="3"/>
  <c r="F622" i="3"/>
  <c r="J623" i="3"/>
  <c r="I623" i="3"/>
  <c r="K623" i="3"/>
  <c r="D624" i="3"/>
  <c r="F623" i="3"/>
  <c r="H623" i="3"/>
  <c r="H624" i="3"/>
  <c r="J624" i="3"/>
  <c r="K624" i="3"/>
  <c r="D625" i="3"/>
  <c r="F624" i="3"/>
  <c r="F625" i="3"/>
  <c r="I625" i="3"/>
  <c r="I624" i="3"/>
  <c r="H625" i="3"/>
  <c r="J625" i="3"/>
  <c r="K625" i="3"/>
  <c r="D626" i="3"/>
  <c r="H626" i="3"/>
  <c r="I626" i="3"/>
  <c r="J626" i="3"/>
  <c r="K626" i="3"/>
  <c r="D627" i="3"/>
  <c r="F626" i="3"/>
  <c r="F627" i="3"/>
  <c r="J627" i="3"/>
  <c r="I627" i="3"/>
  <c r="H627" i="3"/>
  <c r="K627" i="3"/>
  <c r="D628" i="3"/>
  <c r="H628" i="3"/>
  <c r="J628" i="3"/>
  <c r="I628" i="3"/>
  <c r="K628" i="3"/>
  <c r="D629" i="3"/>
  <c r="F628" i="3"/>
  <c r="F629" i="3"/>
  <c r="J629" i="3"/>
  <c r="I629" i="3"/>
  <c r="H629" i="3"/>
  <c r="K629" i="3"/>
  <c r="D630" i="3"/>
  <c r="H630" i="3"/>
  <c r="J630" i="3"/>
  <c r="K630" i="3"/>
  <c r="D631" i="3"/>
  <c r="F630" i="3"/>
  <c r="H631" i="3"/>
  <c r="I631" i="3"/>
  <c r="I630" i="3"/>
  <c r="J631" i="3"/>
  <c r="K631" i="3"/>
  <c r="D632" i="3"/>
  <c r="F631" i="3"/>
  <c r="H632" i="3"/>
  <c r="J632" i="3"/>
  <c r="I632" i="3"/>
  <c r="K632" i="3"/>
  <c r="D633" i="3"/>
  <c r="F632" i="3"/>
  <c r="F633" i="3"/>
  <c r="J633" i="3"/>
  <c r="I633" i="3"/>
  <c r="H633" i="3"/>
  <c r="K633" i="3"/>
  <c r="D634" i="3"/>
  <c r="H634" i="3"/>
  <c r="J634" i="3"/>
  <c r="K634" i="3"/>
  <c r="D635" i="3"/>
  <c r="H635" i="3"/>
  <c r="F634" i="3"/>
  <c r="I635" i="3"/>
  <c r="I634" i="3"/>
  <c r="J635" i="3"/>
  <c r="K635" i="3"/>
  <c r="D636" i="3"/>
  <c r="F635" i="3"/>
  <c r="F636" i="3"/>
  <c r="H636" i="3"/>
  <c r="J636" i="3"/>
  <c r="K636" i="3"/>
  <c r="D637" i="3"/>
  <c r="I636" i="3"/>
  <c r="I637" i="3"/>
  <c r="J637" i="3"/>
  <c r="K637" i="3"/>
  <c r="D638" i="3"/>
  <c r="I638" i="3"/>
  <c r="F637" i="3"/>
  <c r="H637" i="3"/>
  <c r="H638" i="3"/>
  <c r="F638" i="3"/>
  <c r="J638" i="3"/>
  <c r="K638" i="3"/>
  <c r="D639" i="3"/>
  <c r="I639" i="3"/>
  <c r="H639" i="3"/>
  <c r="J639" i="3"/>
  <c r="K639" i="3"/>
  <c r="D640" i="3"/>
  <c r="I640" i="3"/>
  <c r="F639" i="3"/>
  <c r="H640" i="3"/>
  <c r="J640" i="3"/>
  <c r="K640" i="3"/>
  <c r="D641" i="3"/>
  <c r="I641" i="3"/>
  <c r="F640" i="3"/>
  <c r="J641" i="3"/>
  <c r="H641" i="3"/>
  <c r="K641" i="3"/>
  <c r="D642" i="3"/>
  <c r="F641" i="3"/>
  <c r="H642" i="3"/>
  <c r="J642" i="3"/>
  <c r="K642" i="3"/>
  <c r="D643" i="3"/>
  <c r="I643" i="3"/>
  <c r="F642" i="3"/>
  <c r="F643" i="3"/>
  <c r="I642" i="3"/>
  <c r="H643" i="3"/>
  <c r="K643" i="3"/>
  <c r="D644" i="3"/>
  <c r="J643" i="3"/>
  <c r="H644" i="3"/>
  <c r="J644" i="3"/>
  <c r="I644" i="3"/>
  <c r="K644" i="3"/>
  <c r="D645" i="3"/>
  <c r="F644" i="3"/>
  <c r="H645" i="3"/>
  <c r="J645" i="3"/>
  <c r="F645" i="3"/>
  <c r="K645" i="3"/>
  <c r="D646" i="3"/>
  <c r="I646" i="3"/>
  <c r="I645" i="3"/>
  <c r="F646" i="3"/>
  <c r="H646" i="3"/>
  <c r="J646" i="3"/>
  <c r="K646" i="3"/>
  <c r="D647" i="3"/>
  <c r="J647" i="3"/>
  <c r="F647" i="3"/>
  <c r="H647" i="3"/>
  <c r="I647" i="3"/>
  <c r="K647" i="3"/>
  <c r="D648" i="3"/>
  <c r="I648" i="3"/>
  <c r="H648" i="3"/>
  <c r="J648" i="3"/>
  <c r="K648" i="3"/>
  <c r="D649" i="3"/>
  <c r="F648" i="3"/>
  <c r="F649" i="3"/>
  <c r="J649" i="3"/>
  <c r="I649" i="3"/>
  <c r="H649" i="3"/>
  <c r="K649" i="3"/>
  <c r="D650" i="3"/>
  <c r="H650" i="3"/>
  <c r="I650" i="3"/>
  <c r="J650" i="3"/>
  <c r="K650" i="3"/>
  <c r="D651" i="3"/>
  <c r="I651" i="3"/>
  <c r="F650" i="3"/>
  <c r="J651" i="3"/>
  <c r="K651" i="3"/>
  <c r="D652" i="3"/>
  <c r="F651" i="3"/>
  <c r="H651" i="3"/>
  <c r="H652" i="3"/>
  <c r="I652" i="3"/>
  <c r="J652" i="3"/>
  <c r="K652" i="3"/>
  <c r="D653" i="3"/>
  <c r="I653" i="3"/>
  <c r="F652" i="3"/>
  <c r="J653" i="3"/>
  <c r="K653" i="3"/>
  <c r="D654" i="3"/>
  <c r="F653" i="3"/>
  <c r="H653" i="3"/>
  <c r="H654" i="3"/>
  <c r="I654" i="3"/>
  <c r="J654" i="3"/>
  <c r="K654" i="3"/>
  <c r="D655" i="3"/>
  <c r="I655" i="3"/>
  <c r="F654" i="3"/>
  <c r="J655" i="3"/>
  <c r="K655" i="3"/>
  <c r="D656" i="3"/>
  <c r="F655" i="3"/>
  <c r="H655" i="3"/>
  <c r="H656" i="3"/>
  <c r="I656" i="3"/>
  <c r="J656" i="3"/>
  <c r="K656" i="3"/>
  <c r="D657" i="3"/>
  <c r="I657" i="3"/>
  <c r="F656" i="3"/>
  <c r="J657" i="3"/>
  <c r="K657" i="3"/>
  <c r="D658" i="3"/>
  <c r="F657" i="3"/>
  <c r="H657" i="3"/>
  <c r="H658" i="3"/>
  <c r="I658" i="3"/>
  <c r="J658" i="3"/>
  <c r="K658" i="3"/>
  <c r="D659" i="3"/>
  <c r="I659" i="3"/>
  <c r="F658" i="3"/>
  <c r="J659" i="3"/>
  <c r="K659" i="3"/>
  <c r="D660" i="3"/>
  <c r="F659" i="3"/>
  <c r="H659" i="3"/>
  <c r="H660" i="3"/>
  <c r="I660" i="3"/>
  <c r="J660" i="3"/>
  <c r="K660" i="3"/>
  <c r="D661" i="3"/>
  <c r="I661" i="3"/>
  <c r="F660" i="3"/>
  <c r="J661" i="3"/>
  <c r="H661" i="3"/>
  <c r="K661" i="3"/>
  <c r="D662" i="3"/>
  <c r="F661" i="3"/>
  <c r="I662" i="3"/>
  <c r="H662" i="3"/>
  <c r="F662" i="3"/>
  <c r="J662" i="3"/>
  <c r="K662" i="3"/>
  <c r="D663" i="3"/>
  <c r="J663" i="3"/>
  <c r="F663" i="3"/>
  <c r="H663" i="3"/>
  <c r="I663" i="3"/>
  <c r="K663" i="3"/>
  <c r="D664" i="3"/>
  <c r="I664" i="3"/>
  <c r="H664" i="3"/>
  <c r="J664" i="3"/>
  <c r="K664" i="3"/>
  <c r="D665" i="3"/>
  <c r="F664" i="3"/>
  <c r="F665" i="3"/>
  <c r="J665" i="3"/>
  <c r="I665" i="3"/>
  <c r="H665" i="3"/>
  <c r="K665" i="3"/>
  <c r="D666" i="3"/>
  <c r="I666" i="3"/>
  <c r="H666" i="3"/>
  <c r="J666" i="3"/>
  <c r="K666" i="3"/>
  <c r="D667" i="3"/>
  <c r="I667" i="3"/>
  <c r="F666" i="3"/>
  <c r="J667" i="3"/>
  <c r="K667" i="3"/>
  <c r="D668" i="3"/>
  <c r="I668" i="3"/>
  <c r="F667" i="3"/>
  <c r="H667" i="3"/>
  <c r="H668" i="3"/>
  <c r="F668" i="3"/>
  <c r="J668" i="3"/>
  <c r="K668" i="3"/>
  <c r="D669" i="3"/>
  <c r="J669" i="3"/>
  <c r="F669" i="3"/>
  <c r="H669" i="3"/>
  <c r="I669" i="3"/>
  <c r="K669" i="3"/>
  <c r="D670" i="3"/>
  <c r="H670" i="3"/>
  <c r="I670" i="3"/>
  <c r="J670" i="3"/>
  <c r="K670" i="3"/>
  <c r="D671" i="3"/>
  <c r="I671" i="3"/>
  <c r="F670" i="3"/>
  <c r="F671" i="3"/>
  <c r="H671" i="3"/>
  <c r="J671" i="3"/>
  <c r="K671" i="3"/>
  <c r="D672" i="3"/>
  <c r="H672" i="3"/>
  <c r="I672" i="3"/>
  <c r="J672" i="3"/>
  <c r="K672" i="3"/>
  <c r="D673" i="3"/>
  <c r="I673" i="3"/>
  <c r="F672" i="3"/>
  <c r="J673" i="3"/>
  <c r="K673" i="3"/>
  <c r="D674" i="3"/>
  <c r="F673" i="3"/>
  <c r="H673" i="3"/>
  <c r="H674" i="3"/>
  <c r="I674" i="3"/>
  <c r="J674" i="3"/>
  <c r="K674" i="3"/>
  <c r="D675" i="3"/>
  <c r="H675" i="3"/>
  <c r="F674" i="3"/>
  <c r="J675" i="3"/>
  <c r="I675" i="3"/>
  <c r="K675" i="3"/>
  <c r="D676" i="3"/>
  <c r="F675" i="3"/>
  <c r="H676" i="3"/>
  <c r="J676" i="3"/>
  <c r="K676" i="3"/>
  <c r="D677" i="3"/>
  <c r="F676" i="3"/>
  <c r="F677" i="3"/>
  <c r="I676" i="3"/>
  <c r="H677" i="3"/>
  <c r="I677" i="3"/>
  <c r="K677" i="3"/>
  <c r="D678" i="3"/>
  <c r="F678" i="3"/>
  <c r="J677" i="3"/>
  <c r="H678" i="3"/>
  <c r="J678" i="3"/>
  <c r="I678" i="3"/>
  <c r="K678" i="3"/>
  <c r="D679" i="3"/>
  <c r="J679" i="3"/>
  <c r="F679" i="3"/>
  <c r="H679" i="3"/>
  <c r="I679" i="3"/>
  <c r="K679" i="3"/>
  <c r="D680" i="3"/>
  <c r="I680" i="3"/>
  <c r="H680" i="3"/>
  <c r="J680" i="3"/>
  <c r="K680" i="3"/>
  <c r="D681" i="3"/>
  <c r="F681" i="3"/>
  <c r="F680" i="3"/>
  <c r="J681" i="3"/>
  <c r="H681" i="3"/>
  <c r="K681" i="3"/>
  <c r="D682" i="3"/>
  <c r="I681" i="3"/>
  <c r="H682" i="3"/>
  <c r="J682" i="3"/>
  <c r="K682" i="3"/>
  <c r="D683" i="3"/>
  <c r="F682" i="3"/>
  <c r="H683" i="3"/>
  <c r="I683" i="3"/>
  <c r="I682" i="3"/>
  <c r="F683" i="3"/>
  <c r="J683" i="3"/>
  <c r="K683" i="3"/>
  <c r="D684" i="3"/>
  <c r="H684" i="3"/>
  <c r="I684" i="3"/>
  <c r="J684" i="3"/>
  <c r="K684" i="3"/>
  <c r="D685" i="3"/>
  <c r="F684" i="3"/>
  <c r="J685" i="3"/>
  <c r="I685" i="3"/>
  <c r="H685" i="3"/>
  <c r="K685" i="3"/>
  <c r="D686" i="3"/>
  <c r="F685" i="3"/>
  <c r="I686" i="3"/>
  <c r="H686" i="3"/>
  <c r="F686" i="3"/>
  <c r="J686" i="3"/>
  <c r="K686" i="3"/>
  <c r="D687" i="3"/>
  <c r="I687" i="3"/>
  <c r="J687" i="3"/>
  <c r="H687" i="3"/>
  <c r="K687" i="3"/>
  <c r="D688" i="3"/>
  <c r="F687" i="3"/>
  <c r="I688" i="3"/>
  <c r="H688" i="3"/>
  <c r="F688" i="3"/>
  <c r="J688" i="3"/>
  <c r="K688" i="3"/>
  <c r="D689" i="3"/>
  <c r="J689" i="3"/>
  <c r="I689" i="3"/>
  <c r="H689" i="3"/>
  <c r="K689" i="3"/>
  <c r="D690" i="3"/>
  <c r="F689" i="3"/>
  <c r="I690" i="3"/>
  <c r="H690" i="3"/>
  <c r="F690" i="3"/>
  <c r="J690" i="3"/>
  <c r="K690" i="3"/>
  <c r="D691" i="3"/>
  <c r="I691" i="3"/>
  <c r="J691" i="3"/>
  <c r="H691" i="3"/>
  <c r="K691" i="3"/>
  <c r="D692" i="3"/>
  <c r="I692" i="3"/>
  <c r="F691" i="3"/>
  <c r="H692" i="3"/>
  <c r="J692" i="3"/>
  <c r="K692" i="3"/>
  <c r="D693" i="3"/>
  <c r="I693" i="3"/>
  <c r="F692" i="3"/>
  <c r="J693" i="3"/>
  <c r="K693" i="3"/>
  <c r="D694" i="3"/>
  <c r="I694" i="3"/>
  <c r="F693" i="3"/>
  <c r="H693" i="3"/>
  <c r="H694" i="3"/>
  <c r="F694" i="3"/>
  <c r="J694" i="3"/>
  <c r="K694" i="3"/>
  <c r="D695" i="3"/>
  <c r="J695" i="3"/>
  <c r="I695" i="3"/>
  <c r="H695" i="3"/>
  <c r="K695" i="3"/>
  <c r="D696" i="3"/>
  <c r="F695" i="3"/>
  <c r="H696" i="3"/>
  <c r="J696" i="3"/>
  <c r="K696" i="3"/>
  <c r="D697" i="3"/>
  <c r="F697" i="3"/>
  <c r="F696" i="3"/>
  <c r="H697" i="3"/>
  <c r="I696" i="3"/>
  <c r="K697" i="3"/>
  <c r="D698" i="3"/>
  <c r="I697" i="3"/>
  <c r="F698" i="3"/>
  <c r="J697" i="3"/>
  <c r="H698" i="3"/>
  <c r="J698" i="3"/>
  <c r="I698" i="3"/>
  <c r="K698" i="3"/>
  <c r="D699" i="3"/>
  <c r="J699" i="3"/>
  <c r="I699" i="3"/>
  <c r="H699" i="3"/>
  <c r="K699" i="3"/>
  <c r="D700" i="3"/>
  <c r="F699" i="3"/>
  <c r="H700" i="3"/>
  <c r="J700" i="3"/>
  <c r="I700" i="3"/>
  <c r="K700" i="3"/>
  <c r="D701" i="3"/>
  <c r="F700" i="3"/>
  <c r="F701" i="3"/>
  <c r="J701" i="3"/>
  <c r="I701" i="3"/>
  <c r="H701" i="3"/>
  <c r="K701" i="3"/>
  <c r="D702" i="3"/>
  <c r="H702" i="3"/>
  <c r="J702" i="3"/>
  <c r="I702" i="3"/>
  <c r="K702" i="3"/>
  <c r="D703" i="3"/>
  <c r="F702" i="3"/>
  <c r="F703" i="3"/>
  <c r="J703" i="3"/>
  <c r="I703" i="3"/>
  <c r="H703" i="3"/>
  <c r="K703" i="3"/>
  <c r="D704" i="3"/>
  <c r="I704" i="3"/>
  <c r="H704" i="3"/>
  <c r="J704" i="3"/>
  <c r="K704" i="3"/>
  <c r="D705" i="3"/>
  <c r="F705" i="3"/>
  <c r="F704" i="3"/>
  <c r="J705" i="3"/>
  <c r="H705" i="3"/>
  <c r="K705" i="3"/>
  <c r="D706" i="3"/>
  <c r="I705" i="3"/>
  <c r="H706" i="3"/>
  <c r="J706" i="3"/>
  <c r="K706" i="3"/>
  <c r="D707" i="3"/>
  <c r="F706" i="3"/>
  <c r="I706" i="3"/>
  <c r="J707" i="3"/>
  <c r="I707" i="3"/>
  <c r="H707" i="3"/>
  <c r="K707" i="3"/>
  <c r="D708" i="3"/>
  <c r="F708" i="3"/>
  <c r="F707" i="3"/>
  <c r="H708" i="3"/>
  <c r="I708" i="3"/>
  <c r="J708" i="3"/>
  <c r="K708" i="3"/>
  <c r="D709" i="3"/>
  <c r="I709" i="3"/>
  <c r="J709" i="3"/>
  <c r="H709" i="3"/>
  <c r="K709" i="3"/>
  <c r="D710" i="3"/>
  <c r="F710" i="3"/>
  <c r="F709" i="3"/>
  <c r="H710" i="3"/>
  <c r="I710" i="3"/>
  <c r="J710" i="3"/>
  <c r="K710" i="3"/>
  <c r="D711" i="3"/>
  <c r="J711" i="3"/>
  <c r="I711" i="3"/>
  <c r="H711" i="3"/>
  <c r="K711" i="3"/>
  <c r="D712" i="3"/>
  <c r="F711" i="3"/>
  <c r="H712" i="3"/>
  <c r="F712" i="3"/>
  <c r="I712" i="3"/>
  <c r="J712" i="3"/>
  <c r="K712" i="3"/>
  <c r="D713" i="3"/>
  <c r="J713" i="3"/>
  <c r="I713" i="3"/>
  <c r="H713" i="3"/>
  <c r="K713" i="3"/>
  <c r="D714" i="3"/>
  <c r="F714" i="3"/>
  <c r="F713" i="3"/>
  <c r="H714" i="3"/>
  <c r="I714" i="3"/>
  <c r="J714" i="3"/>
  <c r="K714" i="3"/>
  <c r="D715" i="3"/>
  <c r="I715" i="3"/>
  <c r="J715" i="3"/>
  <c r="H715" i="3"/>
  <c r="K715" i="3"/>
  <c r="D716" i="3"/>
  <c r="F715" i="3"/>
  <c r="H716" i="3"/>
  <c r="F716" i="3"/>
  <c r="I716" i="3"/>
  <c r="J716" i="3"/>
  <c r="K716" i="3"/>
  <c r="D717" i="3"/>
  <c r="H717" i="3"/>
  <c r="J717" i="3"/>
  <c r="I717" i="3"/>
  <c r="K717" i="3"/>
  <c r="D718" i="3"/>
  <c r="I718" i="3"/>
  <c r="F717" i="3"/>
  <c r="H718" i="3"/>
  <c r="J718" i="3"/>
  <c r="K718" i="3"/>
  <c r="D719" i="3"/>
  <c r="F718" i="3"/>
  <c r="H719" i="3"/>
  <c r="J719" i="3"/>
  <c r="I719" i="3"/>
  <c r="K719" i="3"/>
  <c r="D720" i="3"/>
  <c r="F719" i="3"/>
  <c r="I720" i="3"/>
  <c r="H720" i="3"/>
  <c r="F720" i="3"/>
  <c r="J720" i="3"/>
  <c r="K720" i="3"/>
  <c r="D721" i="3"/>
  <c r="J721" i="3"/>
  <c r="I721" i="3"/>
  <c r="H721" i="3"/>
  <c r="K721" i="3"/>
  <c r="D722" i="3"/>
  <c r="F721" i="3"/>
  <c r="I722" i="3"/>
  <c r="H722" i="3"/>
  <c r="F722" i="3"/>
  <c r="J722" i="3"/>
  <c r="K722" i="3"/>
  <c r="D723" i="3"/>
  <c r="I723" i="3"/>
  <c r="J723" i="3"/>
  <c r="H723" i="3"/>
  <c r="K723" i="3"/>
  <c r="D724" i="3"/>
  <c r="F723" i="3"/>
  <c r="I724" i="3"/>
  <c r="H724" i="3"/>
  <c r="F724" i="3"/>
  <c r="J724" i="3"/>
  <c r="K724" i="3"/>
  <c r="D725" i="3"/>
  <c r="J725" i="3"/>
  <c r="I725" i="3"/>
  <c r="H725" i="3"/>
  <c r="K725" i="3"/>
  <c r="D726" i="3"/>
  <c r="H726" i="3"/>
  <c r="F725" i="3"/>
  <c r="I726" i="3"/>
  <c r="F726" i="3"/>
  <c r="J726" i="3"/>
  <c r="K726" i="3"/>
  <c r="D727" i="3"/>
  <c r="J727" i="3"/>
  <c r="I727" i="3"/>
  <c r="H727" i="3"/>
  <c r="K727" i="3"/>
  <c r="D728" i="3"/>
  <c r="F727" i="3"/>
  <c r="I728" i="3"/>
  <c r="H728" i="3"/>
  <c r="F728" i="3"/>
  <c r="J728" i="3"/>
  <c r="K728" i="3"/>
  <c r="D729" i="3"/>
  <c r="J729" i="3"/>
  <c r="I729" i="3"/>
  <c r="H729" i="3"/>
  <c r="K729" i="3"/>
  <c r="D730" i="3"/>
  <c r="F729" i="3"/>
  <c r="I730" i="3"/>
  <c r="H730" i="3"/>
  <c r="F730" i="3"/>
  <c r="J730" i="3"/>
  <c r="K730" i="3"/>
  <c r="D731" i="3"/>
  <c r="H731" i="3"/>
  <c r="J731" i="3"/>
  <c r="I731" i="3"/>
  <c r="K731" i="3"/>
  <c r="D732" i="3"/>
  <c r="H732" i="3"/>
  <c r="F731" i="3"/>
  <c r="I732" i="3"/>
  <c r="F732" i="3"/>
  <c r="J732" i="3"/>
  <c r="K732" i="3"/>
  <c r="D733" i="3"/>
  <c r="J733" i="3"/>
  <c r="I733" i="3"/>
  <c r="H733" i="3"/>
  <c r="K733" i="3"/>
  <c r="D734" i="3"/>
  <c r="F733" i="3"/>
  <c r="I734" i="3"/>
  <c r="H734" i="3"/>
  <c r="F734" i="3"/>
  <c r="J734" i="3"/>
  <c r="K734" i="3"/>
  <c r="D735" i="3"/>
  <c r="H735" i="3"/>
  <c r="J735" i="3"/>
  <c r="F735" i="3"/>
  <c r="I735" i="3"/>
  <c r="K735" i="3"/>
  <c r="D736" i="3"/>
  <c r="H736" i="3"/>
  <c r="I736" i="3"/>
  <c r="J736" i="3"/>
  <c r="K736" i="3"/>
  <c r="D737" i="3"/>
  <c r="F736" i="3"/>
  <c r="J737" i="3"/>
  <c r="I737" i="3"/>
  <c r="K737" i="3"/>
  <c r="D738" i="3"/>
  <c r="F737" i="3"/>
  <c r="H737" i="3"/>
  <c r="H738" i="3"/>
  <c r="I738" i="3"/>
  <c r="J738" i="3"/>
  <c r="K738" i="3"/>
  <c r="D739" i="3"/>
  <c r="F738" i="3"/>
  <c r="J739" i="3"/>
  <c r="I739" i="3"/>
  <c r="K739" i="3"/>
  <c r="D740" i="3"/>
  <c r="F739" i="3"/>
  <c r="H739" i="3"/>
  <c r="H740" i="3"/>
  <c r="I740" i="3"/>
  <c r="J740" i="3"/>
  <c r="K740" i="3"/>
  <c r="D741" i="3"/>
  <c r="F740" i="3"/>
  <c r="J741" i="3"/>
  <c r="I741" i="3"/>
  <c r="K741" i="3"/>
  <c r="D742" i="3"/>
  <c r="I742" i="3"/>
  <c r="F741" i="3"/>
  <c r="H741" i="3"/>
  <c r="H742" i="3"/>
  <c r="J742" i="3"/>
  <c r="K742" i="3"/>
  <c r="D743" i="3"/>
  <c r="F742" i="3"/>
  <c r="J743" i="3"/>
  <c r="I743" i="3"/>
  <c r="K743" i="3"/>
  <c r="D744" i="3"/>
  <c r="I744" i="3"/>
  <c r="F743" i="3"/>
  <c r="H743" i="3"/>
  <c r="H744" i="3"/>
  <c r="J744" i="3"/>
  <c r="K744" i="3"/>
  <c r="D745" i="3"/>
  <c r="F744" i="3"/>
  <c r="J745" i="3"/>
  <c r="I745" i="3"/>
  <c r="K745" i="3"/>
  <c r="D746" i="3"/>
  <c r="H746" i="3"/>
  <c r="F745" i="3"/>
  <c r="H745" i="3"/>
  <c r="I746" i="3"/>
  <c r="J746" i="3"/>
  <c r="K746" i="3"/>
  <c r="D747" i="3"/>
  <c r="F746" i="3"/>
  <c r="J747" i="3"/>
  <c r="I747" i="3"/>
  <c r="K747" i="3"/>
  <c r="D748" i="3"/>
  <c r="H748" i="3"/>
  <c r="F747" i="3"/>
  <c r="H747" i="3"/>
  <c r="I748" i="3"/>
  <c r="J748" i="3"/>
  <c r="K748" i="3"/>
  <c r="D749" i="3"/>
  <c r="F748" i="3"/>
  <c r="J749" i="3"/>
  <c r="I749" i="3"/>
  <c r="K749" i="3"/>
  <c r="D750" i="3"/>
  <c r="H750" i="3"/>
  <c r="F749" i="3"/>
  <c r="H749" i="3"/>
  <c r="I750" i="3"/>
  <c r="J750" i="3"/>
  <c r="K750" i="3"/>
  <c r="D751" i="3"/>
  <c r="H751" i="3"/>
  <c r="F750" i="3"/>
  <c r="F751" i="3"/>
  <c r="J751" i="3"/>
  <c r="I751" i="3"/>
  <c r="K751" i="3"/>
  <c r="D752" i="3"/>
  <c r="H752" i="3"/>
  <c r="J752" i="3"/>
  <c r="I752" i="3"/>
  <c r="K752" i="3"/>
  <c r="D753" i="3"/>
  <c r="F752" i="3"/>
  <c r="J753" i="3"/>
  <c r="I753" i="3"/>
  <c r="K753" i="3"/>
  <c r="D754" i="3"/>
  <c r="H754" i="3"/>
  <c r="F753" i="3"/>
  <c r="H753" i="3"/>
  <c r="I754" i="3"/>
  <c r="J754" i="3"/>
  <c r="K754" i="3"/>
  <c r="D755" i="3"/>
  <c r="F754" i="3"/>
  <c r="J755" i="3"/>
  <c r="I755" i="3"/>
  <c r="K755" i="3"/>
  <c r="D756" i="3"/>
  <c r="H756" i="3"/>
  <c r="F755" i="3"/>
  <c r="H755" i="3"/>
  <c r="I756" i="3"/>
  <c r="J756" i="3"/>
  <c r="K756" i="3"/>
  <c r="D757" i="3"/>
  <c r="F756" i="3"/>
  <c r="J757" i="3"/>
  <c r="I757" i="3"/>
  <c r="K757" i="3"/>
  <c r="D758" i="3"/>
  <c r="H758" i="3"/>
  <c r="F757" i="3"/>
  <c r="H757" i="3"/>
  <c r="I758" i="3"/>
  <c r="J758" i="3"/>
  <c r="K758" i="3"/>
  <c r="D759" i="3"/>
  <c r="H759" i="3"/>
  <c r="F758" i="3"/>
  <c r="F759" i="3"/>
  <c r="J759" i="3"/>
  <c r="I759" i="3"/>
  <c r="K759" i="3"/>
  <c r="D760" i="3"/>
  <c r="H760" i="3"/>
  <c r="J760" i="3"/>
  <c r="I760" i="3"/>
  <c r="K760" i="3"/>
  <c r="D761" i="3"/>
  <c r="H761" i="3"/>
  <c r="F760" i="3"/>
  <c r="F761" i="3"/>
  <c r="J761" i="3"/>
  <c r="I761" i="3"/>
  <c r="K761" i="3"/>
  <c r="D762" i="3"/>
  <c r="H762" i="3"/>
  <c r="J762" i="3"/>
  <c r="I762" i="3"/>
  <c r="K762" i="3"/>
  <c r="D763" i="3"/>
  <c r="H763" i="3"/>
  <c r="F762" i="3"/>
  <c r="F763" i="3"/>
  <c r="J763" i="3"/>
  <c r="I763" i="3"/>
  <c r="K763" i="3"/>
  <c r="D764" i="3"/>
  <c r="H764" i="3"/>
  <c r="J764" i="3"/>
  <c r="I764" i="3"/>
  <c r="K764" i="3"/>
  <c r="D765" i="3"/>
  <c r="H765" i="3"/>
  <c r="F764" i="3"/>
  <c r="F765" i="3"/>
  <c r="J765" i="3"/>
  <c r="I765" i="3"/>
  <c r="K765" i="3"/>
  <c r="D766" i="3"/>
  <c r="H766" i="3"/>
  <c r="J766" i="3"/>
  <c r="I766" i="3"/>
  <c r="K766" i="3"/>
  <c r="D767" i="3"/>
  <c r="H767" i="3"/>
  <c r="F766" i="3"/>
  <c r="F767" i="3"/>
  <c r="J767" i="3"/>
  <c r="I767" i="3"/>
  <c r="K767" i="3"/>
  <c r="D768" i="3"/>
  <c r="H768" i="3"/>
  <c r="J768" i="3"/>
  <c r="I768" i="3"/>
  <c r="K768" i="3"/>
  <c r="D769" i="3"/>
  <c r="F768" i="3"/>
  <c r="H769" i="3"/>
  <c r="J769" i="3"/>
  <c r="I769" i="3"/>
  <c r="K769" i="3"/>
  <c r="D770" i="3"/>
  <c r="H770" i="3"/>
  <c r="F769" i="3"/>
  <c r="I770" i="3"/>
  <c r="F770" i="3"/>
  <c r="J770" i="3"/>
  <c r="K770" i="3"/>
  <c r="D771" i="3"/>
  <c r="H771" i="3"/>
  <c r="J771" i="3"/>
  <c r="F771" i="3"/>
  <c r="I771" i="3"/>
  <c r="K771" i="3"/>
  <c r="D772" i="3"/>
  <c r="H772" i="3"/>
  <c r="J772" i="3"/>
  <c r="I772" i="3"/>
  <c r="K772" i="3"/>
  <c r="D773" i="3"/>
  <c r="H773" i="3"/>
  <c r="F772" i="3"/>
  <c r="F773" i="3"/>
  <c r="J773" i="3"/>
  <c r="I773" i="3"/>
  <c r="K773" i="3"/>
  <c r="D774" i="3"/>
  <c r="H774" i="3"/>
  <c r="J774" i="3"/>
  <c r="I774" i="3"/>
  <c r="K774" i="3"/>
  <c r="D775" i="3"/>
  <c r="F774" i="3"/>
  <c r="J775" i="3"/>
  <c r="I775" i="3"/>
  <c r="K775" i="3"/>
  <c r="D776" i="3"/>
  <c r="H776" i="3"/>
  <c r="F775" i="3"/>
  <c r="H775" i="3"/>
  <c r="J776" i="3"/>
  <c r="I776" i="3"/>
  <c r="K776" i="3"/>
  <c r="D777" i="3"/>
  <c r="H777" i="3"/>
  <c r="F776" i="3"/>
  <c r="F777" i="3"/>
  <c r="J777" i="3"/>
  <c r="I777" i="3"/>
  <c r="K777" i="3"/>
  <c r="D778" i="3"/>
  <c r="H778" i="3"/>
  <c r="J778" i="3"/>
  <c r="K778" i="3"/>
  <c r="D779" i="3"/>
  <c r="F778" i="3"/>
  <c r="H779" i="3"/>
  <c r="I779" i="3"/>
  <c r="I778" i="3"/>
  <c r="J779" i="3"/>
  <c r="K779" i="3"/>
  <c r="D780" i="3"/>
  <c r="H780" i="3"/>
  <c r="F779" i="3"/>
  <c r="F780" i="3"/>
  <c r="J780" i="3"/>
  <c r="K780" i="3"/>
  <c r="D781" i="3"/>
  <c r="H781" i="3"/>
  <c r="I780" i="3"/>
  <c r="F781" i="3"/>
  <c r="J781" i="3"/>
  <c r="I781" i="3"/>
  <c r="K781" i="3"/>
  <c r="D782" i="3"/>
  <c r="H782" i="3"/>
  <c r="J782" i="3"/>
  <c r="I782" i="3"/>
  <c r="K782" i="3"/>
  <c r="D783" i="3"/>
  <c r="H783" i="3"/>
  <c r="F782" i="3"/>
  <c r="F783" i="3"/>
  <c r="J783" i="3"/>
  <c r="I783" i="3"/>
  <c r="K783" i="3"/>
  <c r="D784" i="3"/>
  <c r="H784" i="3"/>
  <c r="J784" i="3"/>
  <c r="I784" i="3"/>
  <c r="K784" i="3"/>
  <c r="D785" i="3"/>
  <c r="H785" i="3"/>
  <c r="F784" i="3"/>
  <c r="F785" i="3"/>
  <c r="J785" i="3"/>
  <c r="I785" i="3"/>
  <c r="K785" i="3"/>
  <c r="D786" i="3"/>
  <c r="H786" i="3"/>
  <c r="J786" i="3"/>
  <c r="I786" i="3"/>
  <c r="K786" i="3"/>
  <c r="D787" i="3"/>
  <c r="H787" i="3"/>
  <c r="F786" i="3"/>
  <c r="F787" i="3"/>
  <c r="J787" i="3"/>
  <c r="I787" i="3"/>
  <c r="K787" i="3"/>
  <c r="D788" i="3"/>
  <c r="H788" i="3"/>
  <c r="J788" i="3"/>
  <c r="I788" i="3"/>
  <c r="K788" i="3"/>
  <c r="D789" i="3"/>
  <c r="H789" i="3"/>
  <c r="F788" i="3"/>
  <c r="F789" i="3"/>
  <c r="J789" i="3"/>
  <c r="I789" i="3"/>
  <c r="K789" i="3"/>
  <c r="D790" i="3"/>
  <c r="H790" i="3"/>
  <c r="J790" i="3"/>
  <c r="I790" i="3"/>
  <c r="K790" i="3"/>
  <c r="D791" i="3"/>
  <c r="H791" i="3"/>
  <c r="F790" i="3"/>
  <c r="F791" i="3"/>
  <c r="J791" i="3"/>
  <c r="I791" i="3"/>
  <c r="K791" i="3"/>
  <c r="D792" i="3"/>
  <c r="H792" i="3"/>
  <c r="J792" i="3"/>
  <c r="I792" i="3"/>
  <c r="K792" i="3"/>
  <c r="D793" i="3"/>
  <c r="H793" i="3"/>
  <c r="F792" i="3"/>
  <c r="F793" i="3"/>
  <c r="J793" i="3"/>
  <c r="I793" i="3"/>
  <c r="K793" i="3"/>
  <c r="D794" i="3"/>
  <c r="H794" i="3"/>
  <c r="J794" i="3"/>
  <c r="I794" i="3"/>
  <c r="K794" i="3"/>
  <c r="D795" i="3"/>
  <c r="H795" i="3"/>
  <c r="F794" i="3"/>
  <c r="F795" i="3"/>
  <c r="J795" i="3"/>
  <c r="I795" i="3"/>
  <c r="K795" i="3"/>
  <c r="D796" i="3"/>
  <c r="H796" i="3"/>
  <c r="J796" i="3"/>
  <c r="I796" i="3"/>
  <c r="K796" i="3"/>
  <c r="D797" i="3"/>
  <c r="F796" i="3"/>
  <c r="H797" i="3"/>
  <c r="J797" i="3"/>
  <c r="I797" i="3"/>
  <c r="K797" i="3"/>
  <c r="D798" i="3"/>
  <c r="H798" i="3"/>
  <c r="F797" i="3"/>
  <c r="F798" i="3"/>
  <c r="J798" i="3"/>
  <c r="K798" i="3"/>
  <c r="D799" i="3"/>
  <c r="I798" i="3"/>
  <c r="H799" i="3"/>
  <c r="J799" i="3"/>
  <c r="I799" i="3"/>
  <c r="K799" i="3"/>
  <c r="D800" i="3"/>
  <c r="H800" i="3"/>
  <c r="F799" i="3"/>
  <c r="I800" i="3"/>
  <c r="F800" i="3"/>
  <c r="J800" i="3"/>
  <c r="K800" i="3"/>
  <c r="D801" i="3"/>
  <c r="H801" i="3"/>
  <c r="J801" i="3"/>
  <c r="F801" i="3"/>
  <c r="I801" i="3"/>
  <c r="K801" i="3"/>
  <c r="D802" i="3"/>
  <c r="J802" i="3"/>
  <c r="I802" i="3"/>
  <c r="K802" i="3"/>
  <c r="D803" i="3"/>
  <c r="F802" i="3"/>
  <c r="H802" i="3"/>
  <c r="J803" i="3"/>
  <c r="F803" i="3"/>
  <c r="H803" i="3"/>
  <c r="I803" i="3"/>
  <c r="K803" i="3"/>
  <c r="D804" i="3"/>
  <c r="H804" i="3"/>
  <c r="J804" i="3"/>
  <c r="K804" i="3"/>
  <c r="D805" i="3"/>
  <c r="F804" i="3"/>
  <c r="H805" i="3"/>
  <c r="I805" i="3"/>
  <c r="I804" i="3"/>
  <c r="J805" i="3"/>
  <c r="K805" i="3"/>
  <c r="D806" i="3"/>
  <c r="F805" i="3"/>
  <c r="F806" i="3"/>
  <c r="H806" i="3"/>
  <c r="J806" i="3"/>
  <c r="K806" i="3"/>
  <c r="D807" i="3"/>
  <c r="I806" i="3"/>
  <c r="F807" i="3"/>
  <c r="J807" i="3"/>
  <c r="I807" i="3"/>
  <c r="H807" i="3"/>
  <c r="K807" i="3"/>
  <c r="D808" i="3"/>
  <c r="H808" i="3"/>
  <c r="J808" i="3"/>
  <c r="I808" i="3"/>
  <c r="K808" i="3"/>
  <c r="D809" i="3"/>
  <c r="F808" i="3"/>
  <c r="H809" i="3"/>
  <c r="J809" i="3"/>
  <c r="I809" i="3"/>
  <c r="K809" i="3"/>
  <c r="D810" i="3"/>
  <c r="F809" i="3"/>
  <c r="F810" i="3"/>
  <c r="H810" i="3"/>
  <c r="J810" i="3"/>
  <c r="K810" i="3"/>
  <c r="D811" i="3"/>
  <c r="I810" i="3"/>
  <c r="F811" i="3"/>
  <c r="J811" i="3"/>
  <c r="I811" i="3"/>
  <c r="H811" i="3"/>
  <c r="K811" i="3"/>
  <c r="D812" i="3"/>
  <c r="H812" i="3"/>
  <c r="J812" i="3"/>
  <c r="I812" i="3"/>
  <c r="K812" i="3"/>
  <c r="D813" i="3"/>
  <c r="F812" i="3"/>
  <c r="J813" i="3"/>
  <c r="F813" i="3"/>
  <c r="H813" i="3"/>
  <c r="I813" i="3"/>
  <c r="K813" i="3"/>
  <c r="D814" i="3"/>
  <c r="H814" i="3"/>
  <c r="J814" i="3"/>
  <c r="K814" i="3"/>
  <c r="D815" i="3"/>
  <c r="F814" i="3"/>
  <c r="F815" i="3"/>
  <c r="I815" i="3"/>
  <c r="I814" i="3"/>
  <c r="H815" i="3"/>
  <c r="K815" i="3"/>
  <c r="D816" i="3"/>
  <c r="F816" i="3"/>
  <c r="J815" i="3"/>
  <c r="H816" i="3"/>
  <c r="J816" i="3"/>
  <c r="K816" i="3"/>
  <c r="D817" i="3"/>
  <c r="I816" i="3"/>
  <c r="H817" i="3"/>
  <c r="J817" i="3"/>
  <c r="I817" i="3"/>
  <c r="K817" i="3"/>
  <c r="D818" i="3"/>
  <c r="I818" i="3"/>
  <c r="F817" i="3"/>
  <c r="H818" i="3"/>
  <c r="F818" i="3"/>
  <c r="J818" i="3"/>
  <c r="K818" i="3"/>
  <c r="D819" i="3"/>
  <c r="J819" i="3"/>
  <c r="F819" i="3"/>
  <c r="H819" i="3"/>
  <c r="I819" i="3"/>
  <c r="K819" i="3"/>
  <c r="D820" i="3"/>
  <c r="H820" i="3"/>
  <c r="I820" i="3"/>
  <c r="J820" i="3"/>
  <c r="K820" i="3"/>
  <c r="D821" i="3"/>
  <c r="F821" i="3"/>
  <c r="I821" i="3"/>
  <c r="F820" i="3"/>
  <c r="J821" i="3"/>
  <c r="H821" i="3"/>
  <c r="K821" i="3"/>
  <c r="D822" i="3"/>
  <c r="H822" i="3"/>
  <c r="J822" i="3"/>
  <c r="K822" i="3"/>
  <c r="D823" i="3"/>
  <c r="I823" i="3"/>
  <c r="F822" i="3"/>
  <c r="I822" i="3"/>
  <c r="H823" i="3"/>
  <c r="J823" i="3"/>
  <c r="K823" i="3"/>
  <c r="D824" i="3"/>
  <c r="F824" i="3"/>
  <c r="F823" i="3"/>
  <c r="H824" i="3"/>
  <c r="J824" i="3"/>
  <c r="I824" i="3"/>
  <c r="K824" i="3"/>
  <c r="D825" i="3"/>
  <c r="F825" i="3"/>
  <c r="J825" i="3"/>
  <c r="H825" i="3"/>
  <c r="I825" i="3"/>
  <c r="K825" i="3"/>
  <c r="D826" i="3"/>
  <c r="H826" i="3"/>
  <c r="J826" i="3"/>
  <c r="K826" i="3"/>
  <c r="D827" i="3"/>
  <c r="I827" i="3"/>
  <c r="F826" i="3"/>
  <c r="I826" i="3"/>
  <c r="H827" i="3"/>
  <c r="J827" i="3"/>
  <c r="K827" i="3"/>
  <c r="D828" i="3"/>
  <c r="H828" i="3"/>
  <c r="I828" i="3"/>
  <c r="F827" i="3"/>
  <c r="J828" i="3"/>
  <c r="K828" i="3"/>
  <c r="D829" i="3"/>
  <c r="F828" i="3"/>
  <c r="J829" i="3"/>
  <c r="I829" i="3"/>
  <c r="H829" i="3"/>
  <c r="K829" i="3"/>
  <c r="D830" i="3"/>
  <c r="H830" i="3"/>
  <c r="F830" i="3"/>
  <c r="F829" i="3"/>
  <c r="I830" i="3"/>
  <c r="J830" i="3"/>
  <c r="K830" i="3"/>
  <c r="D831" i="3"/>
  <c r="I831" i="3"/>
  <c r="J831" i="3"/>
  <c r="H831" i="3"/>
  <c r="K831" i="3"/>
  <c r="D832" i="3"/>
  <c r="F832" i="3"/>
  <c r="F831" i="3"/>
  <c r="H832" i="3"/>
  <c r="J832" i="3"/>
  <c r="K832" i="3"/>
  <c r="D833" i="3"/>
  <c r="F833" i="3"/>
  <c r="I832" i="3"/>
  <c r="J833" i="3"/>
  <c r="I833" i="3"/>
  <c r="H833" i="3"/>
  <c r="K833" i="3"/>
  <c r="D834" i="3"/>
  <c r="H834" i="3"/>
  <c r="J834" i="3"/>
  <c r="K834" i="3"/>
  <c r="D835" i="3"/>
  <c r="I835" i="3"/>
  <c r="F834" i="3"/>
  <c r="I834" i="3"/>
  <c r="H835" i="3"/>
  <c r="J835" i="3"/>
  <c r="K835" i="3"/>
  <c r="D836" i="3"/>
  <c r="H836" i="3"/>
  <c r="F835" i="3"/>
  <c r="J836" i="3"/>
  <c r="I836" i="3"/>
  <c r="K836" i="3"/>
  <c r="D837" i="3"/>
  <c r="F837" i="3"/>
  <c r="F836" i="3"/>
  <c r="J837" i="3"/>
  <c r="I837" i="3"/>
  <c r="H837" i="3"/>
  <c r="K837" i="3"/>
  <c r="D838" i="3"/>
  <c r="H838" i="3"/>
  <c r="I838" i="3"/>
  <c r="J838" i="3"/>
  <c r="K838" i="3"/>
  <c r="D839" i="3"/>
  <c r="H839" i="3"/>
  <c r="F838" i="3"/>
  <c r="J839" i="3"/>
  <c r="I839" i="3"/>
  <c r="K839" i="3"/>
  <c r="D840" i="3"/>
  <c r="F840" i="3"/>
  <c r="F839" i="3"/>
  <c r="H840" i="3"/>
  <c r="J840" i="3"/>
  <c r="I840" i="3"/>
  <c r="K840" i="3"/>
  <c r="D841" i="3"/>
  <c r="H841" i="3"/>
  <c r="I841" i="3"/>
  <c r="J841" i="3"/>
  <c r="K841" i="3"/>
  <c r="D842" i="3"/>
  <c r="F842" i="3"/>
  <c r="F841" i="3"/>
  <c r="H842" i="3"/>
  <c r="J842" i="3"/>
  <c r="K842" i="3"/>
  <c r="D843" i="3"/>
  <c r="F843" i="3"/>
  <c r="I842" i="3"/>
  <c r="J843" i="3"/>
  <c r="I843" i="3"/>
  <c r="H843" i="3"/>
  <c r="K843" i="3"/>
  <c r="D844" i="3"/>
  <c r="H844" i="3"/>
  <c r="J844" i="3"/>
  <c r="K844" i="3"/>
  <c r="D845" i="3"/>
  <c r="F844" i="3"/>
  <c r="H845" i="3"/>
  <c r="I845" i="3"/>
  <c r="I844" i="3"/>
  <c r="K845" i="3"/>
  <c r="D846" i="3"/>
  <c r="F845" i="3"/>
  <c r="J845" i="3"/>
  <c r="H846" i="3"/>
  <c r="F846" i="3"/>
  <c r="I846" i="3"/>
  <c r="J846" i="3"/>
  <c r="K846" i="3"/>
  <c r="D847" i="3"/>
  <c r="I847" i="3"/>
  <c r="H847" i="3"/>
  <c r="J847" i="3"/>
  <c r="K847" i="3"/>
  <c r="D848" i="3"/>
  <c r="F848" i="3"/>
  <c r="F847" i="3"/>
  <c r="H848" i="3"/>
  <c r="J848" i="3"/>
  <c r="K848" i="3"/>
  <c r="D849" i="3"/>
  <c r="F849" i="3"/>
  <c r="I848" i="3"/>
  <c r="J849" i="3"/>
  <c r="I849" i="3"/>
  <c r="H849" i="3"/>
  <c r="K849" i="3"/>
  <c r="D850" i="3"/>
  <c r="H850" i="3"/>
  <c r="I850" i="3"/>
  <c r="J850" i="3"/>
  <c r="K850" i="3"/>
  <c r="D851" i="3"/>
  <c r="H851" i="3"/>
  <c r="I851" i="3"/>
  <c r="F850" i="3"/>
  <c r="J851" i="3"/>
  <c r="K851" i="3"/>
  <c r="D852" i="3"/>
  <c r="F852" i="3"/>
  <c r="F851" i="3"/>
  <c r="H852" i="3"/>
  <c r="J852" i="3"/>
  <c r="I852" i="3"/>
  <c r="K852" i="3"/>
  <c r="D853" i="3"/>
  <c r="F853" i="3"/>
  <c r="J853" i="3"/>
  <c r="H853" i="3"/>
  <c r="I853" i="3"/>
  <c r="K853" i="3"/>
  <c r="D854" i="3"/>
  <c r="H854" i="3"/>
  <c r="J854" i="3"/>
  <c r="K854" i="3"/>
  <c r="D855" i="3"/>
  <c r="I855" i="3"/>
  <c r="F854" i="3"/>
  <c r="I854" i="3"/>
  <c r="H855" i="3"/>
  <c r="J855" i="3"/>
  <c r="K855" i="3"/>
  <c r="D856" i="3"/>
  <c r="F856" i="3"/>
  <c r="F855" i="3"/>
  <c r="H856" i="3"/>
  <c r="J856" i="3"/>
  <c r="K856" i="3"/>
  <c r="D857" i="3"/>
  <c r="F857" i="3"/>
  <c r="I856" i="3"/>
  <c r="J857" i="3"/>
  <c r="I857" i="3"/>
  <c r="H857" i="3"/>
  <c r="K857" i="3"/>
  <c r="D858" i="3"/>
  <c r="H858" i="3"/>
  <c r="I858" i="3"/>
  <c r="J858" i="3"/>
  <c r="K858" i="3"/>
  <c r="D859" i="3"/>
  <c r="F859" i="3"/>
  <c r="F858" i="3"/>
  <c r="J859" i="3"/>
  <c r="I859" i="3"/>
  <c r="H859" i="3"/>
  <c r="K859" i="3"/>
  <c r="D860" i="3"/>
  <c r="H860" i="3"/>
  <c r="I860" i="3"/>
  <c r="J860" i="3"/>
  <c r="K860" i="3"/>
  <c r="D861" i="3"/>
  <c r="F861" i="3"/>
  <c r="F860" i="3"/>
  <c r="J861" i="3"/>
  <c r="I861" i="3"/>
  <c r="H861" i="3"/>
  <c r="K861" i="3"/>
  <c r="D862" i="3"/>
  <c r="H862" i="3"/>
  <c r="J862" i="3"/>
  <c r="K862" i="3"/>
  <c r="D863" i="3"/>
  <c r="F863" i="3"/>
  <c r="I863" i="3"/>
  <c r="F862" i="3"/>
  <c r="I862" i="3"/>
  <c r="H863" i="3"/>
  <c r="K863" i="3"/>
  <c r="D864" i="3"/>
  <c r="F864" i="3"/>
  <c r="J863" i="3"/>
  <c r="H864" i="3"/>
  <c r="J864" i="3"/>
  <c r="K864" i="3"/>
  <c r="D865" i="3"/>
  <c r="H865" i="3"/>
  <c r="I864" i="3"/>
  <c r="J865" i="3"/>
  <c r="I865" i="3"/>
  <c r="K865" i="3"/>
  <c r="D866" i="3"/>
  <c r="F865" i="3"/>
  <c r="H866" i="3"/>
  <c r="J866" i="3"/>
  <c r="I866" i="3"/>
  <c r="K866" i="3"/>
  <c r="D867" i="3"/>
  <c r="F867" i="3"/>
  <c r="F866" i="3"/>
  <c r="J867" i="3"/>
  <c r="I867" i="3"/>
  <c r="H867" i="3"/>
  <c r="K867" i="3"/>
  <c r="D868" i="3"/>
  <c r="H868" i="3"/>
  <c r="J868" i="3"/>
  <c r="K868" i="3"/>
  <c r="D869" i="3"/>
  <c r="H869" i="3"/>
  <c r="I869" i="3"/>
  <c r="F868" i="3"/>
  <c r="I868" i="3"/>
  <c r="F869" i="3"/>
  <c r="J869" i="3"/>
  <c r="K869" i="3"/>
  <c r="D870" i="3"/>
  <c r="H870" i="3"/>
  <c r="J870" i="3"/>
  <c r="K870" i="3"/>
  <c r="D871" i="3"/>
  <c r="F871" i="3"/>
  <c r="I871" i="3"/>
  <c r="F870" i="3"/>
  <c r="I870" i="3"/>
  <c r="H871" i="3"/>
  <c r="K871" i="3"/>
  <c r="D872" i="3"/>
  <c r="F872" i="3"/>
  <c r="J871" i="3"/>
  <c r="H872" i="3"/>
  <c r="J872" i="3"/>
  <c r="I872" i="3"/>
  <c r="K872" i="3"/>
  <c r="D873" i="3"/>
  <c r="F873" i="3"/>
  <c r="J873" i="3"/>
  <c r="H873" i="3"/>
  <c r="I873" i="3"/>
  <c r="K873" i="3"/>
  <c r="D874" i="3"/>
  <c r="I874" i="3"/>
  <c r="J874" i="3"/>
  <c r="K874" i="3"/>
  <c r="D875" i="3"/>
  <c r="F875" i="3"/>
  <c r="I875" i="3"/>
  <c r="F874" i="3"/>
  <c r="H874" i="3"/>
  <c r="J875" i="3"/>
  <c r="K875" i="3"/>
  <c r="D876" i="3"/>
  <c r="H875" i="3"/>
  <c r="H876" i="3"/>
  <c r="I876" i="3"/>
  <c r="J876" i="3"/>
  <c r="K876" i="3"/>
  <c r="D877" i="3"/>
  <c r="H877" i="3"/>
  <c r="I877" i="3"/>
  <c r="F876" i="3"/>
  <c r="J877" i="3"/>
  <c r="K877" i="3"/>
  <c r="D878" i="3"/>
  <c r="H878" i="3"/>
  <c r="F878" i="3"/>
  <c r="F877" i="3"/>
  <c r="J878" i="3"/>
  <c r="K878" i="3"/>
  <c r="D879" i="3"/>
  <c r="I878" i="3"/>
  <c r="H879" i="3"/>
  <c r="J879" i="3"/>
  <c r="I879" i="3"/>
  <c r="K879" i="3"/>
  <c r="D880" i="3"/>
  <c r="F880" i="3"/>
  <c r="F879" i="3"/>
  <c r="H880" i="3"/>
  <c r="J880" i="3"/>
  <c r="I880" i="3"/>
  <c r="K880" i="3"/>
  <c r="D881" i="3"/>
  <c r="F881" i="3"/>
  <c r="I881" i="3"/>
  <c r="J881" i="3"/>
  <c r="H881" i="3"/>
  <c r="K881" i="3"/>
  <c r="D882" i="3"/>
  <c r="H882" i="3"/>
  <c r="J882" i="3"/>
  <c r="K882" i="3"/>
  <c r="D883" i="3"/>
  <c r="F883" i="3"/>
  <c r="F882" i="3"/>
  <c r="I883" i="3"/>
  <c r="I882" i="3"/>
  <c r="H883" i="3"/>
  <c r="K883" i="3"/>
  <c r="D884" i="3"/>
  <c r="F884" i="3"/>
  <c r="J883" i="3"/>
  <c r="H884" i="3"/>
  <c r="J884" i="3"/>
  <c r="K884" i="3"/>
  <c r="D885" i="3"/>
  <c r="H885" i="3"/>
  <c r="I884" i="3"/>
  <c r="J885" i="3"/>
  <c r="I885" i="3"/>
  <c r="K885" i="3"/>
  <c r="D886" i="3"/>
  <c r="F886" i="3"/>
  <c r="I886" i="3"/>
  <c r="F885" i="3"/>
  <c r="J886" i="3"/>
  <c r="K886" i="3"/>
  <c r="D887" i="3"/>
  <c r="H886" i="3"/>
  <c r="F887" i="3"/>
  <c r="J887" i="3"/>
  <c r="I887" i="3"/>
  <c r="K887" i="3"/>
  <c r="D888" i="3"/>
  <c r="H887" i="3"/>
  <c r="H888" i="3"/>
  <c r="J888" i="3"/>
  <c r="I888" i="3"/>
  <c r="K888" i="3"/>
  <c r="D889" i="3"/>
  <c r="F889" i="3"/>
  <c r="F888" i="3"/>
  <c r="J889" i="3"/>
  <c r="I889" i="3"/>
  <c r="H889" i="3"/>
  <c r="K889" i="3"/>
  <c r="D890" i="3"/>
  <c r="H890" i="3"/>
  <c r="J890" i="3"/>
  <c r="K890" i="3"/>
  <c r="D891" i="3"/>
  <c r="I891" i="3"/>
  <c r="F890" i="3"/>
  <c r="I890" i="3"/>
  <c r="H891" i="3"/>
  <c r="J891" i="3"/>
  <c r="K891" i="3"/>
  <c r="D892" i="3"/>
  <c r="H892" i="3"/>
  <c r="F891" i="3"/>
  <c r="F892" i="3"/>
  <c r="I892" i="3"/>
  <c r="J892" i="3"/>
  <c r="K892" i="3"/>
  <c r="D893" i="3"/>
  <c r="F893" i="3"/>
  <c r="I893" i="3"/>
  <c r="J893" i="3"/>
  <c r="H893" i="3"/>
  <c r="K893" i="3"/>
  <c r="D894" i="3"/>
  <c r="H894" i="3"/>
  <c r="I894" i="3"/>
  <c r="J894" i="3"/>
  <c r="K894" i="3"/>
  <c r="D895" i="3"/>
  <c r="F894" i="3"/>
  <c r="J895" i="3"/>
  <c r="I895" i="3"/>
  <c r="K895" i="3"/>
  <c r="D896" i="3"/>
  <c r="F895" i="3"/>
  <c r="H895" i="3"/>
  <c r="H896" i="3"/>
  <c r="I896" i="3"/>
  <c r="J896" i="3"/>
  <c r="K896" i="3"/>
  <c r="D897" i="3"/>
  <c r="I897" i="3"/>
  <c r="F896" i="3"/>
  <c r="J897" i="3"/>
  <c r="K897" i="3"/>
  <c r="D898" i="3"/>
  <c r="F897" i="3"/>
  <c r="H897" i="3"/>
  <c r="H898" i="3"/>
  <c r="I898" i="3"/>
  <c r="J898" i="3"/>
  <c r="K898" i="3"/>
  <c r="D899" i="3"/>
  <c r="I899" i="3"/>
  <c r="F898" i="3"/>
  <c r="J899" i="3"/>
  <c r="K899" i="3"/>
  <c r="D900" i="3"/>
  <c r="F899" i="3"/>
  <c r="H899" i="3"/>
  <c r="H900" i="3"/>
  <c r="I900" i="3"/>
  <c r="J900" i="3"/>
  <c r="K900" i="3"/>
  <c r="D901" i="3"/>
  <c r="I901" i="3"/>
  <c r="F900" i="3"/>
  <c r="J901" i="3"/>
  <c r="K901" i="3"/>
  <c r="D902" i="3"/>
  <c r="F901" i="3"/>
  <c r="H901" i="3"/>
  <c r="H902" i="3"/>
  <c r="I902" i="3"/>
  <c r="J902" i="3"/>
  <c r="K902" i="3"/>
  <c r="D903" i="3"/>
  <c r="I903" i="3"/>
  <c r="F902" i="3"/>
  <c r="J903" i="3"/>
  <c r="K903" i="3"/>
  <c r="D904" i="3"/>
  <c r="F903" i="3"/>
  <c r="H903" i="3"/>
  <c r="H904" i="3"/>
  <c r="I904" i="3"/>
  <c r="J904" i="3"/>
  <c r="K904" i="3"/>
  <c r="D905" i="3"/>
  <c r="I905" i="3"/>
  <c r="F904" i="3"/>
  <c r="J905" i="3"/>
  <c r="K905" i="3"/>
  <c r="D906" i="3"/>
  <c r="F905" i="3"/>
  <c r="H905" i="3"/>
  <c r="H906" i="3"/>
  <c r="I906" i="3"/>
  <c r="J906" i="3"/>
  <c r="K906" i="3"/>
  <c r="D907" i="3"/>
  <c r="F906" i="3"/>
  <c r="J907" i="3"/>
  <c r="I907" i="3"/>
  <c r="K907" i="3"/>
  <c r="D908" i="3"/>
  <c r="F907" i="3"/>
  <c r="H907" i="3"/>
  <c r="H908" i="3"/>
  <c r="J908" i="3"/>
  <c r="K908" i="3"/>
  <c r="D909" i="3"/>
  <c r="F909" i="3"/>
  <c r="I909" i="3"/>
  <c r="F908" i="3"/>
  <c r="I908" i="3"/>
  <c r="H909" i="3"/>
  <c r="K909" i="3"/>
  <c r="D910" i="3"/>
  <c r="F910" i="3"/>
  <c r="J909" i="3"/>
  <c r="H910" i="3"/>
  <c r="J910" i="3"/>
  <c r="K910" i="3"/>
  <c r="D911" i="3"/>
  <c r="F911" i="3"/>
  <c r="I910" i="3"/>
  <c r="J911" i="3"/>
  <c r="I911" i="3"/>
  <c r="H911" i="3"/>
  <c r="K911" i="3"/>
  <c r="D912" i="3"/>
  <c r="H912" i="3"/>
  <c r="F912" i="3"/>
  <c r="J912" i="3"/>
  <c r="K912" i="3"/>
  <c r="D913" i="3"/>
  <c r="I912" i="3"/>
  <c r="J913" i="3"/>
  <c r="I913" i="3"/>
  <c r="H913" i="3"/>
  <c r="K913" i="3"/>
  <c r="D914" i="3"/>
  <c r="H914" i="3"/>
  <c r="F913" i="3"/>
  <c r="J914" i="3"/>
  <c r="K914" i="3"/>
  <c r="D915" i="3"/>
  <c r="F915" i="3"/>
  <c r="F914" i="3"/>
  <c r="I914" i="3"/>
  <c r="H915" i="3"/>
  <c r="K915" i="3"/>
  <c r="D916" i="3"/>
  <c r="I915" i="3"/>
  <c r="J915" i="3"/>
  <c r="H916" i="3"/>
  <c r="J916" i="3"/>
  <c r="K916" i="3"/>
  <c r="D917" i="3"/>
  <c r="F916" i="3"/>
  <c r="I916" i="3"/>
  <c r="F917" i="3"/>
  <c r="J917" i="3"/>
  <c r="I917" i="3"/>
  <c r="H917" i="3"/>
  <c r="K917" i="3"/>
  <c r="D918" i="3"/>
  <c r="H918" i="3"/>
  <c r="J918" i="3"/>
  <c r="K918" i="3"/>
  <c r="D919" i="3"/>
  <c r="I919" i="3"/>
  <c r="F918" i="3"/>
  <c r="I918" i="3"/>
  <c r="H919" i="3"/>
  <c r="J919" i="3"/>
  <c r="K919" i="3"/>
  <c r="D920" i="3"/>
  <c r="H920" i="3"/>
  <c r="F919" i="3"/>
  <c r="J920" i="3"/>
  <c r="I920" i="3"/>
  <c r="K920" i="3"/>
  <c r="D921" i="3"/>
  <c r="F921" i="3"/>
  <c r="F920" i="3"/>
  <c r="J921" i="3"/>
  <c r="I921" i="3"/>
  <c r="H921" i="3"/>
  <c r="K921" i="3"/>
  <c r="D922" i="3"/>
  <c r="H922" i="3"/>
  <c r="I922" i="3"/>
  <c r="J922" i="3"/>
  <c r="K922" i="3"/>
  <c r="D923" i="3"/>
  <c r="F923" i="3"/>
  <c r="F922" i="3"/>
  <c r="J923" i="3"/>
  <c r="I923" i="3"/>
  <c r="H923" i="3"/>
  <c r="K923" i="3"/>
  <c r="D924" i="3"/>
  <c r="H924" i="3"/>
  <c r="J924" i="3"/>
  <c r="K924" i="3"/>
  <c r="D925" i="3"/>
  <c r="H925" i="3"/>
  <c r="F924" i="3"/>
  <c r="I925" i="3"/>
  <c r="I924" i="3"/>
  <c r="F925" i="3"/>
  <c r="J925" i="3"/>
  <c r="K925" i="3"/>
  <c r="D926" i="3"/>
  <c r="H926" i="3"/>
  <c r="I926" i="3"/>
  <c r="J926" i="3"/>
  <c r="K926" i="3"/>
  <c r="D927" i="3"/>
  <c r="F927" i="3"/>
  <c r="F926" i="3"/>
  <c r="J927" i="3"/>
  <c r="I927" i="3"/>
  <c r="H927" i="3"/>
  <c r="K927" i="3"/>
  <c r="D928" i="3"/>
  <c r="H928" i="3"/>
  <c r="I928" i="3"/>
  <c r="J928" i="3"/>
  <c r="K928" i="3"/>
  <c r="D929" i="3"/>
  <c r="F929" i="3"/>
  <c r="F928" i="3"/>
  <c r="J929" i="3"/>
  <c r="I929" i="3"/>
  <c r="H929" i="3"/>
  <c r="K929" i="3"/>
  <c r="D930" i="3"/>
  <c r="H930" i="3"/>
  <c r="J930" i="3"/>
  <c r="I930" i="3"/>
  <c r="K930" i="3"/>
  <c r="D931" i="3"/>
  <c r="F931" i="3"/>
  <c r="F930" i="3"/>
  <c r="J931" i="3"/>
  <c r="I931" i="3"/>
  <c r="H931" i="3"/>
  <c r="K931" i="3"/>
  <c r="D932" i="3"/>
  <c r="H932" i="3"/>
  <c r="J932" i="3"/>
  <c r="I932" i="3"/>
  <c r="K932" i="3"/>
  <c r="D933" i="3"/>
  <c r="F932" i="3"/>
  <c r="F933" i="3"/>
  <c r="J933" i="3"/>
  <c r="I933" i="3"/>
  <c r="H933" i="3"/>
  <c r="K933" i="3"/>
  <c r="D934" i="3"/>
  <c r="H934" i="3"/>
  <c r="J934" i="3"/>
  <c r="K934" i="3"/>
  <c r="D935" i="3"/>
  <c r="I935" i="3"/>
  <c r="F934" i="3"/>
  <c r="I934" i="3"/>
  <c r="H935" i="3"/>
  <c r="J935" i="3"/>
  <c r="K935" i="3"/>
  <c r="D936" i="3"/>
  <c r="F936" i="3"/>
  <c r="F935" i="3"/>
  <c r="H936" i="3"/>
  <c r="J936" i="3"/>
  <c r="I936" i="3"/>
  <c r="K936" i="3"/>
  <c r="D937" i="3"/>
  <c r="F937" i="3"/>
  <c r="I937" i="3"/>
  <c r="J937" i="3"/>
  <c r="H937" i="3"/>
  <c r="K937" i="3"/>
  <c r="D938" i="3"/>
  <c r="H938" i="3"/>
  <c r="I938" i="3"/>
  <c r="J938" i="3"/>
  <c r="K938" i="3"/>
  <c r="D939" i="3"/>
  <c r="I939" i="3"/>
  <c r="F938" i="3"/>
  <c r="J939" i="3"/>
  <c r="K939" i="3"/>
  <c r="D940" i="3"/>
  <c r="F939" i="3"/>
  <c r="H939" i="3"/>
  <c r="H940" i="3"/>
  <c r="J940" i="3"/>
  <c r="K940" i="3"/>
  <c r="D941" i="3"/>
  <c r="I941" i="3"/>
  <c r="F940" i="3"/>
  <c r="F941" i="3"/>
  <c r="I940" i="3"/>
  <c r="H941" i="3"/>
  <c r="K941" i="3"/>
  <c r="D942" i="3"/>
  <c r="J941" i="3"/>
  <c r="F942" i="3"/>
  <c r="H942" i="3"/>
  <c r="J942" i="3"/>
  <c r="I942" i="3"/>
  <c r="K942" i="3"/>
  <c r="D943" i="3"/>
  <c r="F943" i="3"/>
  <c r="J943" i="3"/>
  <c r="H943" i="3"/>
  <c r="I943" i="3"/>
  <c r="K943" i="3"/>
  <c r="D944" i="3"/>
  <c r="H944" i="3"/>
  <c r="J944" i="3"/>
  <c r="I944" i="3"/>
  <c r="K944" i="3"/>
  <c r="D945" i="3"/>
  <c r="H945" i="3"/>
  <c r="I945" i="3"/>
  <c r="F944" i="3"/>
  <c r="J945" i="3"/>
  <c r="K945" i="3"/>
  <c r="D946" i="3"/>
  <c r="F946" i="3"/>
  <c r="F945" i="3"/>
  <c r="H946" i="3"/>
  <c r="J946" i="3"/>
  <c r="I946" i="3"/>
  <c r="K946" i="3"/>
  <c r="D947" i="3"/>
  <c r="F947" i="3"/>
  <c r="I947" i="3"/>
  <c r="J947" i="3"/>
  <c r="H947" i="3"/>
  <c r="K947" i="3"/>
  <c r="D948" i="3"/>
  <c r="H948" i="3"/>
  <c r="J948" i="3"/>
  <c r="K948" i="3"/>
  <c r="D949" i="3"/>
  <c r="H949" i="3"/>
  <c r="F948" i="3"/>
  <c r="I949" i="3"/>
  <c r="I948" i="3"/>
  <c r="F949" i="3"/>
  <c r="J949" i="3"/>
  <c r="K949" i="3"/>
  <c r="D950" i="3"/>
  <c r="H950" i="3"/>
  <c r="J950" i="3"/>
  <c r="K950" i="3"/>
  <c r="D951" i="3"/>
  <c r="H951" i="3"/>
  <c r="I951" i="3"/>
  <c r="F950" i="3"/>
  <c r="I950" i="3"/>
  <c r="F951" i="3"/>
  <c r="J951" i="3"/>
  <c r="K951" i="3"/>
  <c r="D952" i="3"/>
  <c r="H952" i="3"/>
  <c r="I952" i="3"/>
  <c r="J952" i="3"/>
  <c r="K952" i="3"/>
  <c r="D953" i="3"/>
  <c r="I953" i="3"/>
  <c r="F952" i="3"/>
  <c r="J953" i="3"/>
  <c r="K953" i="3"/>
  <c r="D954" i="3"/>
  <c r="F953" i="3"/>
  <c r="H953" i="3"/>
  <c r="H954" i="3"/>
  <c r="I954" i="3"/>
  <c r="J954" i="3"/>
  <c r="K954" i="3"/>
  <c r="D955" i="3"/>
  <c r="I955" i="3"/>
  <c r="F954" i="3"/>
  <c r="J955" i="3"/>
  <c r="K955" i="3"/>
  <c r="D956" i="3"/>
  <c r="F955" i="3"/>
  <c r="H955" i="3"/>
  <c r="H956" i="3"/>
  <c r="J956" i="3"/>
  <c r="K956" i="3"/>
  <c r="D957" i="3"/>
  <c r="F957" i="3"/>
  <c r="I957" i="3"/>
  <c r="F956" i="3"/>
  <c r="I956" i="3"/>
  <c r="H957" i="3"/>
  <c r="K957" i="3"/>
  <c r="D958" i="3"/>
  <c r="F958" i="3"/>
  <c r="J957" i="3"/>
  <c r="H958" i="3"/>
  <c r="J958" i="3"/>
  <c r="K958" i="3"/>
  <c r="D959" i="3"/>
  <c r="F959" i="3"/>
  <c r="I958" i="3"/>
  <c r="J959" i="3"/>
  <c r="I959" i="3"/>
  <c r="H959" i="3"/>
  <c r="K959" i="3"/>
  <c r="D960" i="3"/>
  <c r="H960" i="3"/>
  <c r="J960" i="3"/>
  <c r="I960" i="3"/>
  <c r="K960" i="3"/>
  <c r="D961" i="3"/>
  <c r="F960" i="3"/>
  <c r="J961" i="3"/>
  <c r="I961" i="3"/>
  <c r="K961" i="3"/>
  <c r="D962" i="3"/>
  <c r="F961" i="3"/>
  <c r="H961" i="3"/>
  <c r="H962" i="3"/>
  <c r="I962" i="3"/>
  <c r="J962" i="3"/>
  <c r="K962" i="3"/>
  <c r="D963" i="3"/>
  <c r="F962" i="3"/>
  <c r="J963" i="3"/>
  <c r="I963" i="3"/>
  <c r="K963" i="3"/>
  <c r="D964" i="3"/>
  <c r="F963" i="3"/>
  <c r="H963" i="3"/>
  <c r="H964" i="3"/>
  <c r="J964" i="3"/>
  <c r="K964" i="3"/>
  <c r="D965" i="3"/>
  <c r="H965" i="3"/>
  <c r="I965" i="3"/>
  <c r="F964" i="3"/>
  <c r="I964" i="3"/>
  <c r="K965" i="3"/>
  <c r="D966" i="3"/>
  <c r="F965" i="3"/>
  <c r="F966" i="3"/>
  <c r="J965" i="3"/>
  <c r="J966" i="3"/>
  <c r="K966" i="3"/>
  <c r="D967" i="3"/>
  <c r="H966" i="3"/>
  <c r="H967" i="3"/>
  <c r="I966" i="3"/>
  <c r="J967" i="3"/>
  <c r="I967" i="3"/>
  <c r="K967" i="3"/>
  <c r="D968" i="3"/>
  <c r="F968" i="3"/>
  <c r="F967" i="3"/>
  <c r="H968" i="3"/>
  <c r="J968" i="3"/>
  <c r="I968" i="3"/>
  <c r="K968" i="3"/>
  <c r="D969" i="3"/>
  <c r="I969" i="3"/>
  <c r="J969" i="3"/>
  <c r="K969" i="3"/>
  <c r="D970" i="3"/>
  <c r="F969" i="3"/>
  <c r="H969" i="3"/>
  <c r="H970" i="3"/>
  <c r="I970" i="3"/>
  <c r="J970" i="3"/>
  <c r="K970" i="3"/>
  <c r="D971" i="3"/>
  <c r="F970" i="3"/>
  <c r="I971" i="3"/>
  <c r="J971" i="3"/>
  <c r="K971" i="3"/>
  <c r="D972" i="3"/>
  <c r="F971" i="3"/>
  <c r="H971" i="3"/>
  <c r="H972" i="3"/>
  <c r="I972" i="3"/>
  <c r="J972" i="3"/>
  <c r="K972" i="3"/>
  <c r="D973" i="3"/>
  <c r="F972" i="3"/>
  <c r="J973" i="3"/>
  <c r="I973" i="3"/>
  <c r="K973" i="3"/>
  <c r="D974" i="3"/>
  <c r="F973" i="3"/>
  <c r="H973" i="3"/>
  <c r="H974" i="3"/>
  <c r="J974" i="3"/>
  <c r="K974" i="3"/>
  <c r="D975" i="3"/>
  <c r="H975" i="3"/>
  <c r="I975" i="3"/>
  <c r="F974" i="3"/>
  <c r="I974" i="3"/>
  <c r="K975" i="3"/>
  <c r="D976" i="3"/>
  <c r="F975" i="3"/>
  <c r="J975" i="3"/>
  <c r="F976" i="3"/>
  <c r="H976" i="3"/>
  <c r="J976" i="3"/>
  <c r="K976" i="3"/>
  <c r="D977" i="3"/>
  <c r="I977" i="3"/>
  <c r="I976" i="3"/>
  <c r="J977" i="3"/>
  <c r="K977" i="3"/>
  <c r="D978" i="3"/>
  <c r="F977" i="3"/>
  <c r="H977" i="3"/>
  <c r="H978" i="3"/>
  <c r="I978" i="3"/>
  <c r="J978" i="3"/>
  <c r="K978" i="3"/>
  <c r="D979" i="3"/>
  <c r="F978" i="3"/>
  <c r="F979" i="3"/>
  <c r="J979" i="3"/>
  <c r="I979" i="3"/>
  <c r="H979" i="3"/>
  <c r="K979" i="3"/>
  <c r="D980" i="3"/>
  <c r="H980" i="3"/>
  <c r="J980" i="3"/>
  <c r="I980" i="3"/>
  <c r="K980" i="3"/>
  <c r="D981" i="3"/>
  <c r="F981" i="3"/>
  <c r="F980" i="3"/>
  <c r="J981" i="3"/>
  <c r="I981" i="3"/>
  <c r="H981" i="3"/>
  <c r="K981" i="3"/>
  <c r="D982" i="3"/>
  <c r="H982" i="3"/>
  <c r="I982" i="3"/>
  <c r="J982" i="3"/>
  <c r="K982" i="3"/>
  <c r="D983" i="3"/>
  <c r="H983" i="3"/>
  <c r="F982" i="3"/>
  <c r="J983" i="3"/>
  <c r="I983" i="3"/>
  <c r="K983" i="3"/>
  <c r="D984" i="3"/>
  <c r="F984" i="3"/>
  <c r="F983" i="3"/>
  <c r="H984" i="3"/>
  <c r="J984" i="3"/>
  <c r="K984" i="3"/>
  <c r="D985" i="3"/>
  <c r="F985" i="3"/>
  <c r="I984" i="3"/>
  <c r="J985" i="3"/>
  <c r="I985" i="3"/>
  <c r="H985" i="3"/>
  <c r="K985" i="3"/>
  <c r="D986" i="3"/>
  <c r="H986" i="3"/>
  <c r="I986" i="3"/>
  <c r="J986" i="3"/>
  <c r="K986" i="3"/>
  <c r="D987" i="3"/>
  <c r="F987" i="3"/>
  <c r="F986" i="3"/>
  <c r="J987" i="3"/>
  <c r="I987" i="3"/>
  <c r="H987" i="3"/>
  <c r="K987" i="3"/>
  <c r="D988" i="3"/>
  <c r="I988" i="3"/>
  <c r="H988" i="3"/>
  <c r="J988" i="3"/>
  <c r="K988" i="3"/>
  <c r="D989" i="3"/>
  <c r="F989" i="3"/>
  <c r="F988" i="3"/>
  <c r="J989" i="3"/>
  <c r="I989" i="3"/>
  <c r="H989" i="3"/>
  <c r="K989" i="3"/>
  <c r="D990" i="3"/>
  <c r="H990" i="3"/>
  <c r="J990" i="3"/>
  <c r="K990" i="3"/>
  <c r="D991" i="3"/>
  <c r="F990" i="3"/>
  <c r="H991" i="3"/>
  <c r="I991" i="3"/>
  <c r="I990" i="3"/>
  <c r="J991" i="3"/>
  <c r="K991" i="3"/>
  <c r="D992" i="3"/>
  <c r="F992" i="3"/>
  <c r="F991" i="3"/>
  <c r="H992" i="3"/>
  <c r="J992" i="3"/>
  <c r="K992" i="3"/>
  <c r="D993" i="3"/>
  <c r="I992" i="3"/>
  <c r="J993" i="3"/>
  <c r="I993" i="3"/>
  <c r="H993" i="3"/>
  <c r="K993" i="3"/>
  <c r="D994" i="3"/>
  <c r="H994" i="3"/>
  <c r="F994" i="3"/>
  <c r="F993" i="3"/>
  <c r="I994" i="3"/>
  <c r="J994" i="3"/>
  <c r="K994" i="3"/>
  <c r="D995" i="3"/>
  <c r="F995" i="3"/>
  <c r="J995" i="3"/>
  <c r="I995" i="3"/>
  <c r="H995" i="3"/>
  <c r="K995" i="3"/>
  <c r="D996" i="3"/>
  <c r="H996" i="3"/>
  <c r="J996" i="3"/>
  <c r="K996" i="3"/>
  <c r="D997" i="3"/>
  <c r="F997" i="3"/>
  <c r="F996" i="3"/>
  <c r="I997" i="3"/>
  <c r="I996" i="3"/>
  <c r="H997" i="3"/>
  <c r="K997" i="3"/>
  <c r="D998" i="3"/>
  <c r="H998" i="3"/>
  <c r="J997" i="3"/>
  <c r="J998" i="3"/>
  <c r="K998" i="3"/>
  <c r="D999" i="3"/>
  <c r="O1000" i="2"/>
  <c r="N1000" i="2"/>
  <c r="F998" i="3"/>
  <c r="I999" i="3"/>
  <c r="I998" i="3"/>
  <c r="H999" i="3"/>
  <c r="J999" i="3"/>
  <c r="K999" i="3"/>
  <c r="D1000" i="3"/>
  <c r="F999" i="3"/>
  <c r="O1001" i="2"/>
  <c r="N1001" i="2"/>
  <c r="H1000" i="3"/>
  <c r="J1000" i="3"/>
  <c r="K1000" i="3"/>
  <c r="D1001" i="3"/>
  <c r="F1000" i="3"/>
  <c r="N1002" i="2"/>
  <c r="F1001" i="3"/>
  <c r="O1002" i="2"/>
  <c r="I1000" i="3"/>
  <c r="H1001" i="3"/>
  <c r="I1001" i="3"/>
  <c r="K1001" i="3"/>
  <c r="C2" i="5"/>
  <c r="B2" i="5"/>
  <c r="A2" i="5"/>
  <c r="J1001" i="3"/>
  <c r="D2" i="5"/>
  <c r="I2" i="5"/>
  <c r="A3" i="4"/>
  <c r="K3" i="4"/>
  <c r="B3" i="4"/>
  <c r="L3" i="4"/>
  <c r="C3" i="4"/>
  <c r="M3" i="4"/>
  <c r="C2" i="4"/>
  <c r="B2" i="4"/>
  <c r="A2" i="4"/>
  <c r="O3" i="4"/>
  <c r="E3" i="2"/>
  <c r="N3" i="2"/>
  <c r="G3" i="2"/>
  <c r="P3" i="2"/>
  <c r="F3" i="2"/>
  <c r="O3" i="2"/>
  <c r="E2" i="5"/>
  <c r="F2" i="5"/>
  <c r="Q3" i="4"/>
  <c r="G2" i="5"/>
  <c r="P3" i="4"/>
  <c r="N3" i="4"/>
  <c r="R3" i="4"/>
  <c r="H3" i="2"/>
  <c r="J3" i="2"/>
  <c r="I3" i="2"/>
  <c r="S3" i="4"/>
  <c r="U3" i="4"/>
  <c r="T3" i="4"/>
  <c r="V3" i="4"/>
  <c r="W3" i="4"/>
  <c r="X3" i="4"/>
  <c r="Y3" i="4"/>
  <c r="AF3" i="4"/>
  <c r="AG3" i="4"/>
  <c r="AH3" i="4"/>
  <c r="AK3" i="4"/>
  <c r="AE3" i="4"/>
  <c r="AA3" i="4"/>
  <c r="AM3" i="4"/>
  <c r="AS3" i="4"/>
  <c r="AB3" i="4"/>
  <c r="AN3" i="4"/>
  <c r="AT3" i="4"/>
  <c r="AC3" i="4"/>
  <c r="AD3" i="4"/>
  <c r="Z3" i="4"/>
  <c r="AL3" i="4"/>
  <c r="AR3" i="4"/>
  <c r="E3" i="4"/>
  <c r="I3" i="4"/>
  <c r="AI3" i="4"/>
  <c r="AJ3" i="4"/>
  <c r="L4" i="2"/>
  <c r="AO3" i="4"/>
  <c r="AU3" i="4"/>
  <c r="AQ3" i="4"/>
  <c r="AW3" i="4"/>
  <c r="F3" i="4"/>
  <c r="J3" i="4"/>
  <c r="G3" i="4"/>
  <c r="AP3" i="4"/>
  <c r="AV3" i="4"/>
  <c r="D3" i="4"/>
  <c r="H3" i="4"/>
  <c r="M2" i="4"/>
  <c r="L2" i="4"/>
  <c r="K2" i="4"/>
  <c r="O2" i="4"/>
  <c r="M4" i="2"/>
  <c r="K4" i="2"/>
  <c r="Q2" i="4"/>
  <c r="N2" i="4"/>
  <c r="P2" i="4"/>
  <c r="T2" i="4"/>
  <c r="S2" i="4"/>
  <c r="R2" i="4"/>
  <c r="V2" i="4"/>
  <c r="U2" i="4"/>
  <c r="W2" i="4"/>
  <c r="X2" i="4"/>
  <c r="Y2" i="4"/>
  <c r="AG2" i="4"/>
  <c r="AB2" i="4"/>
  <c r="AJ2" i="4"/>
  <c r="AI2" i="4"/>
  <c r="AC2" i="4"/>
  <c r="Z2" i="4"/>
  <c r="AF2" i="4"/>
  <c r="AD2" i="4"/>
  <c r="AK2" i="4"/>
  <c r="AA2" i="4"/>
  <c r="AM2" i="4"/>
  <c r="AS2" i="4"/>
  <c r="AE2" i="4"/>
  <c r="AH2" i="4"/>
  <c r="AN2" i="4"/>
  <c r="AT2" i="4"/>
  <c r="AQ2" i="4"/>
  <c r="AW2" i="4"/>
  <c r="AL2" i="4"/>
  <c r="AR2" i="4"/>
  <c r="G2" i="4"/>
  <c r="AO2" i="4"/>
  <c r="AU2" i="4"/>
  <c r="AP2" i="4"/>
  <c r="AV2" i="4"/>
  <c r="E2" i="4"/>
  <c r="I2" i="4"/>
  <c r="D2" i="4"/>
  <c r="H2" i="4"/>
  <c r="F2" i="4"/>
  <c r="J2" i="4"/>
  <c r="M3" i="2"/>
  <c r="K3" i="2"/>
  <c r="L3" i="2"/>
  <c r="K2" i="3"/>
  <c r="J2" i="3"/>
  <c r="H2" i="3"/>
  <c r="I2" i="3"/>
  <c r="F2" i="3"/>
  <c r="D487" i="3"/>
  <c r="D489" i="3"/>
  <c r="D491" i="3"/>
  <c r="D493" i="3"/>
  <c r="D495" i="3"/>
  <c r="D497" i="3"/>
  <c r="D505" i="3"/>
  <c r="D507" i="3"/>
  <c r="D511" i="3"/>
  <c r="D513" i="3"/>
  <c r="D515" i="3"/>
  <c r="D517" i="3"/>
  <c r="D535" i="3"/>
  <c r="D537" i="3"/>
  <c r="D541" i="3"/>
  <c r="D543" i="3"/>
  <c r="D545" i="3"/>
  <c r="D547" i="3"/>
  <c r="D549" i="3"/>
  <c r="D553" i="3"/>
  <c r="D555" i="3"/>
  <c r="D557" i="3"/>
  <c r="D559" i="3"/>
  <c r="D561" i="3"/>
  <c r="D565" i="3"/>
  <c r="D567" i="3"/>
  <c r="D575" i="3"/>
  <c r="D577" i="3"/>
  <c r="D579" i="3"/>
  <c r="D581" i="3"/>
  <c r="D583" i="3"/>
  <c r="D585" i="3"/>
  <c r="D587" i="3"/>
  <c r="D589" i="3"/>
  <c r="D591" i="3"/>
  <c r="D593" i="3"/>
  <c r="D490" i="3"/>
  <c r="D492" i="3"/>
  <c r="D494" i="3"/>
  <c r="D496" i="3"/>
  <c r="D499" i="3"/>
  <c r="D501" i="3"/>
  <c r="D518" i="3"/>
  <c r="D523" i="3"/>
  <c r="D525" i="3"/>
  <c r="D531" i="3"/>
  <c r="D539" i="3"/>
  <c r="D542" i="3"/>
  <c r="D544" i="3"/>
  <c r="D546" i="3"/>
  <c r="D548" i="3"/>
  <c r="D550" i="3"/>
  <c r="D562" i="3"/>
  <c r="D571" i="3"/>
  <c r="D573" i="3"/>
  <c r="D574" i="3"/>
  <c r="D576" i="3"/>
  <c r="D578" i="3"/>
  <c r="D580" i="3"/>
  <c r="D590" i="3"/>
  <c r="D498" i="3"/>
  <c r="D500" i="3"/>
  <c r="D504" i="3"/>
  <c r="D510" i="3"/>
  <c r="D520" i="3"/>
  <c r="D522" i="3"/>
  <c r="D524" i="3"/>
  <c r="D526" i="3"/>
  <c r="D528" i="3"/>
  <c r="D530" i="3"/>
  <c r="D532" i="3"/>
  <c r="D534" i="3"/>
  <c r="D536" i="3"/>
  <c r="D538" i="3"/>
  <c r="D540" i="3"/>
  <c r="D552" i="3"/>
  <c r="D556" i="3"/>
  <c r="D558" i="3"/>
  <c r="D560" i="3"/>
  <c r="D564" i="3"/>
  <c r="D570" i="3"/>
  <c r="D572" i="3"/>
  <c r="D488" i="3"/>
  <c r="D502" i="3"/>
  <c r="D503" i="3"/>
  <c r="D506" i="3"/>
  <c r="D508" i="3"/>
  <c r="D509" i="3"/>
  <c r="D512" i="3"/>
  <c r="D514" i="3"/>
  <c r="D516" i="3"/>
  <c r="D519" i="3"/>
  <c r="D521" i="3"/>
  <c r="D527" i="3"/>
  <c r="D529" i="3"/>
  <c r="D533" i="3"/>
  <c r="D551" i="3"/>
  <c r="D554" i="3"/>
  <c r="D563" i="3"/>
  <c r="D566" i="3"/>
  <c r="D568" i="3"/>
  <c r="D569" i="3"/>
  <c r="D582" i="3"/>
  <c r="D584" i="3"/>
  <c r="D586" i="3"/>
  <c r="D588" i="3"/>
  <c r="D592" i="3"/>
  <c r="D191" i="10"/>
  <c r="D256" i="10"/>
  <c r="D269" i="10"/>
  <c r="D294" i="10"/>
  <c r="D285" i="10"/>
  <c r="D242" i="10"/>
  <c r="D238" i="10"/>
  <c r="D223" i="10"/>
  <c r="D262" i="10"/>
  <c r="D282" i="10"/>
  <c r="D236" i="10"/>
  <c r="D237" i="10"/>
  <c r="D244" i="10"/>
  <c r="D274" i="10"/>
  <c r="D217" i="10"/>
  <c r="D286" i="10"/>
  <c r="D292" i="10"/>
  <c r="D275" i="10"/>
  <c r="D239" i="10"/>
  <c r="D263" i="10"/>
  <c r="D273" i="10"/>
  <c r="D290" i="10"/>
  <c r="D190" i="10"/>
  <c r="D189" i="10"/>
  <c r="D185" i="10"/>
  <c r="D249" i="10"/>
  <c r="D272" i="10"/>
  <c r="D295" i="10"/>
  <c r="D261" i="10"/>
  <c r="D230" i="10"/>
  <c r="D219" i="10"/>
  <c r="D289" i="10"/>
  <c r="D260" i="10"/>
  <c r="D287" i="10"/>
  <c r="D245" i="10"/>
  <c r="D229" i="10"/>
  <c r="D281" i="10"/>
  <c r="D276" i="10"/>
  <c r="D243" i="10"/>
  <c r="D280" i="10"/>
  <c r="D255" i="10"/>
  <c r="D241" i="10"/>
  <c r="D225" i="10"/>
  <c r="D234" i="10"/>
  <c r="D252" i="10"/>
  <c r="D213" i="10"/>
  <c r="D231" i="10"/>
  <c r="D187" i="10"/>
  <c r="D186" i="10"/>
  <c r="D257" i="10"/>
  <c r="D250" i="10"/>
  <c r="D296" i="10"/>
  <c r="D270" i="10"/>
  <c r="D227" i="10"/>
  <c r="D222" i="10"/>
  <c r="D298" i="10"/>
  <c r="D291" i="10"/>
  <c r="D271" i="10"/>
  <c r="D240" i="10"/>
  <c r="D215" i="10"/>
  <c r="D279" i="10"/>
  <c r="D277" i="10"/>
  <c r="D228" i="10"/>
  <c r="D268" i="10"/>
  <c r="D284" i="10"/>
  <c r="D218" i="10"/>
  <c r="D248" i="10"/>
  <c r="D209" i="10"/>
  <c r="D266" i="10"/>
  <c r="D188" i="10"/>
  <c r="D253" i="10"/>
  <c r="D264" i="10"/>
  <c r="D288" i="10"/>
  <c r="D293" i="10"/>
  <c r="D211" i="10"/>
  <c r="D221" i="10"/>
  <c r="D301" i="10"/>
  <c r="D265" i="10"/>
  <c r="D283" i="10"/>
  <c r="D212" i="10"/>
  <c r="D214" i="10"/>
  <c r="D278" i="10"/>
  <c r="D246" i="10"/>
  <c r="D233" i="10"/>
  <c r="D254" i="10"/>
  <c r="D247" i="10"/>
  <c r="D226" i="10"/>
  <c r="D258" i="10"/>
  <c r="D251" i="10"/>
  <c r="D299" i="10"/>
  <c r="D220" i="10"/>
  <c r="D198" i="10"/>
  <c r="D224" i="10"/>
  <c r="D194" i="10"/>
  <c r="D216" i="10"/>
  <c r="D193" i="10"/>
  <c r="D300" i="10"/>
  <c r="D210" i="10"/>
  <c r="D232" i="10"/>
  <c r="D192" i="10"/>
  <c r="D208" i="10"/>
  <c r="D302" i="10"/>
  <c r="D201" i="10"/>
  <c r="D195" i="10"/>
  <c r="D259" i="10"/>
  <c r="D207" i="10"/>
  <c r="D203" i="10"/>
  <c r="D204" i="10"/>
  <c r="D205" i="10"/>
  <c r="D202" i="10"/>
  <c r="D199" i="10"/>
  <c r="D235" i="10"/>
  <c r="D206" i="10"/>
  <c r="D197" i="10"/>
  <c r="D200" i="10"/>
  <c r="D297" i="10"/>
  <c r="D196" i="10"/>
  <c r="D267" i="10"/>
  <c r="D371" i="3"/>
  <c r="D373" i="3"/>
  <c r="D374" i="3"/>
  <c r="D455" i="3"/>
  <c r="D398" i="3"/>
  <c r="D479" i="3"/>
  <c r="D446" i="3"/>
  <c r="D419" i="3"/>
  <c r="D468" i="3"/>
  <c r="D409" i="3"/>
  <c r="D471" i="3"/>
  <c r="D414" i="3"/>
  <c r="D418" i="3"/>
  <c r="D391" i="3"/>
  <c r="D433" i="3"/>
  <c r="D377" i="3"/>
  <c r="D427" i="3"/>
  <c r="D386" i="3"/>
  <c r="D456" i="3"/>
  <c r="D432" i="3"/>
  <c r="D393" i="3"/>
  <c r="D439" i="3"/>
  <c r="D389" i="3"/>
  <c r="D469" i="3"/>
  <c r="D410" i="3"/>
  <c r="D412" i="3"/>
  <c r="D474" i="3"/>
  <c r="D431" i="3"/>
  <c r="D380" i="3"/>
  <c r="D425" i="3"/>
  <c r="D485" i="3"/>
  <c r="D448" i="3"/>
  <c r="D426" i="3"/>
  <c r="D399" i="3"/>
  <c r="D463" i="3"/>
  <c r="D383" i="3"/>
  <c r="D441" i="3"/>
  <c r="D394" i="3"/>
  <c r="D464" i="3"/>
  <c r="D442" i="3"/>
  <c r="D401" i="3"/>
  <c r="D452" i="3"/>
  <c r="D375" i="3"/>
  <c r="D421" i="3"/>
  <c r="D483" i="3"/>
  <c r="D445" i="3"/>
  <c r="D424" i="3"/>
  <c r="D397" i="3"/>
  <c r="D449" i="3"/>
  <c r="D376" i="3"/>
  <c r="D437" i="3"/>
  <c r="D392" i="3"/>
  <c r="D462" i="3"/>
  <c r="D450" i="3"/>
  <c r="D407" i="3"/>
  <c r="D472" i="3"/>
  <c r="D385" i="3"/>
  <c r="D461" i="3"/>
  <c r="D402" i="3"/>
  <c r="D406" i="3"/>
  <c r="D454" i="3"/>
  <c r="D413" i="3"/>
  <c r="D465" i="3"/>
  <c r="D369" i="3"/>
  <c r="D460" i="3"/>
  <c r="D382" i="3"/>
  <c r="D478" i="3"/>
  <c r="D473" i="3"/>
  <c r="D428" i="3"/>
  <c r="D387" i="3"/>
  <c r="D467" i="3"/>
  <c r="D404" i="3"/>
  <c r="D408" i="3"/>
  <c r="D470" i="3"/>
  <c r="D430" i="3"/>
  <c r="D482" i="3"/>
  <c r="D451" i="3"/>
  <c r="D459" i="3"/>
  <c r="D416" i="3"/>
  <c r="D415" i="3"/>
  <c r="D434" i="3"/>
  <c r="D395" i="3"/>
  <c r="D381" i="3"/>
  <c r="D370" i="3"/>
  <c r="D390" i="3"/>
  <c r="D411" i="3"/>
  <c r="D384" i="3"/>
  <c r="D396" i="3"/>
  <c r="D417" i="3"/>
  <c r="D438" i="3"/>
  <c r="D423" i="3"/>
  <c r="D476" i="3"/>
  <c r="D475" i="3"/>
  <c r="D422" i="3"/>
  <c r="D443" i="3"/>
  <c r="D481" i="3"/>
  <c r="D444" i="3"/>
  <c r="D440" i="3"/>
  <c r="D372" i="3"/>
  <c r="D435" i="3"/>
  <c r="D405" i="3"/>
  <c r="D400" i="3"/>
  <c r="D486" i="3"/>
  <c r="D420" i="3"/>
  <c r="D379" i="3"/>
  <c r="D429" i="3"/>
  <c r="D388" i="3"/>
  <c r="D458" i="3"/>
  <c r="D436" i="3"/>
  <c r="D403" i="3"/>
  <c r="D453" i="3"/>
  <c r="D378" i="3"/>
  <c r="D484" i="3"/>
  <c r="D457" i="3"/>
  <c r="D480" i="3"/>
  <c r="D447" i="3"/>
  <c r="D477" i="3"/>
  <c r="D466" i="3"/>
  <c r="D137" i="10"/>
  <c r="D166" i="10"/>
  <c r="D69" i="10"/>
  <c r="D128" i="10"/>
  <c r="D65" i="10"/>
  <c r="D106" i="10"/>
  <c r="D91" i="10"/>
  <c r="D84" i="10"/>
  <c r="D94" i="10"/>
  <c r="D86" i="10"/>
  <c r="D15" i="10"/>
  <c r="D171" i="10"/>
  <c r="D157" i="10"/>
  <c r="D5" i="10"/>
  <c r="D139" i="10"/>
  <c r="D138" i="10"/>
  <c r="D19" i="10"/>
  <c r="D102" i="10"/>
  <c r="D104" i="10"/>
  <c r="D6" i="10"/>
  <c r="D48" i="10"/>
  <c r="D115" i="10"/>
  <c r="D27" i="10"/>
  <c r="D141" i="10"/>
  <c r="D62" i="10"/>
  <c r="D162" i="10"/>
  <c r="D42" i="10"/>
  <c r="D37" i="10"/>
  <c r="D179" i="10"/>
  <c r="D98" i="10"/>
  <c r="D178" i="10"/>
  <c r="D72" i="10"/>
  <c r="D120" i="10"/>
  <c r="D111" i="10"/>
  <c r="D78" i="10"/>
  <c r="D144" i="10"/>
  <c r="D126" i="10"/>
  <c r="D83" i="10"/>
  <c r="D68" i="10"/>
  <c r="D125" i="10"/>
  <c r="D155" i="10"/>
  <c r="D74" i="10"/>
  <c r="D177" i="10"/>
  <c r="D67" i="10"/>
  <c r="D80" i="10"/>
  <c r="D41" i="10"/>
  <c r="D49" i="10"/>
  <c r="D77" i="10"/>
  <c r="D4" i="10"/>
  <c r="D90" i="10"/>
  <c r="D161" i="10"/>
  <c r="D147" i="10"/>
  <c r="D87" i="10"/>
  <c r="D38" i="10"/>
  <c r="D14" i="10"/>
  <c r="D105" i="10"/>
  <c r="D55" i="10"/>
  <c r="D176" i="10"/>
  <c r="D12" i="10"/>
  <c r="D63" i="10"/>
  <c r="D79" i="10"/>
  <c r="D17" i="10"/>
  <c r="D183" i="10"/>
  <c r="D167" i="10"/>
  <c r="D100" i="10"/>
  <c r="D109" i="10"/>
  <c r="D81" i="10"/>
  <c r="D76" i="10"/>
  <c r="D36" i="10"/>
  <c r="D122" i="10"/>
  <c r="D97" i="10"/>
  <c r="D95" i="10"/>
  <c r="D134" i="10"/>
  <c r="D46" i="10"/>
  <c r="D18" i="10"/>
  <c r="D181" i="10"/>
  <c r="D60" i="10"/>
  <c r="D3" i="10"/>
  <c r="D73" i="10"/>
  <c r="D150" i="10"/>
  <c r="D145" i="10"/>
  <c r="D149" i="10"/>
  <c r="D85" i="10"/>
  <c r="D43" i="10"/>
  <c r="D180" i="10"/>
  <c r="D54" i="10"/>
  <c r="D23" i="10"/>
  <c r="D182" i="10"/>
  <c r="D75" i="10"/>
  <c r="D32" i="10"/>
  <c r="D2" i="10"/>
  <c r="D131" i="10"/>
  <c r="D172" i="10"/>
  <c r="D10" i="10"/>
  <c r="D66" i="10"/>
  <c r="D146" i="10"/>
  <c r="D29" i="10"/>
  <c r="D50" i="10"/>
  <c r="D53" i="10"/>
  <c r="D20" i="10"/>
  <c r="D151" i="10"/>
  <c r="D61" i="10"/>
  <c r="D96" i="10"/>
  <c r="D82" i="10"/>
  <c r="D56" i="10"/>
  <c r="D40" i="10"/>
  <c r="D59" i="10"/>
  <c r="D169" i="10"/>
  <c r="D39" i="10"/>
  <c r="D58" i="10"/>
  <c r="D92" i="10"/>
  <c r="D116" i="10"/>
  <c r="D163" i="10"/>
  <c r="D88" i="10"/>
  <c r="D132" i="10"/>
  <c r="D33" i="10"/>
  <c r="D119" i="10"/>
  <c r="D64" i="10"/>
  <c r="D25" i="10"/>
  <c r="D156" i="10"/>
  <c r="D121" i="10"/>
  <c r="D22" i="10"/>
  <c r="D164" i="10"/>
  <c r="D152" i="10"/>
  <c r="D31" i="10"/>
  <c r="D123" i="10"/>
  <c r="D117" i="10"/>
  <c r="D11" i="10"/>
  <c r="D107" i="10"/>
  <c r="D160" i="10"/>
  <c r="D28" i="10"/>
  <c r="D165" i="10"/>
  <c r="D136" i="10"/>
  <c r="D8" i="10"/>
  <c r="D35" i="10"/>
  <c r="D99" i="10"/>
  <c r="D7" i="10"/>
  <c r="D47" i="10"/>
  <c r="D89" i="10"/>
  <c r="D130" i="10"/>
  <c r="D108" i="10"/>
  <c r="D118" i="10"/>
  <c r="D184" i="10"/>
  <c r="D26" i="10"/>
  <c r="D158" i="10"/>
  <c r="D101" i="10"/>
  <c r="D174" i="10"/>
  <c r="D45" i="10"/>
  <c r="D52" i="10"/>
  <c r="D173" i="10"/>
  <c r="D103" i="10"/>
  <c r="D71" i="10"/>
  <c r="D170" i="10"/>
  <c r="D110" i="10"/>
  <c r="D168" i="10"/>
  <c r="D34" i="10"/>
  <c r="D13" i="10"/>
  <c r="D70" i="10"/>
  <c r="D133" i="10"/>
  <c r="D24" i="10"/>
  <c r="D114" i="10"/>
  <c r="D57" i="10"/>
  <c r="D135" i="10"/>
  <c r="D21" i="10"/>
  <c r="D93" i="10"/>
  <c r="D51" i="10"/>
  <c r="D9" i="10"/>
  <c r="D153" i="10"/>
  <c r="D129" i="10"/>
  <c r="D148" i="10"/>
  <c r="D159" i="10"/>
  <c r="D175" i="10"/>
  <c r="D140" i="10"/>
  <c r="D143" i="10"/>
  <c r="D30" i="10"/>
  <c r="D112" i="10"/>
  <c r="D127" i="10"/>
  <c r="D16" i="10"/>
  <c r="D44" i="10"/>
  <c r="D113" i="10"/>
  <c r="D142" i="10"/>
  <c r="D124" i="10"/>
  <c r="D154" i="10"/>
  <c r="D323" i="3"/>
  <c r="D342" i="3"/>
  <c r="D250" i="3"/>
  <c r="D304" i="3"/>
  <c r="D363" i="3"/>
  <c r="D341" i="3"/>
  <c r="D350" i="3"/>
  <c r="D210" i="3"/>
  <c r="D245" i="3"/>
  <c r="D264" i="3"/>
  <c r="D318" i="3"/>
  <c r="D214" i="3"/>
  <c r="D301" i="3"/>
  <c r="D221" i="3"/>
  <c r="D203" i="3"/>
  <c r="D261" i="3"/>
  <c r="D280" i="3"/>
  <c r="D310" i="3"/>
  <c r="D328" i="3"/>
  <c r="D260" i="3"/>
  <c r="D240" i="3"/>
  <c r="D249" i="3"/>
  <c r="D189" i="3"/>
  <c r="D191" i="3"/>
  <c r="D320" i="3"/>
  <c r="D252" i="3"/>
  <c r="D206" i="3"/>
  <c r="D287" i="3"/>
  <c r="D298" i="3"/>
  <c r="D326" i="3"/>
  <c r="D284" i="3"/>
  <c r="D278" i="3"/>
  <c r="D313" i="3"/>
  <c r="D193" i="3"/>
  <c r="D204" i="3"/>
  <c r="D335" i="3"/>
  <c r="D241" i="3"/>
  <c r="D317" i="3"/>
  <c r="D220" i="3"/>
  <c r="D300" i="3"/>
  <c r="D299" i="3"/>
  <c r="D275" i="3"/>
  <c r="D257" i="3"/>
  <c r="D289" i="3"/>
  <c r="D353" i="3"/>
  <c r="D270" i="3"/>
  <c r="D315" i="3"/>
  <c r="D356" i="3"/>
  <c r="D187" i="3"/>
  <c r="D358" i="3"/>
  <c r="D308" i="3"/>
  <c r="D329" i="3"/>
  <c r="D188" i="3"/>
  <c r="D303" i="3"/>
  <c r="D219" i="3"/>
  <c r="D251" i="3"/>
  <c r="D266" i="3"/>
  <c r="D244" i="3"/>
  <c r="D324" i="3"/>
  <c r="D362" i="3"/>
  <c r="D233" i="3"/>
  <c r="D231" i="3"/>
  <c r="D258" i="3"/>
  <c r="D234" i="3"/>
  <c r="D288" i="3"/>
  <c r="D332" i="3"/>
  <c r="D246" i="3"/>
  <c r="D208" i="3"/>
  <c r="D253" i="3"/>
  <c r="D268" i="3"/>
  <c r="D340" i="3"/>
  <c r="D293" i="3"/>
  <c r="D263" i="3"/>
  <c r="D265" i="3"/>
  <c r="D282" i="3"/>
  <c r="D330" i="3"/>
  <c r="D213" i="3"/>
  <c r="D360" i="3"/>
  <c r="D281" i="3"/>
  <c r="D194" i="3"/>
  <c r="D338" i="3"/>
  <c r="D348" i="3"/>
  <c r="D297" i="3"/>
  <c r="D200" i="3"/>
  <c r="D352" i="3"/>
  <c r="D262" i="3"/>
  <c r="D196" i="3"/>
  <c r="D333" i="3"/>
  <c r="D271" i="3"/>
  <c r="D339" i="3"/>
  <c r="D283" i="3"/>
  <c r="D361" i="3"/>
  <c r="D197" i="3"/>
  <c r="D227" i="3"/>
  <c r="D254" i="3"/>
  <c r="D291" i="3"/>
  <c r="D228" i="3"/>
  <c r="D312" i="3"/>
  <c r="D223" i="3"/>
  <c r="D205" i="3"/>
  <c r="D236" i="3"/>
  <c r="D355" i="3"/>
  <c r="D255" i="3"/>
  <c r="D274" i="3"/>
  <c r="D305" i="3"/>
  <c r="D222" i="3"/>
  <c r="D359" i="3"/>
  <c r="D207" i="3"/>
  <c r="D190" i="3"/>
  <c r="D273" i="3"/>
  <c r="D290" i="3"/>
  <c r="D334" i="3"/>
  <c r="D239" i="3"/>
  <c r="D225" i="3"/>
  <c r="D286" i="3"/>
  <c r="D296" i="3"/>
  <c r="D309" i="3"/>
  <c r="D256" i="3"/>
  <c r="D237" i="3"/>
  <c r="D198" i="3"/>
  <c r="D235" i="3"/>
  <c r="D319" i="3"/>
  <c r="D322" i="3"/>
  <c r="D364" i="3"/>
  <c r="D272" i="3"/>
  <c r="D285" i="3"/>
  <c r="D349" i="3"/>
  <c r="D347" i="3"/>
  <c r="D224" i="3"/>
  <c r="D279" i="3"/>
  <c r="D327" i="3"/>
  <c r="D215" i="3"/>
  <c r="D346" i="3"/>
  <c r="D195" i="3"/>
  <c r="D242" i="3"/>
  <c r="D248" i="3"/>
  <c r="D354" i="3"/>
  <c r="D366" i="3"/>
  <c r="D307" i="3"/>
  <c r="D211" i="3"/>
  <c r="D357" i="3"/>
  <c r="D368" i="3"/>
  <c r="D230" i="3"/>
  <c r="D243" i="3"/>
  <c r="D314" i="3"/>
  <c r="D316" i="3"/>
  <c r="D216" i="3"/>
  <c r="D351" i="3"/>
  <c r="D229" i="3"/>
  <c r="D192" i="3"/>
  <c r="D306" i="3"/>
  <c r="D325" i="3"/>
  <c r="D365" i="3"/>
  <c r="D186" i="3"/>
  <c r="D343" i="3"/>
  <c r="D247" i="3"/>
  <c r="D277" i="3"/>
  <c r="D292" i="3"/>
  <c r="D345" i="3"/>
  <c r="D218" i="3"/>
  <c r="D259" i="3"/>
  <c r="D209" i="3"/>
  <c r="D212" i="3"/>
  <c r="D344" i="3"/>
  <c r="D226" i="3"/>
  <c r="D217" i="3"/>
  <c r="D331" i="3"/>
  <c r="D311" i="3"/>
  <c r="D321" i="3"/>
  <c r="D336" i="3"/>
  <c r="D337" i="3"/>
  <c r="D202" i="3"/>
  <c r="D269" i="3"/>
  <c r="D201" i="3"/>
  <c r="D367" i="3"/>
  <c r="D294" i="3"/>
  <c r="D302" i="3"/>
  <c r="D238" i="3"/>
  <c r="D276" i="3"/>
  <c r="D267" i="3"/>
  <c r="D232" i="3"/>
  <c r="D199" i="3"/>
  <c r="D295" i="3"/>
  <c r="J35" i="8" l="1"/>
  <c r="K35" i="8"/>
  <c r="K33" i="8"/>
  <c r="J33" i="8"/>
  <c r="Q216" i="4"/>
  <c r="C4" i="9"/>
  <c r="H96" i="11"/>
  <c r="F161" i="11"/>
  <c r="F153" i="11"/>
  <c r="F149" i="11"/>
  <c r="H113" i="11"/>
  <c r="E111" i="11"/>
  <c r="H72" i="11"/>
  <c r="D39" i="9"/>
  <c r="H49" i="11"/>
  <c r="E78" i="11"/>
  <c r="J107" i="11"/>
  <c r="F47" i="11"/>
  <c r="H168" i="11"/>
  <c r="H164" i="11"/>
  <c r="H106" i="11"/>
  <c r="H104" i="11"/>
  <c r="H67" i="11"/>
  <c r="H65" i="11"/>
  <c r="T3" i="8"/>
  <c r="AO226" i="4"/>
  <c r="AU226" i="4" s="1"/>
  <c r="AN259" i="4"/>
  <c r="AT259" i="4" s="1"/>
  <c r="AK354" i="4"/>
  <c r="AQ354" i="4" s="1"/>
  <c r="AW354" i="4" s="1"/>
  <c r="AA354" i="4"/>
  <c r="AH354" i="4"/>
  <c r="AN354" i="4" s="1"/>
  <c r="AT354" i="4" s="1"/>
  <c r="AC354" i="4"/>
  <c r="AM354" i="4"/>
  <c r="AS354" i="4" s="1"/>
  <c r="AJ259" i="4"/>
  <c r="AP259" i="4" s="1"/>
  <c r="AV259" i="4" s="1"/>
  <c r="AK259" i="4"/>
  <c r="AQ259" i="4" s="1"/>
  <c r="AW259" i="4" s="1"/>
  <c r="AH226" i="4"/>
  <c r="AB226" i="4"/>
  <c r="AN226" i="4" s="1"/>
  <c r="AT226" i="4" s="1"/>
  <c r="AH350" i="4"/>
  <c r="AN350" i="4" s="1"/>
  <c r="AT350" i="4" s="1"/>
  <c r="Z350" i="4"/>
  <c r="AG226" i="4"/>
  <c r="AM226" i="4" s="1"/>
  <c r="AS226" i="4" s="1"/>
  <c r="AF226" i="4"/>
  <c r="AL226" i="4" s="1"/>
  <c r="AR226" i="4" s="1"/>
  <c r="T209" i="4"/>
  <c r="I362" i="5"/>
  <c r="G362" i="5"/>
  <c r="E362" i="5"/>
  <c r="E358" i="5"/>
  <c r="G358" i="5"/>
  <c r="I350" i="5"/>
  <c r="G350" i="5"/>
  <c r="I346" i="5"/>
  <c r="E346" i="5"/>
  <c r="G346" i="5"/>
  <c r="E341" i="5"/>
  <c r="I338" i="5"/>
  <c r="E338" i="5"/>
  <c r="I334" i="5"/>
  <c r="E334" i="5"/>
  <c r="G334" i="5"/>
  <c r="F322" i="5"/>
  <c r="F318" i="5"/>
  <c r="E317" i="5"/>
  <c r="F306" i="5"/>
  <c r="I306" i="5"/>
  <c r="G306" i="5"/>
  <c r="F298" i="5"/>
  <c r="F294" i="5"/>
  <c r="G294" i="5"/>
  <c r="E294" i="5"/>
  <c r="I294" i="5"/>
  <c r="G269" i="5"/>
  <c r="F269" i="5"/>
  <c r="I262" i="5"/>
  <c r="E262" i="5"/>
  <c r="I222" i="5"/>
  <c r="F222" i="5"/>
  <c r="E222" i="5"/>
  <c r="G222" i="5"/>
  <c r="G219" i="5"/>
  <c r="P258" i="4"/>
  <c r="S258" i="4" s="1"/>
  <c r="Q258" i="4"/>
  <c r="T258" i="4" s="1"/>
  <c r="I318" i="5"/>
  <c r="G318" i="5"/>
  <c r="Q321" i="4"/>
  <c r="T321" i="4" s="1"/>
  <c r="P321" i="4"/>
  <c r="S321" i="4" s="1"/>
  <c r="V321" i="4" s="1"/>
  <c r="N321" i="4"/>
  <c r="R321" i="4" s="1"/>
  <c r="Q317" i="4"/>
  <c r="T317" i="4" s="1"/>
  <c r="N317" i="4"/>
  <c r="Q313" i="4"/>
  <c r="P313" i="4"/>
  <c r="P311" i="4"/>
  <c r="S311" i="4" s="1"/>
  <c r="Q311" i="4"/>
  <c r="N311" i="4"/>
  <c r="R311" i="4" s="1"/>
  <c r="P307" i="4"/>
  <c r="N307" i="4"/>
  <c r="R307" i="4" s="1"/>
  <c r="Q306" i="4"/>
  <c r="T306" i="4" s="1"/>
  <c r="P306" i="4"/>
  <c r="S306" i="4" s="1"/>
  <c r="Q298" i="4"/>
  <c r="T298" i="4" s="1"/>
  <c r="P298" i="4"/>
  <c r="S298" i="4" s="1"/>
  <c r="V298" i="4" s="1"/>
  <c r="Q275" i="4"/>
  <c r="N275" i="4"/>
  <c r="Q274" i="4"/>
  <c r="T274" i="4" s="1"/>
  <c r="P274" i="4"/>
  <c r="S274" i="4" s="1"/>
  <c r="V274" i="4" s="1"/>
  <c r="P273" i="4"/>
  <c r="N273" i="4"/>
  <c r="R273" i="4" s="1"/>
  <c r="P270" i="4"/>
  <c r="S270" i="4" s="1"/>
  <c r="N269" i="4"/>
  <c r="Q269" i="4"/>
  <c r="P267" i="4"/>
  <c r="Q267" i="4"/>
  <c r="N267" i="4"/>
  <c r="P218" i="4"/>
  <c r="Q218" i="4"/>
  <c r="T218" i="4" s="1"/>
  <c r="N218" i="4"/>
  <c r="R218" i="4" s="1"/>
  <c r="Q214" i="4"/>
  <c r="N214" i="4"/>
  <c r="G298" i="5"/>
  <c r="I298" i="5"/>
  <c r="I317" i="5"/>
  <c r="F346" i="5"/>
  <c r="F358" i="5"/>
  <c r="N288" i="4"/>
  <c r="D326" i="5"/>
  <c r="I206" i="5"/>
  <c r="Q219" i="4"/>
  <c r="T219" i="4" s="1"/>
  <c r="P206" i="4"/>
  <c r="D366" i="5"/>
  <c r="G366" i="5" s="1"/>
  <c r="D354" i="5"/>
  <c r="D342" i="5"/>
  <c r="D330" i="5"/>
  <c r="D302" i="5"/>
  <c r="D299" i="5"/>
  <c r="D290" i="5"/>
  <c r="D231" i="5"/>
  <c r="D210" i="5"/>
  <c r="F338" i="5"/>
  <c r="E190" i="5"/>
  <c r="P333" i="4"/>
  <c r="S333" i="4" s="1"/>
  <c r="U333" i="4" s="1"/>
  <c r="Q221" i="4"/>
  <c r="T221" i="4" s="1"/>
  <c r="V221" i="4" s="1"/>
  <c r="W221" i="4" s="1"/>
  <c r="X221" i="4" s="1"/>
  <c r="F350" i="5"/>
  <c r="F262" i="5"/>
  <c r="F357" i="5"/>
  <c r="N200" i="4"/>
  <c r="N304" i="4"/>
  <c r="P297" i="4"/>
  <c r="N312" i="4"/>
  <c r="Q333" i="4"/>
  <c r="T333" i="4" s="1"/>
  <c r="Q263" i="4"/>
  <c r="T263" i="4" s="1"/>
  <c r="V263" i="4" s="1"/>
  <c r="W263" i="4" s="1"/>
  <c r="X263" i="4" s="1"/>
  <c r="N195" i="4"/>
  <c r="R195" i="4" s="1"/>
  <c r="N189" i="4"/>
  <c r="R189" i="4" s="1"/>
  <c r="D341" i="5"/>
  <c r="I341" i="5" s="1"/>
  <c r="D331" i="5"/>
  <c r="D327" i="5"/>
  <c r="D323" i="5"/>
  <c r="D319" i="5"/>
  <c r="G319" i="5" s="1"/>
  <c r="D317" i="5"/>
  <c r="D312" i="5"/>
  <c r="D311" i="5"/>
  <c r="D288" i="5"/>
  <c r="D284" i="5"/>
  <c r="D283" i="5"/>
  <c r="D277" i="5"/>
  <c r="D276" i="5"/>
  <c r="D273" i="5"/>
  <c r="D272" i="5"/>
  <c r="D268" i="5"/>
  <c r="D265" i="5"/>
  <c r="D261" i="5"/>
  <c r="D259" i="5"/>
  <c r="D253" i="5"/>
  <c r="D247" i="5"/>
  <c r="D243" i="5"/>
  <c r="D240" i="5"/>
  <c r="D239" i="5"/>
  <c r="D236" i="5"/>
  <c r="D235" i="5"/>
  <c r="D228" i="5"/>
  <c r="D227" i="5"/>
  <c r="D224" i="5"/>
  <c r="D223" i="5"/>
  <c r="D219" i="5"/>
  <c r="D215" i="5"/>
  <c r="D211" i="5"/>
  <c r="E211" i="5" s="1"/>
  <c r="D196" i="5"/>
  <c r="D195" i="5"/>
  <c r="F195" i="5" s="1"/>
  <c r="P361" i="4"/>
  <c r="P346" i="4"/>
  <c r="P252" i="4"/>
  <c r="S252" i="4" s="1"/>
  <c r="P251" i="4"/>
  <c r="S251" i="4" s="1"/>
  <c r="I294" i="11"/>
  <c r="F132" i="11"/>
  <c r="J132" i="11" s="1"/>
  <c r="H132" i="11"/>
  <c r="F45" i="11"/>
  <c r="E45" i="11"/>
  <c r="H45" i="11"/>
  <c r="C262" i="9"/>
  <c r="G262" i="9" s="1"/>
  <c r="C258" i="9"/>
  <c r="C256" i="9"/>
  <c r="C252" i="9"/>
  <c r="D252" i="9" s="1"/>
  <c r="C242" i="9"/>
  <c r="G242" i="9" s="1"/>
  <c r="C232" i="9"/>
  <c r="D232" i="9" s="1"/>
  <c r="C228" i="9"/>
  <c r="C202" i="9"/>
  <c r="C198" i="9"/>
  <c r="C196" i="9"/>
  <c r="C188" i="9"/>
  <c r="C186" i="9"/>
  <c r="C182" i="9"/>
  <c r="D182" i="9" s="1"/>
  <c r="C180" i="9"/>
  <c r="C174" i="9"/>
  <c r="D174" i="9" s="1"/>
  <c r="C172" i="9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J89" i="11" s="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J271" i="11" s="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C126" i="9"/>
  <c r="D126" i="9" s="1"/>
  <c r="C121" i="9"/>
  <c r="C117" i="9"/>
  <c r="E117" i="9" s="1"/>
  <c r="C115" i="9"/>
  <c r="C113" i="9"/>
  <c r="G113" i="9" s="1"/>
  <c r="C109" i="9"/>
  <c r="D109" i="9" s="1"/>
  <c r="C107" i="9"/>
  <c r="C101" i="9"/>
  <c r="C97" i="9"/>
  <c r="G97" i="9" s="1"/>
  <c r="C89" i="9"/>
  <c r="C85" i="9"/>
  <c r="C83" i="9"/>
  <c r="E83" i="9" s="1"/>
  <c r="C81" i="9"/>
  <c r="G81" i="9" s="1"/>
  <c r="C77" i="9"/>
  <c r="C75" i="9"/>
  <c r="C69" i="9"/>
  <c r="G69" i="9" s="1"/>
  <c r="C65" i="9"/>
  <c r="E65" i="9" s="1"/>
  <c r="C61" i="9"/>
  <c r="C55" i="9"/>
  <c r="E55" i="9" s="1"/>
  <c r="C51" i="9"/>
  <c r="C49" i="9"/>
  <c r="E49" i="9" s="1"/>
  <c r="C37" i="9"/>
  <c r="C35" i="9"/>
  <c r="D35" i="9" s="1"/>
  <c r="C23" i="9"/>
  <c r="D23" i="9" s="1"/>
  <c r="C15" i="9"/>
  <c r="C9" i="9"/>
  <c r="E9" i="9" s="1"/>
  <c r="C5" i="9"/>
  <c r="D5" i="9" s="1"/>
  <c r="C3" i="9"/>
  <c r="D3" i="9" s="1"/>
  <c r="J80" i="11"/>
  <c r="K80" i="11" s="1"/>
  <c r="M80" i="11" s="1"/>
  <c r="J209" i="11"/>
  <c r="E277" i="11"/>
  <c r="E218" i="11"/>
  <c r="H175" i="11"/>
  <c r="F152" i="11"/>
  <c r="H146" i="11"/>
  <c r="H142" i="11"/>
  <c r="H120" i="11"/>
  <c r="H105" i="11"/>
  <c r="F103" i="11"/>
  <c r="J103" i="11" s="1"/>
  <c r="H97" i="11"/>
  <c r="F76" i="11"/>
  <c r="E74" i="11"/>
  <c r="H57" i="11"/>
  <c r="E471" i="4"/>
  <c r="F471" i="4"/>
  <c r="J471" i="4" s="1"/>
  <c r="D471" i="4"/>
  <c r="H471" i="4" s="1"/>
  <c r="D439" i="4"/>
  <c r="H439" i="4" s="1"/>
  <c r="G439" i="4"/>
  <c r="F439" i="4"/>
  <c r="J439" i="4" s="1"/>
  <c r="E439" i="4"/>
  <c r="AE439" i="4"/>
  <c r="AA439" i="4"/>
  <c r="AI439" i="4"/>
  <c r="AO439" i="4" s="1"/>
  <c r="AU439" i="4" s="1"/>
  <c r="AG439" i="4"/>
  <c r="AM439" i="4" s="1"/>
  <c r="AS439" i="4" s="1"/>
  <c r="AK439" i="4"/>
  <c r="AQ439" i="4" s="1"/>
  <c r="AW439" i="4" s="1"/>
  <c r="Z439" i="4"/>
  <c r="AL439" i="4" s="1"/>
  <c r="AD439" i="4"/>
  <c r="AP439" i="4" s="1"/>
  <c r="AH439" i="4"/>
  <c r="AB439" i="4"/>
  <c r="AN439" i="4" s="1"/>
  <c r="AT439" i="4" s="1"/>
  <c r="Z368" i="4"/>
  <c r="AC368" i="4"/>
  <c r="AB368" i="4"/>
  <c r="AN368" i="4" s="1"/>
  <c r="AT368" i="4" s="1"/>
  <c r="AK368" i="4"/>
  <c r="AJ368" i="4"/>
  <c r="AP368" i="4" s="1"/>
  <c r="AV368" i="4" s="1"/>
  <c r="AA368" i="4"/>
  <c r="AM368" i="4" s="1"/>
  <c r="AS368" i="4" s="1"/>
  <c r="AF368" i="4"/>
  <c r="AL368" i="4" s="1"/>
  <c r="AR368" i="4" s="1"/>
  <c r="AE368" i="4"/>
  <c r="AQ368" i="4" s="1"/>
  <c r="AW368" i="4" s="1"/>
  <c r="AI368" i="4"/>
  <c r="N443" i="4"/>
  <c r="R443" i="4" s="1"/>
  <c r="P443" i="4"/>
  <c r="P392" i="4"/>
  <c r="S392" i="4" s="1"/>
  <c r="N392" i="4"/>
  <c r="R392" i="4" s="1"/>
  <c r="Q351" i="4"/>
  <c r="P351" i="4"/>
  <c r="N351" i="4"/>
  <c r="R351" i="4" s="1"/>
  <c r="P303" i="4"/>
  <c r="Q303" i="4"/>
  <c r="N303" i="4"/>
  <c r="R303" i="4" s="1"/>
  <c r="P282" i="4"/>
  <c r="S282" i="4" s="1"/>
  <c r="V282" i="4" s="1"/>
  <c r="N282" i="4"/>
  <c r="R282" i="4" s="1"/>
  <c r="N415" i="4"/>
  <c r="Q415" i="4"/>
  <c r="P415" i="4"/>
  <c r="P330" i="4"/>
  <c r="N330" i="4"/>
  <c r="R330" i="4" s="1"/>
  <c r="Q330" i="4"/>
  <c r="Y261" i="4"/>
  <c r="AE261" i="4" s="1"/>
  <c r="Z261" i="4"/>
  <c r="AB261" i="4"/>
  <c r="U219" i="4"/>
  <c r="V219" i="4"/>
  <c r="N453" i="4"/>
  <c r="R453" i="4" s="1"/>
  <c r="P453" i="4"/>
  <c r="P418" i="4"/>
  <c r="S418" i="4" s="1"/>
  <c r="U418" i="4" s="1"/>
  <c r="Q418" i="4"/>
  <c r="T418" i="4" s="1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P447" i="4"/>
  <c r="Q447" i="4"/>
  <c r="P399" i="4"/>
  <c r="S399" i="4" s="1"/>
  <c r="Q399" i="4"/>
  <c r="T399" i="4" s="1"/>
  <c r="N399" i="4"/>
  <c r="R399" i="4" s="1"/>
  <c r="Q391" i="4"/>
  <c r="N391" i="4"/>
  <c r="R391" i="4" s="1"/>
  <c r="P391" i="4"/>
  <c r="N385" i="4"/>
  <c r="Q385" i="4"/>
  <c r="P385" i="4"/>
  <c r="N239" i="4"/>
  <c r="R239" i="4" s="1"/>
  <c r="Q239" i="4"/>
  <c r="P239" i="4"/>
  <c r="W428" i="4"/>
  <c r="X428" i="4" s="1"/>
  <c r="Y428" i="4" s="1"/>
  <c r="S479" i="4"/>
  <c r="U479" i="4" s="1"/>
  <c r="S400" i="4"/>
  <c r="Q322" i="4"/>
  <c r="T322" i="4" s="1"/>
  <c r="Q422" i="4"/>
  <c r="T422" i="4" s="1"/>
  <c r="V422" i="4" s="1"/>
  <c r="W422" i="4" s="1"/>
  <c r="Q420" i="4"/>
  <c r="T420" i="4" s="1"/>
  <c r="P247" i="4"/>
  <c r="S247" i="4" s="1"/>
  <c r="U247" i="4" s="1"/>
  <c r="W388" i="4"/>
  <c r="V483" i="4"/>
  <c r="W483" i="4" s="1"/>
  <c r="U425" i="4"/>
  <c r="W425" i="4" s="1"/>
  <c r="S421" i="4"/>
  <c r="T431" i="4"/>
  <c r="V431" i="4" s="1"/>
  <c r="W431" i="4" s="1"/>
  <c r="N389" i="4"/>
  <c r="P381" i="4"/>
  <c r="P371" i="4"/>
  <c r="N370" i="4"/>
  <c r="N369" i="4"/>
  <c r="R369" i="4" s="1"/>
  <c r="Q349" i="4"/>
  <c r="T349" i="4" s="1"/>
  <c r="V349" i="4" s="1"/>
  <c r="W349" i="4" s="1"/>
  <c r="Q301" i="4"/>
  <c r="P276" i="4"/>
  <c r="Q273" i="4"/>
  <c r="Q227" i="4"/>
  <c r="T227" i="4" s="1"/>
  <c r="W342" i="4"/>
  <c r="V405" i="4"/>
  <c r="W405" i="4" s="1"/>
  <c r="X405" i="4" s="1"/>
  <c r="Y405" i="4" s="1"/>
  <c r="S389" i="4"/>
  <c r="V394" i="4"/>
  <c r="W394" i="4" s="1"/>
  <c r="S241" i="4"/>
  <c r="U241" i="4" s="1"/>
  <c r="S379" i="4"/>
  <c r="Q449" i="4"/>
  <c r="T305" i="4"/>
  <c r="T416" i="4"/>
  <c r="V416" i="4" s="1"/>
  <c r="W416" i="4" s="1"/>
  <c r="Q412" i="4"/>
  <c r="T412" i="4" s="1"/>
  <c r="V412" i="4" s="1"/>
  <c r="W412" i="4" s="1"/>
  <c r="N377" i="4"/>
  <c r="R377" i="4" s="1"/>
  <c r="P353" i="4"/>
  <c r="Q307" i="4"/>
  <c r="N305" i="4"/>
  <c r="C300" i="9"/>
  <c r="F267" i="11"/>
  <c r="N451" i="4"/>
  <c r="R451" i="4" s="1"/>
  <c r="P451" i="4"/>
  <c r="S451" i="4" s="1"/>
  <c r="Q451" i="4"/>
  <c r="I234" i="11"/>
  <c r="J234" i="11"/>
  <c r="I250" i="11"/>
  <c r="J250" i="11"/>
  <c r="E210" i="11"/>
  <c r="H210" i="11"/>
  <c r="E215" i="9"/>
  <c r="D215" i="9"/>
  <c r="C302" i="9"/>
  <c r="E302" i="9" s="1"/>
  <c r="E298" i="9"/>
  <c r="E294" i="9"/>
  <c r="C294" i="9"/>
  <c r="C292" i="9"/>
  <c r="E292" i="9" s="1"/>
  <c r="C286" i="9"/>
  <c r="E282" i="9"/>
  <c r="C280" i="9"/>
  <c r="E280" i="9" s="1"/>
  <c r="C278" i="9"/>
  <c r="E278" i="9"/>
  <c r="G274" i="9"/>
  <c r="D274" i="9"/>
  <c r="C270" i="9"/>
  <c r="C266" i="9"/>
  <c r="E266" i="9"/>
  <c r="C264" i="9"/>
  <c r="E264" i="9"/>
  <c r="C260" i="9"/>
  <c r="E260" i="9" s="1"/>
  <c r="G258" i="9"/>
  <c r="D258" i="9"/>
  <c r="C254" i="9"/>
  <c r="C250" i="9"/>
  <c r="E250" i="9"/>
  <c r="C248" i="9"/>
  <c r="E248" i="9"/>
  <c r="C246" i="9"/>
  <c r="C244" i="9"/>
  <c r="E244" i="9"/>
  <c r="C240" i="9"/>
  <c r="E240" i="9"/>
  <c r="C238" i="9"/>
  <c r="E238" i="9"/>
  <c r="E236" i="9"/>
  <c r="C234" i="9"/>
  <c r="E234" i="9" s="1"/>
  <c r="C230" i="9"/>
  <c r="C226" i="9"/>
  <c r="E226" i="9" s="1"/>
  <c r="C224" i="9"/>
  <c r="C222" i="9"/>
  <c r="E222" i="9" s="1"/>
  <c r="C220" i="9"/>
  <c r="E218" i="9"/>
  <c r="C218" i="9"/>
  <c r="C216" i="9"/>
  <c r="E214" i="9"/>
  <c r="C212" i="9"/>
  <c r="E212" i="9"/>
  <c r="C210" i="9"/>
  <c r="E210" i="9"/>
  <c r="C208" i="9"/>
  <c r="E208" i="9"/>
  <c r="C204" i="9"/>
  <c r="E204" i="9"/>
  <c r="C200" i="9"/>
  <c r="E200" i="9"/>
  <c r="C192" i="9"/>
  <c r="J266" i="11"/>
  <c r="I266" i="11"/>
  <c r="H256" i="11"/>
  <c r="E256" i="11"/>
  <c r="F256" i="11"/>
  <c r="I252" i="11"/>
  <c r="J252" i="11"/>
  <c r="I279" i="11"/>
  <c r="J279" i="11"/>
  <c r="C220" i="11"/>
  <c r="C213" i="11"/>
  <c r="E284" i="9"/>
  <c r="G298" i="9"/>
  <c r="D298" i="9"/>
  <c r="C284" i="11"/>
  <c r="F275" i="11"/>
  <c r="H275" i="11"/>
  <c r="E275" i="11"/>
  <c r="D273" i="1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G284" i="9"/>
  <c r="E265" i="9"/>
  <c r="D265" i="9"/>
  <c r="E283" i="9"/>
  <c r="G283" i="9"/>
  <c r="G282" i="9"/>
  <c r="D282" i="9"/>
  <c r="E241" i="11"/>
  <c r="H241" i="11"/>
  <c r="J241" i="11" s="1"/>
  <c r="D275" i="9"/>
  <c r="D219" i="9"/>
  <c r="I218" i="11"/>
  <c r="J218" i="11"/>
  <c r="I233" i="11"/>
  <c r="J233" i="11"/>
  <c r="H300" i="11"/>
  <c r="I300" i="11" s="1"/>
  <c r="E300" i="11"/>
  <c r="E291" i="11"/>
  <c r="H291" i="11"/>
  <c r="I291" i="11" s="1"/>
  <c r="F288" i="11"/>
  <c r="H288" i="11"/>
  <c r="F286" i="11"/>
  <c r="E286" i="11"/>
  <c r="E285" i="11"/>
  <c r="F285" i="11"/>
  <c r="E276" i="11"/>
  <c r="F276" i="11"/>
  <c r="H276" i="11"/>
  <c r="F274" i="11"/>
  <c r="E274" i="11"/>
  <c r="H273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I212" i="11"/>
  <c r="J212" i="11"/>
  <c r="F210" i="11"/>
  <c r="H194" i="11"/>
  <c r="J300" i="11"/>
  <c r="I299" i="11"/>
  <c r="J299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J290" i="11" s="1"/>
  <c r="E289" i="11"/>
  <c r="F289" i="11"/>
  <c r="H289" i="11"/>
  <c r="F244" i="11"/>
  <c r="E244" i="11"/>
  <c r="H239" i="11"/>
  <c r="E239" i="11"/>
  <c r="E238" i="11"/>
  <c r="H238" i="11"/>
  <c r="E230" i="11"/>
  <c r="H230" i="11"/>
  <c r="I230" i="11" s="1"/>
  <c r="E227" i="11"/>
  <c r="F227" i="11"/>
  <c r="H227" i="11"/>
  <c r="H225" i="11"/>
  <c r="H224" i="11"/>
  <c r="D301" i="9"/>
  <c r="G299" i="9"/>
  <c r="C295" i="9"/>
  <c r="G295" i="9" s="1"/>
  <c r="C291" i="9"/>
  <c r="E291" i="9" s="1"/>
  <c r="G287" i="9"/>
  <c r="D287" i="9"/>
  <c r="D283" i="9"/>
  <c r="D279" i="9"/>
  <c r="C277" i="9"/>
  <c r="D277" i="9"/>
  <c r="G275" i="9"/>
  <c r="C271" i="9"/>
  <c r="G271" i="9" s="1"/>
  <c r="C267" i="9"/>
  <c r="E267" i="9" s="1"/>
  <c r="G263" i="9"/>
  <c r="D263" i="9"/>
  <c r="D259" i="9"/>
  <c r="D255" i="9"/>
  <c r="C253" i="9"/>
  <c r="D253" i="9"/>
  <c r="D245" i="9"/>
  <c r="G243" i="9"/>
  <c r="C243" i="9"/>
  <c r="G239" i="9"/>
  <c r="C239" i="9"/>
  <c r="C235" i="9"/>
  <c r="E235" i="9" s="1"/>
  <c r="G235" i="9"/>
  <c r="C231" i="9"/>
  <c r="D231" i="9"/>
  <c r="D227" i="9"/>
  <c r="C221" i="9"/>
  <c r="G215" i="9"/>
  <c r="D213" i="9"/>
  <c r="G211" i="9"/>
  <c r="C211" i="9"/>
  <c r="G207" i="9"/>
  <c r="C207" i="9"/>
  <c r="E207" i="9" s="1"/>
  <c r="D207" i="9"/>
  <c r="J225" i="11"/>
  <c r="K225" i="11" s="1"/>
  <c r="M225" i="11" s="1"/>
  <c r="I225" i="11"/>
  <c r="J294" i="1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Z405" i="4"/>
  <c r="AH405" i="4"/>
  <c r="AG405" i="4"/>
  <c r="AB405" i="4"/>
  <c r="AD405" i="4"/>
  <c r="AK405" i="4"/>
  <c r="AA405" i="4"/>
  <c r="AM405" i="4" s="1"/>
  <c r="AS405" i="4" s="1"/>
  <c r="AC405" i="4"/>
  <c r="AF405" i="4"/>
  <c r="AE405" i="4"/>
  <c r="AQ405" i="4" s="1"/>
  <c r="AW405" i="4" s="1"/>
  <c r="AJ405" i="4"/>
  <c r="AI405" i="4"/>
  <c r="Z428" i="4"/>
  <c r="AF428" i="4"/>
  <c r="AH428" i="4"/>
  <c r="AA428" i="4"/>
  <c r="AM428" i="4" s="1"/>
  <c r="AS428" i="4" s="1"/>
  <c r="AB428" i="4"/>
  <c r="AJ428" i="4"/>
  <c r="AC428" i="4"/>
  <c r="AD428" i="4"/>
  <c r="AG428" i="4"/>
  <c r="AE428" i="4"/>
  <c r="AI428" i="4"/>
  <c r="AK428" i="4"/>
  <c r="Z437" i="4"/>
  <c r="AH437" i="4"/>
  <c r="AG437" i="4"/>
  <c r="AB437" i="4"/>
  <c r="AD437" i="4"/>
  <c r="AK437" i="4"/>
  <c r="AA437" i="4"/>
  <c r="AM437" i="4" s="1"/>
  <c r="AS437" i="4" s="1"/>
  <c r="AC437" i="4"/>
  <c r="AF437" i="4"/>
  <c r="AE437" i="4"/>
  <c r="AQ437" i="4" s="1"/>
  <c r="AW437" i="4" s="1"/>
  <c r="AJ437" i="4"/>
  <c r="AI437" i="4"/>
  <c r="X413" i="4"/>
  <c r="Y413" i="4"/>
  <c r="X416" i="4"/>
  <c r="Y416" i="4"/>
  <c r="U409" i="4"/>
  <c r="V409" i="4"/>
  <c r="W409" i="4" s="1"/>
  <c r="U379" i="4"/>
  <c r="R429" i="4"/>
  <c r="S429" i="4"/>
  <c r="U467" i="4"/>
  <c r="V387" i="4"/>
  <c r="U387" i="4"/>
  <c r="U400" i="4"/>
  <c r="F486" i="5"/>
  <c r="G486" i="5"/>
  <c r="K478" i="4"/>
  <c r="Q459" i="4"/>
  <c r="N459" i="4"/>
  <c r="K446" i="4"/>
  <c r="Q407" i="4"/>
  <c r="N407" i="4"/>
  <c r="Q406" i="4"/>
  <c r="N406" i="4"/>
  <c r="R406" i="4" s="1"/>
  <c r="P406" i="4"/>
  <c r="Q403" i="4"/>
  <c r="T403" i="4" s="1"/>
  <c r="P403" i="4"/>
  <c r="S403" i="4" s="1"/>
  <c r="K402" i="4"/>
  <c r="Q401" i="4"/>
  <c r="N401" i="4"/>
  <c r="R401" i="4" s="1"/>
  <c r="Q396" i="4"/>
  <c r="N396" i="4"/>
  <c r="Q395" i="4"/>
  <c r="P395" i="4"/>
  <c r="S395" i="4" s="1"/>
  <c r="N395" i="4"/>
  <c r="R395" i="4" s="1"/>
  <c r="Q390" i="4"/>
  <c r="P390" i="4"/>
  <c r="N390" i="4"/>
  <c r="R390" i="4" s="1"/>
  <c r="Q386" i="4"/>
  <c r="P386" i="4"/>
  <c r="S386" i="4" s="1"/>
  <c r="N386" i="4"/>
  <c r="R386" i="4" s="1"/>
  <c r="Q383" i="4"/>
  <c r="T383" i="4" s="1"/>
  <c r="P383" i="4"/>
  <c r="S383" i="4" s="1"/>
  <c r="Q380" i="4"/>
  <c r="T380" i="4" s="1"/>
  <c r="N380" i="4"/>
  <c r="R380" i="4" s="1"/>
  <c r="P380" i="4"/>
  <c r="S380" i="4" s="1"/>
  <c r="E486" i="5"/>
  <c r="I486" i="5"/>
  <c r="D484" i="5"/>
  <c r="G484" i="5" s="1"/>
  <c r="D483" i="5"/>
  <c r="F483" i="5" s="1"/>
  <c r="D482" i="5"/>
  <c r="I482" i="5" s="1"/>
  <c r="E482" i="5"/>
  <c r="D480" i="5"/>
  <c r="F480" i="5" s="1"/>
  <c r="D479" i="5"/>
  <c r="F479" i="5" s="1"/>
  <c r="I478" i="5"/>
  <c r="D478" i="5"/>
  <c r="D476" i="5"/>
  <c r="G476" i="5"/>
  <c r="F475" i="5"/>
  <c r="D474" i="5"/>
  <c r="I474" i="5" s="1"/>
  <c r="D472" i="5"/>
  <c r="D471" i="5"/>
  <c r="F471" i="5" s="1"/>
  <c r="E470" i="5"/>
  <c r="D470" i="5"/>
  <c r="D468" i="5"/>
  <c r="G468" i="5" s="1"/>
  <c r="F467" i="5"/>
  <c r="D467" i="5"/>
  <c r="D466" i="5"/>
  <c r="E466" i="5" s="1"/>
  <c r="I466" i="5"/>
  <c r="D464" i="5"/>
  <c r="G464" i="5"/>
  <c r="D463" i="5"/>
  <c r="F463" i="5"/>
  <c r="I462" i="5"/>
  <c r="D462" i="5"/>
  <c r="D460" i="5"/>
  <c r="F459" i="5"/>
  <c r="D459" i="5"/>
  <c r="I458" i="5"/>
  <c r="D458" i="5"/>
  <c r="E458" i="5"/>
  <c r="D456" i="5"/>
  <c r="G456" i="5"/>
  <c r="D455" i="5"/>
  <c r="F455" i="5"/>
  <c r="E454" i="5"/>
  <c r="I454" i="5"/>
  <c r="D452" i="5"/>
  <c r="G452" i="5"/>
  <c r="D451" i="5"/>
  <c r="F451" i="5" s="1"/>
  <c r="E450" i="5"/>
  <c r="D450" i="5"/>
  <c r="G448" i="5"/>
  <c r="D447" i="5"/>
  <c r="D446" i="5"/>
  <c r="I446" i="5"/>
  <c r="D443" i="5"/>
  <c r="F443" i="5" s="1"/>
  <c r="I442" i="5"/>
  <c r="D442" i="5"/>
  <c r="E442" i="5"/>
  <c r="D440" i="5"/>
  <c r="G440" i="5" s="1"/>
  <c r="D439" i="5"/>
  <c r="F439" i="5"/>
  <c r="D438" i="5"/>
  <c r="F438" i="5" s="1"/>
  <c r="I438" i="5"/>
  <c r="E438" i="5"/>
  <c r="G436" i="5"/>
  <c r="D436" i="5"/>
  <c r="F435" i="5"/>
  <c r="D435" i="5"/>
  <c r="D434" i="5"/>
  <c r="F434" i="5" s="1"/>
  <c r="E434" i="5"/>
  <c r="D432" i="5"/>
  <c r="D431" i="5"/>
  <c r="F431" i="5" s="1"/>
  <c r="D430" i="5"/>
  <c r="E430" i="5" s="1"/>
  <c r="I430" i="5"/>
  <c r="D428" i="5"/>
  <c r="D427" i="5"/>
  <c r="F427" i="5" s="1"/>
  <c r="D426" i="5"/>
  <c r="D424" i="5"/>
  <c r="G424" i="5" s="1"/>
  <c r="D423" i="5"/>
  <c r="D422" i="5"/>
  <c r="I422" i="5" s="1"/>
  <c r="E422" i="5"/>
  <c r="D420" i="5"/>
  <c r="G420" i="5"/>
  <c r="D419" i="5"/>
  <c r="D418" i="5"/>
  <c r="E418" i="5" s="1"/>
  <c r="I418" i="5"/>
  <c r="G416" i="5"/>
  <c r="D416" i="5"/>
  <c r="F415" i="5"/>
  <c r="D415" i="5"/>
  <c r="D414" i="5"/>
  <c r="D412" i="5"/>
  <c r="G412" i="5" s="1"/>
  <c r="D411" i="5"/>
  <c r="F411" i="5"/>
  <c r="D410" i="5"/>
  <c r="I410" i="5"/>
  <c r="E410" i="5"/>
  <c r="G408" i="5"/>
  <c r="D408" i="5"/>
  <c r="D407" i="5"/>
  <c r="D406" i="5"/>
  <c r="I406" i="5" s="1"/>
  <c r="G404" i="5"/>
  <c r="D404" i="5"/>
  <c r="F403" i="5"/>
  <c r="D403" i="5"/>
  <c r="I402" i="5"/>
  <c r="D402" i="5"/>
  <c r="F399" i="5"/>
  <c r="D398" i="5"/>
  <c r="E398" i="5" s="1"/>
  <c r="I398" i="5"/>
  <c r="D395" i="5"/>
  <c r="F395" i="5"/>
  <c r="D394" i="5"/>
  <c r="I394" i="5"/>
  <c r="E394" i="5"/>
  <c r="D391" i="5"/>
  <c r="F391" i="5"/>
  <c r="D390" i="5"/>
  <c r="E390" i="5" s="1"/>
  <c r="I390" i="5"/>
  <c r="G388" i="5"/>
  <c r="D387" i="5"/>
  <c r="D386" i="5"/>
  <c r="I386" i="5" s="1"/>
  <c r="D384" i="5"/>
  <c r="G384" i="5" s="1"/>
  <c r="F383" i="5"/>
  <c r="D383" i="5"/>
  <c r="D382" i="5"/>
  <c r="I382" i="5" s="1"/>
  <c r="D380" i="5"/>
  <c r="D378" i="5"/>
  <c r="I378" i="5" s="1"/>
  <c r="D376" i="5"/>
  <c r="G376" i="5" s="1"/>
  <c r="X431" i="4"/>
  <c r="Y431" i="4" s="1"/>
  <c r="X445" i="4"/>
  <c r="X426" i="4"/>
  <c r="Y426" i="4"/>
  <c r="T429" i="4"/>
  <c r="U420" i="4"/>
  <c r="V420" i="4"/>
  <c r="R449" i="4"/>
  <c r="T449" i="4"/>
  <c r="S449" i="4"/>
  <c r="U433" i="4"/>
  <c r="R397" i="4"/>
  <c r="T397" i="4"/>
  <c r="S397" i="4"/>
  <c r="R415" i="4"/>
  <c r="T415" i="4"/>
  <c r="S415" i="4"/>
  <c r="U485" i="4"/>
  <c r="W419" i="4"/>
  <c r="V455" i="4"/>
  <c r="W455" i="4" s="1"/>
  <c r="U393" i="4"/>
  <c r="V393" i="4"/>
  <c r="W393" i="4" s="1"/>
  <c r="U457" i="4"/>
  <c r="V457" i="4"/>
  <c r="W457" i="4" s="1"/>
  <c r="R435" i="4"/>
  <c r="S435" i="4"/>
  <c r="U435" i="4" s="1"/>
  <c r="U427" i="4"/>
  <c r="F454" i="5"/>
  <c r="G454" i="5"/>
  <c r="E475" i="5"/>
  <c r="I475" i="5"/>
  <c r="I425" i="5"/>
  <c r="E425" i="5"/>
  <c r="F425" i="5"/>
  <c r="G425" i="5"/>
  <c r="W423" i="4"/>
  <c r="U473" i="4"/>
  <c r="V473" i="4"/>
  <c r="R417" i="4"/>
  <c r="S417" i="4"/>
  <c r="S401" i="4"/>
  <c r="R385" i="4"/>
  <c r="S385" i="4"/>
  <c r="R447" i="4"/>
  <c r="S447" i="4"/>
  <c r="R481" i="4"/>
  <c r="S481" i="4"/>
  <c r="Q461" i="4"/>
  <c r="P461" i="4"/>
  <c r="N461" i="4"/>
  <c r="R461" i="4" s="1"/>
  <c r="S469" i="4"/>
  <c r="Q477" i="4"/>
  <c r="T477" i="4" s="1"/>
  <c r="N477" i="4"/>
  <c r="R477" i="4" s="1"/>
  <c r="P477" i="4"/>
  <c r="S477" i="4" s="1"/>
  <c r="E399" i="5"/>
  <c r="I399" i="5"/>
  <c r="I441" i="5"/>
  <c r="E441" i="5"/>
  <c r="G441" i="5"/>
  <c r="I393" i="5"/>
  <c r="E393" i="5"/>
  <c r="G393" i="5"/>
  <c r="I409" i="5"/>
  <c r="F409" i="5"/>
  <c r="E409" i="5"/>
  <c r="G409" i="5"/>
  <c r="Q485" i="4"/>
  <c r="T485" i="4" s="1"/>
  <c r="V485" i="4" s="1"/>
  <c r="W485" i="4" s="1"/>
  <c r="Q411" i="4"/>
  <c r="T411" i="4" s="1"/>
  <c r="V411" i="4" s="1"/>
  <c r="W411" i="4" s="1"/>
  <c r="Q463" i="4"/>
  <c r="T463" i="4" s="1"/>
  <c r="V463" i="4" s="1"/>
  <c r="W463" i="4" s="1"/>
  <c r="Q417" i="4"/>
  <c r="T417" i="4" s="1"/>
  <c r="Q398" i="4"/>
  <c r="T398" i="4" s="1"/>
  <c r="T379" i="4"/>
  <c r="V379" i="4" s="1"/>
  <c r="W379" i="4" s="1"/>
  <c r="X379" i="4" s="1"/>
  <c r="Q453" i="4"/>
  <c r="T453" i="4" s="1"/>
  <c r="Q433" i="4"/>
  <c r="T433" i="4" s="1"/>
  <c r="V433" i="4" s="1"/>
  <c r="W433" i="4" s="1"/>
  <c r="Q400" i="4"/>
  <c r="T400" i="4" s="1"/>
  <c r="V400" i="4" s="1"/>
  <c r="W400" i="4" s="1"/>
  <c r="P382" i="4"/>
  <c r="S382" i="4" s="1"/>
  <c r="U382" i="4" s="1"/>
  <c r="F484" i="5"/>
  <c r="F476" i="5"/>
  <c r="F468" i="5"/>
  <c r="F464" i="5"/>
  <c r="F460" i="5"/>
  <c r="F456" i="5"/>
  <c r="F452" i="5"/>
  <c r="D379" i="5"/>
  <c r="Q467" i="4"/>
  <c r="T467" i="4" s="1"/>
  <c r="V467" i="4" s="1"/>
  <c r="W467" i="4" s="1"/>
  <c r="Q475" i="4"/>
  <c r="T475" i="4" s="1"/>
  <c r="F401" i="5"/>
  <c r="Q481" i="4"/>
  <c r="T481" i="4" s="1"/>
  <c r="Q441" i="4"/>
  <c r="T441" i="4" s="1"/>
  <c r="V441" i="4" s="1"/>
  <c r="W441" i="4" s="1"/>
  <c r="Q427" i="4"/>
  <c r="T427" i="4" s="1"/>
  <c r="V427" i="4" s="1"/>
  <c r="W427" i="4" s="1"/>
  <c r="Q392" i="4"/>
  <c r="T392" i="4" s="1"/>
  <c r="V392" i="4" s="1"/>
  <c r="D448" i="5"/>
  <c r="F445" i="5"/>
  <c r="D444" i="5"/>
  <c r="F441" i="5"/>
  <c r="G438" i="5"/>
  <c r="F437" i="5"/>
  <c r="G434" i="5"/>
  <c r="F429" i="5"/>
  <c r="F421" i="5"/>
  <c r="F413" i="5"/>
  <c r="F405" i="5"/>
  <c r="D400" i="5"/>
  <c r="G400" i="5" s="1"/>
  <c r="F397" i="5"/>
  <c r="D396" i="5"/>
  <c r="D392" i="5"/>
  <c r="G392" i="5" s="1"/>
  <c r="F389" i="5"/>
  <c r="D388" i="5"/>
  <c r="Q443" i="4"/>
  <c r="T443" i="4" s="1"/>
  <c r="Q479" i="4"/>
  <c r="T479" i="4" s="1"/>
  <c r="V479" i="4" s="1"/>
  <c r="W479" i="4" s="1"/>
  <c r="Q469" i="4"/>
  <c r="T469" i="4" s="1"/>
  <c r="Q465" i="4"/>
  <c r="T465" i="4" s="1"/>
  <c r="V465" i="4" s="1"/>
  <c r="W465" i="4" s="1"/>
  <c r="H169" i="11"/>
  <c r="E169" i="11"/>
  <c r="F169" i="11"/>
  <c r="I169" i="11" s="1"/>
  <c r="C157" i="1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I38" i="11" s="1"/>
  <c r="G79" i="9"/>
  <c r="D164" i="9"/>
  <c r="G158" i="9"/>
  <c r="G184" i="9"/>
  <c r="D130" i="9"/>
  <c r="G130" i="9"/>
  <c r="E184" i="9"/>
  <c r="E178" i="9"/>
  <c r="C178" i="9"/>
  <c r="E176" i="9"/>
  <c r="C176" i="9"/>
  <c r="G174" i="9"/>
  <c r="E170" i="9"/>
  <c r="G168" i="9"/>
  <c r="D168" i="9"/>
  <c r="C162" i="9"/>
  <c r="D162" i="9" s="1"/>
  <c r="C160" i="9"/>
  <c r="E158" i="9"/>
  <c r="C154" i="9"/>
  <c r="C148" i="9"/>
  <c r="E148" i="9" s="1"/>
  <c r="G144" i="9"/>
  <c r="D144" i="9"/>
  <c r="G140" i="9"/>
  <c r="E130" i="9"/>
  <c r="C128" i="9"/>
  <c r="C123" i="9"/>
  <c r="E123" i="9" s="1"/>
  <c r="E119" i="9"/>
  <c r="C111" i="9"/>
  <c r="E111" i="9" s="1"/>
  <c r="C103" i="9"/>
  <c r="E103" i="9" s="1"/>
  <c r="C95" i="9"/>
  <c r="E95" i="9" s="1"/>
  <c r="E91" i="9"/>
  <c r="C91" i="9"/>
  <c r="E87" i="9"/>
  <c r="C71" i="9"/>
  <c r="D65" i="9"/>
  <c r="G65" i="9"/>
  <c r="C63" i="9"/>
  <c r="E63" i="9" s="1"/>
  <c r="C57" i="9"/>
  <c r="E57" i="9" s="1"/>
  <c r="C47" i="9"/>
  <c r="C43" i="9"/>
  <c r="E43" i="9" s="1"/>
  <c r="C41" i="9"/>
  <c r="E39" i="9"/>
  <c r="C33" i="9"/>
  <c r="D33" i="9" s="1"/>
  <c r="H23" i="11"/>
  <c r="I23" i="11" s="1"/>
  <c r="H84" i="11"/>
  <c r="F84" i="11"/>
  <c r="F71" i="11"/>
  <c r="H38" i="11"/>
  <c r="E148" i="11"/>
  <c r="H148" i="11"/>
  <c r="F59" i="11"/>
  <c r="J59" i="11" s="1"/>
  <c r="H59" i="11"/>
  <c r="C31" i="9"/>
  <c r="G31" i="9" s="1"/>
  <c r="C27" i="9"/>
  <c r="G23" i="9"/>
  <c r="C21" i="9"/>
  <c r="D21" i="9" s="1"/>
  <c r="C13" i="9"/>
  <c r="C7" i="9"/>
  <c r="G3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C149" i="9"/>
  <c r="C147" i="9"/>
  <c r="E147" i="9" s="1"/>
  <c r="C145" i="9"/>
  <c r="C137" i="9"/>
  <c r="C133" i="9"/>
  <c r="G133" i="9" s="1"/>
  <c r="C129" i="9"/>
  <c r="D129" i="9" s="1"/>
  <c r="C122" i="9"/>
  <c r="E122" i="9" s="1"/>
  <c r="C108" i="9"/>
  <c r="C92" i="9"/>
  <c r="G92" i="9" s="1"/>
  <c r="C90" i="9"/>
  <c r="E90" i="9" s="1"/>
  <c r="C76" i="9"/>
  <c r="C60" i="9"/>
  <c r="C44" i="9"/>
  <c r="G44" i="9" s="1"/>
  <c r="I132" i="11"/>
  <c r="F178" i="11"/>
  <c r="H172" i="11"/>
  <c r="F165" i="11"/>
  <c r="F147" i="11"/>
  <c r="F58" i="11"/>
  <c r="F41" i="11"/>
  <c r="E37" i="11"/>
  <c r="H166" i="11"/>
  <c r="F139" i="11"/>
  <c r="H83" i="11"/>
  <c r="H29" i="11"/>
  <c r="W246" i="4"/>
  <c r="T214" i="4"/>
  <c r="E299" i="5"/>
  <c r="G299" i="5"/>
  <c r="I366" i="5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T237" i="4" s="1"/>
  <c r="P237" i="4"/>
  <c r="S237" i="4" s="1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G357" i="5"/>
  <c r="E331" i="5"/>
  <c r="G331" i="5"/>
  <c r="D329" i="5"/>
  <c r="G329" i="5" s="1"/>
  <c r="G323" i="5"/>
  <c r="D315" i="5"/>
  <c r="E315" i="5"/>
  <c r="G311" i="5"/>
  <c r="D307" i="5"/>
  <c r="D303" i="5"/>
  <c r="E303" i="5" s="1"/>
  <c r="I295" i="5"/>
  <c r="D295" i="5"/>
  <c r="D291" i="5"/>
  <c r="I291" i="5" s="1"/>
  <c r="D287" i="5"/>
  <c r="E287" i="5"/>
  <c r="I287" i="5"/>
  <c r="D281" i="5"/>
  <c r="G281" i="5" s="1"/>
  <c r="E279" i="5"/>
  <c r="I279" i="5"/>
  <c r="D275" i="5"/>
  <c r="I275" i="5" s="1"/>
  <c r="E275" i="5"/>
  <c r="I273" i="5"/>
  <c r="E273" i="5"/>
  <c r="D271" i="5"/>
  <c r="I271" i="5"/>
  <c r="D267" i="5"/>
  <c r="E267" i="5" s="1"/>
  <c r="D263" i="5"/>
  <c r="E263" i="5" s="1"/>
  <c r="D257" i="5"/>
  <c r="G257" i="5" s="1"/>
  <c r="D255" i="5"/>
  <c r="I255" i="5" s="1"/>
  <c r="E255" i="5"/>
  <c r="D251" i="5"/>
  <c r="E251" i="5" s="1"/>
  <c r="E243" i="5"/>
  <c r="G243" i="5"/>
  <c r="E231" i="5"/>
  <c r="E195" i="5"/>
  <c r="G195" i="5"/>
  <c r="I195" i="5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T249" i="4" s="1"/>
  <c r="P249" i="4"/>
  <c r="N249" i="4"/>
  <c r="R249" i="4" s="1"/>
  <c r="S190" i="4"/>
  <c r="U190" i="4" s="1"/>
  <c r="I269" i="5"/>
  <c r="E269" i="5"/>
  <c r="N359" i="4"/>
  <c r="R359" i="4" s="1"/>
  <c r="Q359" i="4"/>
  <c r="T359" i="4" s="1"/>
  <c r="P359" i="4"/>
  <c r="P295" i="4"/>
  <c r="N295" i="4"/>
  <c r="R295" i="4" s="1"/>
  <c r="Q293" i="4"/>
  <c r="T293" i="4" s="1"/>
  <c r="N293" i="4"/>
  <c r="Q291" i="4"/>
  <c r="P291" i="4"/>
  <c r="N291" i="4"/>
  <c r="R291" i="4" s="1"/>
  <c r="Q289" i="4"/>
  <c r="N289" i="4"/>
  <c r="Q271" i="4"/>
  <c r="P271" i="4"/>
  <c r="S271" i="4" s="1"/>
  <c r="N271" i="4"/>
  <c r="R271" i="4" s="1"/>
  <c r="Q257" i="4"/>
  <c r="T257" i="4" s="1"/>
  <c r="P257" i="4"/>
  <c r="N257" i="4"/>
  <c r="R257" i="4" s="1"/>
  <c r="Q255" i="4"/>
  <c r="T255" i="4" s="1"/>
  <c r="P255" i="4"/>
  <c r="S255" i="4" s="1"/>
  <c r="V255" i="4" s="1"/>
  <c r="P253" i="4"/>
  <c r="N253" i="4"/>
  <c r="R253" i="4" s="1"/>
  <c r="Q253" i="4"/>
  <c r="F279" i="5"/>
  <c r="G279" i="5"/>
  <c r="Q373" i="4"/>
  <c r="T373" i="4" s="1"/>
  <c r="P373" i="4"/>
  <c r="S373" i="4" s="1"/>
  <c r="P367" i="4"/>
  <c r="Q367" i="4"/>
  <c r="N365" i="4"/>
  <c r="R365" i="4" s="1"/>
  <c r="P365" i="4"/>
  <c r="Q243" i="4"/>
  <c r="N243" i="4"/>
  <c r="P243" i="4"/>
  <c r="G235" i="5"/>
  <c r="S309" i="4"/>
  <c r="N248" i="4"/>
  <c r="P204" i="4"/>
  <c r="Q282" i="4"/>
  <c r="T282" i="4" s="1"/>
  <c r="T325" i="4"/>
  <c r="V325" i="4" s="1"/>
  <c r="W325" i="4" s="1"/>
  <c r="X325" i="4" s="1"/>
  <c r="T301" i="4"/>
  <c r="V301" i="4" s="1"/>
  <c r="W301" i="4" s="1"/>
  <c r="X301" i="4" s="1"/>
  <c r="Q295" i="4"/>
  <c r="T295" i="4" s="1"/>
  <c r="G227" i="5"/>
  <c r="P188" i="4"/>
  <c r="T337" i="4"/>
  <c r="V337" i="4" s="1"/>
  <c r="E223" i="5"/>
  <c r="N346" i="4"/>
  <c r="Q335" i="4"/>
  <c r="T335" i="4" s="1"/>
  <c r="V335" i="4" s="1"/>
  <c r="W335" i="4" s="1"/>
  <c r="Q334" i="4"/>
  <c r="T334" i="4" s="1"/>
  <c r="Q309" i="4"/>
  <c r="T309" i="4" s="1"/>
  <c r="Q247" i="4"/>
  <c r="T247" i="4" s="1"/>
  <c r="Q241" i="4"/>
  <c r="T241" i="4" s="1"/>
  <c r="V241" i="4" s="1"/>
  <c r="W241" i="4" s="1"/>
  <c r="N362" i="4"/>
  <c r="N367" i="4"/>
  <c r="R367" i="4" s="1"/>
  <c r="N361" i="4"/>
  <c r="Q361" i="4"/>
  <c r="P344" i="4"/>
  <c r="S344" i="4" s="1"/>
  <c r="U344" i="4" s="1"/>
  <c r="T273" i="4"/>
  <c r="D364" i="5"/>
  <c r="D348" i="5"/>
  <c r="F348" i="5" s="1"/>
  <c r="D316" i="5"/>
  <c r="D314" i="5"/>
  <c r="D310" i="5"/>
  <c r="D308" i="5"/>
  <c r="D304" i="5"/>
  <c r="D300" i="5"/>
  <c r="G300" i="5" s="1"/>
  <c r="D296" i="5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T222" i="4" s="1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S268" i="4" s="1"/>
  <c r="P316" i="4"/>
  <c r="S316" i="4" s="1"/>
  <c r="P332" i="4"/>
  <c r="S332" i="4" s="1"/>
  <c r="N372" i="4"/>
  <c r="Q270" i="4"/>
  <c r="T270" i="4" s="1"/>
  <c r="V270" i="4" s="1"/>
  <c r="Q286" i="4"/>
  <c r="T286" i="4" s="1"/>
  <c r="Q310" i="4"/>
  <c r="T310" i="4" s="1"/>
  <c r="Q326" i="4"/>
  <c r="T326" i="4" s="1"/>
  <c r="N371" i="4"/>
  <c r="R371" i="4" s="1"/>
  <c r="P345" i="4"/>
  <c r="N329" i="4"/>
  <c r="R329" i="4" s="1"/>
  <c r="N297" i="4"/>
  <c r="Q231" i="4"/>
  <c r="T231" i="4" s="1"/>
  <c r="F21" i="11"/>
  <c r="E21" i="11"/>
  <c r="H21" i="11"/>
  <c r="G21" i="9"/>
  <c r="C22" i="9"/>
  <c r="C20" i="9"/>
  <c r="D20" i="9" s="1"/>
  <c r="C19" i="9"/>
  <c r="D19" i="9" s="1"/>
  <c r="C18" i="9"/>
  <c r="C17" i="9"/>
  <c r="D17" i="9" s="1"/>
  <c r="C16" i="9"/>
  <c r="C14" i="9"/>
  <c r="E14" i="9" s="1"/>
  <c r="C12" i="9"/>
  <c r="D12" i="9" s="1"/>
  <c r="C10" i="9"/>
  <c r="D10" i="9" s="1"/>
  <c r="F28" i="11"/>
  <c r="I28" i="11" s="1"/>
  <c r="F22" i="11"/>
  <c r="N217" i="4"/>
  <c r="R217" i="4" s="1"/>
  <c r="Q217" i="4"/>
  <c r="R200" i="4"/>
  <c r="T200" i="4"/>
  <c r="Q199" i="4"/>
  <c r="N199" i="4"/>
  <c r="R199" i="4" s="1"/>
  <c r="Q211" i="4"/>
  <c r="N211" i="4"/>
  <c r="R211" i="4" s="1"/>
  <c r="Q191" i="4"/>
  <c r="N191" i="4"/>
  <c r="R191" i="4" s="1"/>
  <c r="P209" i="4"/>
  <c r="S209" i="4" s="1"/>
  <c r="T192" i="4"/>
  <c r="P208" i="4"/>
  <c r="S208" i="4" s="1"/>
  <c r="N206" i="4"/>
  <c r="R206" i="4" s="1"/>
  <c r="D186" i="5"/>
  <c r="C2" i="9"/>
  <c r="D2" i="9" s="1"/>
  <c r="E31" i="11"/>
  <c r="G15" i="9"/>
  <c r="E23" i="9"/>
  <c r="D31" i="9"/>
  <c r="E31" i="9"/>
  <c r="E21" i="9"/>
  <c r="C8" i="9"/>
  <c r="F33" i="11"/>
  <c r="H32" i="11"/>
  <c r="E30" i="11"/>
  <c r="F29" i="11"/>
  <c r="J29" i="11" s="1"/>
  <c r="E25" i="11"/>
  <c r="T201" i="4"/>
  <c r="Q215" i="4"/>
  <c r="T215" i="4" s="1"/>
  <c r="P215" i="4"/>
  <c r="S215" i="4" s="1"/>
  <c r="Q213" i="4"/>
  <c r="T213" i="4" s="1"/>
  <c r="P213" i="4"/>
  <c r="S213" i="4" s="1"/>
  <c r="U213" i="4" s="1"/>
  <c r="Q207" i="4"/>
  <c r="T207" i="4" s="1"/>
  <c r="P207" i="4"/>
  <c r="S207" i="4" s="1"/>
  <c r="Q205" i="4"/>
  <c r="T205" i="4" s="1"/>
  <c r="P205" i="4"/>
  <c r="S205" i="4" s="1"/>
  <c r="Q203" i="4"/>
  <c r="T203" i="4" s="1"/>
  <c r="P203" i="4"/>
  <c r="S203" i="4" s="1"/>
  <c r="Q197" i="4"/>
  <c r="T197" i="4" s="1"/>
  <c r="P197" i="4"/>
  <c r="S197" i="4" s="1"/>
  <c r="Q187" i="4"/>
  <c r="T187" i="4" s="1"/>
  <c r="P187" i="4"/>
  <c r="S187" i="4" s="1"/>
  <c r="E215" i="5"/>
  <c r="G211" i="5"/>
  <c r="G207" i="5"/>
  <c r="D207" i="5"/>
  <c r="I207" i="5"/>
  <c r="D203" i="5"/>
  <c r="D200" i="5"/>
  <c r="F200" i="5" s="1"/>
  <c r="E199" i="5"/>
  <c r="D192" i="5"/>
  <c r="F192" i="5" s="1"/>
  <c r="D191" i="5"/>
  <c r="D187" i="5"/>
  <c r="I211" i="5"/>
  <c r="F211" i="5"/>
  <c r="P217" i="4"/>
  <c r="P211" i="4"/>
  <c r="S211" i="4" s="1"/>
  <c r="P201" i="4"/>
  <c r="S201" i="4" s="1"/>
  <c r="P200" i="4"/>
  <c r="S200" i="4" s="1"/>
  <c r="P199" i="4"/>
  <c r="S199" i="4" s="1"/>
  <c r="Q195" i="4"/>
  <c r="T195" i="4" s="1"/>
  <c r="P195" i="4"/>
  <c r="S195" i="4" s="1"/>
  <c r="P193" i="4"/>
  <c r="P192" i="4"/>
  <c r="S192" i="4" s="1"/>
  <c r="P191" i="4"/>
  <c r="S191" i="4" s="1"/>
  <c r="Q190" i="4"/>
  <c r="T190" i="4" s="1"/>
  <c r="V190" i="4" s="1"/>
  <c r="W190" i="4" s="1"/>
  <c r="X190" i="4" s="1"/>
  <c r="Q189" i="4"/>
  <c r="P189" i="4"/>
  <c r="Q206" i="4"/>
  <c r="D216" i="5"/>
  <c r="D214" i="5"/>
  <c r="D212" i="5"/>
  <c r="D204" i="5"/>
  <c r="D202" i="5"/>
  <c r="D198" i="5"/>
  <c r="D194" i="5"/>
  <c r="I29" i="11"/>
  <c r="J116" i="11"/>
  <c r="E176" i="11"/>
  <c r="F176" i="11"/>
  <c r="H157" i="11"/>
  <c r="E157" i="11"/>
  <c r="F157" i="11"/>
  <c r="H149" i="11"/>
  <c r="J149" i="11" s="1"/>
  <c r="E149" i="11"/>
  <c r="F130" i="11"/>
  <c r="E130" i="11"/>
  <c r="E103" i="11"/>
  <c r="H103" i="11"/>
  <c r="E60" i="11"/>
  <c r="F60" i="11"/>
  <c r="E12" i="9"/>
  <c r="E20" i="9"/>
  <c r="E197" i="9"/>
  <c r="E196" i="9"/>
  <c r="E180" i="9"/>
  <c r="E164" i="9"/>
  <c r="E132" i="9"/>
  <c r="E101" i="9"/>
  <c r="E85" i="9"/>
  <c r="E3" i="9"/>
  <c r="E11" i="9"/>
  <c r="J21" i="11"/>
  <c r="L21" i="11" s="1"/>
  <c r="N21" i="11" s="1"/>
  <c r="I116" i="11"/>
  <c r="E4" i="9"/>
  <c r="H31" i="11"/>
  <c r="H37" i="11"/>
  <c r="J37" i="11" s="1"/>
  <c r="H41" i="11"/>
  <c r="H47" i="11"/>
  <c r="J47" i="11" s="1"/>
  <c r="H74" i="11"/>
  <c r="H112" i="11"/>
  <c r="I112" i="11" s="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J121" i="11" s="1"/>
  <c r="F117" i="11"/>
  <c r="E117" i="11"/>
  <c r="H117" i="11"/>
  <c r="E107" i="11"/>
  <c r="E84" i="11"/>
  <c r="H77" i="11"/>
  <c r="E64" i="11"/>
  <c r="F64" i="11"/>
  <c r="J64" i="11" s="1"/>
  <c r="H64" i="11"/>
  <c r="E163" i="11"/>
  <c r="H140" i="11"/>
  <c r="J140" i="11" s="1"/>
  <c r="F115" i="11"/>
  <c r="E105" i="11"/>
  <c r="F78" i="11"/>
  <c r="F74" i="11"/>
  <c r="H50" i="11"/>
  <c r="I50" i="11" s="1"/>
  <c r="F49" i="11"/>
  <c r="E28" i="11"/>
  <c r="E23" i="11"/>
  <c r="V236" i="4"/>
  <c r="V344" i="4"/>
  <c r="U337" i="4"/>
  <c r="W337" i="4" s="1"/>
  <c r="X337" i="4" s="1"/>
  <c r="S341" i="4"/>
  <c r="R341" i="4"/>
  <c r="W378" i="4"/>
  <c r="W238" i="4"/>
  <c r="U321" i="4"/>
  <c r="V222" i="4"/>
  <c r="Q358" i="4"/>
  <c r="T358" i="4" s="1"/>
  <c r="P358" i="4"/>
  <c r="S358" i="4" s="1"/>
  <c r="Q366" i="4"/>
  <c r="T366" i="4" s="1"/>
  <c r="P366" i="4"/>
  <c r="S366" i="4" s="1"/>
  <c r="Q374" i="4"/>
  <c r="T374" i="4" s="1"/>
  <c r="P374" i="4"/>
  <c r="S374" i="4" s="1"/>
  <c r="Q186" i="4"/>
  <c r="N186" i="4"/>
  <c r="P194" i="4"/>
  <c r="Q194" i="4"/>
  <c r="N194" i="4"/>
  <c r="R194" i="4" s="1"/>
  <c r="Q198" i="4"/>
  <c r="T198" i="4" s="1"/>
  <c r="P198" i="4"/>
  <c r="S198" i="4" s="1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T260" i="4" s="1"/>
  <c r="V260" i="4" s="1"/>
  <c r="W260" i="4" s="1"/>
  <c r="P260" i="4"/>
  <c r="S260" i="4" s="1"/>
  <c r="U260" i="4" s="1"/>
  <c r="Q264" i="4"/>
  <c r="N264" i="4"/>
  <c r="Q272" i="4"/>
  <c r="T272" i="4" s="1"/>
  <c r="N272" i="4"/>
  <c r="S276" i="4"/>
  <c r="U276" i="4" s="1"/>
  <c r="Q280" i="4"/>
  <c r="N280" i="4"/>
  <c r="Q284" i="4"/>
  <c r="T284" i="4" s="1"/>
  <c r="P284" i="4"/>
  <c r="S284" i="4" s="1"/>
  <c r="Q292" i="4"/>
  <c r="T292" i="4" s="1"/>
  <c r="P292" i="4"/>
  <c r="S292" i="4" s="1"/>
  <c r="U292" i="4" s="1"/>
  <c r="Q296" i="4"/>
  <c r="N296" i="4"/>
  <c r="Q300" i="4"/>
  <c r="T300" i="4" s="1"/>
  <c r="P300" i="4"/>
  <c r="S300" i="4" s="1"/>
  <c r="Q308" i="4"/>
  <c r="T308" i="4" s="1"/>
  <c r="P308" i="4"/>
  <c r="S308" i="4" s="1"/>
  <c r="U308" i="4" s="1"/>
  <c r="Q320" i="4"/>
  <c r="N320" i="4"/>
  <c r="Q324" i="4"/>
  <c r="T324" i="4" s="1"/>
  <c r="P324" i="4"/>
  <c r="S324" i="4" s="1"/>
  <c r="U324" i="4" s="1"/>
  <c r="Q328" i="4"/>
  <c r="N328" i="4"/>
  <c r="Q232" i="4"/>
  <c r="N232" i="4"/>
  <c r="Q381" i="4"/>
  <c r="N381" i="4"/>
  <c r="R381" i="4" s="1"/>
  <c r="Q336" i="4"/>
  <c r="T336" i="4" s="1"/>
  <c r="P336" i="4"/>
  <c r="S336" i="4" s="1"/>
  <c r="U336" i="4" s="1"/>
  <c r="Q352" i="4"/>
  <c r="T352" i="4" s="1"/>
  <c r="P352" i="4"/>
  <c r="S352" i="4" s="1"/>
  <c r="U352" i="4" s="1"/>
  <c r="N360" i="4"/>
  <c r="P360" i="4"/>
  <c r="Q376" i="4"/>
  <c r="T376" i="4" s="1"/>
  <c r="P376" i="4"/>
  <c r="S376" i="4" s="1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T220" i="4" s="1"/>
  <c r="P220" i="4"/>
  <c r="S220" i="4" s="1"/>
  <c r="Q363" i="4"/>
  <c r="N363" i="4"/>
  <c r="R363" i="4" s="1"/>
  <c r="Q339" i="4"/>
  <c r="P339" i="4"/>
  <c r="Q323" i="4"/>
  <c r="N323" i="4"/>
  <c r="R323" i="4" s="1"/>
  <c r="V356" i="4"/>
  <c r="V348" i="4"/>
  <c r="V340" i="4"/>
  <c r="U245" i="4"/>
  <c r="P323" i="4"/>
  <c r="S323" i="4" s="1"/>
  <c r="P329" i="4"/>
  <c r="S329" i="4" s="1"/>
  <c r="N339" i="4"/>
  <c r="R339" i="4" s="1"/>
  <c r="N345" i="4"/>
  <c r="N353" i="4"/>
  <c r="P377" i="4"/>
  <c r="S377" i="4" s="1"/>
  <c r="Q346" i="4"/>
  <c r="Q371" i="4"/>
  <c r="T371" i="4" s="1"/>
  <c r="T245" i="4"/>
  <c r="T253" i="4"/>
  <c r="T269" i="4"/>
  <c r="Q297" i="4"/>
  <c r="T297" i="4" s="1"/>
  <c r="Q329" i="4"/>
  <c r="T329" i="4" s="1"/>
  <c r="T341" i="4"/>
  <c r="Q353" i="4"/>
  <c r="T353" i="4" s="1"/>
  <c r="Q377" i="4"/>
  <c r="T377" i="4" s="1"/>
  <c r="Q384" i="4"/>
  <c r="T384" i="4" s="1"/>
  <c r="P384" i="4"/>
  <c r="S384" i="4" s="1"/>
  <c r="Q357" i="4"/>
  <c r="T357" i="4" s="1"/>
  <c r="P357" i="4"/>
  <c r="S357" i="4" s="1"/>
  <c r="Q347" i="4"/>
  <c r="T347" i="4" s="1"/>
  <c r="P347" i="4"/>
  <c r="S347" i="4" s="1"/>
  <c r="Q343" i="4"/>
  <c r="T343" i="4" s="1"/>
  <c r="P343" i="4"/>
  <c r="S343" i="4" s="1"/>
  <c r="Q331" i="4"/>
  <c r="N331" i="4"/>
  <c r="R331" i="4" s="1"/>
  <c r="Q327" i="4"/>
  <c r="N327" i="4"/>
  <c r="Q319" i="4"/>
  <c r="N319" i="4"/>
  <c r="Q299" i="4"/>
  <c r="N299" i="4"/>
  <c r="Q382" i="4"/>
  <c r="T382" i="4" s="1"/>
  <c r="V382" i="4" s="1"/>
  <c r="W382" i="4" s="1"/>
  <c r="Q375" i="4"/>
  <c r="T375" i="4" s="1"/>
  <c r="Q369" i="4"/>
  <c r="T369" i="4" s="1"/>
  <c r="Q225" i="4"/>
  <c r="T225" i="4" s="1"/>
  <c r="V225" i="4" s="1"/>
  <c r="W225" i="4" s="1"/>
  <c r="X225" i="4" s="1"/>
  <c r="Q223" i="4"/>
  <c r="T223" i="4" s="1"/>
  <c r="D369" i="5"/>
  <c r="D365" i="5"/>
  <c r="G364" i="5"/>
  <c r="D361" i="5"/>
  <c r="D353" i="5"/>
  <c r="D349" i="5"/>
  <c r="G348" i="5"/>
  <c r="D345" i="5"/>
  <c r="G345" i="5" s="1"/>
  <c r="D337" i="5"/>
  <c r="D333" i="5"/>
  <c r="D325" i="5"/>
  <c r="G325" i="5" s="1"/>
  <c r="D321" i="5"/>
  <c r="G316" i="5"/>
  <c r="D313" i="5"/>
  <c r="D309" i="5"/>
  <c r="G308" i="5"/>
  <c r="D305" i="5"/>
  <c r="G304" i="5"/>
  <c r="D301" i="5"/>
  <c r="D297" i="5"/>
  <c r="G296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J25" i="11" s="1"/>
  <c r="L25" i="11" s="1"/>
  <c r="N25" i="11" s="1"/>
  <c r="H201" i="11"/>
  <c r="E201" i="11"/>
  <c r="H208" i="11"/>
  <c r="E207" i="11"/>
  <c r="F207" i="11"/>
  <c r="H207" i="11"/>
  <c r="E208" i="11"/>
  <c r="F208" i="11"/>
  <c r="C203" i="9"/>
  <c r="G115" i="9"/>
  <c r="D115" i="9"/>
  <c r="J55" i="11"/>
  <c r="L55" i="11" s="1"/>
  <c r="N55" i="11" s="1"/>
  <c r="I55" i="11"/>
  <c r="I193" i="11"/>
  <c r="J193" i="11"/>
  <c r="F184" i="11"/>
  <c r="J184" i="11" s="1"/>
  <c r="H184" i="11"/>
  <c r="E184" i="11"/>
  <c r="E123" i="11"/>
  <c r="F123" i="11"/>
  <c r="F90" i="11"/>
  <c r="H90" i="11"/>
  <c r="C63" i="11"/>
  <c r="E35" i="11"/>
  <c r="F35" i="11"/>
  <c r="H35" i="11"/>
  <c r="E188" i="9"/>
  <c r="G188" i="9"/>
  <c r="D188" i="9"/>
  <c r="D146" i="9"/>
  <c r="G146" i="9"/>
  <c r="E146" i="9"/>
  <c r="K132" i="11"/>
  <c r="M132" i="11" s="1"/>
  <c r="L132" i="11"/>
  <c r="N132" i="11" s="1"/>
  <c r="I96" i="11"/>
  <c r="J96" i="11"/>
  <c r="E90" i="11"/>
  <c r="E102" i="11"/>
  <c r="H102" i="11"/>
  <c r="C53" i="11"/>
  <c r="E27" i="11"/>
  <c r="H27" i="11"/>
  <c r="I27" i="11" s="1"/>
  <c r="G34" i="9"/>
  <c r="D34" i="9"/>
  <c r="F35" i="8" s="1"/>
  <c r="G99" i="9"/>
  <c r="E99" i="9"/>
  <c r="D67" i="9"/>
  <c r="G67" i="9"/>
  <c r="E67" i="9"/>
  <c r="J50" i="11"/>
  <c r="L116" i="11"/>
  <c r="N116" i="11" s="1"/>
  <c r="K116" i="11"/>
  <c r="M116" i="11" s="1"/>
  <c r="G83" i="9"/>
  <c r="D83" i="9"/>
  <c r="C179" i="11"/>
  <c r="E179" i="11" s="1"/>
  <c r="F160" i="11"/>
  <c r="H160" i="11"/>
  <c r="E152" i="11"/>
  <c r="H152" i="11"/>
  <c r="I152" i="11" s="1"/>
  <c r="E136" i="11"/>
  <c r="F136" i="11"/>
  <c r="H92" i="11"/>
  <c r="F92" i="11"/>
  <c r="C42" i="11"/>
  <c r="E22" i="11"/>
  <c r="H22" i="11"/>
  <c r="E115" i="9"/>
  <c r="E172" i="9"/>
  <c r="D172" i="9"/>
  <c r="G172" i="9"/>
  <c r="D138" i="9"/>
  <c r="G138" i="9"/>
  <c r="E138" i="9"/>
  <c r="D51" i="9"/>
  <c r="E51" i="9"/>
  <c r="G51" i="9"/>
  <c r="C199" i="9"/>
  <c r="D199" i="9" s="1"/>
  <c r="E199" i="9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/>
  <c r="C159" i="9"/>
  <c r="E159" i="9" s="1"/>
  <c r="C151" i="9"/>
  <c r="E151" i="9" s="1"/>
  <c r="D145" i="9"/>
  <c r="G145" i="9"/>
  <c r="C139" i="9"/>
  <c r="E139" i="9" s="1"/>
  <c r="G137" i="9"/>
  <c r="D137" i="9"/>
  <c r="D133" i="9"/>
  <c r="C131" i="9"/>
  <c r="E131" i="9" s="1"/>
  <c r="C116" i="9"/>
  <c r="G116" i="9" s="1"/>
  <c r="E114" i="9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E82" i="9"/>
  <c r="C78" i="9"/>
  <c r="C74" i="9"/>
  <c r="E74" i="9" s="1"/>
  <c r="C68" i="9"/>
  <c r="C62" i="9"/>
  <c r="E62" i="9" s="1"/>
  <c r="C52" i="9"/>
  <c r="E52" i="9" s="1"/>
  <c r="C46" i="9"/>
  <c r="E46" i="9"/>
  <c r="C36" i="9"/>
  <c r="E36" i="9"/>
  <c r="C30" i="9"/>
  <c r="C26" i="9"/>
  <c r="E26" i="9" s="1"/>
  <c r="C6" i="9"/>
  <c r="E6" i="9" s="1"/>
  <c r="J30" i="11"/>
  <c r="J54" i="11"/>
  <c r="K54" i="11" s="1"/>
  <c r="M54" i="11" s="1"/>
  <c r="I54" i="11"/>
  <c r="J112" i="11"/>
  <c r="J23" i="11"/>
  <c r="I107" i="11"/>
  <c r="F56" i="11"/>
  <c r="E56" i="11"/>
  <c r="E32" i="11"/>
  <c r="H186" i="11"/>
  <c r="F182" i="11"/>
  <c r="F174" i="11"/>
  <c r="I174" i="11" s="1"/>
  <c r="F167" i="11"/>
  <c r="H135" i="11"/>
  <c r="J135" i="11" s="1"/>
  <c r="F101" i="11"/>
  <c r="J101" i="11" s="1"/>
  <c r="F66" i="11"/>
  <c r="S3" i="8"/>
  <c r="E198" i="9"/>
  <c r="D198" i="9"/>
  <c r="E77" i="9"/>
  <c r="G77" i="9"/>
  <c r="G61" i="9"/>
  <c r="E61" i="9"/>
  <c r="J38" i="11"/>
  <c r="I103" i="11"/>
  <c r="D141" i="9"/>
  <c r="D77" i="9"/>
  <c r="L80" i="11"/>
  <c r="N80" i="11" s="1"/>
  <c r="K34" i="11"/>
  <c r="M34" i="11" s="1"/>
  <c r="H35" i="8" s="1"/>
  <c r="L54" i="11"/>
  <c r="N54" i="11" s="1"/>
  <c r="E202" i="9"/>
  <c r="D202" i="9"/>
  <c r="G202" i="9"/>
  <c r="D186" i="9"/>
  <c r="G186" i="9"/>
  <c r="D170" i="9"/>
  <c r="G170" i="9"/>
  <c r="G136" i="9"/>
  <c r="E136" i="9"/>
  <c r="D136" i="9"/>
  <c r="D114" i="9"/>
  <c r="G114" i="9"/>
  <c r="G76" i="9"/>
  <c r="D76" i="9"/>
  <c r="D50" i="9"/>
  <c r="G50" i="9"/>
  <c r="D153" i="9"/>
  <c r="G153" i="9"/>
  <c r="E113" i="9"/>
  <c r="D113" i="9"/>
  <c r="E97" i="9"/>
  <c r="D97" i="9"/>
  <c r="E81" i="9"/>
  <c r="D81" i="9"/>
  <c r="D49" i="9"/>
  <c r="G49" i="9"/>
  <c r="I80" i="11"/>
  <c r="I49" i="11"/>
  <c r="J49" i="11"/>
  <c r="J83" i="11"/>
  <c r="I83" i="11"/>
  <c r="E182" i="9"/>
  <c r="G182" i="9"/>
  <c r="G29" i="9"/>
  <c r="E29" i="9"/>
  <c r="D61" i="9"/>
  <c r="E206" i="9"/>
  <c r="G206" i="9"/>
  <c r="D206" i="9"/>
  <c r="E190" i="9"/>
  <c r="D190" i="9"/>
  <c r="G190" i="9"/>
  <c r="E126" i="9"/>
  <c r="G126" i="9"/>
  <c r="D98" i="9"/>
  <c r="G98" i="9"/>
  <c r="G60" i="9"/>
  <c r="D60" i="9"/>
  <c r="D69" i="9"/>
  <c r="E69" i="9"/>
  <c r="G53" i="9"/>
  <c r="E53" i="9"/>
  <c r="D53" i="9"/>
  <c r="G37" i="9"/>
  <c r="D37" i="9"/>
  <c r="E37" i="9"/>
  <c r="C205" i="9"/>
  <c r="E205" i="9" s="1"/>
  <c r="C201" i="9"/>
  <c r="G199" i="9"/>
  <c r="D197" i="9"/>
  <c r="G197" i="9"/>
  <c r="C193" i="9"/>
  <c r="E193" i="9" s="1"/>
  <c r="G191" i="9"/>
  <c r="D191" i="9"/>
  <c r="C189" i="9"/>
  <c r="E189" i="9"/>
  <c r="C187" i="9"/>
  <c r="D185" i="9"/>
  <c r="C181" i="9"/>
  <c r="C177" i="9"/>
  <c r="E177" i="9"/>
  <c r="C173" i="9"/>
  <c r="C169" i="9"/>
  <c r="E169" i="9" s="1"/>
  <c r="C165" i="9"/>
  <c r="C161" i="9"/>
  <c r="E161" i="9" s="1"/>
  <c r="C157" i="9"/>
  <c r="D155" i="9"/>
  <c r="G155" i="9"/>
  <c r="E153" i="9"/>
  <c r="E145" i="9"/>
  <c r="C143" i="9"/>
  <c r="E143" i="9" s="1"/>
  <c r="E141" i="9"/>
  <c r="E137" i="9"/>
  <c r="C135" i="9"/>
  <c r="E135" i="9" s="1"/>
  <c r="E129" i="9"/>
  <c r="C127" i="9"/>
  <c r="E125" i="9"/>
  <c r="D122" i="9"/>
  <c r="G122" i="9"/>
  <c r="C120" i="9"/>
  <c r="E120" i="9" s="1"/>
  <c r="C118" i="9"/>
  <c r="C112" i="9"/>
  <c r="E108" i="9"/>
  <c r="C104" i="9"/>
  <c r="C102" i="9"/>
  <c r="E102" i="9"/>
  <c r="G96" i="9"/>
  <c r="D96" i="9"/>
  <c r="G90" i="9"/>
  <c r="C88" i="9"/>
  <c r="C86" i="9"/>
  <c r="E86" i="9" s="1"/>
  <c r="D84" i="9"/>
  <c r="G84" i="9"/>
  <c r="C80" i="9"/>
  <c r="E80" i="9" s="1"/>
  <c r="E76" i="9"/>
  <c r="C72" i="9"/>
  <c r="C70" i="9"/>
  <c r="E70" i="9" s="1"/>
  <c r="E66" i="9"/>
  <c r="C64" i="9"/>
  <c r="E60" i="9"/>
  <c r="C58" i="9"/>
  <c r="E58" i="9" s="1"/>
  <c r="C56" i="9"/>
  <c r="C54" i="9"/>
  <c r="E54" i="9"/>
  <c r="E50" i="9"/>
  <c r="C48" i="9"/>
  <c r="E48" i="9"/>
  <c r="C42" i="9"/>
  <c r="E42" i="9" s="1"/>
  <c r="C40" i="9"/>
  <c r="C38" i="9"/>
  <c r="E38" i="9"/>
  <c r="E34" i="9"/>
  <c r="G35" i="8" s="1"/>
  <c r="C32" i="9"/>
  <c r="C28" i="9"/>
  <c r="E28" i="9" s="1"/>
  <c r="I33" i="11"/>
  <c r="J41" i="11"/>
  <c r="I41" i="11"/>
  <c r="I149" i="11"/>
  <c r="I89" i="11"/>
  <c r="J26" i="11"/>
  <c r="I26" i="11"/>
  <c r="H204" i="11"/>
  <c r="H203" i="11"/>
  <c r="E203" i="11"/>
  <c r="F203" i="11"/>
  <c r="H200" i="11"/>
  <c r="H199" i="11"/>
  <c r="J199" i="11" s="1"/>
  <c r="L199" i="11" s="1"/>
  <c r="N199" i="11" s="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J178" i="11" s="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I121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I101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I76" i="11" s="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I43" i="11" s="1"/>
  <c r="E166" i="9"/>
  <c r="G166" i="9"/>
  <c r="E142" i="9"/>
  <c r="G142" i="9"/>
  <c r="D66" i="9"/>
  <c r="G66" i="9"/>
  <c r="E109" i="9"/>
  <c r="G109" i="9"/>
  <c r="E93" i="9"/>
  <c r="G93" i="9"/>
  <c r="G45" i="9"/>
  <c r="D45" i="9"/>
  <c r="I130" i="11"/>
  <c r="J130" i="11"/>
  <c r="I172" i="11"/>
  <c r="J172" i="11"/>
  <c r="D125" i="9"/>
  <c r="D93" i="9"/>
  <c r="D29" i="9"/>
  <c r="G198" i="9"/>
  <c r="E194" i="9"/>
  <c r="G194" i="9"/>
  <c r="D178" i="9"/>
  <c r="G178" i="9"/>
  <c r="D152" i="9"/>
  <c r="E152" i="9"/>
  <c r="G108" i="9"/>
  <c r="D108" i="9"/>
  <c r="D82" i="9"/>
  <c r="G82" i="9"/>
  <c r="E121" i="9"/>
  <c r="D121" i="9"/>
  <c r="G121" i="9"/>
  <c r="E105" i="9"/>
  <c r="G105" i="9"/>
  <c r="E89" i="9"/>
  <c r="D89" i="9"/>
  <c r="G89" i="9"/>
  <c r="E73" i="9"/>
  <c r="G73" i="9"/>
  <c r="D57" i="9"/>
  <c r="G57" i="9"/>
  <c r="I84" i="11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I167" i="11" s="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J62" i="11" s="1"/>
  <c r="E58" i="11"/>
  <c r="H58" i="11"/>
  <c r="J58" i="11" s="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I165" i="11" s="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AL350" i="4"/>
  <c r="AR350" i="4" s="1"/>
  <c r="AO354" i="4"/>
  <c r="AU354" i="4" s="1"/>
  <c r="V326" i="4"/>
  <c r="U326" i="4"/>
  <c r="U310" i="4"/>
  <c r="V310" i="4"/>
  <c r="V294" i="4"/>
  <c r="U294" i="4"/>
  <c r="U278" i="4"/>
  <c r="V278" i="4"/>
  <c r="V262" i="4"/>
  <c r="U262" i="4"/>
  <c r="V250" i="4"/>
  <c r="U250" i="4"/>
  <c r="U191" i="4"/>
  <c r="U322" i="4"/>
  <c r="V322" i="4"/>
  <c r="V306" i="4"/>
  <c r="U306" i="4"/>
  <c r="U290" i="4"/>
  <c r="V290" i="4"/>
  <c r="U274" i="4"/>
  <c r="U258" i="4"/>
  <c r="V258" i="4"/>
  <c r="U207" i="4"/>
  <c r="U255" i="4"/>
  <c r="U244" i="4"/>
  <c r="V244" i="4"/>
  <c r="U334" i="4"/>
  <c r="V334" i="4"/>
  <c r="V318" i="4"/>
  <c r="U318" i="4"/>
  <c r="U302" i="4"/>
  <c r="V302" i="4"/>
  <c r="V286" i="4"/>
  <c r="W286" i="4" s="1"/>
  <c r="U286" i="4"/>
  <c r="U270" i="4"/>
  <c r="U223" i="4"/>
  <c r="V223" i="4"/>
  <c r="Y254" i="4"/>
  <c r="W344" i="4"/>
  <c r="V314" i="4"/>
  <c r="U314" i="4"/>
  <c r="U298" i="4"/>
  <c r="U266" i="4"/>
  <c r="V266" i="4"/>
  <c r="Y225" i="4"/>
  <c r="Y221" i="4"/>
  <c r="U348" i="4"/>
  <c r="U236" i="4"/>
  <c r="U222" i="4"/>
  <c r="V245" i="4"/>
  <c r="W245" i="4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F329" i="5"/>
  <c r="D328" i="5"/>
  <c r="I328" i="5"/>
  <c r="D324" i="5"/>
  <c r="I324" i="5" s="1"/>
  <c r="D320" i="5"/>
  <c r="I320" i="5" s="1"/>
  <c r="D264" i="5"/>
  <c r="E264" i="5" s="1"/>
  <c r="D260" i="5"/>
  <c r="E260" i="5" s="1"/>
  <c r="D256" i="5"/>
  <c r="E256" i="5"/>
  <c r="D244" i="5"/>
  <c r="E240" i="5"/>
  <c r="D232" i="5"/>
  <c r="E228" i="5"/>
  <c r="D208" i="5"/>
  <c r="E208" i="5" s="1"/>
  <c r="D188" i="5"/>
  <c r="E188" i="5" s="1"/>
  <c r="U356" i="4"/>
  <c r="W356" i="4" s="1"/>
  <c r="W234" i="4"/>
  <c r="W228" i="4"/>
  <c r="U377" i="4"/>
  <c r="Q365" i="4"/>
  <c r="T365" i="4" s="1"/>
  <c r="Y337" i="4"/>
  <c r="W242" i="4"/>
  <c r="W338" i="4"/>
  <c r="U340" i="4"/>
  <c r="Q355" i="4"/>
  <c r="T355" i="4" s="1"/>
  <c r="D234" i="5"/>
  <c r="D230" i="5"/>
  <c r="D226" i="5"/>
  <c r="H592" i="3"/>
  <c r="J592" i="3"/>
  <c r="F592" i="3"/>
  <c r="I592" i="3"/>
  <c r="K592" i="3"/>
  <c r="H588" i="3"/>
  <c r="I588" i="3"/>
  <c r="F588" i="3"/>
  <c r="J588" i="3"/>
  <c r="K588" i="3"/>
  <c r="H586" i="3"/>
  <c r="J586" i="3"/>
  <c r="F586" i="3"/>
  <c r="I586" i="3"/>
  <c r="K586" i="3"/>
  <c r="H584" i="3"/>
  <c r="I584" i="3"/>
  <c r="F584" i="3"/>
  <c r="J584" i="3"/>
  <c r="K584" i="3"/>
  <c r="H582" i="3"/>
  <c r="J582" i="3"/>
  <c r="F582" i="3"/>
  <c r="I582" i="3"/>
  <c r="K582" i="3"/>
  <c r="J569" i="3"/>
  <c r="H569" i="3"/>
  <c r="K569" i="3"/>
  <c r="I569" i="3"/>
  <c r="F569" i="3"/>
  <c r="H568" i="3"/>
  <c r="F568" i="3"/>
  <c r="J568" i="3"/>
  <c r="K568" i="3"/>
  <c r="I568" i="3"/>
  <c r="H566" i="3"/>
  <c r="J566" i="3"/>
  <c r="F566" i="3"/>
  <c r="I566" i="3"/>
  <c r="K566" i="3"/>
  <c r="H563" i="3"/>
  <c r="F563" i="3"/>
  <c r="K563" i="3"/>
  <c r="I563" i="3"/>
  <c r="J563" i="3"/>
  <c r="H554" i="3"/>
  <c r="J554" i="3"/>
  <c r="F554" i="3"/>
  <c r="I554" i="3"/>
  <c r="K554" i="3"/>
  <c r="H551" i="3"/>
  <c r="F551" i="3"/>
  <c r="K551" i="3"/>
  <c r="I551" i="3"/>
  <c r="J551" i="3"/>
  <c r="H533" i="3"/>
  <c r="F533" i="3"/>
  <c r="K533" i="3"/>
  <c r="I533" i="3"/>
  <c r="J533" i="3"/>
  <c r="J529" i="3"/>
  <c r="H529" i="3"/>
  <c r="K529" i="3"/>
  <c r="I529" i="3"/>
  <c r="F529" i="3"/>
  <c r="J527" i="3"/>
  <c r="H527" i="3"/>
  <c r="K527" i="3"/>
  <c r="I527" i="3"/>
  <c r="F527" i="3"/>
  <c r="J521" i="3"/>
  <c r="H521" i="3"/>
  <c r="K521" i="3"/>
  <c r="I521" i="3"/>
  <c r="F521" i="3"/>
  <c r="H519" i="3"/>
  <c r="K519" i="3"/>
  <c r="J519" i="3"/>
  <c r="I519" i="3"/>
  <c r="F519" i="3"/>
  <c r="H516" i="3"/>
  <c r="J516" i="3"/>
  <c r="F516" i="3"/>
  <c r="I516" i="3"/>
  <c r="K516" i="3"/>
  <c r="H514" i="3"/>
  <c r="J514" i="3"/>
  <c r="F514" i="3"/>
  <c r="I514" i="3"/>
  <c r="K514" i="3"/>
  <c r="H512" i="3"/>
  <c r="J512" i="3"/>
  <c r="F512" i="3"/>
  <c r="I512" i="3"/>
  <c r="K512" i="3"/>
  <c r="J509" i="3"/>
  <c r="H509" i="3"/>
  <c r="K509" i="3"/>
  <c r="I509" i="3"/>
  <c r="F509" i="3"/>
  <c r="H508" i="3"/>
  <c r="F508" i="3"/>
  <c r="J508" i="3"/>
  <c r="K508" i="3"/>
  <c r="I508" i="3"/>
  <c r="H506" i="3"/>
  <c r="J506" i="3"/>
  <c r="F506" i="3"/>
  <c r="I506" i="3"/>
  <c r="K506" i="3"/>
  <c r="J503" i="3"/>
  <c r="H503" i="3"/>
  <c r="K503" i="3"/>
  <c r="I503" i="3"/>
  <c r="F503" i="3"/>
  <c r="H502" i="3"/>
  <c r="F502" i="3"/>
  <c r="J502" i="3"/>
  <c r="K502" i="3"/>
  <c r="I502" i="3"/>
  <c r="H488" i="3"/>
  <c r="I488" i="3"/>
  <c r="F488" i="3"/>
  <c r="J488" i="3"/>
  <c r="K488" i="3"/>
  <c r="H486" i="3"/>
  <c r="J486" i="3"/>
  <c r="F486" i="3"/>
  <c r="I486" i="3"/>
  <c r="K486" i="3"/>
  <c r="J484" i="3"/>
  <c r="K484" i="3"/>
  <c r="H482" i="3"/>
  <c r="J482" i="3"/>
  <c r="F482" i="3"/>
  <c r="I482" i="3"/>
  <c r="K482" i="3"/>
  <c r="H476" i="3"/>
  <c r="K476" i="3"/>
  <c r="F476" i="3"/>
  <c r="I476" i="3"/>
  <c r="J476" i="3"/>
  <c r="H472" i="3"/>
  <c r="J472" i="3"/>
  <c r="F472" i="3"/>
  <c r="I472" i="3"/>
  <c r="K472" i="3"/>
  <c r="H468" i="3"/>
  <c r="J468" i="3"/>
  <c r="F468" i="3"/>
  <c r="I468" i="3"/>
  <c r="K468" i="3"/>
  <c r="H466" i="3"/>
  <c r="J466" i="3"/>
  <c r="F466" i="3"/>
  <c r="I466" i="3"/>
  <c r="K466" i="3"/>
  <c r="H465" i="3"/>
  <c r="I465" i="3"/>
  <c r="J465" i="3"/>
  <c r="K465" i="3"/>
  <c r="F465" i="3"/>
  <c r="K463" i="3"/>
  <c r="H463" i="3"/>
  <c r="I463" i="3"/>
  <c r="F463" i="3"/>
  <c r="J463" i="3"/>
  <c r="K457" i="3"/>
  <c r="I457" i="3"/>
  <c r="F457" i="3"/>
  <c r="J457" i="3"/>
  <c r="H457" i="3"/>
  <c r="I453" i="3"/>
  <c r="K453" i="3"/>
  <c r="H453" i="3"/>
  <c r="J453" i="3"/>
  <c r="F453" i="3"/>
  <c r="H452" i="3"/>
  <c r="F452" i="3"/>
  <c r="J452" i="3"/>
  <c r="I452" i="3"/>
  <c r="K452" i="3"/>
  <c r="K451" i="3"/>
  <c r="J451" i="3"/>
  <c r="H449" i="3"/>
  <c r="K449" i="3"/>
  <c r="J449" i="3"/>
  <c r="I449" i="3"/>
  <c r="F449" i="3"/>
  <c r="I443" i="3"/>
  <c r="K443" i="3"/>
  <c r="H443" i="3"/>
  <c r="J443" i="3"/>
  <c r="F443" i="3"/>
  <c r="J439" i="3"/>
  <c r="H439" i="3"/>
  <c r="K439" i="3"/>
  <c r="I439" i="3"/>
  <c r="F439" i="3"/>
  <c r="K433" i="3"/>
  <c r="J433" i="3"/>
  <c r="F433" i="3"/>
  <c r="I433" i="3"/>
  <c r="H433" i="3"/>
  <c r="J431" i="3"/>
  <c r="H431" i="3"/>
  <c r="K431" i="3"/>
  <c r="I431" i="3"/>
  <c r="F431" i="3"/>
  <c r="H430" i="3"/>
  <c r="F430" i="3"/>
  <c r="J430" i="3"/>
  <c r="K430" i="3"/>
  <c r="I430" i="3"/>
  <c r="H428" i="3"/>
  <c r="J428" i="3"/>
  <c r="F428" i="3"/>
  <c r="I428" i="3"/>
  <c r="K428" i="3"/>
  <c r="I423" i="3"/>
  <c r="K423" i="3"/>
  <c r="H423" i="3"/>
  <c r="J423" i="3"/>
  <c r="F423" i="3"/>
  <c r="I419" i="3"/>
  <c r="K419" i="3"/>
  <c r="H419" i="3"/>
  <c r="J419" i="3"/>
  <c r="F419" i="3"/>
  <c r="J417" i="3"/>
  <c r="I417" i="3"/>
  <c r="K417" i="3"/>
  <c r="H417" i="3"/>
  <c r="F417" i="3"/>
  <c r="K413" i="3"/>
  <c r="H413" i="3"/>
  <c r="I413" i="3"/>
  <c r="F413" i="3"/>
  <c r="J413" i="3"/>
  <c r="I407" i="3"/>
  <c r="K407" i="3"/>
  <c r="H407" i="3"/>
  <c r="J407" i="3"/>
  <c r="F407" i="3"/>
  <c r="J405" i="3"/>
  <c r="H405" i="3"/>
  <c r="K405" i="3"/>
  <c r="I405" i="3"/>
  <c r="F405" i="3"/>
  <c r="K403" i="3"/>
  <c r="J403" i="3"/>
  <c r="F403" i="3"/>
  <c r="I403" i="3"/>
  <c r="H403" i="3"/>
  <c r="K401" i="3"/>
  <c r="H401" i="3"/>
  <c r="I401" i="3"/>
  <c r="F401" i="3"/>
  <c r="J401" i="3"/>
  <c r="K399" i="3"/>
  <c r="J399" i="3"/>
  <c r="F399" i="3"/>
  <c r="I399" i="3"/>
  <c r="H399" i="3"/>
  <c r="K397" i="3"/>
  <c r="J397" i="3"/>
  <c r="F397" i="3"/>
  <c r="I397" i="3"/>
  <c r="H397" i="3"/>
  <c r="K395" i="3"/>
  <c r="I395" i="3"/>
  <c r="F395" i="3"/>
  <c r="J395" i="3"/>
  <c r="H395" i="3"/>
  <c r="K393" i="3"/>
  <c r="I393" i="3"/>
  <c r="F393" i="3"/>
  <c r="J393" i="3"/>
  <c r="H393" i="3"/>
  <c r="K391" i="3"/>
  <c r="J391" i="3"/>
  <c r="F391" i="3"/>
  <c r="I391" i="3"/>
  <c r="H391" i="3"/>
  <c r="I382" i="3"/>
  <c r="H382" i="3"/>
  <c r="F382" i="3"/>
  <c r="J382" i="3"/>
  <c r="K382" i="3"/>
  <c r="J381" i="3"/>
  <c r="F381" i="3"/>
  <c r="H381" i="3"/>
  <c r="I381" i="3"/>
  <c r="K381" i="3"/>
  <c r="K378" i="3"/>
  <c r="I378" i="3"/>
  <c r="H378" i="3"/>
  <c r="J378" i="3"/>
  <c r="F378" i="3"/>
  <c r="K372" i="3"/>
  <c r="H372" i="3"/>
  <c r="I372" i="3"/>
  <c r="J372" i="3"/>
  <c r="F372" i="3"/>
  <c r="I572" i="3"/>
  <c r="K572" i="3"/>
  <c r="H572" i="3"/>
  <c r="F572" i="3"/>
  <c r="J572" i="3"/>
  <c r="I570" i="3"/>
  <c r="K570" i="3"/>
  <c r="H570" i="3"/>
  <c r="F570" i="3"/>
  <c r="J570" i="3"/>
  <c r="F564" i="3"/>
  <c r="H564" i="3"/>
  <c r="I564" i="3"/>
  <c r="J564" i="3"/>
  <c r="K564" i="3"/>
  <c r="F560" i="3"/>
  <c r="H560" i="3"/>
  <c r="I560" i="3"/>
  <c r="J560" i="3"/>
  <c r="K560" i="3"/>
  <c r="F558" i="3"/>
  <c r="H558" i="3"/>
  <c r="I558" i="3"/>
  <c r="J558" i="3"/>
  <c r="K558" i="3"/>
  <c r="F556" i="3"/>
  <c r="H556" i="3"/>
  <c r="I556" i="3"/>
  <c r="J556" i="3"/>
  <c r="K556" i="3"/>
  <c r="F552" i="3"/>
  <c r="H552" i="3"/>
  <c r="I552" i="3"/>
  <c r="J552" i="3"/>
  <c r="K552" i="3"/>
  <c r="F540" i="3"/>
  <c r="H540" i="3"/>
  <c r="I540" i="3"/>
  <c r="J540" i="3"/>
  <c r="K540" i="3"/>
  <c r="I538" i="3"/>
  <c r="K538" i="3"/>
  <c r="H538" i="3"/>
  <c r="F538" i="3"/>
  <c r="J538" i="3"/>
  <c r="F536" i="3"/>
  <c r="H536" i="3"/>
  <c r="I536" i="3"/>
  <c r="J536" i="3"/>
  <c r="K536" i="3"/>
  <c r="F534" i="3"/>
  <c r="H534" i="3"/>
  <c r="I534" i="3"/>
  <c r="J534" i="3"/>
  <c r="K534" i="3"/>
  <c r="H532" i="3"/>
  <c r="F532" i="3"/>
  <c r="J532" i="3"/>
  <c r="K532" i="3"/>
  <c r="I532" i="3"/>
  <c r="I530" i="3"/>
  <c r="K530" i="3"/>
  <c r="H530" i="3"/>
  <c r="F530" i="3"/>
  <c r="J530" i="3"/>
  <c r="H528" i="3"/>
  <c r="F528" i="3"/>
  <c r="J528" i="3"/>
  <c r="K528" i="3"/>
  <c r="I528" i="3"/>
  <c r="H526" i="3"/>
  <c r="F526" i="3"/>
  <c r="J526" i="3"/>
  <c r="K526" i="3"/>
  <c r="I526" i="3"/>
  <c r="I524" i="3"/>
  <c r="K524" i="3"/>
  <c r="H524" i="3"/>
  <c r="F524" i="3"/>
  <c r="J524" i="3"/>
  <c r="I522" i="3"/>
  <c r="K522" i="3"/>
  <c r="H522" i="3"/>
  <c r="F522" i="3"/>
  <c r="J522" i="3"/>
  <c r="H520" i="3"/>
  <c r="F520" i="3"/>
  <c r="J520" i="3"/>
  <c r="K520" i="3"/>
  <c r="I520" i="3"/>
  <c r="F510" i="3"/>
  <c r="H510" i="3"/>
  <c r="I510" i="3"/>
  <c r="J510" i="3"/>
  <c r="K510" i="3"/>
  <c r="F504" i="3"/>
  <c r="H504" i="3"/>
  <c r="I504" i="3"/>
  <c r="J504" i="3"/>
  <c r="K504" i="3"/>
  <c r="I500" i="3"/>
  <c r="K500" i="3"/>
  <c r="H500" i="3"/>
  <c r="F500" i="3"/>
  <c r="J500" i="3"/>
  <c r="I498" i="3"/>
  <c r="K498" i="3"/>
  <c r="H498" i="3"/>
  <c r="F498" i="3"/>
  <c r="J498" i="3"/>
  <c r="I480" i="3"/>
  <c r="K480" i="3"/>
  <c r="H480" i="3"/>
  <c r="F480" i="3"/>
  <c r="J480" i="3"/>
  <c r="I478" i="3"/>
  <c r="K478" i="3"/>
  <c r="H478" i="3"/>
  <c r="F478" i="3"/>
  <c r="J478" i="3"/>
  <c r="F474" i="3"/>
  <c r="H474" i="3"/>
  <c r="I474" i="3"/>
  <c r="J474" i="3"/>
  <c r="K474" i="3"/>
  <c r="F470" i="3"/>
  <c r="H470" i="3"/>
  <c r="I470" i="3"/>
  <c r="J470" i="3"/>
  <c r="K470" i="3"/>
  <c r="I454" i="3"/>
  <c r="H454" i="3"/>
  <c r="F454" i="3"/>
  <c r="J454" i="3"/>
  <c r="K454" i="3"/>
  <c r="H450" i="3"/>
  <c r="F450" i="3"/>
  <c r="J450" i="3"/>
  <c r="I450" i="3"/>
  <c r="K450" i="3"/>
  <c r="F446" i="3"/>
  <c r="H446" i="3"/>
  <c r="I446" i="3"/>
  <c r="J446" i="3"/>
  <c r="K446" i="3"/>
  <c r="F444" i="3"/>
  <c r="K444" i="3"/>
  <c r="H444" i="3"/>
  <c r="J444" i="3"/>
  <c r="I444" i="3"/>
  <c r="H442" i="3"/>
  <c r="F442" i="3"/>
  <c r="J442" i="3"/>
  <c r="I442" i="3"/>
  <c r="K442" i="3"/>
  <c r="J440" i="3"/>
  <c r="K440" i="3"/>
  <c r="H438" i="3"/>
  <c r="F438" i="3"/>
  <c r="J438" i="3"/>
  <c r="K438" i="3"/>
  <c r="I438" i="3"/>
  <c r="I436" i="3"/>
  <c r="H436" i="3"/>
  <c r="F436" i="3"/>
  <c r="J436" i="3"/>
  <c r="K436" i="3"/>
  <c r="H432" i="3"/>
  <c r="F432" i="3"/>
  <c r="J432" i="3"/>
  <c r="I432" i="3"/>
  <c r="K432" i="3"/>
  <c r="I426" i="3"/>
  <c r="H426" i="3"/>
  <c r="F426" i="3"/>
  <c r="J426" i="3"/>
  <c r="K426" i="3"/>
  <c r="I424" i="3"/>
  <c r="H424" i="3"/>
  <c r="F424" i="3"/>
  <c r="J424" i="3"/>
  <c r="K424" i="3"/>
  <c r="H422" i="3"/>
  <c r="F422" i="3"/>
  <c r="J422" i="3"/>
  <c r="I422" i="3"/>
  <c r="K422" i="3"/>
  <c r="I420" i="3"/>
  <c r="H420" i="3"/>
  <c r="F420" i="3"/>
  <c r="J420" i="3"/>
  <c r="K420" i="3"/>
  <c r="H418" i="3"/>
  <c r="F418" i="3"/>
  <c r="J418" i="3"/>
  <c r="I418" i="3"/>
  <c r="K418" i="3"/>
  <c r="H412" i="3"/>
  <c r="F412" i="3"/>
  <c r="J412" i="3"/>
  <c r="K412" i="3"/>
  <c r="I412" i="3"/>
  <c r="I408" i="3"/>
  <c r="H408" i="3"/>
  <c r="F408" i="3"/>
  <c r="J408" i="3"/>
  <c r="K408" i="3"/>
  <c r="H406" i="3"/>
  <c r="F406" i="3"/>
  <c r="J406" i="3"/>
  <c r="I406" i="3"/>
  <c r="K406" i="3"/>
  <c r="H379" i="3"/>
  <c r="J379" i="3"/>
  <c r="I379" i="3"/>
  <c r="K379" i="3"/>
  <c r="F379" i="3"/>
  <c r="H590" i="3"/>
  <c r="I590" i="3"/>
  <c r="F590" i="3"/>
  <c r="J590" i="3"/>
  <c r="K590" i="3"/>
  <c r="H580" i="3"/>
  <c r="I580" i="3"/>
  <c r="F580" i="3"/>
  <c r="J580" i="3"/>
  <c r="K580" i="3"/>
  <c r="H578" i="3"/>
  <c r="I578" i="3"/>
  <c r="F578" i="3"/>
  <c r="J578" i="3"/>
  <c r="K578" i="3"/>
  <c r="H576" i="3"/>
  <c r="I576" i="3"/>
  <c r="F576" i="3"/>
  <c r="J576" i="3"/>
  <c r="K576" i="3"/>
  <c r="H574" i="3"/>
  <c r="I574" i="3"/>
  <c r="F574" i="3"/>
  <c r="J574" i="3"/>
  <c r="K574" i="3"/>
  <c r="K573" i="3"/>
  <c r="I573" i="3"/>
  <c r="F573" i="3"/>
  <c r="J573" i="3"/>
  <c r="H573" i="3"/>
  <c r="H571" i="3"/>
  <c r="K571" i="3"/>
  <c r="J571" i="3"/>
  <c r="I571" i="3"/>
  <c r="F571" i="3"/>
  <c r="H562" i="3"/>
  <c r="F562" i="3"/>
  <c r="J562" i="3"/>
  <c r="K562" i="3"/>
  <c r="I562" i="3"/>
  <c r="H550" i="3"/>
  <c r="F550" i="3"/>
  <c r="J550" i="3"/>
  <c r="K550" i="3"/>
  <c r="I550" i="3"/>
  <c r="H548" i="3"/>
  <c r="I548" i="3"/>
  <c r="F548" i="3"/>
  <c r="J548" i="3"/>
  <c r="K548" i="3"/>
  <c r="H546" i="3"/>
  <c r="I546" i="3"/>
  <c r="F546" i="3"/>
  <c r="J546" i="3"/>
  <c r="K546" i="3"/>
  <c r="H544" i="3"/>
  <c r="I544" i="3"/>
  <c r="F544" i="3"/>
  <c r="J544" i="3"/>
  <c r="K544" i="3"/>
  <c r="H542" i="3"/>
  <c r="I542" i="3"/>
  <c r="F542" i="3"/>
  <c r="J542" i="3"/>
  <c r="K542" i="3"/>
  <c r="H539" i="3"/>
  <c r="K539" i="3"/>
  <c r="J539" i="3"/>
  <c r="I539" i="3"/>
  <c r="F539" i="3"/>
  <c r="H531" i="3"/>
  <c r="K531" i="3"/>
  <c r="J531" i="3"/>
  <c r="I531" i="3"/>
  <c r="F531" i="3"/>
  <c r="H525" i="3"/>
  <c r="K525" i="3"/>
  <c r="J525" i="3"/>
  <c r="I525" i="3"/>
  <c r="F525" i="3"/>
  <c r="H523" i="3"/>
  <c r="K523" i="3"/>
  <c r="J523" i="3"/>
  <c r="I523" i="3"/>
  <c r="F523" i="3"/>
  <c r="F518" i="3"/>
  <c r="J518" i="3"/>
  <c r="H518" i="3"/>
  <c r="K518" i="3"/>
  <c r="I518" i="3"/>
  <c r="H501" i="3"/>
  <c r="I501" i="3"/>
  <c r="J501" i="3"/>
  <c r="K501" i="3"/>
  <c r="F501" i="3"/>
  <c r="J499" i="3"/>
  <c r="K499" i="3"/>
  <c r="I499" i="3"/>
  <c r="H499" i="3"/>
  <c r="F499" i="3"/>
  <c r="H496" i="3"/>
  <c r="J496" i="3"/>
  <c r="F496" i="3"/>
  <c r="I496" i="3"/>
  <c r="K496" i="3"/>
  <c r="H494" i="3"/>
  <c r="I494" i="3"/>
  <c r="F494" i="3"/>
  <c r="J494" i="3"/>
  <c r="K494" i="3"/>
  <c r="H492" i="3"/>
  <c r="I492" i="3"/>
  <c r="F492" i="3"/>
  <c r="J492" i="3"/>
  <c r="K492" i="3"/>
  <c r="H490" i="3"/>
  <c r="I490" i="3"/>
  <c r="F490" i="3"/>
  <c r="J490" i="3"/>
  <c r="K490" i="3"/>
  <c r="H481" i="3"/>
  <c r="I481" i="3"/>
  <c r="J481" i="3"/>
  <c r="K481" i="3"/>
  <c r="F481" i="3"/>
  <c r="H479" i="3"/>
  <c r="K479" i="3"/>
  <c r="J479" i="3"/>
  <c r="I479" i="3"/>
  <c r="F479" i="3"/>
  <c r="H477" i="3"/>
  <c r="K477" i="3"/>
  <c r="J477" i="3"/>
  <c r="I477" i="3"/>
  <c r="F477" i="3"/>
  <c r="H464" i="3"/>
  <c r="F464" i="3"/>
  <c r="J464" i="3"/>
  <c r="I464" i="3"/>
  <c r="K464" i="3"/>
  <c r="H462" i="3"/>
  <c r="F462" i="3"/>
  <c r="J462" i="3"/>
  <c r="K462" i="3"/>
  <c r="I462" i="3"/>
  <c r="H460" i="3"/>
  <c r="J460" i="3"/>
  <c r="F460" i="3"/>
  <c r="I460" i="3"/>
  <c r="K460" i="3"/>
  <c r="H458" i="3"/>
  <c r="J458" i="3"/>
  <c r="F458" i="3"/>
  <c r="I458" i="3"/>
  <c r="K458" i="3"/>
  <c r="H456" i="3"/>
  <c r="F456" i="3"/>
  <c r="J456" i="3"/>
  <c r="I456" i="3"/>
  <c r="K456" i="3"/>
  <c r="H448" i="3"/>
  <c r="F448" i="3"/>
  <c r="J448" i="3"/>
  <c r="I448" i="3"/>
  <c r="K448" i="3"/>
  <c r="I445" i="3"/>
  <c r="K445" i="3"/>
  <c r="H445" i="3"/>
  <c r="J445" i="3"/>
  <c r="F445" i="3"/>
  <c r="H434" i="3"/>
  <c r="J434" i="3"/>
  <c r="F434" i="3"/>
  <c r="I434" i="3"/>
  <c r="K434" i="3"/>
  <c r="H416" i="3"/>
  <c r="F416" i="3"/>
  <c r="J416" i="3"/>
  <c r="K416" i="3"/>
  <c r="I416" i="3"/>
  <c r="I414" i="3"/>
  <c r="H414" i="3"/>
  <c r="F414" i="3"/>
  <c r="J414" i="3"/>
  <c r="K414" i="3"/>
  <c r="H410" i="3"/>
  <c r="J410" i="3"/>
  <c r="F410" i="3"/>
  <c r="I410" i="3"/>
  <c r="K410" i="3"/>
  <c r="H404" i="3"/>
  <c r="F404" i="3"/>
  <c r="J404" i="3"/>
  <c r="K404" i="3"/>
  <c r="I404" i="3"/>
  <c r="H402" i="3"/>
  <c r="F402" i="3"/>
  <c r="J402" i="3"/>
  <c r="I402" i="3"/>
  <c r="K402" i="3"/>
  <c r="H400" i="3"/>
  <c r="F400" i="3"/>
  <c r="J400" i="3"/>
  <c r="K400" i="3"/>
  <c r="I400" i="3"/>
  <c r="H398" i="3"/>
  <c r="F398" i="3"/>
  <c r="J398" i="3"/>
  <c r="I398" i="3"/>
  <c r="K398" i="3"/>
  <c r="H396" i="3"/>
  <c r="F396" i="3"/>
  <c r="J396" i="3"/>
  <c r="I396" i="3"/>
  <c r="K396" i="3"/>
  <c r="H394" i="3"/>
  <c r="F394" i="3"/>
  <c r="J394" i="3"/>
  <c r="I394" i="3"/>
  <c r="K394" i="3"/>
  <c r="H392" i="3"/>
  <c r="F392" i="3"/>
  <c r="J392" i="3"/>
  <c r="I392" i="3"/>
  <c r="K392" i="3"/>
  <c r="H390" i="3"/>
  <c r="F390" i="3"/>
  <c r="J390" i="3"/>
  <c r="I390" i="3"/>
  <c r="K390" i="3"/>
  <c r="H388" i="3"/>
  <c r="J388" i="3"/>
  <c r="F388" i="3"/>
  <c r="I388" i="3"/>
  <c r="K388" i="3"/>
  <c r="H386" i="3"/>
  <c r="J386" i="3"/>
  <c r="F386" i="3"/>
  <c r="I386" i="3"/>
  <c r="K386" i="3"/>
  <c r="H384" i="3"/>
  <c r="J384" i="3"/>
  <c r="F384" i="3"/>
  <c r="I384" i="3"/>
  <c r="K384" i="3"/>
  <c r="K368" i="3"/>
  <c r="I368" i="3"/>
  <c r="J368" i="3"/>
  <c r="H368" i="3"/>
  <c r="F368" i="3"/>
  <c r="I593" i="3"/>
  <c r="H593" i="3"/>
  <c r="F593" i="3"/>
  <c r="K593" i="3"/>
  <c r="J593" i="3"/>
  <c r="I591" i="3"/>
  <c r="H591" i="3"/>
  <c r="F591" i="3"/>
  <c r="K591" i="3"/>
  <c r="J591" i="3"/>
  <c r="K589" i="3"/>
  <c r="J589" i="3"/>
  <c r="F589" i="3"/>
  <c r="I589" i="3"/>
  <c r="H589" i="3"/>
  <c r="I587" i="3"/>
  <c r="H587" i="3"/>
  <c r="F587" i="3"/>
  <c r="K587" i="3"/>
  <c r="J587" i="3"/>
  <c r="I585" i="3"/>
  <c r="H585" i="3"/>
  <c r="F585" i="3"/>
  <c r="K585" i="3"/>
  <c r="J585" i="3"/>
  <c r="I583" i="3"/>
  <c r="H583" i="3"/>
  <c r="F583" i="3"/>
  <c r="K583" i="3"/>
  <c r="J583" i="3"/>
  <c r="I581" i="3"/>
  <c r="H581" i="3"/>
  <c r="F581" i="3"/>
  <c r="K581" i="3"/>
  <c r="J581" i="3"/>
  <c r="K579" i="3"/>
  <c r="J579" i="3"/>
  <c r="F579" i="3"/>
  <c r="I579" i="3"/>
  <c r="H579" i="3"/>
  <c r="K577" i="3"/>
  <c r="J577" i="3"/>
  <c r="F577" i="3"/>
  <c r="I577" i="3"/>
  <c r="H577" i="3"/>
  <c r="K575" i="3"/>
  <c r="J575" i="3"/>
  <c r="F575" i="3"/>
  <c r="I575" i="3"/>
  <c r="H575" i="3"/>
  <c r="I567" i="3"/>
  <c r="H567" i="3"/>
  <c r="F567" i="3"/>
  <c r="K567" i="3"/>
  <c r="J567" i="3"/>
  <c r="I565" i="3"/>
  <c r="H565" i="3"/>
  <c r="F565" i="3"/>
  <c r="K565" i="3"/>
  <c r="J565" i="3"/>
  <c r="K561" i="3"/>
  <c r="J561" i="3"/>
  <c r="F561" i="3"/>
  <c r="I561" i="3"/>
  <c r="H561" i="3"/>
  <c r="I559" i="3"/>
  <c r="K559" i="3"/>
  <c r="H559" i="3"/>
  <c r="J559" i="3"/>
  <c r="F559" i="3"/>
  <c r="I557" i="3"/>
  <c r="K557" i="3"/>
  <c r="H557" i="3"/>
  <c r="J557" i="3"/>
  <c r="F557" i="3"/>
  <c r="I555" i="3"/>
  <c r="K555" i="3"/>
  <c r="H555" i="3"/>
  <c r="J555" i="3"/>
  <c r="F555" i="3"/>
  <c r="I553" i="3"/>
  <c r="H553" i="3"/>
  <c r="F553" i="3"/>
  <c r="K553" i="3"/>
  <c r="J553" i="3"/>
  <c r="K549" i="3"/>
  <c r="J549" i="3"/>
  <c r="F549" i="3"/>
  <c r="I549" i="3"/>
  <c r="H549" i="3"/>
  <c r="K547" i="3"/>
  <c r="I547" i="3"/>
  <c r="F547" i="3"/>
  <c r="J547" i="3"/>
  <c r="H547" i="3"/>
  <c r="K545" i="3"/>
  <c r="J545" i="3"/>
  <c r="F545" i="3"/>
  <c r="I545" i="3"/>
  <c r="H545" i="3"/>
  <c r="K543" i="3"/>
  <c r="I543" i="3"/>
  <c r="F543" i="3"/>
  <c r="J543" i="3"/>
  <c r="H543" i="3"/>
  <c r="K541" i="3"/>
  <c r="J541" i="3"/>
  <c r="F541" i="3"/>
  <c r="I541" i="3"/>
  <c r="H541" i="3"/>
  <c r="I537" i="3"/>
  <c r="K537" i="3"/>
  <c r="H537" i="3"/>
  <c r="J537" i="3"/>
  <c r="F537" i="3"/>
  <c r="I535" i="3"/>
  <c r="K535" i="3"/>
  <c r="H535" i="3"/>
  <c r="J535" i="3"/>
  <c r="F535" i="3"/>
  <c r="K517" i="3"/>
  <c r="H517" i="3"/>
  <c r="I517" i="3"/>
  <c r="F517" i="3"/>
  <c r="J517" i="3"/>
  <c r="I515" i="3"/>
  <c r="H515" i="3"/>
  <c r="F515" i="3"/>
  <c r="K515" i="3"/>
  <c r="J515" i="3"/>
  <c r="I513" i="3"/>
  <c r="H513" i="3"/>
  <c r="F513" i="3"/>
  <c r="K513" i="3"/>
  <c r="J513" i="3"/>
  <c r="I511" i="3"/>
  <c r="H511" i="3"/>
  <c r="F511" i="3"/>
  <c r="K511" i="3"/>
  <c r="J511" i="3"/>
  <c r="I507" i="3"/>
  <c r="H507" i="3"/>
  <c r="F507" i="3"/>
  <c r="K507" i="3"/>
  <c r="J507" i="3"/>
  <c r="I505" i="3"/>
  <c r="H505" i="3"/>
  <c r="F505" i="3"/>
  <c r="K505" i="3"/>
  <c r="J505" i="3"/>
  <c r="I497" i="3"/>
  <c r="K497" i="3"/>
  <c r="H497" i="3"/>
  <c r="J497" i="3"/>
  <c r="F497" i="3"/>
  <c r="K495" i="3"/>
  <c r="J495" i="3"/>
  <c r="F495" i="3"/>
  <c r="I495" i="3"/>
  <c r="H495" i="3"/>
  <c r="K493" i="3"/>
  <c r="J493" i="3"/>
  <c r="F493" i="3"/>
  <c r="I493" i="3"/>
  <c r="H493" i="3"/>
  <c r="K491" i="3"/>
  <c r="J491" i="3"/>
  <c r="F491" i="3"/>
  <c r="I491" i="3"/>
  <c r="H491" i="3"/>
  <c r="K489" i="3"/>
  <c r="J489" i="3"/>
  <c r="F489" i="3"/>
  <c r="I489" i="3"/>
  <c r="H489" i="3"/>
  <c r="I487" i="3"/>
  <c r="H487" i="3"/>
  <c r="F487" i="3"/>
  <c r="K487" i="3"/>
  <c r="J487" i="3"/>
  <c r="I485" i="3"/>
  <c r="H485" i="3"/>
  <c r="F485" i="3"/>
  <c r="K485" i="3"/>
  <c r="J485" i="3"/>
  <c r="I483" i="3"/>
  <c r="H483" i="3"/>
  <c r="F483" i="3"/>
  <c r="K483" i="3"/>
  <c r="J483" i="3"/>
  <c r="I475" i="3"/>
  <c r="H475" i="3"/>
  <c r="F475" i="3"/>
  <c r="K475" i="3"/>
  <c r="J475" i="3"/>
  <c r="I473" i="3"/>
  <c r="K473" i="3"/>
  <c r="H473" i="3"/>
  <c r="J473" i="3"/>
  <c r="F473" i="3"/>
  <c r="I471" i="3"/>
  <c r="H471" i="3"/>
  <c r="F471" i="3"/>
  <c r="K471" i="3"/>
  <c r="J471" i="3"/>
  <c r="I469" i="3"/>
  <c r="K469" i="3"/>
  <c r="H469" i="3"/>
  <c r="J469" i="3"/>
  <c r="F469" i="3"/>
  <c r="I467" i="3"/>
  <c r="H467" i="3"/>
  <c r="F467" i="3"/>
  <c r="K467" i="3"/>
  <c r="J467" i="3"/>
  <c r="K461" i="3"/>
  <c r="J461" i="3"/>
  <c r="F461" i="3"/>
  <c r="I461" i="3"/>
  <c r="H461" i="3"/>
  <c r="K459" i="3"/>
  <c r="J459" i="3"/>
  <c r="F459" i="3"/>
  <c r="I459" i="3"/>
  <c r="H459" i="3"/>
  <c r="K455" i="3"/>
  <c r="J455" i="3"/>
  <c r="F455" i="3"/>
  <c r="I455" i="3"/>
  <c r="H455" i="3"/>
  <c r="K447" i="3"/>
  <c r="J447" i="3"/>
  <c r="F447" i="3"/>
  <c r="I447" i="3"/>
  <c r="H447" i="3"/>
  <c r="I441" i="3"/>
  <c r="K441" i="3"/>
  <c r="H441" i="3"/>
  <c r="J441" i="3"/>
  <c r="F441" i="3"/>
  <c r="I437" i="3"/>
  <c r="K437" i="3"/>
  <c r="H437" i="3"/>
  <c r="J437" i="3"/>
  <c r="F437" i="3"/>
  <c r="I435" i="3"/>
  <c r="K435" i="3"/>
  <c r="H435" i="3"/>
  <c r="J435" i="3"/>
  <c r="F435" i="3"/>
  <c r="I429" i="3"/>
  <c r="H429" i="3"/>
  <c r="F429" i="3"/>
  <c r="K429" i="3"/>
  <c r="J429" i="3"/>
  <c r="I427" i="3"/>
  <c r="H427" i="3"/>
  <c r="F427" i="3"/>
  <c r="K427" i="3"/>
  <c r="J427" i="3"/>
  <c r="I425" i="3"/>
  <c r="K425" i="3"/>
  <c r="H425" i="3"/>
  <c r="J425" i="3"/>
  <c r="F425" i="3"/>
  <c r="I421" i="3"/>
  <c r="K421" i="3"/>
  <c r="H421" i="3"/>
  <c r="J421" i="3"/>
  <c r="F421" i="3"/>
  <c r="K415" i="3"/>
  <c r="J415" i="3"/>
  <c r="F415" i="3"/>
  <c r="I415" i="3"/>
  <c r="H415" i="3"/>
  <c r="I411" i="3"/>
  <c r="K411" i="3"/>
  <c r="H411" i="3"/>
  <c r="J411" i="3"/>
  <c r="F411" i="3"/>
  <c r="K409" i="3"/>
  <c r="J409" i="3"/>
  <c r="F409" i="3"/>
  <c r="I409" i="3"/>
  <c r="H409" i="3"/>
  <c r="K389" i="3"/>
  <c r="I389" i="3"/>
  <c r="F389" i="3"/>
  <c r="J389" i="3"/>
  <c r="H389" i="3"/>
  <c r="K387" i="3"/>
  <c r="I387" i="3"/>
  <c r="F387" i="3"/>
  <c r="J387" i="3"/>
  <c r="H387" i="3"/>
  <c r="K385" i="3"/>
  <c r="I385" i="3"/>
  <c r="F385" i="3"/>
  <c r="J385" i="3"/>
  <c r="H385" i="3"/>
  <c r="K383" i="3"/>
  <c r="J383" i="3"/>
  <c r="F383" i="3"/>
  <c r="I383" i="3"/>
  <c r="H383" i="3"/>
  <c r="I377" i="3"/>
  <c r="H377" i="3"/>
  <c r="J377" i="3"/>
  <c r="F377" i="3"/>
  <c r="K377" i="3"/>
  <c r="K370" i="3"/>
  <c r="I370" i="3"/>
  <c r="J370" i="3"/>
  <c r="H370" i="3"/>
  <c r="F370" i="3"/>
  <c r="J380" i="3"/>
  <c r="I380" i="3"/>
  <c r="F380" i="3"/>
  <c r="H380" i="3"/>
  <c r="K380" i="3"/>
  <c r="K376" i="3"/>
  <c r="J376" i="3"/>
  <c r="F376" i="3"/>
  <c r="I376" i="3"/>
  <c r="H376" i="3"/>
  <c r="H374" i="3"/>
  <c r="F374" i="3"/>
  <c r="K374" i="3"/>
  <c r="I374" i="3"/>
  <c r="J374" i="3"/>
  <c r="K350" i="3"/>
  <c r="I350" i="3"/>
  <c r="H350" i="3"/>
  <c r="F350" i="3"/>
  <c r="J350" i="3"/>
  <c r="J348" i="3"/>
  <c r="I348" i="3"/>
  <c r="K348" i="3"/>
  <c r="H348" i="3"/>
  <c r="F348" i="3"/>
  <c r="K346" i="3"/>
  <c r="F346" i="3"/>
  <c r="H346" i="3"/>
  <c r="I346" i="3"/>
  <c r="J346" i="3"/>
  <c r="I342" i="3"/>
  <c r="H342" i="3"/>
  <c r="F342" i="3"/>
  <c r="J342" i="3"/>
  <c r="K342" i="3"/>
  <c r="K336" i="3"/>
  <c r="I336" i="3"/>
  <c r="H336" i="3"/>
  <c r="F336" i="3"/>
  <c r="J336" i="3"/>
  <c r="H322" i="3"/>
  <c r="F322" i="3"/>
  <c r="J322" i="3"/>
  <c r="I322" i="3"/>
  <c r="K322" i="3"/>
  <c r="I306" i="3"/>
  <c r="F306" i="3"/>
  <c r="K306" i="3"/>
  <c r="H306" i="3"/>
  <c r="J306" i="3"/>
  <c r="H304" i="3"/>
  <c r="F304" i="3"/>
  <c r="J304" i="3"/>
  <c r="I304" i="3"/>
  <c r="K304" i="3"/>
  <c r="J300" i="3"/>
  <c r="H300" i="3"/>
  <c r="K300" i="3"/>
  <c r="F300" i="3"/>
  <c r="I300" i="3"/>
  <c r="J298" i="3"/>
  <c r="H298" i="3"/>
  <c r="K298" i="3"/>
  <c r="F298" i="3"/>
  <c r="I298" i="3"/>
  <c r="I296" i="3"/>
  <c r="F296" i="3"/>
  <c r="K296" i="3"/>
  <c r="H296" i="3"/>
  <c r="J296" i="3"/>
  <c r="J294" i="3"/>
  <c r="H294" i="3"/>
  <c r="K294" i="3"/>
  <c r="F294" i="3"/>
  <c r="I294" i="3"/>
  <c r="J292" i="3"/>
  <c r="I292" i="3"/>
  <c r="K292" i="3"/>
  <c r="H292" i="3"/>
  <c r="F292" i="3"/>
  <c r="J290" i="3"/>
  <c r="H290" i="3"/>
  <c r="K290" i="3"/>
  <c r="F290" i="3"/>
  <c r="I290" i="3"/>
  <c r="I288" i="3"/>
  <c r="F288" i="3"/>
  <c r="K288" i="3"/>
  <c r="H288" i="3"/>
  <c r="J288" i="3"/>
  <c r="J284" i="3"/>
  <c r="H284" i="3"/>
  <c r="K284" i="3"/>
  <c r="F284" i="3"/>
  <c r="I284" i="3"/>
  <c r="J282" i="3"/>
  <c r="H282" i="3"/>
  <c r="K282" i="3"/>
  <c r="F282" i="3"/>
  <c r="I282" i="3"/>
  <c r="J280" i="3"/>
  <c r="H280" i="3"/>
  <c r="K280" i="3"/>
  <c r="F280" i="3"/>
  <c r="I280" i="3"/>
  <c r="K274" i="3"/>
  <c r="I274" i="3"/>
  <c r="H274" i="3"/>
  <c r="F274" i="3"/>
  <c r="J274" i="3"/>
  <c r="H268" i="3"/>
  <c r="F268" i="3"/>
  <c r="J268" i="3"/>
  <c r="I268" i="3"/>
  <c r="K268" i="3"/>
  <c r="H266" i="3"/>
  <c r="F266" i="3"/>
  <c r="J266" i="3"/>
  <c r="I266" i="3"/>
  <c r="K266" i="3"/>
  <c r="H264" i="3"/>
  <c r="F264" i="3"/>
  <c r="J264" i="3"/>
  <c r="I264" i="3"/>
  <c r="K264" i="3"/>
  <c r="K262" i="3"/>
  <c r="H262" i="3"/>
  <c r="J262" i="3"/>
  <c r="F262" i="3"/>
  <c r="I262" i="3"/>
  <c r="H260" i="3"/>
  <c r="F260" i="3"/>
  <c r="J260" i="3"/>
  <c r="I260" i="3"/>
  <c r="K260" i="3"/>
  <c r="K258" i="3"/>
  <c r="I258" i="3"/>
  <c r="H258" i="3"/>
  <c r="F258" i="3"/>
  <c r="J258" i="3"/>
  <c r="H254" i="3"/>
  <c r="F254" i="3"/>
  <c r="J254" i="3"/>
  <c r="I254" i="3"/>
  <c r="K254" i="3"/>
  <c r="H250" i="3"/>
  <c r="F250" i="3"/>
  <c r="J250" i="3"/>
  <c r="I250" i="3"/>
  <c r="K250" i="3"/>
  <c r="I244" i="3"/>
  <c r="H244" i="3"/>
  <c r="J244" i="3"/>
  <c r="F244" i="3"/>
  <c r="K244" i="3"/>
  <c r="K242" i="3"/>
  <c r="F242" i="3"/>
  <c r="H242" i="3"/>
  <c r="I242" i="3"/>
  <c r="J242" i="3"/>
  <c r="K238" i="3"/>
  <c r="I238" i="3"/>
  <c r="H238" i="3"/>
  <c r="J238" i="3"/>
  <c r="F238" i="3"/>
  <c r="K236" i="3"/>
  <c r="I236" i="3"/>
  <c r="H236" i="3"/>
  <c r="F236" i="3"/>
  <c r="J236" i="3"/>
  <c r="K232" i="3"/>
  <c r="I232" i="3"/>
  <c r="H232" i="3"/>
  <c r="J232" i="3"/>
  <c r="F232" i="3"/>
  <c r="H230" i="3"/>
  <c r="F230" i="3"/>
  <c r="J230" i="3"/>
  <c r="I230" i="3"/>
  <c r="K230" i="3"/>
  <c r="K224" i="3"/>
  <c r="H224" i="3"/>
  <c r="J224" i="3"/>
  <c r="F224" i="3"/>
  <c r="I224" i="3"/>
  <c r="J220" i="3"/>
  <c r="H220" i="3"/>
  <c r="K220" i="3"/>
  <c r="F220" i="3"/>
  <c r="I220" i="3"/>
  <c r="K216" i="3"/>
  <c r="J216" i="3"/>
  <c r="K212" i="3"/>
  <c r="I212" i="3"/>
  <c r="H212" i="3"/>
  <c r="F212" i="3"/>
  <c r="J212" i="3"/>
  <c r="H210" i="3"/>
  <c r="F210" i="3"/>
  <c r="J210" i="3"/>
  <c r="I210" i="3"/>
  <c r="K210" i="3"/>
  <c r="H206" i="3"/>
  <c r="F206" i="3"/>
  <c r="J206" i="3"/>
  <c r="I206" i="3"/>
  <c r="K206" i="3"/>
  <c r="H202" i="3"/>
  <c r="F202" i="3"/>
  <c r="J202" i="3"/>
  <c r="I202" i="3"/>
  <c r="K202" i="3"/>
  <c r="H188" i="3"/>
  <c r="F188" i="3"/>
  <c r="J188" i="3"/>
  <c r="I188" i="3"/>
  <c r="K188" i="3"/>
  <c r="K366" i="3"/>
  <c r="I366" i="3"/>
  <c r="H366" i="3"/>
  <c r="J366" i="3"/>
  <c r="F366" i="3"/>
  <c r="K364" i="3"/>
  <c r="I364" i="3"/>
  <c r="H364" i="3"/>
  <c r="F364" i="3"/>
  <c r="J364" i="3"/>
  <c r="K360" i="3"/>
  <c r="H360" i="3"/>
  <c r="J360" i="3"/>
  <c r="F360" i="3"/>
  <c r="I360" i="3"/>
  <c r="J358" i="3"/>
  <c r="F358" i="3"/>
  <c r="I358" i="3"/>
  <c r="H358" i="3"/>
  <c r="K358" i="3"/>
  <c r="H352" i="3"/>
  <c r="F352" i="3"/>
  <c r="J352" i="3"/>
  <c r="I352" i="3"/>
  <c r="K352" i="3"/>
  <c r="I349" i="3"/>
  <c r="F349" i="3"/>
  <c r="H349" i="3"/>
  <c r="K349" i="3"/>
  <c r="J349" i="3"/>
  <c r="H344" i="3"/>
  <c r="F344" i="3"/>
  <c r="J344" i="3"/>
  <c r="I344" i="3"/>
  <c r="K344" i="3"/>
  <c r="H340" i="3"/>
  <c r="F340" i="3"/>
  <c r="J340" i="3"/>
  <c r="I340" i="3"/>
  <c r="K340" i="3"/>
  <c r="K338" i="3"/>
  <c r="H338" i="3"/>
  <c r="J338" i="3"/>
  <c r="F338" i="3"/>
  <c r="I338" i="3"/>
  <c r="H334" i="3"/>
  <c r="F334" i="3"/>
  <c r="J334" i="3"/>
  <c r="I334" i="3"/>
  <c r="K334" i="3"/>
  <c r="I332" i="3"/>
  <c r="H332" i="3"/>
  <c r="F332" i="3"/>
  <c r="J332" i="3"/>
  <c r="K332" i="3"/>
  <c r="K330" i="3"/>
  <c r="H330" i="3"/>
  <c r="J330" i="3"/>
  <c r="F330" i="3"/>
  <c r="I330" i="3"/>
  <c r="K328" i="3"/>
  <c r="H328" i="3"/>
  <c r="I328" i="3"/>
  <c r="F328" i="3"/>
  <c r="J328" i="3"/>
  <c r="K326" i="3"/>
  <c r="H326" i="3"/>
  <c r="J326" i="3"/>
  <c r="F326" i="3"/>
  <c r="I326" i="3"/>
  <c r="I325" i="3"/>
  <c r="H325" i="3"/>
  <c r="K325" i="3"/>
  <c r="J325" i="3"/>
  <c r="F325" i="3"/>
  <c r="I324" i="3"/>
  <c r="F324" i="3"/>
  <c r="K324" i="3"/>
  <c r="H324" i="3"/>
  <c r="J324" i="3"/>
  <c r="H320" i="3"/>
  <c r="F320" i="3"/>
  <c r="J320" i="3"/>
  <c r="I320" i="3"/>
  <c r="K320" i="3"/>
  <c r="H318" i="3"/>
  <c r="F318" i="3"/>
  <c r="J318" i="3"/>
  <c r="K318" i="3"/>
  <c r="I318" i="3"/>
  <c r="K316" i="3"/>
  <c r="I316" i="3"/>
  <c r="H316" i="3"/>
  <c r="F316" i="3"/>
  <c r="J316" i="3"/>
  <c r="K314" i="3"/>
  <c r="I314" i="3"/>
  <c r="H314" i="3"/>
  <c r="F314" i="3"/>
  <c r="J314" i="3"/>
  <c r="K312" i="3"/>
  <c r="H312" i="3"/>
  <c r="J312" i="3"/>
  <c r="F312" i="3"/>
  <c r="I312" i="3"/>
  <c r="K310" i="3"/>
  <c r="H310" i="3"/>
  <c r="J310" i="3"/>
  <c r="F310" i="3"/>
  <c r="I310" i="3"/>
  <c r="K308" i="3"/>
  <c r="H308" i="3"/>
  <c r="J308" i="3"/>
  <c r="F308" i="3"/>
  <c r="I308" i="3"/>
  <c r="I307" i="3"/>
  <c r="H307" i="3"/>
  <c r="K307" i="3"/>
  <c r="J307" i="3"/>
  <c r="F307" i="3"/>
  <c r="I301" i="3"/>
  <c r="F301" i="3"/>
  <c r="H301" i="3"/>
  <c r="J301" i="3"/>
  <c r="K301" i="3"/>
  <c r="I299" i="3"/>
  <c r="F299" i="3"/>
  <c r="H299" i="3"/>
  <c r="K299" i="3"/>
  <c r="J299" i="3"/>
  <c r="I297" i="3"/>
  <c r="F297" i="3"/>
  <c r="H297" i="3"/>
  <c r="K297" i="3"/>
  <c r="J297" i="3"/>
  <c r="I295" i="3"/>
  <c r="F295" i="3"/>
  <c r="H295" i="3"/>
  <c r="K295" i="3"/>
  <c r="J295" i="3"/>
  <c r="I293" i="3"/>
  <c r="F293" i="3"/>
  <c r="H293" i="3"/>
  <c r="K293" i="3"/>
  <c r="J293" i="3"/>
  <c r="I291" i="3"/>
  <c r="F291" i="3"/>
  <c r="H291" i="3"/>
  <c r="K291" i="3"/>
  <c r="J291" i="3"/>
  <c r="I289" i="3"/>
  <c r="F289" i="3"/>
  <c r="H289" i="3"/>
  <c r="K289" i="3"/>
  <c r="J289" i="3"/>
  <c r="I285" i="3"/>
  <c r="F285" i="3"/>
  <c r="H285" i="3"/>
  <c r="J285" i="3"/>
  <c r="K285" i="3"/>
  <c r="I283" i="3"/>
  <c r="F283" i="3"/>
  <c r="H283" i="3"/>
  <c r="K283" i="3"/>
  <c r="J283" i="3"/>
  <c r="I281" i="3"/>
  <c r="F281" i="3"/>
  <c r="H281" i="3"/>
  <c r="K281" i="3"/>
  <c r="J281" i="3"/>
  <c r="H278" i="3"/>
  <c r="F278" i="3"/>
  <c r="J278" i="3"/>
  <c r="I278" i="3"/>
  <c r="K278" i="3"/>
  <c r="H276" i="3"/>
  <c r="F276" i="3"/>
  <c r="J276" i="3"/>
  <c r="I276" i="3"/>
  <c r="K276" i="3"/>
  <c r="H272" i="3"/>
  <c r="F272" i="3"/>
  <c r="J272" i="3"/>
  <c r="I272" i="3"/>
  <c r="K272" i="3"/>
  <c r="K270" i="3"/>
  <c r="H270" i="3"/>
  <c r="J270" i="3"/>
  <c r="F270" i="3"/>
  <c r="I270" i="3"/>
  <c r="K256" i="3"/>
  <c r="I256" i="3"/>
  <c r="H256" i="3"/>
  <c r="F256" i="3"/>
  <c r="J256" i="3"/>
  <c r="H252" i="3"/>
  <c r="F252" i="3"/>
  <c r="J252" i="3"/>
  <c r="K252" i="3"/>
  <c r="I252" i="3"/>
  <c r="K248" i="3"/>
  <c r="H248" i="3"/>
  <c r="F248" i="3"/>
  <c r="I248" i="3"/>
  <c r="J248" i="3"/>
  <c r="K246" i="3"/>
  <c r="H246" i="3"/>
  <c r="I246" i="3"/>
  <c r="J246" i="3"/>
  <c r="F246" i="3"/>
  <c r="H240" i="3"/>
  <c r="J240" i="3"/>
  <c r="F240" i="3"/>
  <c r="K240" i="3"/>
  <c r="I240" i="3"/>
  <c r="I234" i="3"/>
  <c r="H234" i="3"/>
  <c r="J234" i="3"/>
  <c r="F234" i="3"/>
  <c r="K234" i="3"/>
  <c r="K228" i="3"/>
  <c r="I228" i="3"/>
  <c r="H228" i="3"/>
  <c r="F228" i="3"/>
  <c r="J228" i="3"/>
  <c r="H226" i="3"/>
  <c r="F226" i="3"/>
  <c r="J226" i="3"/>
  <c r="K226" i="3"/>
  <c r="I226" i="3"/>
  <c r="K222" i="3"/>
  <c r="I222" i="3"/>
  <c r="H222" i="3"/>
  <c r="F222" i="3"/>
  <c r="J222" i="3"/>
  <c r="J221" i="3"/>
  <c r="H221" i="3"/>
  <c r="K221" i="3"/>
  <c r="I221" i="3"/>
  <c r="F221" i="3"/>
  <c r="K218" i="3"/>
  <c r="H218" i="3"/>
  <c r="J218" i="3"/>
  <c r="F218" i="3"/>
  <c r="I218" i="3"/>
  <c r="H208" i="3"/>
  <c r="F208" i="3"/>
  <c r="J208" i="3"/>
  <c r="K208" i="3"/>
  <c r="I208" i="3"/>
  <c r="K204" i="3"/>
  <c r="H204" i="3"/>
  <c r="J204" i="3"/>
  <c r="F204" i="3"/>
  <c r="I204" i="3"/>
  <c r="H200" i="3"/>
  <c r="F200" i="3"/>
  <c r="J200" i="3"/>
  <c r="K200" i="3"/>
  <c r="I200" i="3"/>
  <c r="K198" i="3"/>
  <c r="H198" i="3"/>
  <c r="I198" i="3"/>
  <c r="F198" i="3"/>
  <c r="J198" i="3"/>
  <c r="K196" i="3"/>
  <c r="H196" i="3"/>
  <c r="I196" i="3"/>
  <c r="F196" i="3"/>
  <c r="J196" i="3"/>
  <c r="K194" i="3"/>
  <c r="H194" i="3"/>
  <c r="I194" i="3"/>
  <c r="J194" i="3"/>
  <c r="F194" i="3"/>
  <c r="J193" i="3"/>
  <c r="H193" i="3"/>
  <c r="K193" i="3"/>
  <c r="I193" i="3"/>
  <c r="F193" i="3"/>
  <c r="J192" i="3"/>
  <c r="K192" i="3"/>
  <c r="H192" i="3"/>
  <c r="I192" i="3"/>
  <c r="F192" i="3"/>
  <c r="K190" i="3"/>
  <c r="H190" i="3"/>
  <c r="J190" i="3"/>
  <c r="F190" i="3"/>
  <c r="I190" i="3"/>
  <c r="I186" i="3"/>
  <c r="H186" i="3"/>
  <c r="J186" i="3"/>
  <c r="F186" i="3"/>
  <c r="K186" i="3"/>
  <c r="J373" i="3"/>
  <c r="F373" i="3"/>
  <c r="I373" i="3"/>
  <c r="H373" i="3"/>
  <c r="K373" i="3"/>
  <c r="I371" i="3"/>
  <c r="H371" i="3"/>
  <c r="K371" i="3"/>
  <c r="J371" i="3"/>
  <c r="F371" i="3"/>
  <c r="I369" i="3"/>
  <c r="H369" i="3"/>
  <c r="K369" i="3"/>
  <c r="J369" i="3"/>
  <c r="F369" i="3"/>
  <c r="I367" i="3"/>
  <c r="H367" i="3"/>
  <c r="K367" i="3"/>
  <c r="J367" i="3"/>
  <c r="F367" i="3"/>
  <c r="I365" i="3"/>
  <c r="H365" i="3"/>
  <c r="K365" i="3"/>
  <c r="J365" i="3"/>
  <c r="F365" i="3"/>
  <c r="I363" i="3"/>
  <c r="H363" i="3"/>
  <c r="K363" i="3"/>
  <c r="J363" i="3"/>
  <c r="F363" i="3"/>
  <c r="J361" i="3"/>
  <c r="I361" i="3"/>
  <c r="H361" i="3"/>
  <c r="F361" i="3"/>
  <c r="K361" i="3"/>
  <c r="I351" i="3"/>
  <c r="H351" i="3"/>
  <c r="K351" i="3"/>
  <c r="J351" i="3"/>
  <c r="F351" i="3"/>
  <c r="J347" i="3"/>
  <c r="F347" i="3"/>
  <c r="I347" i="3"/>
  <c r="K347" i="3"/>
  <c r="H347" i="3"/>
  <c r="I339" i="3"/>
  <c r="H339" i="3"/>
  <c r="K339" i="3"/>
  <c r="J339" i="3"/>
  <c r="F339" i="3"/>
  <c r="I337" i="3"/>
  <c r="H337" i="3"/>
  <c r="K337" i="3"/>
  <c r="J337" i="3"/>
  <c r="F337" i="3"/>
  <c r="I331" i="3"/>
  <c r="H331" i="3"/>
  <c r="K331" i="3"/>
  <c r="J331" i="3"/>
  <c r="F331" i="3"/>
  <c r="I329" i="3"/>
  <c r="H329" i="3"/>
  <c r="K329" i="3"/>
  <c r="J329" i="3"/>
  <c r="F329" i="3"/>
  <c r="J327" i="3"/>
  <c r="H327" i="3"/>
  <c r="K327" i="3"/>
  <c r="I327" i="3"/>
  <c r="F327" i="3"/>
  <c r="I317" i="3"/>
  <c r="H317" i="3"/>
  <c r="K317" i="3"/>
  <c r="J317" i="3"/>
  <c r="F317" i="3"/>
  <c r="J315" i="3"/>
  <c r="H315" i="3"/>
  <c r="K315" i="3"/>
  <c r="I315" i="3"/>
  <c r="F315" i="3"/>
  <c r="I313" i="3"/>
  <c r="H313" i="3"/>
  <c r="K313" i="3"/>
  <c r="J313" i="3"/>
  <c r="F313" i="3"/>
  <c r="I311" i="3"/>
  <c r="H311" i="3"/>
  <c r="K311" i="3"/>
  <c r="J311" i="3"/>
  <c r="F311" i="3"/>
  <c r="I309" i="3"/>
  <c r="H309" i="3"/>
  <c r="K309" i="3"/>
  <c r="J309" i="3"/>
  <c r="F309" i="3"/>
  <c r="J275" i="3"/>
  <c r="H275" i="3"/>
  <c r="K275" i="3"/>
  <c r="I275" i="3"/>
  <c r="F275" i="3"/>
  <c r="J271" i="3"/>
  <c r="H271" i="3"/>
  <c r="K271" i="3"/>
  <c r="I271" i="3"/>
  <c r="F271" i="3"/>
  <c r="I263" i="3"/>
  <c r="F263" i="3"/>
  <c r="H263" i="3"/>
  <c r="K263" i="3"/>
  <c r="J263" i="3"/>
  <c r="J259" i="3"/>
  <c r="F259" i="3"/>
  <c r="I259" i="3"/>
  <c r="K259" i="3"/>
  <c r="H259" i="3"/>
  <c r="J257" i="3"/>
  <c r="F257" i="3"/>
  <c r="I257" i="3"/>
  <c r="K257" i="3"/>
  <c r="H257" i="3"/>
  <c r="J249" i="3"/>
  <c r="F249" i="3"/>
  <c r="I249" i="3"/>
  <c r="K249" i="3"/>
  <c r="H249" i="3"/>
  <c r="J247" i="3"/>
  <c r="F247" i="3"/>
  <c r="K247" i="3"/>
  <c r="H247" i="3"/>
  <c r="I247" i="3"/>
  <c r="J243" i="3"/>
  <c r="F243" i="3"/>
  <c r="I243" i="3"/>
  <c r="K243" i="3"/>
  <c r="H243" i="3"/>
  <c r="J239" i="3"/>
  <c r="H239" i="3"/>
  <c r="K239" i="3"/>
  <c r="I239" i="3"/>
  <c r="F239" i="3"/>
  <c r="J237" i="3"/>
  <c r="F237" i="3"/>
  <c r="I237" i="3"/>
  <c r="K237" i="3"/>
  <c r="H237" i="3"/>
  <c r="J233" i="3"/>
  <c r="H233" i="3"/>
  <c r="K233" i="3"/>
  <c r="I233" i="3"/>
  <c r="F233" i="3"/>
  <c r="I229" i="3"/>
  <c r="F229" i="3"/>
  <c r="H229" i="3"/>
  <c r="K229" i="3"/>
  <c r="J229" i="3"/>
  <c r="I225" i="3"/>
  <c r="H225" i="3"/>
  <c r="K225" i="3"/>
  <c r="J225" i="3"/>
  <c r="F225" i="3"/>
  <c r="J223" i="3"/>
  <c r="F223" i="3"/>
  <c r="I223" i="3"/>
  <c r="K223" i="3"/>
  <c r="H223" i="3"/>
  <c r="F219" i="3"/>
  <c r="I219" i="3"/>
  <c r="H219" i="3"/>
  <c r="K219" i="3"/>
  <c r="J219" i="3"/>
  <c r="I217" i="3"/>
  <c r="H217" i="3"/>
  <c r="K217" i="3"/>
  <c r="J217" i="3"/>
  <c r="F217" i="3"/>
  <c r="J215" i="3"/>
  <c r="F215" i="3"/>
  <c r="I215" i="3"/>
  <c r="K215" i="3"/>
  <c r="H215" i="3"/>
  <c r="J213" i="3"/>
  <c r="I213" i="3"/>
  <c r="H213" i="3"/>
  <c r="F213" i="3"/>
  <c r="K213" i="3"/>
  <c r="J205" i="3"/>
  <c r="F205" i="3"/>
  <c r="I205" i="3"/>
  <c r="K205" i="3"/>
  <c r="H205" i="3"/>
  <c r="I199" i="3"/>
  <c r="H199" i="3"/>
  <c r="K199" i="3"/>
  <c r="J199" i="3"/>
  <c r="F199" i="3"/>
  <c r="I197" i="3"/>
  <c r="H197" i="3"/>
  <c r="K197" i="3"/>
  <c r="J197" i="3"/>
  <c r="F197" i="3"/>
  <c r="J195" i="3"/>
  <c r="H195" i="3"/>
  <c r="K195" i="3"/>
  <c r="I195" i="3"/>
  <c r="F195" i="3"/>
  <c r="I191" i="3"/>
  <c r="F191" i="3"/>
  <c r="K191" i="3"/>
  <c r="H191" i="3"/>
  <c r="J191" i="3"/>
  <c r="I375" i="3"/>
  <c r="F375" i="3"/>
  <c r="H375" i="3"/>
  <c r="J375" i="3"/>
  <c r="K375" i="3"/>
  <c r="K362" i="3"/>
  <c r="I362" i="3"/>
  <c r="H362" i="3"/>
  <c r="F362" i="3"/>
  <c r="J362" i="3"/>
  <c r="I359" i="3"/>
  <c r="H359" i="3"/>
  <c r="K359" i="3"/>
  <c r="J359" i="3"/>
  <c r="F359" i="3"/>
  <c r="J357" i="3"/>
  <c r="K357" i="3"/>
  <c r="H357" i="3"/>
  <c r="I357" i="3"/>
  <c r="F357" i="3"/>
  <c r="H356" i="3"/>
  <c r="F356" i="3"/>
  <c r="J356" i="3"/>
  <c r="I356" i="3"/>
  <c r="K356" i="3"/>
  <c r="F355" i="3"/>
  <c r="H355" i="3"/>
  <c r="I355" i="3"/>
  <c r="J355" i="3"/>
  <c r="K355" i="3"/>
  <c r="H354" i="3"/>
  <c r="F354" i="3"/>
  <c r="J354" i="3"/>
  <c r="I354" i="3"/>
  <c r="K354" i="3"/>
  <c r="F353" i="3"/>
  <c r="H353" i="3"/>
  <c r="I353" i="3"/>
  <c r="J353" i="3"/>
  <c r="K353" i="3"/>
  <c r="J345" i="3"/>
  <c r="F345" i="3"/>
  <c r="I345" i="3"/>
  <c r="K345" i="3"/>
  <c r="H345" i="3"/>
  <c r="J343" i="3"/>
  <c r="K343" i="3"/>
  <c r="H343" i="3"/>
  <c r="I343" i="3"/>
  <c r="F343" i="3"/>
  <c r="J341" i="3"/>
  <c r="F341" i="3"/>
  <c r="I341" i="3"/>
  <c r="K341" i="3"/>
  <c r="H341" i="3"/>
  <c r="J335" i="3"/>
  <c r="F335" i="3"/>
  <c r="I335" i="3"/>
  <c r="K335" i="3"/>
  <c r="H335" i="3"/>
  <c r="J333" i="3"/>
  <c r="K333" i="3"/>
  <c r="H333" i="3"/>
  <c r="I333" i="3"/>
  <c r="F333" i="3"/>
  <c r="I323" i="3"/>
  <c r="H323" i="3"/>
  <c r="K323" i="3"/>
  <c r="J323" i="3"/>
  <c r="F323" i="3"/>
  <c r="J321" i="3"/>
  <c r="F321" i="3"/>
  <c r="I321" i="3"/>
  <c r="K321" i="3"/>
  <c r="H321" i="3"/>
  <c r="H319" i="3"/>
  <c r="J319" i="3"/>
  <c r="K319" i="3"/>
  <c r="I319" i="3"/>
  <c r="F319" i="3"/>
  <c r="J305" i="3"/>
  <c r="F305" i="3"/>
  <c r="I305" i="3"/>
  <c r="K305" i="3"/>
  <c r="H305" i="3"/>
  <c r="J303" i="3"/>
  <c r="F303" i="3"/>
  <c r="I303" i="3"/>
  <c r="K303" i="3"/>
  <c r="H303" i="3"/>
  <c r="H302" i="3"/>
  <c r="F302" i="3"/>
  <c r="J302" i="3"/>
  <c r="I302" i="3"/>
  <c r="K302" i="3"/>
  <c r="J287" i="3"/>
  <c r="F287" i="3"/>
  <c r="I287" i="3"/>
  <c r="K287" i="3"/>
  <c r="H287" i="3"/>
  <c r="H286" i="3"/>
  <c r="F286" i="3"/>
  <c r="J286" i="3"/>
  <c r="I286" i="3"/>
  <c r="K286" i="3"/>
  <c r="I279" i="3"/>
  <c r="F279" i="3"/>
  <c r="H279" i="3"/>
  <c r="K279" i="3"/>
  <c r="J279" i="3"/>
  <c r="J277" i="3"/>
  <c r="H277" i="3"/>
  <c r="K277" i="3"/>
  <c r="I277" i="3"/>
  <c r="F277" i="3"/>
  <c r="I273" i="3"/>
  <c r="F273" i="3"/>
  <c r="H273" i="3"/>
  <c r="K273" i="3"/>
  <c r="J273" i="3"/>
  <c r="I269" i="3"/>
  <c r="H269" i="3"/>
  <c r="K269" i="3"/>
  <c r="J269" i="3"/>
  <c r="F269" i="3"/>
  <c r="I267" i="3"/>
  <c r="F267" i="3"/>
  <c r="H267" i="3"/>
  <c r="K267" i="3"/>
  <c r="J267" i="3"/>
  <c r="I265" i="3"/>
  <c r="F265" i="3"/>
  <c r="H265" i="3"/>
  <c r="K265" i="3"/>
  <c r="J265" i="3"/>
  <c r="J261" i="3"/>
  <c r="F261" i="3"/>
  <c r="I261" i="3"/>
  <c r="K261" i="3"/>
  <c r="H261" i="3"/>
  <c r="I255" i="3"/>
  <c r="H255" i="3"/>
  <c r="K255" i="3"/>
  <c r="J255" i="3"/>
  <c r="F255" i="3"/>
  <c r="H253" i="3"/>
  <c r="F253" i="3"/>
  <c r="J253" i="3"/>
  <c r="I253" i="3"/>
  <c r="K253" i="3"/>
  <c r="I251" i="3"/>
  <c r="H251" i="3"/>
  <c r="K251" i="3"/>
  <c r="J251" i="3"/>
  <c r="F251" i="3"/>
  <c r="F245" i="3"/>
  <c r="I245" i="3"/>
  <c r="K245" i="3"/>
  <c r="J245" i="3"/>
  <c r="H245" i="3"/>
  <c r="J241" i="3"/>
  <c r="K241" i="3"/>
  <c r="F235" i="3"/>
  <c r="I235" i="3"/>
  <c r="J235" i="3"/>
  <c r="K235" i="3"/>
  <c r="H235" i="3"/>
  <c r="J231" i="3"/>
  <c r="F231" i="3"/>
  <c r="I231" i="3"/>
  <c r="K231" i="3"/>
  <c r="H231" i="3"/>
  <c r="H227" i="3"/>
  <c r="J227" i="3"/>
  <c r="K227" i="3"/>
  <c r="I227" i="3"/>
  <c r="F227" i="3"/>
  <c r="K214" i="3"/>
  <c r="H214" i="3"/>
  <c r="J214" i="3"/>
  <c r="F214" i="3"/>
  <c r="I214" i="3"/>
  <c r="I211" i="3"/>
  <c r="F211" i="3"/>
  <c r="H211" i="3"/>
  <c r="K211" i="3"/>
  <c r="J211" i="3"/>
  <c r="H209" i="3"/>
  <c r="F209" i="3"/>
  <c r="J209" i="3"/>
  <c r="I209" i="3"/>
  <c r="K209" i="3"/>
  <c r="I207" i="3"/>
  <c r="H207" i="3"/>
  <c r="K207" i="3"/>
  <c r="J207" i="3"/>
  <c r="F207" i="3"/>
  <c r="I203" i="3"/>
  <c r="H203" i="3"/>
  <c r="K203" i="3"/>
  <c r="J203" i="3"/>
  <c r="F203" i="3"/>
  <c r="H201" i="3"/>
  <c r="F201" i="3"/>
  <c r="J201" i="3"/>
  <c r="I201" i="3"/>
  <c r="K201" i="3"/>
  <c r="I189" i="3"/>
  <c r="H189" i="3"/>
  <c r="K189" i="3"/>
  <c r="J189" i="3"/>
  <c r="F189" i="3"/>
  <c r="F187" i="3"/>
  <c r="I187" i="3"/>
  <c r="J187" i="3"/>
  <c r="K187" i="3"/>
  <c r="H187" i="3"/>
  <c r="AL557" i="4"/>
  <c r="D585" i="4"/>
  <c r="AD560" i="4"/>
  <c r="AP560" i="4" s="1"/>
  <c r="AA568" i="4"/>
  <c r="AM568" i="4" s="1"/>
  <c r="AC568" i="4"/>
  <c r="AO568" i="4" s="1"/>
  <c r="D510" i="4"/>
  <c r="AE557" i="4"/>
  <c r="AH557" i="4"/>
  <c r="AN557" i="4" s="1"/>
  <c r="AD582" i="4"/>
  <c r="AP582" i="4" s="1"/>
  <c r="Z582" i="4"/>
  <c r="AL582" i="4" s="1"/>
  <c r="AJ557" i="4"/>
  <c r="AI557" i="4"/>
  <c r="F569" i="4"/>
  <c r="G569" i="4"/>
  <c r="F585" i="4"/>
  <c r="AE560" i="4"/>
  <c r="AQ560" i="4" s="1"/>
  <c r="AB568" i="4"/>
  <c r="AN568" i="4" s="1"/>
  <c r="AG557" i="4"/>
  <c r="AD557" i="4"/>
  <c r="AP557" i="4" s="1"/>
  <c r="AE582" i="4"/>
  <c r="AQ582" i="4" s="1"/>
  <c r="AC582" i="4"/>
  <c r="AO582" i="4" s="1"/>
  <c r="AA557" i="4"/>
  <c r="G585" i="4"/>
  <c r="AA560" i="4"/>
  <c r="AM560" i="4" s="1"/>
  <c r="AD568" i="4"/>
  <c r="AP568" i="4" s="1"/>
  <c r="Z560" i="4"/>
  <c r="AL560" i="4" s="1"/>
  <c r="E510" i="4"/>
  <c r="AC557" i="4"/>
  <c r="AO557" i="4" s="1"/>
  <c r="AA582" i="4"/>
  <c r="AM582" i="4" s="1"/>
  <c r="AK557" i="4"/>
  <c r="Y499" i="4"/>
  <c r="Y541" i="4"/>
  <c r="Y535" i="4"/>
  <c r="Y551" i="4"/>
  <c r="X513" i="4"/>
  <c r="Y513" i="4"/>
  <c r="AG513" i="4" s="1"/>
  <c r="X565" i="4"/>
  <c r="Y565" i="4"/>
  <c r="V545" i="4"/>
  <c r="U545" i="4"/>
  <c r="X241" i="4"/>
  <c r="Y241" i="4" s="1"/>
  <c r="W553" i="4"/>
  <c r="X581" i="4"/>
  <c r="Y581" i="4"/>
  <c r="X224" i="4"/>
  <c r="Y224" i="4" s="1"/>
  <c r="Y501" i="4"/>
  <c r="X501" i="4"/>
  <c r="X394" i="4"/>
  <c r="Y394" i="4" s="1"/>
  <c r="X245" i="4"/>
  <c r="N546" i="4"/>
  <c r="R546" i="4" s="1"/>
  <c r="Q546" i="4"/>
  <c r="T546" i="4" s="1"/>
  <c r="P546" i="4"/>
  <c r="S546" i="4" s="1"/>
  <c r="N542" i="4"/>
  <c r="R542" i="4" s="1"/>
  <c r="P542" i="4"/>
  <c r="Q542" i="4"/>
  <c r="T542" i="4" s="1"/>
  <c r="Q538" i="4"/>
  <c r="T538" i="4" s="1"/>
  <c r="P538" i="4"/>
  <c r="S538" i="4" s="1"/>
  <c r="N538" i="4"/>
  <c r="R538" i="4" s="1"/>
  <c r="Q528" i="4"/>
  <c r="T528" i="4" s="1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T508" i="4" s="1"/>
  <c r="P508" i="4"/>
  <c r="S508" i="4" s="1"/>
  <c r="N508" i="4"/>
  <c r="R508" i="4" s="1"/>
  <c r="P502" i="4"/>
  <c r="S502" i="4" s="1"/>
  <c r="N502" i="4"/>
  <c r="R502" i="4" s="1"/>
  <c r="Q502" i="4"/>
  <c r="T502" i="4" s="1"/>
  <c r="P496" i="4"/>
  <c r="Q496" i="4"/>
  <c r="T496" i="4" s="1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V435" i="4" s="1"/>
  <c r="W435" i="4" s="1"/>
  <c r="Q424" i="4"/>
  <c r="P424" i="4"/>
  <c r="N424" i="4"/>
  <c r="R424" i="4" s="1"/>
  <c r="N552" i="4"/>
  <c r="R552" i="4" s="1"/>
  <c r="Q552" i="4"/>
  <c r="T552" i="4" s="1"/>
  <c r="P552" i="4"/>
  <c r="S552" i="4" s="1"/>
  <c r="P548" i="4"/>
  <c r="Q548" i="4"/>
  <c r="N548" i="4"/>
  <c r="R548" i="4" s="1"/>
  <c r="P534" i="4"/>
  <c r="S534" i="4" s="1"/>
  <c r="Q534" i="4"/>
  <c r="T534" i="4" s="1"/>
  <c r="N534" i="4"/>
  <c r="R534" i="4" s="1"/>
  <c r="N520" i="4"/>
  <c r="R520" i="4" s="1"/>
  <c r="P520" i="4"/>
  <c r="Q520" i="4"/>
  <c r="Q516" i="4"/>
  <c r="N516" i="4"/>
  <c r="R516" i="4" s="1"/>
  <c r="P516" i="4"/>
  <c r="Q514" i="4"/>
  <c r="T514" i="4" s="1"/>
  <c r="N514" i="4"/>
  <c r="Q504" i="4"/>
  <c r="T504" i="4" s="1"/>
  <c r="P504" i="4"/>
  <c r="N504" i="4"/>
  <c r="R504" i="4" s="1"/>
  <c r="P498" i="4"/>
  <c r="N498" i="4"/>
  <c r="R498" i="4" s="1"/>
  <c r="Q498" i="4"/>
  <c r="Q478" i="4"/>
  <c r="P478" i="4"/>
  <c r="N478" i="4"/>
  <c r="R478" i="4" s="1"/>
  <c r="Q468" i="4"/>
  <c r="P468" i="4"/>
  <c r="N468" i="4"/>
  <c r="R468" i="4" s="1"/>
  <c r="P448" i="4"/>
  <c r="Q448" i="4"/>
  <c r="N448" i="4"/>
  <c r="R448" i="4" s="1"/>
  <c r="Q446" i="4"/>
  <c r="P446" i="4"/>
  <c r="N446" i="4"/>
  <c r="R446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T434" i="4" s="1"/>
  <c r="Q432" i="4"/>
  <c r="P432" i="4"/>
  <c r="N432" i="4"/>
  <c r="R432" i="4" s="1"/>
  <c r="Q404" i="4"/>
  <c r="P404" i="4"/>
  <c r="N404" i="4"/>
  <c r="R404" i="4" s="1"/>
  <c r="Q554" i="4"/>
  <c r="P554" i="4"/>
  <c r="S554" i="4" s="1"/>
  <c r="N554" i="4"/>
  <c r="R554" i="4" s="1"/>
  <c r="Q544" i="4"/>
  <c r="T544" i="4" s="1"/>
  <c r="N544" i="4"/>
  <c r="R544" i="4" s="1"/>
  <c r="P544" i="4"/>
  <c r="S544" i="4" s="1"/>
  <c r="N540" i="4"/>
  <c r="R540" i="4" s="1"/>
  <c r="Q540" i="4"/>
  <c r="T540" i="4" s="1"/>
  <c r="P540" i="4"/>
  <c r="S540" i="4" s="1"/>
  <c r="N530" i="4"/>
  <c r="R530" i="4" s="1"/>
  <c r="Q530" i="4"/>
  <c r="P530" i="4"/>
  <c r="S530" i="4" s="1"/>
  <c r="Q512" i="4"/>
  <c r="P512" i="4"/>
  <c r="S512" i="4" s="1"/>
  <c r="N512" i="4"/>
  <c r="R512" i="4" s="1"/>
  <c r="Q500" i="4"/>
  <c r="T500" i="4" s="1"/>
  <c r="P500" i="4"/>
  <c r="N500" i="4"/>
  <c r="R500" i="4" s="1"/>
  <c r="Q492" i="4"/>
  <c r="P492" i="4"/>
  <c r="S492" i="4" s="1"/>
  <c r="N492" i="4"/>
  <c r="R492" i="4" s="1"/>
  <c r="P490" i="4"/>
  <c r="S490" i="4" s="1"/>
  <c r="N490" i="4"/>
  <c r="R490" i="4" s="1"/>
  <c r="Q490" i="4"/>
  <c r="T490" i="4" s="1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T458" i="4" s="1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S430" i="4" s="1"/>
  <c r="N430" i="4"/>
  <c r="R430" i="4" s="1"/>
  <c r="Q430" i="4"/>
  <c r="Q410" i="4"/>
  <c r="P410" i="4"/>
  <c r="S410" i="4" s="1"/>
  <c r="N410" i="4"/>
  <c r="R410" i="4" s="1"/>
  <c r="Q550" i="4"/>
  <c r="T550" i="4" s="1"/>
  <c r="N550" i="4"/>
  <c r="R550" i="4" s="1"/>
  <c r="P550" i="4"/>
  <c r="S550" i="4" s="1"/>
  <c r="N536" i="4"/>
  <c r="R536" i="4" s="1"/>
  <c r="P536" i="4"/>
  <c r="S536" i="4" s="1"/>
  <c r="Q536" i="4"/>
  <c r="T536" i="4" s="1"/>
  <c r="P532" i="4"/>
  <c r="S532" i="4" s="1"/>
  <c r="Q532" i="4"/>
  <c r="N532" i="4"/>
  <c r="R532" i="4" s="1"/>
  <c r="N526" i="4"/>
  <c r="R526" i="4" s="1"/>
  <c r="Q526" i="4"/>
  <c r="T526" i="4" s="1"/>
  <c r="P526" i="4"/>
  <c r="S526" i="4" s="1"/>
  <c r="N522" i="4"/>
  <c r="R522" i="4" s="1"/>
  <c r="P522" i="4"/>
  <c r="Q522" i="4"/>
  <c r="T522" i="4" s="1"/>
  <c r="P510" i="4"/>
  <c r="Q510" i="4"/>
  <c r="T510" i="4" s="1"/>
  <c r="N510" i="4"/>
  <c r="R510" i="4" s="1"/>
  <c r="P506" i="4"/>
  <c r="S506" i="4" s="1"/>
  <c r="Q506" i="4"/>
  <c r="N506" i="4"/>
  <c r="R506" i="4" s="1"/>
  <c r="Q494" i="4"/>
  <c r="P494" i="4"/>
  <c r="S494" i="4" s="1"/>
  <c r="N494" i="4"/>
  <c r="R494" i="4" s="1"/>
  <c r="Q484" i="4"/>
  <c r="P484" i="4"/>
  <c r="N484" i="4"/>
  <c r="R484" i="4" s="1"/>
  <c r="Q462" i="4"/>
  <c r="P462" i="4"/>
  <c r="N462" i="4"/>
  <c r="R462" i="4" s="1"/>
  <c r="Q452" i="4"/>
  <c r="T452" i="4" s="1"/>
  <c r="P452" i="4"/>
  <c r="N452" i="4"/>
  <c r="R452" i="4" s="1"/>
  <c r="Q442" i="4"/>
  <c r="P442" i="4"/>
  <c r="S442" i="4" s="1"/>
  <c r="N442" i="4"/>
  <c r="R442" i="4" s="1"/>
  <c r="Q438" i="4"/>
  <c r="P438" i="4"/>
  <c r="N438" i="4"/>
  <c r="R438" i="4" s="1"/>
  <c r="Q414" i="4"/>
  <c r="P414" i="4"/>
  <c r="N414" i="4"/>
  <c r="R414" i="4" s="1"/>
  <c r="P408" i="4"/>
  <c r="S408" i="4" s="1"/>
  <c r="Q408" i="4"/>
  <c r="N408" i="4"/>
  <c r="R408" i="4" s="1"/>
  <c r="E24" i="11"/>
  <c r="F24" i="11"/>
  <c r="H24" i="11"/>
  <c r="G24" i="9"/>
  <c r="G20" i="9"/>
  <c r="E20" i="11"/>
  <c r="F20" i="11"/>
  <c r="H20" i="11"/>
  <c r="G19" i="9"/>
  <c r="E19" i="11"/>
  <c r="F19" i="11"/>
  <c r="H19" i="11"/>
  <c r="G18" i="9"/>
  <c r="D18" i="9"/>
  <c r="E18" i="9"/>
  <c r="E18" i="11"/>
  <c r="H18" i="11"/>
  <c r="F18" i="11"/>
  <c r="E17" i="9"/>
  <c r="E17" i="11"/>
  <c r="F17" i="11"/>
  <c r="H17" i="11"/>
  <c r="G16" i="9"/>
  <c r="D16" i="9"/>
  <c r="E16" i="9"/>
  <c r="H16" i="11"/>
  <c r="E16" i="11"/>
  <c r="F16" i="11"/>
  <c r="E15" i="11"/>
  <c r="H15" i="11"/>
  <c r="F15" i="11"/>
  <c r="G13" i="9"/>
  <c r="F13" i="11"/>
  <c r="E13" i="11"/>
  <c r="H13" i="11"/>
  <c r="G14" i="9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G9" i="9"/>
  <c r="D9" i="9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G4" i="9"/>
  <c r="D4" i="9"/>
  <c r="F4" i="11"/>
  <c r="H4" i="11"/>
  <c r="E4" i="11"/>
  <c r="E3" i="11"/>
  <c r="F3" i="11"/>
  <c r="H3" i="11"/>
  <c r="J3" i="8"/>
  <c r="K3" i="8"/>
  <c r="E2" i="9"/>
  <c r="F2" i="11"/>
  <c r="H2" i="11"/>
  <c r="E2" i="11"/>
  <c r="E35" i="8" l="1"/>
  <c r="M35" i="8" s="1"/>
  <c r="D35" i="8"/>
  <c r="L35" i="8" s="1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K55" i="11"/>
  <c r="M55" i="11" s="1"/>
  <c r="I60" i="11"/>
  <c r="E5" i="9"/>
  <c r="E174" i="9"/>
  <c r="J84" i="1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26" i="4"/>
  <c r="J226" i="4" s="1"/>
  <c r="E226" i="4"/>
  <c r="I226" i="4" s="1"/>
  <c r="G226" i="4"/>
  <c r="D226" i="4"/>
  <c r="H226" i="4" s="1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V269" i="4" s="1"/>
  <c r="U311" i="4"/>
  <c r="F326" i="5"/>
  <c r="U282" i="4"/>
  <c r="T346" i="4"/>
  <c r="T193" i="4"/>
  <c r="G215" i="5"/>
  <c r="S315" i="4"/>
  <c r="I303" i="5"/>
  <c r="F311" i="5"/>
  <c r="E323" i="5"/>
  <c r="S231" i="4"/>
  <c r="T277" i="4"/>
  <c r="E366" i="5"/>
  <c r="S227" i="4"/>
  <c r="AK261" i="4"/>
  <c r="AQ261" i="4" s="1"/>
  <c r="AW261" i="4" s="1"/>
  <c r="S351" i="4"/>
  <c r="U251" i="4"/>
  <c r="V251" i="4"/>
  <c r="W251" i="4" s="1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V189" i="4" s="1"/>
  <c r="W189" i="4" s="1"/>
  <c r="S217" i="4"/>
  <c r="U217" i="4" s="1"/>
  <c r="S307" i="4"/>
  <c r="T303" i="4"/>
  <c r="T351" i="4"/>
  <c r="AO368" i="4"/>
  <c r="AU368" i="4" s="1"/>
  <c r="U252" i="4"/>
  <c r="V252" i="4"/>
  <c r="W252" i="4" s="1"/>
  <c r="X252" i="4" s="1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Y263" i="4"/>
  <c r="AF263" i="4" s="1"/>
  <c r="Z263" i="4"/>
  <c r="AB263" i="4"/>
  <c r="AG263" i="4"/>
  <c r="AK263" i="4"/>
  <c r="AW263" i="4"/>
  <c r="AE263" i="4"/>
  <c r="AQ263" i="4" s="1"/>
  <c r="AJ263" i="4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V207" i="4"/>
  <c r="W207" i="4" s="1"/>
  <c r="X207" i="4" s="1"/>
  <c r="Y207" i="4" s="1"/>
  <c r="V247" i="4"/>
  <c r="W247" i="4" s="1"/>
  <c r="X247" i="4" s="1"/>
  <c r="F366" i="5"/>
  <c r="T307" i="4"/>
  <c r="V307" i="4" s="1"/>
  <c r="AA261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V311" i="4" s="1"/>
  <c r="W311" i="4" s="1"/>
  <c r="S317" i="4"/>
  <c r="U317" i="4" s="1"/>
  <c r="R317" i="4"/>
  <c r="E265" i="5"/>
  <c r="F290" i="5"/>
  <c r="I290" i="11"/>
  <c r="J215" i="11"/>
  <c r="K215" i="11" s="1"/>
  <c r="M215" i="11" s="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J242" i="11"/>
  <c r="I242" i="11"/>
  <c r="J230" i="11"/>
  <c r="J262" i="11"/>
  <c r="I262" i="11"/>
  <c r="J240" i="11"/>
  <c r="I240" i="11"/>
  <c r="J283" i="11"/>
  <c r="I283" i="11"/>
  <c r="J11" i="11"/>
  <c r="J117" i="11"/>
  <c r="I30" i="11"/>
  <c r="J247" i="11"/>
  <c r="I247" i="11"/>
  <c r="J280" i="11"/>
  <c r="I280" i="11"/>
  <c r="J253" i="11"/>
  <c r="I253" i="11"/>
  <c r="X425" i="4"/>
  <c r="Y425" i="4"/>
  <c r="S458" i="4"/>
  <c r="S472" i="4"/>
  <c r="S434" i="4"/>
  <c r="T208" i="4"/>
  <c r="X349" i="4"/>
  <c r="Y349" i="4" s="1"/>
  <c r="AA349" i="4" s="1"/>
  <c r="U421" i="4"/>
  <c r="V421" i="4"/>
  <c r="W421" i="4" s="1"/>
  <c r="X388" i="4"/>
  <c r="Y388" i="4"/>
  <c r="U399" i="4"/>
  <c r="V399" i="4"/>
  <c r="W399" i="4" s="1"/>
  <c r="X399" i="4" s="1"/>
  <c r="U227" i="4"/>
  <c r="V227" i="4"/>
  <c r="T199" i="4"/>
  <c r="V199" i="4" s="1"/>
  <c r="T367" i="4"/>
  <c r="T229" i="4"/>
  <c r="T281" i="4"/>
  <c r="S406" i="4"/>
  <c r="T407" i="4"/>
  <c r="AN428" i="4"/>
  <c r="AT428" i="4" s="1"/>
  <c r="R389" i="4"/>
  <c r="U389" i="4" s="1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AH261" i="4"/>
  <c r="AI261" i="4"/>
  <c r="S330" i="4"/>
  <c r="S303" i="4"/>
  <c r="U392" i="4"/>
  <c r="W250" i="4"/>
  <c r="X250" i="4" s="1"/>
  <c r="Y250" i="4" s="1"/>
  <c r="S360" i="4"/>
  <c r="T206" i="4"/>
  <c r="W392" i="4"/>
  <c r="V398" i="4"/>
  <c r="W398" i="4" s="1"/>
  <c r="T461" i="4"/>
  <c r="T390" i="4"/>
  <c r="AN437" i="4"/>
  <c r="AT437" i="4" s="1"/>
  <c r="AP428" i="4"/>
  <c r="AV428" i="4" s="1"/>
  <c r="AO405" i="4"/>
  <c r="AU405" i="4" s="1"/>
  <c r="AN405" i="4"/>
  <c r="AT405" i="4" s="1"/>
  <c r="R305" i="4"/>
  <c r="S305" i="4"/>
  <c r="X412" i="4"/>
  <c r="Y412" i="4"/>
  <c r="Z412" i="4" s="1"/>
  <c r="R370" i="4"/>
  <c r="S370" i="4"/>
  <c r="T370" i="4"/>
  <c r="U307" i="4"/>
  <c r="T239" i="4"/>
  <c r="S364" i="4"/>
  <c r="AJ261" i="4"/>
  <c r="AF261" i="4"/>
  <c r="AL261" i="4" s="1"/>
  <c r="AR261" i="4" s="1"/>
  <c r="W255" i="4"/>
  <c r="T211" i="4"/>
  <c r="T289" i="4"/>
  <c r="S359" i="4"/>
  <c r="V359" i="4" s="1"/>
  <c r="S249" i="4"/>
  <c r="V475" i="4"/>
  <c r="W475" i="4" s="1"/>
  <c r="T406" i="4"/>
  <c r="X342" i="4"/>
  <c r="Y342" i="4"/>
  <c r="Z342" i="4" s="1"/>
  <c r="X483" i="4"/>
  <c r="Y483" i="4"/>
  <c r="S391" i="4"/>
  <c r="V418" i="4"/>
  <c r="W418" i="4" s="1"/>
  <c r="W219" i="4"/>
  <c r="X219" i="4" s="1"/>
  <c r="AN261" i="4"/>
  <c r="AT261" i="4" s="1"/>
  <c r="AC261" i="4"/>
  <c r="AD261" i="4"/>
  <c r="AP261" i="4" s="1"/>
  <c r="AV261" i="4" s="1"/>
  <c r="AG261" i="4"/>
  <c r="T330" i="4"/>
  <c r="S443" i="4"/>
  <c r="U443" i="4" s="1"/>
  <c r="D368" i="4"/>
  <c r="H368" i="4" s="1"/>
  <c r="E368" i="4"/>
  <c r="I368" i="4" s="1"/>
  <c r="G368" i="4"/>
  <c r="F368" i="4"/>
  <c r="J368" i="4" s="1"/>
  <c r="D300" i="9"/>
  <c r="G300" i="9"/>
  <c r="E300" i="9"/>
  <c r="G267" i="9"/>
  <c r="D267" i="9"/>
  <c r="I267" i="11"/>
  <c r="J267" i="11"/>
  <c r="T451" i="4"/>
  <c r="V451" i="4" s="1"/>
  <c r="U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L279" i="11"/>
  <c r="N279" i="11" s="1"/>
  <c r="K279" i="11"/>
  <c r="M279" i="11" s="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L225" i="11"/>
  <c r="N225" i="11" s="1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K218" i="11"/>
  <c r="M218" i="11" s="1"/>
  <c r="L218" i="11"/>
  <c r="N218" i="11" s="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K234" i="11"/>
  <c r="M234" i="11" s="1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K230" i="11"/>
  <c r="M230" i="11" s="1"/>
  <c r="L230" i="11"/>
  <c r="N230" i="11" s="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L212" i="11"/>
  <c r="N212" i="11" s="1"/>
  <c r="K212" i="11"/>
  <c r="M212" i="11" s="1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L252" i="11"/>
  <c r="N252" i="11" s="1"/>
  <c r="K252" i="11"/>
  <c r="M252" i="11" s="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X400" i="4"/>
  <c r="Y400" i="4" s="1"/>
  <c r="X398" i="4"/>
  <c r="Y398" i="4" s="1"/>
  <c r="X485" i="4"/>
  <c r="Y485" i="4" s="1"/>
  <c r="Y427" i="4"/>
  <c r="X427" i="4"/>
  <c r="X467" i="4"/>
  <c r="Y467" i="4" s="1"/>
  <c r="Y422" i="4"/>
  <c r="X422" i="4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U386" i="4"/>
  <c r="U406" i="4"/>
  <c r="V406" i="4"/>
  <c r="W406" i="4" s="1"/>
  <c r="Y379" i="4"/>
  <c r="Z379" i="4" s="1"/>
  <c r="AE379" i="4"/>
  <c r="AC379" i="4"/>
  <c r="AO437" i="4"/>
  <c r="AU437" i="4" s="1"/>
  <c r="S414" i="4"/>
  <c r="S462" i="4"/>
  <c r="T430" i="4"/>
  <c r="T444" i="4"/>
  <c r="S460" i="4"/>
  <c r="S466" i="4"/>
  <c r="S486" i="4"/>
  <c r="S436" i="4"/>
  <c r="S468" i="4"/>
  <c r="T464" i="4"/>
  <c r="I388" i="5"/>
  <c r="F388" i="5"/>
  <c r="E388" i="5"/>
  <c r="E448" i="5"/>
  <c r="F448" i="5"/>
  <c r="I448" i="5"/>
  <c r="I379" i="5"/>
  <c r="E379" i="5"/>
  <c r="G379" i="5"/>
  <c r="U469" i="4"/>
  <c r="V469" i="4"/>
  <c r="W469" i="4" s="1"/>
  <c r="U481" i="4"/>
  <c r="V481" i="4"/>
  <c r="U385" i="4"/>
  <c r="V385" i="4"/>
  <c r="W385" i="4" s="1"/>
  <c r="X423" i="4"/>
  <c r="Y423" i="4" s="1"/>
  <c r="AD423" i="4" s="1"/>
  <c r="X455" i="4"/>
  <c r="Y455" i="4" s="1"/>
  <c r="U397" i="4"/>
  <c r="V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V383" i="4"/>
  <c r="W383" i="4" s="1"/>
  <c r="X383" i="4" s="1"/>
  <c r="U383" i="4"/>
  <c r="T386" i="4"/>
  <c r="V386" i="4" s="1"/>
  <c r="W386" i="4" s="1"/>
  <c r="T396" i="4"/>
  <c r="P402" i="4"/>
  <c r="S402" i="4" s="1"/>
  <c r="N402" i="4"/>
  <c r="R402" i="4" s="1"/>
  <c r="Q402" i="4"/>
  <c r="T459" i="4"/>
  <c r="W387" i="4"/>
  <c r="U429" i="4"/>
  <c r="V429" i="4"/>
  <c r="AA416" i="4"/>
  <c r="AB416" i="4"/>
  <c r="AN416" i="4" s="1"/>
  <c r="AT416" i="4" s="1"/>
  <c r="AJ416" i="4"/>
  <c r="AC416" i="4"/>
  <c r="AD416" i="4"/>
  <c r="AP416" i="4" s="1"/>
  <c r="AG416" i="4"/>
  <c r="AE416" i="4"/>
  <c r="AI416" i="4"/>
  <c r="AK416" i="4"/>
  <c r="Z416" i="4"/>
  <c r="AL416" i="4" s="1"/>
  <c r="AF416" i="4"/>
  <c r="AH416" i="4"/>
  <c r="AV416" i="4"/>
  <c r="AR416" i="4"/>
  <c r="AO428" i="4"/>
  <c r="AU428" i="4" s="1"/>
  <c r="X441" i="4"/>
  <c r="Y441" i="4" s="1"/>
  <c r="U417" i="4"/>
  <c r="V417" i="4"/>
  <c r="Y433" i="4"/>
  <c r="X433" i="4"/>
  <c r="AJ433" i="4" s="1"/>
  <c r="X418" i="4"/>
  <c r="Y418" i="4" s="1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I400" i="5"/>
  <c r="F400" i="5"/>
  <c r="E400" i="5"/>
  <c r="X392" i="4"/>
  <c r="Y392" i="4" s="1"/>
  <c r="X463" i="4"/>
  <c r="Y463" i="4"/>
  <c r="U477" i="4"/>
  <c r="V477" i="4"/>
  <c r="X393" i="4"/>
  <c r="Y393" i="4" s="1"/>
  <c r="X419" i="4"/>
  <c r="Y419" i="4" s="1"/>
  <c r="U415" i="4"/>
  <c r="V415" i="4"/>
  <c r="U449" i="4"/>
  <c r="V449" i="4"/>
  <c r="AK431" i="4"/>
  <c r="AG431" i="4"/>
  <c r="AE431" i="4"/>
  <c r="AJ431" i="4"/>
  <c r="Z431" i="4"/>
  <c r="AB431" i="4"/>
  <c r="AF431" i="4"/>
  <c r="AD431" i="4"/>
  <c r="AA431" i="4"/>
  <c r="AI431" i="4"/>
  <c r="AH431" i="4"/>
  <c r="AC431" i="4"/>
  <c r="AS431" i="4"/>
  <c r="AT431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380" i="4"/>
  <c r="W380" i="4" s="1"/>
  <c r="U380" i="4"/>
  <c r="U395" i="4"/>
  <c r="V403" i="4"/>
  <c r="U403" i="4"/>
  <c r="X409" i="4"/>
  <c r="Y409" i="4" s="1"/>
  <c r="AQ428" i="4"/>
  <c r="AW428" i="4" s="1"/>
  <c r="I396" i="5"/>
  <c r="E396" i="5"/>
  <c r="F396" i="5"/>
  <c r="X465" i="4"/>
  <c r="Y465" i="4" s="1"/>
  <c r="W473" i="4"/>
  <c r="Y457" i="4"/>
  <c r="X457" i="4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S432" i="4"/>
  <c r="S446" i="4"/>
  <c r="S448" i="4"/>
  <c r="T424" i="4"/>
  <c r="T456" i="4"/>
  <c r="T476" i="4"/>
  <c r="V377" i="4"/>
  <c r="X479" i="4"/>
  <c r="Y479" i="4" s="1"/>
  <c r="AD479" i="4" s="1"/>
  <c r="F392" i="5"/>
  <c r="E392" i="5"/>
  <c r="I392" i="5"/>
  <c r="I444" i="5"/>
  <c r="F444" i="5"/>
  <c r="E444" i="5"/>
  <c r="X475" i="4"/>
  <c r="Y475" i="4" s="1"/>
  <c r="F472" i="5"/>
  <c r="X411" i="4"/>
  <c r="Y411" i="4" s="1"/>
  <c r="S461" i="4"/>
  <c r="U447" i="4"/>
  <c r="V447" i="4"/>
  <c r="U401" i="4"/>
  <c r="Z425" i="4"/>
  <c r="AB425" i="4"/>
  <c r="AG425" i="4"/>
  <c r="AD425" i="4"/>
  <c r="AA425" i="4"/>
  <c r="AJ425" i="4"/>
  <c r="AC425" i="4"/>
  <c r="AF425" i="4"/>
  <c r="AH425" i="4"/>
  <c r="AE425" i="4"/>
  <c r="AI425" i="4"/>
  <c r="AK425" i="4"/>
  <c r="W420" i="4"/>
  <c r="AI426" i="4"/>
  <c r="AH426" i="4"/>
  <c r="AD426" i="4"/>
  <c r="AE426" i="4"/>
  <c r="AB426" i="4"/>
  <c r="Z426" i="4"/>
  <c r="AT426" i="4"/>
  <c r="AA426" i="4"/>
  <c r="AK426" i="4"/>
  <c r="AC426" i="4"/>
  <c r="AJ426" i="4"/>
  <c r="AF426" i="4"/>
  <c r="AG426" i="4"/>
  <c r="Y445" i="4"/>
  <c r="AG445" i="4" s="1"/>
  <c r="Y399" i="4"/>
  <c r="AD399" i="4" s="1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V395" i="4" s="1"/>
  <c r="W395" i="4" s="1"/>
  <c r="T401" i="4"/>
  <c r="V401" i="4" s="1"/>
  <c r="W401" i="4" s="1"/>
  <c r="R407" i="4"/>
  <c r="S407" i="4"/>
  <c r="AI379" i="4"/>
  <c r="AG379" i="4"/>
  <c r="AK379" i="4"/>
  <c r="AJ379" i="4"/>
  <c r="AH379" i="4"/>
  <c r="AF379" i="4"/>
  <c r="AD413" i="4"/>
  <c r="AP413" i="4" s="1"/>
  <c r="AV413" i="4" s="1"/>
  <c r="AH413" i="4"/>
  <c r="AG413" i="4"/>
  <c r="AB413" i="4"/>
  <c r="AN413" i="4" s="1"/>
  <c r="AC413" i="4"/>
  <c r="AK413" i="4"/>
  <c r="AA413" i="4"/>
  <c r="AM413" i="4" s="1"/>
  <c r="Z413" i="4"/>
  <c r="AF413" i="4"/>
  <c r="AE413" i="4"/>
  <c r="AQ413" i="4" s="1"/>
  <c r="AW413" i="4" s="1"/>
  <c r="AJ413" i="4"/>
  <c r="AI413" i="4"/>
  <c r="AS413" i="4"/>
  <c r="AT413" i="4"/>
  <c r="AP437" i="4"/>
  <c r="AV437" i="4" s="1"/>
  <c r="AL437" i="4"/>
  <c r="AR437" i="4" s="1"/>
  <c r="AL428" i="4"/>
  <c r="AR428" i="4" s="1"/>
  <c r="AP405" i="4"/>
  <c r="AV405" i="4" s="1"/>
  <c r="AL405" i="4"/>
  <c r="AR405" i="4" s="1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J32" i="11"/>
  <c r="I153" i="11"/>
  <c r="G33" i="9"/>
  <c r="L28" i="11"/>
  <c r="N28" i="11" s="1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L59" i="11"/>
  <c r="N59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V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Y247" i="4"/>
  <c r="AB247" i="4" s="1"/>
  <c r="X335" i="4"/>
  <c r="Y335" i="4" s="1"/>
  <c r="AF335" i="4" s="1"/>
  <c r="Y325" i="4"/>
  <c r="AH325" i="4" s="1"/>
  <c r="AA325" i="4"/>
  <c r="AE325" i="4"/>
  <c r="AI325" i="4"/>
  <c r="T243" i="4"/>
  <c r="R243" i="4"/>
  <c r="U271" i="4"/>
  <c r="T283" i="4"/>
  <c r="R283" i="4"/>
  <c r="U315" i="4"/>
  <c r="F307" i="5"/>
  <c r="G307" i="5"/>
  <c r="I307" i="5"/>
  <c r="S233" i="4"/>
  <c r="R233" i="4"/>
  <c r="U237" i="4"/>
  <c r="V237" i="4"/>
  <c r="W262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U268" i="4"/>
  <c r="V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V309" i="4"/>
  <c r="S367" i="4"/>
  <c r="S253" i="4"/>
  <c r="U253" i="4" s="1"/>
  <c r="S257" i="4"/>
  <c r="U257" i="4" s="1"/>
  <c r="T271" i="4"/>
  <c r="V271" i="4" s="1"/>
  <c r="S291" i="4"/>
  <c r="S283" i="4"/>
  <c r="S287" i="4"/>
  <c r="T315" i="4"/>
  <c r="V315" i="4" s="1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V253" i="4"/>
  <c r="W253" i="4" s="1"/>
  <c r="X253" i="4" s="1"/>
  <c r="T264" i="4"/>
  <c r="T256" i="4"/>
  <c r="T230" i="4"/>
  <c r="S202" i="4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W258" i="4"/>
  <c r="W290" i="4"/>
  <c r="X290" i="4" s="1"/>
  <c r="W322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V297" i="4"/>
  <c r="T323" i="4"/>
  <c r="T363" i="4"/>
  <c r="U332" i="4"/>
  <c r="V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Y301" i="4"/>
  <c r="Z301" i="4" s="1"/>
  <c r="R248" i="4"/>
  <c r="S248" i="4"/>
  <c r="T248" i="4"/>
  <c r="S243" i="4"/>
  <c r="U373" i="4"/>
  <c r="V373" i="4"/>
  <c r="R293" i="4"/>
  <c r="S293" i="4"/>
  <c r="U249" i="4"/>
  <c r="V249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V231" i="4"/>
  <c r="U231" i="4"/>
  <c r="R235" i="4"/>
  <c r="T235" i="4"/>
  <c r="S281" i="4"/>
  <c r="R281" i="4"/>
  <c r="S375" i="4"/>
  <c r="U375" i="4" s="1"/>
  <c r="X246" i="4"/>
  <c r="Y246" i="4" s="1"/>
  <c r="AA246" i="4" s="1"/>
  <c r="I22" i="11"/>
  <c r="U208" i="4"/>
  <c r="V208" i="4"/>
  <c r="U209" i="4"/>
  <c r="V209" i="4"/>
  <c r="W209" i="4" s="1"/>
  <c r="V191" i="4"/>
  <c r="W191" i="4" s="1"/>
  <c r="S206" i="4"/>
  <c r="U206" i="4" s="1"/>
  <c r="K29" i="11"/>
  <c r="M29" i="11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193" i="4"/>
  <c r="V193" i="4"/>
  <c r="U200" i="4"/>
  <c r="V200" i="4"/>
  <c r="V211" i="4"/>
  <c r="U211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H217" i="2" s="1"/>
  <c r="I216" i="5"/>
  <c r="F216" i="5"/>
  <c r="I217" i="2" s="1"/>
  <c r="G216" i="5"/>
  <c r="J217" i="2" s="1"/>
  <c r="U189" i="4"/>
  <c r="U192" i="4"/>
  <c r="V192" i="4"/>
  <c r="W192" i="4" s="1"/>
  <c r="X192" i="4" s="1"/>
  <c r="V195" i="4"/>
  <c r="U195" i="4"/>
  <c r="U199" i="4"/>
  <c r="V201" i="4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V187" i="4"/>
  <c r="U187" i="4"/>
  <c r="U197" i="4"/>
  <c r="V197" i="4"/>
  <c r="V203" i="4"/>
  <c r="U203" i="4"/>
  <c r="U205" i="4"/>
  <c r="V205" i="4"/>
  <c r="V213" i="4"/>
  <c r="W213" i="4" s="1"/>
  <c r="X213" i="4" s="1"/>
  <c r="V215" i="4"/>
  <c r="U215" i="4"/>
  <c r="J66" i="1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57" i="11"/>
  <c r="I157" i="11"/>
  <c r="J115" i="11"/>
  <c r="L115" i="11" s="1"/>
  <c r="N115" i="11" s="1"/>
  <c r="J74" i="11"/>
  <c r="I74" i="11"/>
  <c r="I188" i="11"/>
  <c r="J188" i="11"/>
  <c r="I31" i="11"/>
  <c r="J31" i="11"/>
  <c r="I176" i="11"/>
  <c r="I37" i="11"/>
  <c r="X382" i="4"/>
  <c r="Y382" i="4" s="1"/>
  <c r="AC382" i="4" s="1"/>
  <c r="V384" i="4"/>
  <c r="U384" i="4"/>
  <c r="S345" i="4"/>
  <c r="R345" i="4"/>
  <c r="V329" i="4"/>
  <c r="U329" i="4"/>
  <c r="U220" i="4"/>
  <c r="V220" i="4"/>
  <c r="R216" i="4"/>
  <c r="T216" i="4"/>
  <c r="R204" i="4"/>
  <c r="S204" i="4"/>
  <c r="R196" i="4"/>
  <c r="S196" i="4"/>
  <c r="R188" i="4"/>
  <c r="S188" i="4"/>
  <c r="V376" i="4"/>
  <c r="U376" i="4"/>
  <c r="T381" i="4"/>
  <c r="S381" i="4"/>
  <c r="R232" i="4"/>
  <c r="S232" i="4"/>
  <c r="R328" i="4"/>
  <c r="S328" i="4"/>
  <c r="R320" i="4"/>
  <c r="S320" i="4"/>
  <c r="U300" i="4"/>
  <c r="V300" i="4"/>
  <c r="R296" i="4"/>
  <c r="S296" i="4"/>
  <c r="U284" i="4"/>
  <c r="V284" i="4"/>
  <c r="R280" i="4"/>
  <c r="S280" i="4"/>
  <c r="X260" i="4"/>
  <c r="T240" i="4"/>
  <c r="R240" i="4"/>
  <c r="R210" i="4"/>
  <c r="T210" i="4"/>
  <c r="U202" i="4"/>
  <c r="U198" i="4"/>
  <c r="V198" i="4"/>
  <c r="S194" i="4"/>
  <c r="S331" i="4"/>
  <c r="V276" i="4"/>
  <c r="W276" i="4" s="1"/>
  <c r="X276" i="4" s="1"/>
  <c r="T345" i="4"/>
  <c r="V336" i="4"/>
  <c r="W336" i="4" s="1"/>
  <c r="X336" i="4" s="1"/>
  <c r="V352" i="4"/>
  <c r="W352" i="4" s="1"/>
  <c r="V381" i="4"/>
  <c r="W377" i="4"/>
  <c r="W223" i="4"/>
  <c r="X223" i="4" s="1"/>
  <c r="Y223" i="4" s="1"/>
  <c r="W270" i="4"/>
  <c r="W302" i="4"/>
  <c r="W334" i="4"/>
  <c r="X334" i="4" s="1"/>
  <c r="R299" i="4"/>
  <c r="S299" i="4"/>
  <c r="R319" i="4"/>
  <c r="S319" i="4"/>
  <c r="R327" i="4"/>
  <c r="S327" i="4"/>
  <c r="V343" i="4"/>
  <c r="U343" i="4"/>
  <c r="U347" i="4"/>
  <c r="V347" i="4"/>
  <c r="V357" i="4"/>
  <c r="U357" i="4"/>
  <c r="Y253" i="4"/>
  <c r="AA253" i="4" s="1"/>
  <c r="S353" i="4"/>
  <c r="R353" i="4"/>
  <c r="U323" i="4"/>
  <c r="V323" i="4"/>
  <c r="S339" i="4"/>
  <c r="S212" i="4"/>
  <c r="T212" i="4"/>
  <c r="T204" i="4"/>
  <c r="T196" i="4"/>
  <c r="T188" i="4"/>
  <c r="T360" i="4"/>
  <c r="R360" i="4"/>
  <c r="U360" i="4" s="1"/>
  <c r="T232" i="4"/>
  <c r="T328" i="4"/>
  <c r="V324" i="4"/>
  <c r="W324" i="4" s="1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V202" i="4" s="1"/>
  <c r="W202" i="4" s="1"/>
  <c r="T194" i="4"/>
  <c r="R186" i="4"/>
  <c r="S186" i="4"/>
  <c r="U374" i="4"/>
  <c r="V374" i="4"/>
  <c r="U366" i="4"/>
  <c r="V366" i="4"/>
  <c r="U358" i="4"/>
  <c r="V358" i="4"/>
  <c r="X333" i="4"/>
  <c r="W321" i="4"/>
  <c r="X238" i="4"/>
  <c r="Y238" i="4" s="1"/>
  <c r="AA238" i="4" s="1"/>
  <c r="X378" i="4"/>
  <c r="Y378" i="4" s="1"/>
  <c r="AA378" i="4" s="1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J152" i="11"/>
  <c r="I58" i="11"/>
  <c r="K199" i="11"/>
  <c r="M199" i="11" s="1"/>
  <c r="J76" i="11"/>
  <c r="D106" i="9"/>
  <c r="I199" i="11"/>
  <c r="J56" i="11"/>
  <c r="I56" i="11"/>
  <c r="K30" i="11"/>
  <c r="M30" i="11" s="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K23" i="11"/>
  <c r="M23" i="11" s="1"/>
  <c r="L23" i="11"/>
  <c r="N23" i="11" s="1"/>
  <c r="G78" i="9"/>
  <c r="D78" i="9"/>
  <c r="L193" i="11"/>
  <c r="N193" i="11" s="1"/>
  <c r="K193" i="11"/>
  <c r="M193" i="11" s="1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K27" i="11"/>
  <c r="M27" i="11" s="1"/>
  <c r="K169" i="11"/>
  <c r="M169" i="11" s="1"/>
  <c r="L169" i="11"/>
  <c r="N169" i="11" s="1"/>
  <c r="I90" i="11"/>
  <c r="J90" i="11"/>
  <c r="K62" i="11"/>
  <c r="M62" i="11" s="1"/>
  <c r="L62" i="11"/>
  <c r="N62" i="11" s="1"/>
  <c r="K167" i="11"/>
  <c r="M167" i="11" s="1"/>
  <c r="L167" i="11"/>
  <c r="N167" i="11" s="1"/>
  <c r="K58" i="11"/>
  <c r="M58" i="11" s="1"/>
  <c r="L58" i="11"/>
  <c r="N58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K165" i="11"/>
  <c r="M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K89" i="11"/>
  <c r="M89" i="11" s="1"/>
  <c r="L89" i="11"/>
  <c r="N89" i="11" s="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K115" i="11"/>
  <c r="M115" i="11" s="1"/>
  <c r="J128" i="11"/>
  <c r="I128" i="11"/>
  <c r="J143" i="11"/>
  <c r="I143" i="11"/>
  <c r="K76" i="11"/>
  <c r="M76" i="11" s="1"/>
  <c r="L76" i="11"/>
  <c r="N76" i="11" s="1"/>
  <c r="L41" i="11"/>
  <c r="N41" i="11" s="1"/>
  <c r="K41" i="11"/>
  <c r="M41" i="11" s="1"/>
  <c r="G32" i="9"/>
  <c r="D32" i="9"/>
  <c r="F33" i="8" s="1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L84" i="11"/>
  <c r="N84" i="11" s="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K38" i="11"/>
  <c r="M38" i="11" s="1"/>
  <c r="L38" i="11"/>
  <c r="N38" i="11" s="1"/>
  <c r="I97" i="11"/>
  <c r="J97" i="11"/>
  <c r="I148" i="11"/>
  <c r="J148" i="11"/>
  <c r="J191" i="11"/>
  <c r="I191" i="11"/>
  <c r="I204" i="11"/>
  <c r="J204" i="11"/>
  <c r="L51" i="11"/>
  <c r="N51" i="11" s="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L33" i="11"/>
  <c r="N33" i="11" s="1"/>
  <c r="K33" i="11"/>
  <c r="M33" i="11" s="1"/>
  <c r="G38" i="9"/>
  <c r="D38" i="9"/>
  <c r="D135" i="9"/>
  <c r="G135" i="9"/>
  <c r="D24" i="9"/>
  <c r="G124" i="9"/>
  <c r="J124" i="11"/>
  <c r="I124" i="11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K117" i="11"/>
  <c r="M117" i="11" s="1"/>
  <c r="I57" i="11"/>
  <c r="J57" i="11"/>
  <c r="I61" i="11"/>
  <c r="J61" i="11"/>
  <c r="L66" i="11"/>
  <c r="N66" i="11" s="1"/>
  <c r="K66" i="11"/>
  <c r="M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L174" i="11"/>
  <c r="N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K152" i="11"/>
  <c r="M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K121" i="11"/>
  <c r="M121" i="11" s="1"/>
  <c r="L121" i="11"/>
  <c r="N121" i="11" s="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G33" i="8" s="1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K64" i="11"/>
  <c r="M64" i="11" s="1"/>
  <c r="X377" i="4"/>
  <c r="Y377" i="4" s="1"/>
  <c r="I234" i="5"/>
  <c r="E234" i="5"/>
  <c r="G234" i="5"/>
  <c r="F234" i="5"/>
  <c r="G336" i="5"/>
  <c r="F336" i="5"/>
  <c r="I336" i="5"/>
  <c r="AG225" i="4"/>
  <c r="AF225" i="4"/>
  <c r="AE225" i="4"/>
  <c r="AK225" i="4"/>
  <c r="AB225" i="4"/>
  <c r="AI225" i="4"/>
  <c r="Z225" i="4"/>
  <c r="AH225" i="4"/>
  <c r="AA225" i="4"/>
  <c r="AM225" i="4" s="1"/>
  <c r="AS225" i="4" s="1"/>
  <c r="AJ225" i="4"/>
  <c r="AD225" i="4"/>
  <c r="AC225" i="4"/>
  <c r="AO225" i="4" s="1"/>
  <c r="AU225" i="4" s="1"/>
  <c r="X270" i="4"/>
  <c r="Y270" i="4" s="1"/>
  <c r="X356" i="4"/>
  <c r="Y356" i="4" s="1"/>
  <c r="F368" i="5"/>
  <c r="E368" i="5"/>
  <c r="G368" i="5"/>
  <c r="AE337" i="4"/>
  <c r="AI337" i="4"/>
  <c r="AK337" i="4"/>
  <c r="Z337" i="4"/>
  <c r="AF337" i="4"/>
  <c r="AH337" i="4"/>
  <c r="AA337" i="4"/>
  <c r="AB337" i="4"/>
  <c r="AJ337" i="4"/>
  <c r="AC337" i="4"/>
  <c r="AO337" i="4" s="1"/>
  <c r="AU337" i="4" s="1"/>
  <c r="AD337" i="4"/>
  <c r="AP337" i="4" s="1"/>
  <c r="AV337" i="4" s="1"/>
  <c r="AG337" i="4"/>
  <c r="X234" i="4"/>
  <c r="Y234" i="4"/>
  <c r="G208" i="5"/>
  <c r="F208" i="5"/>
  <c r="I208" i="5"/>
  <c r="F256" i="5"/>
  <c r="G256" i="5"/>
  <c r="I256" i="5"/>
  <c r="F264" i="5"/>
  <c r="I264" i="5"/>
  <c r="G264" i="5"/>
  <c r="G324" i="5"/>
  <c r="E324" i="5"/>
  <c r="F324" i="5"/>
  <c r="X344" i="4"/>
  <c r="Y344" i="4" s="1"/>
  <c r="AE344" i="4" s="1"/>
  <c r="W274" i="4"/>
  <c r="W306" i="4"/>
  <c r="X352" i="4"/>
  <c r="Y352" i="4" s="1"/>
  <c r="AK352" i="4" s="1"/>
  <c r="E356" i="5"/>
  <c r="F356" i="5"/>
  <c r="G356" i="5"/>
  <c r="X302" i="4"/>
  <c r="Y334" i="4"/>
  <c r="I226" i="5"/>
  <c r="G226" i="5"/>
  <c r="F226" i="5"/>
  <c r="E226" i="5"/>
  <c r="X242" i="4"/>
  <c r="Y242" i="4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W222" i="4"/>
  <c r="W282" i="4"/>
  <c r="W314" i="4"/>
  <c r="W348" i="4"/>
  <c r="X255" i="4"/>
  <c r="AJ255" i="4" s="1"/>
  <c r="Y255" i="4"/>
  <c r="AK255" i="4" s="1"/>
  <c r="X258" i="4"/>
  <c r="Y258" i="4" s="1"/>
  <c r="X322" i="4"/>
  <c r="Y322" i="4" s="1"/>
  <c r="W236" i="4"/>
  <c r="X262" i="4"/>
  <c r="W294" i="4"/>
  <c r="W326" i="4"/>
  <c r="Y190" i="4"/>
  <c r="AE190" i="4" s="1"/>
  <c r="D350" i="4"/>
  <c r="H350" i="4" s="1"/>
  <c r="E350" i="4"/>
  <c r="I350" i="4" s="1"/>
  <c r="G350" i="4"/>
  <c r="F350" i="4"/>
  <c r="J350" i="4" s="1"/>
  <c r="F232" i="5"/>
  <c r="I232" i="5"/>
  <c r="G232" i="5"/>
  <c r="E344" i="5"/>
  <c r="F344" i="5"/>
  <c r="G344" i="5"/>
  <c r="AD254" i="4"/>
  <c r="AE254" i="4"/>
  <c r="AJ254" i="4"/>
  <c r="AF254" i="4"/>
  <c r="AH254" i="4"/>
  <c r="AC254" i="4"/>
  <c r="AK254" i="4"/>
  <c r="AI254" i="4"/>
  <c r="AB254" i="4"/>
  <c r="AN254" i="4" s="1"/>
  <c r="AT254" i="4" s="1"/>
  <c r="Z254" i="4"/>
  <c r="AA254" i="4"/>
  <c r="AG254" i="4"/>
  <c r="X191" i="4"/>
  <c r="Y191" i="4"/>
  <c r="AH334" i="4"/>
  <c r="F230" i="5"/>
  <c r="E230" i="5"/>
  <c r="I230" i="5"/>
  <c r="G230" i="5"/>
  <c r="X338" i="4"/>
  <c r="Y338" i="4" s="1"/>
  <c r="X228" i="4"/>
  <c r="Y228" i="4" s="1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Y245" i="4"/>
  <c r="AK245" i="4" s="1"/>
  <c r="AE221" i="4"/>
  <c r="AG221" i="4"/>
  <c r="AI221" i="4"/>
  <c r="Z221" i="4"/>
  <c r="AB221" i="4"/>
  <c r="AK221" i="4"/>
  <c r="AD221" i="4"/>
  <c r="AH221" i="4"/>
  <c r="AJ221" i="4"/>
  <c r="AA221" i="4"/>
  <c r="AM221" i="4" s="1"/>
  <c r="AS221" i="4" s="1"/>
  <c r="AF221" i="4"/>
  <c r="AC221" i="4"/>
  <c r="AO221" i="4" s="1"/>
  <c r="AU221" i="4" s="1"/>
  <c r="W266" i="4"/>
  <c r="W298" i="4"/>
  <c r="X286" i="4"/>
  <c r="W318" i="4"/>
  <c r="W244" i="4"/>
  <c r="AG255" i="4"/>
  <c r="AH255" i="4"/>
  <c r="W278" i="4"/>
  <c r="W310" i="4"/>
  <c r="W340" i="4"/>
  <c r="Y383" i="4"/>
  <c r="Z383" i="4" s="1"/>
  <c r="U408" i="4"/>
  <c r="U442" i="4"/>
  <c r="U494" i="4"/>
  <c r="U506" i="4"/>
  <c r="U532" i="4"/>
  <c r="U550" i="4"/>
  <c r="V550" i="4"/>
  <c r="W550" i="4" s="1"/>
  <c r="U410" i="4"/>
  <c r="U430" i="4"/>
  <c r="V430" i="4"/>
  <c r="W430" i="4" s="1"/>
  <c r="V458" i="4"/>
  <c r="U458" i="4"/>
  <c r="U472" i="4"/>
  <c r="U480" i="4"/>
  <c r="U492" i="4"/>
  <c r="U530" i="4"/>
  <c r="U432" i="4"/>
  <c r="U434" i="4"/>
  <c r="V434" i="4"/>
  <c r="U446" i="4"/>
  <c r="U448" i="4"/>
  <c r="U502" i="4"/>
  <c r="V502" i="4"/>
  <c r="W502" i="4" s="1"/>
  <c r="AF224" i="4"/>
  <c r="AG224" i="4"/>
  <c r="AA224" i="4"/>
  <c r="AJ224" i="4"/>
  <c r="AK224" i="4"/>
  <c r="AD224" i="4"/>
  <c r="AE224" i="4"/>
  <c r="AI224" i="4"/>
  <c r="Z224" i="4"/>
  <c r="AL224" i="4" s="1"/>
  <c r="AR224" i="4" s="1"/>
  <c r="AC224" i="4"/>
  <c r="AH224" i="4"/>
  <c r="AB224" i="4"/>
  <c r="AB581" i="4"/>
  <c r="AN581" i="4" s="1"/>
  <c r="AC581" i="4"/>
  <c r="AO581" i="4" s="1"/>
  <c r="AH581" i="4"/>
  <c r="AD581" i="4"/>
  <c r="AK581" i="4"/>
  <c r="AA581" i="4"/>
  <c r="AM581" i="4" s="1"/>
  <c r="AJ581" i="4"/>
  <c r="AG581" i="4"/>
  <c r="Z581" i="4"/>
  <c r="AL581" i="4" s="1"/>
  <c r="AE581" i="4"/>
  <c r="AQ581" i="4" s="1"/>
  <c r="AF581" i="4"/>
  <c r="AI581" i="4"/>
  <c r="AU581" i="4"/>
  <c r="AV581" i="4"/>
  <c r="AS581" i="4"/>
  <c r="AW581" i="4"/>
  <c r="AT581" i="4"/>
  <c r="X469" i="4"/>
  <c r="Y469" i="4" s="1"/>
  <c r="S438" i="4"/>
  <c r="T442" i="4"/>
  <c r="V442" i="4" s="1"/>
  <c r="W442" i="4" s="1"/>
  <c r="S484" i="4"/>
  <c r="T494" i="4"/>
  <c r="V494" i="4" s="1"/>
  <c r="W494" i="4" s="1"/>
  <c r="S522" i="4"/>
  <c r="T410" i="4"/>
  <c r="V410" i="4" s="1"/>
  <c r="W410" i="4" s="1"/>
  <c r="T450" i="4"/>
  <c r="S454" i="4"/>
  <c r="T472" i="4"/>
  <c r="V472" i="4" s="1"/>
  <c r="W472" i="4" s="1"/>
  <c r="T492" i="4"/>
  <c r="V492" i="4" s="1"/>
  <c r="W492" i="4" s="1"/>
  <c r="T530" i="4"/>
  <c r="V530" i="4" s="1"/>
  <c r="W530" i="4" s="1"/>
  <c r="S404" i="4"/>
  <c r="T432" i="4"/>
  <c r="V432" i="4" s="1"/>
  <c r="W432" i="4" s="1"/>
  <c r="T440" i="4"/>
  <c r="T446" i="4"/>
  <c r="V446" i="4" s="1"/>
  <c r="W446" i="4" s="1"/>
  <c r="S478" i="4"/>
  <c r="S498" i="4"/>
  <c r="R514" i="4"/>
  <c r="S514" i="4"/>
  <c r="T516" i="4"/>
  <c r="T548" i="4"/>
  <c r="Y435" i="4"/>
  <c r="X435" i="4"/>
  <c r="S470" i="4"/>
  <c r="S474" i="4"/>
  <c r="T482" i="4"/>
  <c r="S488" i="4"/>
  <c r="S496" i="4"/>
  <c r="T518" i="4"/>
  <c r="T524" i="4"/>
  <c r="S542" i="4"/>
  <c r="AF245" i="4"/>
  <c r="AB245" i="4"/>
  <c r="AD245" i="4"/>
  <c r="AC245" i="4"/>
  <c r="AA245" i="4"/>
  <c r="AG245" i="4"/>
  <c r="AE501" i="4"/>
  <c r="AQ501" i="4" s="1"/>
  <c r="AC501" i="4"/>
  <c r="AG501" i="4"/>
  <c r="AF501" i="4"/>
  <c r="AW501" i="4"/>
  <c r="AI501" i="4"/>
  <c r="AK501" i="4"/>
  <c r="AB501" i="4"/>
  <c r="Z501" i="4"/>
  <c r="AL501" i="4" s="1"/>
  <c r="AH501" i="4"/>
  <c r="AJ501" i="4"/>
  <c r="AA501" i="4"/>
  <c r="AM501" i="4" s="1"/>
  <c r="AD501" i="4"/>
  <c r="AP501" i="4" s="1"/>
  <c r="AT501" i="4"/>
  <c r="AU501" i="4"/>
  <c r="AS501" i="4"/>
  <c r="AV501" i="4"/>
  <c r="X553" i="4"/>
  <c r="Y553" i="4"/>
  <c r="U381" i="4"/>
  <c r="Z513" i="4"/>
  <c r="AA513" i="4"/>
  <c r="AM513" i="4" s="1"/>
  <c r="AH513" i="4"/>
  <c r="AD513" i="4"/>
  <c r="AI513" i="4"/>
  <c r="AC513" i="4"/>
  <c r="AS513" i="4"/>
  <c r="AJ513" i="4"/>
  <c r="AF513" i="4"/>
  <c r="AB513" i="4"/>
  <c r="AN513" i="4" s="1"/>
  <c r="AE513" i="4"/>
  <c r="AK513" i="4"/>
  <c r="AT513" i="4"/>
  <c r="AV513" i="4"/>
  <c r="AW513" i="4"/>
  <c r="AU513" i="4"/>
  <c r="AJ551" i="4"/>
  <c r="AI551" i="4"/>
  <c r="AG551" i="4"/>
  <c r="AF551" i="4"/>
  <c r="AH551" i="4"/>
  <c r="AC551" i="4"/>
  <c r="AO551" i="4" s="1"/>
  <c r="Z551" i="4"/>
  <c r="AE551" i="4"/>
  <c r="AQ551" i="4" s="1"/>
  <c r="AB551" i="4"/>
  <c r="AN551" i="4" s="1"/>
  <c r="AK551" i="4"/>
  <c r="AA551" i="4"/>
  <c r="AM551" i="4" s="1"/>
  <c r="AD551" i="4"/>
  <c r="AP551" i="4" s="1"/>
  <c r="AK427" i="4"/>
  <c r="AG427" i="4"/>
  <c r="Z427" i="4"/>
  <c r="AB427" i="4"/>
  <c r="AD427" i="4"/>
  <c r="AF427" i="4"/>
  <c r="AA427" i="4"/>
  <c r="AC427" i="4"/>
  <c r="AJ427" i="4"/>
  <c r="AH427" i="4"/>
  <c r="AI427" i="4"/>
  <c r="AE427" i="4"/>
  <c r="AQ427" i="4" s="1"/>
  <c r="AW427" i="4" s="1"/>
  <c r="AQ557" i="4"/>
  <c r="U462" i="4"/>
  <c r="T484" i="4"/>
  <c r="U536" i="4"/>
  <c r="V536" i="4"/>
  <c r="S450" i="4"/>
  <c r="U460" i="4"/>
  <c r="U466" i="4"/>
  <c r="V466" i="4"/>
  <c r="U486" i="4"/>
  <c r="U490" i="4"/>
  <c r="V490" i="4"/>
  <c r="W490" i="4" s="1"/>
  <c r="U512" i="4"/>
  <c r="U544" i="4"/>
  <c r="V544" i="4"/>
  <c r="W544" i="4" s="1"/>
  <c r="U554" i="4"/>
  <c r="T404" i="4"/>
  <c r="U436" i="4"/>
  <c r="S440" i="4"/>
  <c r="U468" i="4"/>
  <c r="T478" i="4"/>
  <c r="T520" i="4"/>
  <c r="S548" i="4"/>
  <c r="T470" i="4"/>
  <c r="T488" i="4"/>
  <c r="U508" i="4"/>
  <c r="V508" i="4"/>
  <c r="S518" i="4"/>
  <c r="U538" i="4"/>
  <c r="V538" i="4"/>
  <c r="W381" i="4"/>
  <c r="AG394" i="4"/>
  <c r="AH394" i="4"/>
  <c r="AA394" i="4"/>
  <c r="AB394" i="4"/>
  <c r="AJ394" i="4"/>
  <c r="AK394" i="4"/>
  <c r="AC394" i="4"/>
  <c r="AD394" i="4"/>
  <c r="AF394" i="4"/>
  <c r="AE394" i="4"/>
  <c r="AI394" i="4"/>
  <c r="Z394" i="4"/>
  <c r="AK535" i="4"/>
  <c r="AF535" i="4"/>
  <c r="AG535" i="4"/>
  <c r="AH535" i="4"/>
  <c r="AJ535" i="4"/>
  <c r="AB535" i="4"/>
  <c r="AN535" i="4" s="1"/>
  <c r="AA535" i="4"/>
  <c r="AM535" i="4" s="1"/>
  <c r="AD535" i="4"/>
  <c r="AI535" i="4"/>
  <c r="AC535" i="4"/>
  <c r="Z535" i="4"/>
  <c r="AL535" i="4" s="1"/>
  <c r="AE535" i="4"/>
  <c r="AQ535" i="4" s="1"/>
  <c r="AJ541" i="4"/>
  <c r="AH541" i="4"/>
  <c r="AK541" i="4"/>
  <c r="AI541" i="4"/>
  <c r="AC541" i="4"/>
  <c r="AO541" i="4" s="1"/>
  <c r="Z541" i="4"/>
  <c r="AE541" i="4"/>
  <c r="AQ541" i="4" s="1"/>
  <c r="AB541" i="4"/>
  <c r="AN541" i="4" s="1"/>
  <c r="AG541" i="4"/>
  <c r="AF541" i="4"/>
  <c r="AA541" i="4"/>
  <c r="AM541" i="4" s="1"/>
  <c r="AD541" i="4"/>
  <c r="AP541" i="4" s="1"/>
  <c r="AM557" i="4"/>
  <c r="U414" i="4"/>
  <c r="T438" i="4"/>
  <c r="T408" i="4"/>
  <c r="V408" i="4" s="1"/>
  <c r="W408" i="4" s="1"/>
  <c r="T414" i="4"/>
  <c r="V414" i="4" s="1"/>
  <c r="W414" i="4" s="1"/>
  <c r="S452" i="4"/>
  <c r="T462" i="4"/>
  <c r="V462" i="4" s="1"/>
  <c r="W462" i="4" s="1"/>
  <c r="T506" i="4"/>
  <c r="V506" i="4" s="1"/>
  <c r="W506" i="4" s="1"/>
  <c r="S510" i="4"/>
  <c r="V526" i="4"/>
  <c r="U526" i="4"/>
  <c r="T532" i="4"/>
  <c r="V532" i="4" s="1"/>
  <c r="W532" i="4" s="1"/>
  <c r="S444" i="4"/>
  <c r="T454" i="4"/>
  <c r="T460" i="4"/>
  <c r="V460" i="4" s="1"/>
  <c r="W460" i="4" s="1"/>
  <c r="T480" i="4"/>
  <c r="V480" i="4" s="1"/>
  <c r="W480" i="4" s="1"/>
  <c r="T486" i="4"/>
  <c r="V486" i="4" s="1"/>
  <c r="W486" i="4" s="1"/>
  <c r="S500" i="4"/>
  <c r="T512" i="4"/>
  <c r="V512" i="4" s="1"/>
  <c r="W512" i="4" s="1"/>
  <c r="U540" i="4"/>
  <c r="V540" i="4"/>
  <c r="W540" i="4" s="1"/>
  <c r="T554" i="4"/>
  <c r="V554" i="4" s="1"/>
  <c r="W554" i="4" s="1"/>
  <c r="T436" i="4"/>
  <c r="V436" i="4" s="1"/>
  <c r="W436" i="4" s="1"/>
  <c r="T448" i="4"/>
  <c r="V448" i="4" s="1"/>
  <c r="W448" i="4" s="1"/>
  <c r="T468" i="4"/>
  <c r="V468" i="4" s="1"/>
  <c r="W468" i="4" s="1"/>
  <c r="T498" i="4"/>
  <c r="S504" i="4"/>
  <c r="S516" i="4"/>
  <c r="S520" i="4"/>
  <c r="V534" i="4"/>
  <c r="U534" i="4"/>
  <c r="V552" i="4"/>
  <c r="U552" i="4"/>
  <c r="S424" i="4"/>
  <c r="S456" i="4"/>
  <c r="U464" i="4"/>
  <c r="V464" i="4"/>
  <c r="T474" i="4"/>
  <c r="S476" i="4"/>
  <c r="S482" i="4"/>
  <c r="S524" i="4"/>
  <c r="S528" i="4"/>
  <c r="U546" i="4"/>
  <c r="V546" i="4"/>
  <c r="AJ241" i="4"/>
  <c r="AF241" i="4"/>
  <c r="AK241" i="4"/>
  <c r="AD241" i="4"/>
  <c r="AC241" i="4"/>
  <c r="Z241" i="4"/>
  <c r="AA241" i="4"/>
  <c r="AI241" i="4"/>
  <c r="AH241" i="4"/>
  <c r="AB241" i="4"/>
  <c r="AE241" i="4"/>
  <c r="AQ241" i="4" s="1"/>
  <c r="AW241" i="4" s="1"/>
  <c r="AG241" i="4"/>
  <c r="W545" i="4"/>
  <c r="AA565" i="4"/>
  <c r="AK565" i="4"/>
  <c r="Z565" i="4"/>
  <c r="AL565" i="4" s="1"/>
  <c r="AE565" i="4"/>
  <c r="AJ565" i="4"/>
  <c r="AG565" i="4"/>
  <c r="AB565" i="4"/>
  <c r="AC565" i="4"/>
  <c r="AF565" i="4"/>
  <c r="AD565" i="4"/>
  <c r="AP565" i="4" s="1"/>
  <c r="AH565" i="4"/>
  <c r="AI565" i="4"/>
  <c r="AS565" i="4"/>
  <c r="AU565" i="4"/>
  <c r="AV565" i="4"/>
  <c r="AT565" i="4"/>
  <c r="AW565" i="4"/>
  <c r="AD334" i="4"/>
  <c r="AF334" i="4"/>
  <c r="AC334" i="4"/>
  <c r="AA334" i="4"/>
  <c r="AI334" i="4"/>
  <c r="AK334" i="4"/>
  <c r="AB334" i="4"/>
  <c r="AN334" i="4" s="1"/>
  <c r="AT334" i="4" s="1"/>
  <c r="AE334" i="4"/>
  <c r="AG334" i="4"/>
  <c r="AJ334" i="4"/>
  <c r="Z334" i="4"/>
  <c r="AD499" i="4"/>
  <c r="AK499" i="4"/>
  <c r="AF499" i="4"/>
  <c r="AG499" i="4"/>
  <c r="AB499" i="4"/>
  <c r="AC499" i="4"/>
  <c r="AO499" i="4" s="1"/>
  <c r="AH499" i="4"/>
  <c r="AI499" i="4"/>
  <c r="AA499" i="4"/>
  <c r="AM499" i="4" s="1"/>
  <c r="Z499" i="4"/>
  <c r="AJ499" i="4"/>
  <c r="AE499" i="4"/>
  <c r="AQ499" i="4" s="1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L11" i="11"/>
  <c r="N11" i="11" s="1"/>
  <c r="K11" i="11"/>
  <c r="M11" i="11" s="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F3" i="8"/>
  <c r="E3" i="8"/>
  <c r="M3" i="8" s="1"/>
  <c r="D3" i="8"/>
  <c r="L3" i="8" s="1"/>
  <c r="I2" i="11"/>
  <c r="J2" i="11"/>
  <c r="G3" i="8"/>
  <c r="D33" i="8" l="1"/>
  <c r="L33" i="8" s="1"/>
  <c r="E33" i="8"/>
  <c r="M33" i="8" s="1"/>
  <c r="F217" i="2"/>
  <c r="O217" i="2" s="1"/>
  <c r="I216" i="3" s="1"/>
  <c r="G217" i="2"/>
  <c r="P217" i="2" s="1"/>
  <c r="E217" i="2"/>
  <c r="N217" i="2" s="1"/>
  <c r="L45" i="11"/>
  <c r="N45" i="11" s="1"/>
  <c r="K45" i="11"/>
  <c r="M45" i="11" s="1"/>
  <c r="AG290" i="4"/>
  <c r="X311" i="4"/>
  <c r="Y311" i="4"/>
  <c r="AA311" i="4" s="1"/>
  <c r="AF356" i="4"/>
  <c r="AG356" i="4"/>
  <c r="X251" i="4"/>
  <c r="Y251" i="4"/>
  <c r="U269" i="4"/>
  <c r="W269" i="4" s="1"/>
  <c r="X269" i="4" s="1"/>
  <c r="AI255" i="4"/>
  <c r="Y290" i="4"/>
  <c r="AH290" i="4" s="1"/>
  <c r="AK356" i="4"/>
  <c r="W357" i="4"/>
  <c r="X357" i="4" s="1"/>
  <c r="U359" i="4"/>
  <c r="AG301" i="4"/>
  <c r="AM261" i="4"/>
  <c r="AS261" i="4" s="1"/>
  <c r="E261" i="4"/>
  <c r="I261" i="4" s="1"/>
  <c r="G261" i="4"/>
  <c r="D261" i="4"/>
  <c r="H261" i="4" s="1"/>
  <c r="F261" i="4"/>
  <c r="J261" i="4" s="1"/>
  <c r="U275" i="4"/>
  <c r="V275" i="4"/>
  <c r="W275" i="4" s="1"/>
  <c r="V217" i="4"/>
  <c r="W217" i="4" s="1"/>
  <c r="X217" i="4" s="1"/>
  <c r="Y217" i="4" s="1"/>
  <c r="AK251" i="4"/>
  <c r="AI251" i="4"/>
  <c r="AG251" i="4"/>
  <c r="AF251" i="4"/>
  <c r="AJ251" i="4"/>
  <c r="AH251" i="4"/>
  <c r="AI311" i="4"/>
  <c r="V273" i="4"/>
  <c r="AL263" i="4"/>
  <c r="AR263" i="4" s="1"/>
  <c r="AD252" i="4"/>
  <c r="Z245" i="4"/>
  <c r="AH245" i="4"/>
  <c r="AJ245" i="4"/>
  <c r="AP245" i="4" s="1"/>
  <c r="AV245" i="4" s="1"/>
  <c r="AF255" i="4"/>
  <c r="AI356" i="4"/>
  <c r="Y336" i="4"/>
  <c r="AD301" i="4"/>
  <c r="AD325" i="4"/>
  <c r="W273" i="4"/>
  <c r="AI263" i="4"/>
  <c r="AD263" i="4"/>
  <c r="AP263" i="4" s="1"/>
  <c r="AV263" i="4" s="1"/>
  <c r="AH263" i="4"/>
  <c r="AN263" i="4" s="1"/>
  <c r="AT263" i="4" s="1"/>
  <c r="U351" i="4"/>
  <c r="V351" i="4"/>
  <c r="U214" i="4"/>
  <c r="V214" i="4"/>
  <c r="U304" i="4"/>
  <c r="V304" i="4"/>
  <c r="U288" i="4"/>
  <c r="V288" i="4"/>
  <c r="AE252" i="4"/>
  <c r="AG252" i="4"/>
  <c r="AI245" i="4"/>
  <c r="AE245" i="4"/>
  <c r="AQ245" i="4" s="1"/>
  <c r="AW245" i="4" s="1"/>
  <c r="Y252" i="4"/>
  <c r="Z252" i="4" s="1"/>
  <c r="AJ356" i="4"/>
  <c r="AH356" i="4"/>
  <c r="AF301" i="4"/>
  <c r="AL301" i="4" s="1"/>
  <c r="AR301" i="4" s="1"/>
  <c r="W315" i="4"/>
  <c r="W271" i="4"/>
  <c r="W309" i="4"/>
  <c r="AK325" i="4"/>
  <c r="AQ325" i="4" s="1"/>
  <c r="AW325" i="4" s="1"/>
  <c r="AJ325" i="4"/>
  <c r="AO261" i="4"/>
  <c r="AU261" i="4" s="1"/>
  <c r="U218" i="4"/>
  <c r="V218" i="4"/>
  <c r="W218" i="4" s="1"/>
  <c r="U267" i="4"/>
  <c r="V267" i="4"/>
  <c r="W267" i="4" s="1"/>
  <c r="X267" i="4" s="1"/>
  <c r="AC263" i="4"/>
  <c r="AO263" i="4" s="1"/>
  <c r="AU263" i="4" s="1"/>
  <c r="AA263" i="4"/>
  <c r="AM263" i="4" s="1"/>
  <c r="AS263" i="4" s="1"/>
  <c r="U312" i="4"/>
  <c r="V312" i="4"/>
  <c r="W312" i="4" s="1"/>
  <c r="V317" i="4"/>
  <c r="W317" i="4" s="1"/>
  <c r="X317" i="4" s="1"/>
  <c r="Y317" i="4" s="1"/>
  <c r="W376" i="4"/>
  <c r="W203" i="4"/>
  <c r="X203" i="4" s="1"/>
  <c r="W187" i="4"/>
  <c r="X187" i="4" s="1"/>
  <c r="AK301" i="4"/>
  <c r="AJ301" i="4"/>
  <c r="AP301" i="4" s="1"/>
  <c r="AV301" i="4" s="1"/>
  <c r="U355" i="4"/>
  <c r="U346" i="4"/>
  <c r="AF325" i="4"/>
  <c r="AN426" i="4"/>
  <c r="AQ425" i="4"/>
  <c r="AW425" i="4" s="1"/>
  <c r="W403" i="4"/>
  <c r="AM431" i="4"/>
  <c r="AL431" i="4"/>
  <c r="AR431" i="4" s="1"/>
  <c r="AB379" i="4"/>
  <c r="W307" i="4"/>
  <c r="V303" i="4"/>
  <c r="U303" i="4"/>
  <c r="V239" i="4"/>
  <c r="W239" i="4" s="1"/>
  <c r="U239" i="4"/>
  <c r="V389" i="4"/>
  <c r="W389" i="4" s="1"/>
  <c r="X389" i="4" s="1"/>
  <c r="V443" i="4"/>
  <c r="W443" i="4" s="1"/>
  <c r="X443" i="4" s="1"/>
  <c r="AL394" i="4"/>
  <c r="AR394" i="4" s="1"/>
  <c r="AO224" i="4"/>
  <c r="AU224" i="4" s="1"/>
  <c r="AP224" i="4"/>
  <c r="AV224" i="4" s="1"/>
  <c r="Z253" i="4"/>
  <c r="W343" i="4"/>
  <c r="X343" i="4" s="1"/>
  <c r="W284" i="4"/>
  <c r="W359" i="4"/>
  <c r="AE301" i="4"/>
  <c r="AA301" i="4"/>
  <c r="AM301" i="4" s="1"/>
  <c r="AS301" i="4" s="1"/>
  <c r="W316" i="4"/>
  <c r="AM426" i="4"/>
  <c r="AS426" i="4" s="1"/>
  <c r="AQ426" i="4"/>
  <c r="AW426" i="4" s="1"/>
  <c r="AM425" i="4"/>
  <c r="AS425" i="4" s="1"/>
  <c r="AL425" i="4"/>
  <c r="AR425" i="4" s="1"/>
  <c r="W447" i="4"/>
  <c r="AO431" i="4"/>
  <c r="AU431" i="4" s="1"/>
  <c r="W415" i="4"/>
  <c r="AA379" i="4"/>
  <c r="U391" i="4"/>
  <c r="V391" i="4"/>
  <c r="AA342" i="4"/>
  <c r="AC342" i="4"/>
  <c r="AD342" i="4"/>
  <c r="AE342" i="4"/>
  <c r="AB342" i="4"/>
  <c r="AJ342" i="4"/>
  <c r="AH342" i="4"/>
  <c r="AF342" i="4"/>
  <c r="AL342" i="4" s="1"/>
  <c r="AR342" i="4" s="1"/>
  <c r="AI342" i="4"/>
  <c r="AK342" i="4"/>
  <c r="AG342" i="4"/>
  <c r="V364" i="4"/>
  <c r="U364" i="4"/>
  <c r="AF412" i="4"/>
  <c r="AL412" i="4" s="1"/>
  <c r="AR412" i="4" s="1"/>
  <c r="AH412" i="4"/>
  <c r="AI412" i="4"/>
  <c r="AD412" i="4"/>
  <c r="AP412" i="4" s="1"/>
  <c r="AA412" i="4"/>
  <c r="AJ412" i="4"/>
  <c r="AG412" i="4"/>
  <c r="AS412" i="4"/>
  <c r="AU412" i="4"/>
  <c r="AE412" i="4"/>
  <c r="AK412" i="4"/>
  <c r="AV412" i="4"/>
  <c r="AW412" i="4"/>
  <c r="AB412" i="4"/>
  <c r="AN412" i="4" s="1"/>
  <c r="AT412" i="4" s="1"/>
  <c r="AC412" i="4"/>
  <c r="AO412" i="4" s="1"/>
  <c r="U330" i="4"/>
  <c r="V330" i="4"/>
  <c r="W227" i="4"/>
  <c r="AK388" i="4"/>
  <c r="AJ349" i="4"/>
  <c r="AF349" i="4"/>
  <c r="AI349" i="4"/>
  <c r="Z349" i="4"/>
  <c r="AH349" i="4"/>
  <c r="AK349" i="4"/>
  <c r="AB349" i="4"/>
  <c r="AN349" i="4" s="1"/>
  <c r="AT349" i="4" s="1"/>
  <c r="AC349" i="4"/>
  <c r="AE349" i="4"/>
  <c r="AQ349" i="4" s="1"/>
  <c r="AW349" i="4" s="1"/>
  <c r="AD349" i="4"/>
  <c r="AG349" i="4"/>
  <c r="AM349" i="4" s="1"/>
  <c r="AS349" i="4" s="1"/>
  <c r="AL254" i="4"/>
  <c r="AR254" i="4" s="1"/>
  <c r="AL379" i="4"/>
  <c r="AR379" i="4" s="1"/>
  <c r="U370" i="4"/>
  <c r="V370" i="4"/>
  <c r="V305" i="4"/>
  <c r="U305" i="4"/>
  <c r="Z388" i="4"/>
  <c r="AC388" i="4"/>
  <c r="AO388" i="4" s="1"/>
  <c r="AU388" i="4" s="1"/>
  <c r="AD388" i="4"/>
  <c r="AP388" i="4" s="1"/>
  <c r="AV388" i="4" s="1"/>
  <c r="AJ388" i="4"/>
  <c r="AI388" i="4"/>
  <c r="AG388" i="4"/>
  <c r="AA388" i="4"/>
  <c r="AH388" i="4"/>
  <c r="AE388" i="4"/>
  <c r="AQ388" i="4" s="1"/>
  <c r="AW388" i="4" s="1"/>
  <c r="AF388" i="4"/>
  <c r="AT388" i="4"/>
  <c r="AB388" i="4"/>
  <c r="AN388" i="4" s="1"/>
  <c r="V369" i="4"/>
  <c r="W369" i="4" s="1"/>
  <c r="X369" i="4" s="1"/>
  <c r="Y369" i="4" s="1"/>
  <c r="W466" i="4"/>
  <c r="AN431" i="4"/>
  <c r="Y219" i="4"/>
  <c r="AK219" i="4" s="1"/>
  <c r="AC219" i="4"/>
  <c r="Z219" i="4"/>
  <c r="AA219" i="4"/>
  <c r="AD483" i="4"/>
  <c r="AB483" i="4"/>
  <c r="AC483" i="4"/>
  <c r="AU483" i="4"/>
  <c r="AA483" i="4"/>
  <c r="Z483" i="4"/>
  <c r="AS483" i="4"/>
  <c r="AV483" i="4"/>
  <c r="AI483" i="4"/>
  <c r="AW483" i="4"/>
  <c r="AE483" i="4"/>
  <c r="AQ483" i="4" s="1"/>
  <c r="AH483" i="4"/>
  <c r="AG483" i="4"/>
  <c r="AK483" i="4"/>
  <c r="AJ483" i="4"/>
  <c r="AF483" i="4"/>
  <c r="AJ219" i="4"/>
  <c r="AI219" i="4"/>
  <c r="Y421" i="4"/>
  <c r="X421" i="4"/>
  <c r="V453" i="4"/>
  <c r="W453" i="4" s="1"/>
  <c r="X453" i="4" s="1"/>
  <c r="Y453" i="4" s="1"/>
  <c r="I484" i="3"/>
  <c r="I440" i="3"/>
  <c r="L267" i="11"/>
  <c r="N267" i="11" s="1"/>
  <c r="K267" i="11"/>
  <c r="M267" i="11" s="1"/>
  <c r="W451" i="4"/>
  <c r="X451" i="4" s="1"/>
  <c r="I451" i="3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D394" i="4"/>
  <c r="H394" i="4" s="1"/>
  <c r="G394" i="4"/>
  <c r="F394" i="4"/>
  <c r="J394" i="4" s="1"/>
  <c r="E394" i="4"/>
  <c r="I394" i="4" s="1"/>
  <c r="X401" i="4"/>
  <c r="G379" i="4"/>
  <c r="D379" i="4"/>
  <c r="H379" i="4" s="1"/>
  <c r="F379" i="4"/>
  <c r="J379" i="4" s="1"/>
  <c r="E379" i="4"/>
  <c r="I379" i="4" s="1"/>
  <c r="AI485" i="4"/>
  <c r="AH485" i="4"/>
  <c r="AF485" i="4"/>
  <c r="AK485" i="4"/>
  <c r="AG485" i="4"/>
  <c r="AJ485" i="4"/>
  <c r="AJ377" i="4"/>
  <c r="Z377" i="4"/>
  <c r="AE377" i="4"/>
  <c r="AD377" i="4"/>
  <c r="AP377" i="4" s="1"/>
  <c r="AV377" i="4" s="1"/>
  <c r="AA377" i="4"/>
  <c r="AG377" i="4"/>
  <c r="AF377" i="4"/>
  <c r="AH377" i="4"/>
  <c r="AI377" i="4"/>
  <c r="AK377" i="4"/>
  <c r="AC377" i="4"/>
  <c r="AB377" i="4"/>
  <c r="X395" i="4"/>
  <c r="Y395" i="4"/>
  <c r="AF467" i="4"/>
  <c r="AH467" i="4"/>
  <c r="AJ467" i="4"/>
  <c r="AG467" i="4"/>
  <c r="AI467" i="4"/>
  <c r="AE467" i="4"/>
  <c r="AD467" i="4"/>
  <c r="AB467" i="4"/>
  <c r="AA467" i="4"/>
  <c r="AK467" i="4"/>
  <c r="AC467" i="4"/>
  <c r="AO467" i="4" s="1"/>
  <c r="Z467" i="4"/>
  <c r="AL467" i="4" s="1"/>
  <c r="AF398" i="4"/>
  <c r="AI398" i="4"/>
  <c r="AJ398" i="4"/>
  <c r="AG398" i="4"/>
  <c r="AH398" i="4"/>
  <c r="AK398" i="4"/>
  <c r="G431" i="4"/>
  <c r="F431" i="4"/>
  <c r="J431" i="4" s="1"/>
  <c r="D431" i="4"/>
  <c r="H431" i="4" s="1"/>
  <c r="E431" i="4"/>
  <c r="I431" i="4" s="1"/>
  <c r="AF393" i="4"/>
  <c r="AH393" i="4"/>
  <c r="AG393" i="4"/>
  <c r="AI393" i="4"/>
  <c r="AJ393" i="4"/>
  <c r="AK393" i="4"/>
  <c r="X386" i="4"/>
  <c r="Y386" i="4" s="1"/>
  <c r="AG400" i="4"/>
  <c r="AH400" i="4"/>
  <c r="AI400" i="4"/>
  <c r="AK400" i="4"/>
  <c r="AJ400" i="4"/>
  <c r="AF400" i="4"/>
  <c r="W458" i="4"/>
  <c r="AO426" i="4"/>
  <c r="AU426" i="4" s="1"/>
  <c r="AP426" i="4"/>
  <c r="AV426" i="4" s="1"/>
  <c r="AP425" i="4"/>
  <c r="AV425" i="4" s="1"/>
  <c r="U461" i="4"/>
  <c r="V461" i="4"/>
  <c r="AF399" i="4"/>
  <c r="AG399" i="4"/>
  <c r="AI399" i="4"/>
  <c r="Z457" i="4"/>
  <c r="AB457" i="4"/>
  <c r="AD457" i="4"/>
  <c r="AA457" i="4"/>
  <c r="AC457" i="4"/>
  <c r="AE457" i="4"/>
  <c r="X473" i="4"/>
  <c r="Y473" i="4"/>
  <c r="AQ431" i="4"/>
  <c r="AW431" i="4" s="1"/>
  <c r="AD463" i="4"/>
  <c r="Z463" i="4"/>
  <c r="AH463" i="4"/>
  <c r="AI463" i="4"/>
  <c r="AC463" i="4"/>
  <c r="AO463" i="4" s="1"/>
  <c r="AA463" i="4"/>
  <c r="AM463" i="4" s="1"/>
  <c r="AJ463" i="4"/>
  <c r="AG463" i="4"/>
  <c r="AE463" i="4"/>
  <c r="AS463" i="4"/>
  <c r="AB463" i="4"/>
  <c r="AN463" i="4" s="1"/>
  <c r="AT463" i="4" s="1"/>
  <c r="AK463" i="4"/>
  <c r="AF463" i="4"/>
  <c r="AU463" i="4"/>
  <c r="W417" i="4"/>
  <c r="AO416" i="4"/>
  <c r="AU416" i="4" s="1"/>
  <c r="W429" i="4"/>
  <c r="AF433" i="4"/>
  <c r="AI433" i="4"/>
  <c r="AI457" i="4"/>
  <c r="AG457" i="4"/>
  <c r="AD379" i="4"/>
  <c r="AP379" i="4" s="1"/>
  <c r="AV379" i="4" s="1"/>
  <c r="AE445" i="4"/>
  <c r="AK445" i="4"/>
  <c r="AH445" i="4"/>
  <c r="W464" i="4"/>
  <c r="D428" i="4"/>
  <c r="H428" i="4" s="1"/>
  <c r="G428" i="4"/>
  <c r="E428" i="4"/>
  <c r="I428" i="4" s="1"/>
  <c r="F428" i="4"/>
  <c r="J428" i="4" s="1"/>
  <c r="AL426" i="4"/>
  <c r="AR426" i="4" s="1"/>
  <c r="AO425" i="4"/>
  <c r="AU425" i="4" s="1"/>
  <c r="AA475" i="4"/>
  <c r="AC475" i="4"/>
  <c r="AE475" i="4"/>
  <c r="AQ475" i="4" s="1"/>
  <c r="AW475" i="4" s="1"/>
  <c r="AK475" i="4"/>
  <c r="AF475" i="4"/>
  <c r="AG475" i="4"/>
  <c r="Z475" i="4"/>
  <c r="AH475" i="4"/>
  <c r="AI475" i="4"/>
  <c r="AB475" i="4"/>
  <c r="AN475" i="4" s="1"/>
  <c r="AD475" i="4"/>
  <c r="AP475" i="4" s="1"/>
  <c r="AV475" i="4" s="1"/>
  <c r="AJ475" i="4"/>
  <c r="AT475" i="4"/>
  <c r="AC479" i="4"/>
  <c r="AO479" i="4" s="1"/>
  <c r="Z479" i="4"/>
  <c r="AA479" i="4"/>
  <c r="AJ479" i="4"/>
  <c r="AP479" i="4" s="1"/>
  <c r="AG479" i="4"/>
  <c r="AE479" i="4"/>
  <c r="AV479" i="4"/>
  <c r="AK479" i="4"/>
  <c r="AF479" i="4"/>
  <c r="AT479" i="4"/>
  <c r="AI479" i="4"/>
  <c r="AB479" i="4"/>
  <c r="AN479" i="4" s="1"/>
  <c r="AH479" i="4"/>
  <c r="AU479" i="4"/>
  <c r="AE399" i="4"/>
  <c r="AK399" i="4"/>
  <c r="AJ399" i="4"/>
  <c r="AP399" i="4" s="1"/>
  <c r="AV399" i="4" s="1"/>
  <c r="Z409" i="4"/>
  <c r="AL409" i="4" s="1"/>
  <c r="AR409" i="4" s="1"/>
  <c r="AB409" i="4"/>
  <c r="AN409" i="4" s="1"/>
  <c r="AD409" i="4"/>
  <c r="AP409" i="4" s="1"/>
  <c r="AA409" i="4"/>
  <c r="AM409" i="4" s="1"/>
  <c r="AC409" i="4"/>
  <c r="AO409" i="4" s="1"/>
  <c r="AU409" i="4" s="1"/>
  <c r="AE409" i="4"/>
  <c r="AQ409" i="4" s="1"/>
  <c r="AT409" i="4"/>
  <c r="AW409" i="4"/>
  <c r="AV409" i="4"/>
  <c r="AS409" i="4"/>
  <c r="X403" i="4"/>
  <c r="X380" i="4"/>
  <c r="W449" i="4"/>
  <c r="W477" i="4"/>
  <c r="V396" i="4"/>
  <c r="W396" i="4" s="1"/>
  <c r="U396" i="4"/>
  <c r="AC418" i="4"/>
  <c r="AE418" i="4"/>
  <c r="AK418" i="4"/>
  <c r="AH418" i="4"/>
  <c r="AI418" i="4"/>
  <c r="AD418" i="4"/>
  <c r="AP418" i="4" s="1"/>
  <c r="AV418" i="4" s="1"/>
  <c r="AB418" i="4"/>
  <c r="Z418" i="4"/>
  <c r="AA418" i="4"/>
  <c r="AF418" i="4"/>
  <c r="AG418" i="4"/>
  <c r="AJ418" i="4"/>
  <c r="AQ416" i="4"/>
  <c r="AW416" i="4" s="1"/>
  <c r="T402" i="4"/>
  <c r="W397" i="4"/>
  <c r="AH457" i="4"/>
  <c r="AQ379" i="4"/>
  <c r="AW379" i="4" s="1"/>
  <c r="AF445" i="4"/>
  <c r="AC445" i="4"/>
  <c r="AD445" i="4"/>
  <c r="Y443" i="4"/>
  <c r="AH443" i="4" s="1"/>
  <c r="AD398" i="4"/>
  <c r="AP398" i="4" s="1"/>
  <c r="Z398" i="4"/>
  <c r="AL398" i="4" s="1"/>
  <c r="AB398" i="4"/>
  <c r="AN398" i="4" s="1"/>
  <c r="AV398" i="4"/>
  <c r="AC398" i="4"/>
  <c r="AO398" i="4" s="1"/>
  <c r="AA398" i="4"/>
  <c r="AM398" i="4" s="1"/>
  <c r="AS398" i="4" s="1"/>
  <c r="AE398" i="4"/>
  <c r="AQ398" i="4" s="1"/>
  <c r="AR398" i="4"/>
  <c r="AU398" i="4"/>
  <c r="AW398" i="4"/>
  <c r="AT398" i="4"/>
  <c r="AP427" i="4"/>
  <c r="AV427" i="4" s="1"/>
  <c r="E437" i="4"/>
  <c r="I437" i="4" s="1"/>
  <c r="F437" i="4"/>
  <c r="J437" i="4" s="1"/>
  <c r="G437" i="4"/>
  <c r="D437" i="4"/>
  <c r="H437" i="4" s="1"/>
  <c r="AO413" i="4"/>
  <c r="AU413" i="4" s="1"/>
  <c r="U407" i="4"/>
  <c r="V407" i="4"/>
  <c r="U390" i="4"/>
  <c r="V390" i="4"/>
  <c r="AN425" i="4"/>
  <c r="AT425" i="4" s="1"/>
  <c r="X447" i="4"/>
  <c r="Y447" i="4" s="1"/>
  <c r="AB411" i="4"/>
  <c r="AD411" i="4"/>
  <c r="AG411" i="4"/>
  <c r="AA411" i="4"/>
  <c r="AC411" i="4"/>
  <c r="AJ411" i="4"/>
  <c r="AE411" i="4"/>
  <c r="AQ411" i="4" s="1"/>
  <c r="AW411" i="4" s="1"/>
  <c r="AF411" i="4"/>
  <c r="AH411" i="4"/>
  <c r="Z411" i="4"/>
  <c r="AL411" i="4" s="1"/>
  <c r="AI411" i="4"/>
  <c r="AK411" i="4"/>
  <c r="AR411" i="4"/>
  <c r="V459" i="4"/>
  <c r="W459" i="4" s="1"/>
  <c r="U459" i="4"/>
  <c r="AB399" i="4"/>
  <c r="AH399" i="4"/>
  <c r="AA399" i="4"/>
  <c r="AM399" i="4" s="1"/>
  <c r="AS399" i="4" s="1"/>
  <c r="AD465" i="4"/>
  <c r="AE465" i="4"/>
  <c r="AG465" i="4"/>
  <c r="AC465" i="4"/>
  <c r="AO465" i="4" s="1"/>
  <c r="AU465" i="4" s="1"/>
  <c r="AH465" i="4"/>
  <c r="AF465" i="4"/>
  <c r="AB465" i="4"/>
  <c r="AN465" i="4" s="1"/>
  <c r="AK465" i="4"/>
  <c r="AI465" i="4"/>
  <c r="Z465" i="4"/>
  <c r="AL465" i="4" s="1"/>
  <c r="AR465" i="4" s="1"/>
  <c r="AA465" i="4"/>
  <c r="AM465" i="4" s="1"/>
  <c r="AJ465" i="4"/>
  <c r="AS465" i="4"/>
  <c r="AT465" i="4"/>
  <c r="AA419" i="4"/>
  <c r="AS419" i="4"/>
  <c r="AE419" i="4"/>
  <c r="AJ419" i="4"/>
  <c r="AB419" i="4"/>
  <c r="AI419" i="4"/>
  <c r="AH419" i="4"/>
  <c r="Z419" i="4"/>
  <c r="AC419" i="4"/>
  <c r="AO419" i="4" s="1"/>
  <c r="AU419" i="4" s="1"/>
  <c r="AG419" i="4"/>
  <c r="AM419" i="4" s="1"/>
  <c r="AF419" i="4"/>
  <c r="AK419" i="4"/>
  <c r="AD419" i="4"/>
  <c r="AP419" i="4" s="1"/>
  <c r="AV419" i="4" s="1"/>
  <c r="Z453" i="4"/>
  <c r="AH453" i="4"/>
  <c r="AG453" i="4"/>
  <c r="AB453" i="4"/>
  <c r="AD453" i="4"/>
  <c r="AK453" i="4"/>
  <c r="AA453" i="4"/>
  <c r="AM453" i="4" s="1"/>
  <c r="AS453" i="4" s="1"/>
  <c r="AC453" i="4"/>
  <c r="AF453" i="4"/>
  <c r="AE453" i="4"/>
  <c r="AQ453" i="4" s="1"/>
  <c r="AJ453" i="4"/>
  <c r="AI453" i="4"/>
  <c r="AW453" i="4"/>
  <c r="AB433" i="4"/>
  <c r="Z433" i="4"/>
  <c r="AL433" i="4" s="1"/>
  <c r="AA433" i="4"/>
  <c r="AD433" i="4"/>
  <c r="AP433" i="4" s="1"/>
  <c r="AE433" i="4"/>
  <c r="AC433" i="4"/>
  <c r="AO433" i="4" s="1"/>
  <c r="AV433" i="4"/>
  <c r="AR433" i="4"/>
  <c r="AU433" i="4"/>
  <c r="X387" i="4"/>
  <c r="Y387" i="4" s="1"/>
  <c r="AG433" i="4"/>
  <c r="AJ455" i="4"/>
  <c r="AI455" i="4"/>
  <c r="AK455" i="4"/>
  <c r="AH455" i="4"/>
  <c r="AD455" i="4"/>
  <c r="AP455" i="4" s="1"/>
  <c r="Z455" i="4"/>
  <c r="AF455" i="4"/>
  <c r="AC455" i="4"/>
  <c r="AO455" i="4" s="1"/>
  <c r="AE455" i="4"/>
  <c r="AQ455" i="4" s="1"/>
  <c r="AB455" i="4"/>
  <c r="AG455" i="4"/>
  <c r="AA455" i="4"/>
  <c r="AW455" i="4"/>
  <c r="AU455" i="4"/>
  <c r="AV455" i="4"/>
  <c r="AF457" i="4"/>
  <c r="AC423" i="4"/>
  <c r="AA423" i="4"/>
  <c r="AF423" i="4"/>
  <c r="AB423" i="4"/>
  <c r="AN423" i="4" s="1"/>
  <c r="AG423" i="4"/>
  <c r="AJ423" i="4"/>
  <c r="AP423" i="4" s="1"/>
  <c r="AV423" i="4" s="1"/>
  <c r="AK423" i="4"/>
  <c r="AI423" i="4"/>
  <c r="AE423" i="4"/>
  <c r="AQ423" i="4" s="1"/>
  <c r="AW423" i="4" s="1"/>
  <c r="AH423" i="4"/>
  <c r="Z423" i="4"/>
  <c r="AL423" i="4" s="1"/>
  <c r="AT423" i="4"/>
  <c r="AR423" i="4"/>
  <c r="W481" i="4"/>
  <c r="AN379" i="4"/>
  <c r="AT379" i="4" s="1"/>
  <c r="Y406" i="4"/>
  <c r="X406" i="4"/>
  <c r="AI445" i="4"/>
  <c r="Z445" i="4"/>
  <c r="AL445" i="4" s="1"/>
  <c r="AR445" i="4" s="1"/>
  <c r="AB445" i="4"/>
  <c r="AN445" i="4" s="1"/>
  <c r="AT445" i="4" s="1"/>
  <c r="AA422" i="4"/>
  <c r="AH422" i="4"/>
  <c r="AI422" i="4"/>
  <c r="AG422" i="4"/>
  <c r="Z422" i="4"/>
  <c r="AD422" i="4"/>
  <c r="AB422" i="4"/>
  <c r="AC422" i="4"/>
  <c r="AO422" i="4" s="1"/>
  <c r="AF422" i="4"/>
  <c r="AE422" i="4"/>
  <c r="AV422" i="4"/>
  <c r="AU422" i="4"/>
  <c r="AK422" i="4"/>
  <c r="AJ422" i="4"/>
  <c r="D405" i="4"/>
  <c r="H405" i="4" s="1"/>
  <c r="E405" i="4"/>
  <c r="I405" i="4" s="1"/>
  <c r="F405" i="4"/>
  <c r="J405" i="4" s="1"/>
  <c r="G405" i="4"/>
  <c r="AL413" i="4"/>
  <c r="AR413" i="4" s="1"/>
  <c r="X420" i="4"/>
  <c r="F425" i="4"/>
  <c r="J425" i="4" s="1"/>
  <c r="D425" i="4"/>
  <c r="H425" i="4" s="1"/>
  <c r="E425" i="4"/>
  <c r="I425" i="4" s="1"/>
  <c r="G425" i="4"/>
  <c r="Z399" i="4"/>
  <c r="AL399" i="4" s="1"/>
  <c r="AR399" i="4" s="1"/>
  <c r="AC399" i="4"/>
  <c r="AO399" i="4" s="1"/>
  <c r="AU399" i="4" s="1"/>
  <c r="Y451" i="4"/>
  <c r="AC451" i="4" s="1"/>
  <c r="AF395" i="4"/>
  <c r="AG395" i="4"/>
  <c r="AJ395" i="4"/>
  <c r="AH395" i="4"/>
  <c r="AI395" i="4"/>
  <c r="AK395" i="4"/>
  <c r="AP431" i="4"/>
  <c r="AV431" i="4" s="1"/>
  <c r="X415" i="4"/>
  <c r="Z393" i="4"/>
  <c r="AL393" i="4" s="1"/>
  <c r="AR393" i="4" s="1"/>
  <c r="AB393" i="4"/>
  <c r="AN393" i="4" s="1"/>
  <c r="AT393" i="4" s="1"/>
  <c r="AD393" i="4"/>
  <c r="AP393" i="4" s="1"/>
  <c r="AA393" i="4"/>
  <c r="AM393" i="4" s="1"/>
  <c r="AC393" i="4"/>
  <c r="AO393" i="4" s="1"/>
  <c r="AU393" i="4" s="1"/>
  <c r="AE393" i="4"/>
  <c r="AQ393" i="4" s="1"/>
  <c r="AW393" i="4" s="1"/>
  <c r="AS393" i="4"/>
  <c r="AV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O392" i="4" s="1"/>
  <c r="AC392" i="4"/>
  <c r="AG392" i="4"/>
  <c r="AT392" i="4"/>
  <c r="AU392" i="4"/>
  <c r="Z441" i="4"/>
  <c r="AB441" i="4"/>
  <c r="AG441" i="4"/>
  <c r="AD441" i="4"/>
  <c r="AA441" i="4"/>
  <c r="AJ441" i="4"/>
  <c r="AC441" i="4"/>
  <c r="AF441" i="4"/>
  <c r="AH441" i="4"/>
  <c r="AE441" i="4"/>
  <c r="AI441" i="4"/>
  <c r="AK441" i="4"/>
  <c r="AV441" i="4"/>
  <c r="F416" i="4"/>
  <c r="J416" i="4" s="1"/>
  <c r="D416" i="4"/>
  <c r="H416" i="4" s="1"/>
  <c r="E416" i="4"/>
  <c r="I416" i="4" s="1"/>
  <c r="G416" i="4"/>
  <c r="AM416" i="4"/>
  <c r="AS416" i="4" s="1"/>
  <c r="V402" i="4"/>
  <c r="W402" i="4" s="1"/>
  <c r="U402" i="4"/>
  <c r="AH433" i="4"/>
  <c r="AK433" i="4"/>
  <c r="AK457" i="4"/>
  <c r="AJ457" i="4"/>
  <c r="X385" i="4"/>
  <c r="Y385" i="4"/>
  <c r="AO379" i="4"/>
  <c r="AU379" i="4" s="1"/>
  <c r="AM379" i="4"/>
  <c r="AS379" i="4" s="1"/>
  <c r="AJ406" i="4"/>
  <c r="AI406" i="4"/>
  <c r="AH406" i="4"/>
  <c r="AG406" i="4"/>
  <c r="AK406" i="4"/>
  <c r="AF406" i="4"/>
  <c r="AJ445" i="4"/>
  <c r="AA445" i="4"/>
  <c r="AM445" i="4" s="1"/>
  <c r="AS445" i="4" s="1"/>
  <c r="AS467" i="4"/>
  <c r="AR467" i="4"/>
  <c r="AU467" i="4"/>
  <c r="AT467" i="4"/>
  <c r="Z485" i="4"/>
  <c r="AL485" i="4" s="1"/>
  <c r="AR485" i="4" s="1"/>
  <c r="AB485" i="4"/>
  <c r="AN485" i="4" s="1"/>
  <c r="AT485" i="4" s="1"/>
  <c r="AA485" i="4"/>
  <c r="AM485" i="4" s="1"/>
  <c r="AD485" i="4"/>
  <c r="AP485" i="4" s="1"/>
  <c r="AV485" i="4" s="1"/>
  <c r="AC485" i="4"/>
  <c r="AO485" i="4" s="1"/>
  <c r="AE485" i="4"/>
  <c r="AQ485" i="4" s="1"/>
  <c r="AW485" i="4"/>
  <c r="AS485" i="4"/>
  <c r="AU485" i="4"/>
  <c r="AA400" i="4"/>
  <c r="AM400" i="4" s="1"/>
  <c r="AB400" i="4"/>
  <c r="AN400" i="4" s="1"/>
  <c r="AC400" i="4"/>
  <c r="AO400" i="4" s="1"/>
  <c r="AD400" i="4"/>
  <c r="AP400" i="4" s="1"/>
  <c r="AV400" i="4" s="1"/>
  <c r="AE400" i="4"/>
  <c r="AQ400" i="4" s="1"/>
  <c r="Z400" i="4"/>
  <c r="AL400" i="4" s="1"/>
  <c r="AR400" i="4" s="1"/>
  <c r="AW400" i="4"/>
  <c r="AT400" i="4"/>
  <c r="AU400" i="4"/>
  <c r="AS400" i="4"/>
  <c r="I241" i="3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I33" i="8" s="1"/>
  <c r="K32" i="11"/>
  <c r="M32" i="11" s="1"/>
  <c r="H33" i="8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A369" i="4"/>
  <c r="AG369" i="4"/>
  <c r="AC369" i="4"/>
  <c r="AK369" i="4"/>
  <c r="AI369" i="4"/>
  <c r="AF369" i="4"/>
  <c r="AH369" i="4"/>
  <c r="AB369" i="4"/>
  <c r="AD369" i="4"/>
  <c r="Z369" i="4"/>
  <c r="AE369" i="4"/>
  <c r="AJ369" i="4"/>
  <c r="X315" i="4"/>
  <c r="Y315" i="4" s="1"/>
  <c r="X271" i="4"/>
  <c r="Y271" i="4" s="1"/>
  <c r="AJ250" i="4"/>
  <c r="AG250" i="4"/>
  <c r="AI250" i="4"/>
  <c r="AK250" i="4"/>
  <c r="AH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AK253" i="4"/>
  <c r="W329" i="4"/>
  <c r="X329" i="4" s="1"/>
  <c r="W208" i="4"/>
  <c r="X208" i="4" s="1"/>
  <c r="U281" i="4"/>
  <c r="V281" i="4"/>
  <c r="W231" i="4"/>
  <c r="X231" i="4" s="1"/>
  <c r="V285" i="4"/>
  <c r="U285" i="4"/>
  <c r="W373" i="4"/>
  <c r="U248" i="4"/>
  <c r="V248" i="4"/>
  <c r="AI301" i="4"/>
  <c r="AC301" i="4"/>
  <c r="AH301" i="4"/>
  <c r="V277" i="4"/>
  <c r="U277" i="4"/>
  <c r="V265" i="4"/>
  <c r="U265" i="4"/>
  <c r="V289" i="4"/>
  <c r="U289" i="4"/>
  <c r="V355" i="4"/>
  <c r="W355" i="4" s="1"/>
  <c r="X355" i="4" s="1"/>
  <c r="U279" i="4"/>
  <c r="V279" i="4"/>
  <c r="U291" i="4"/>
  <c r="V291" i="4"/>
  <c r="U367" i="4"/>
  <c r="V367" i="4"/>
  <c r="AG325" i="4"/>
  <c r="AB325" i="4"/>
  <c r="AN325" i="4" s="1"/>
  <c r="AT325" i="4" s="1"/>
  <c r="Z325" i="4"/>
  <c r="AL325" i="4" s="1"/>
  <c r="AR325" i="4" s="1"/>
  <c r="AA247" i="4"/>
  <c r="U361" i="4"/>
  <c r="V361" i="4"/>
  <c r="V313" i="4"/>
  <c r="U313" i="4"/>
  <c r="V375" i="4"/>
  <c r="W375" i="4" s="1"/>
  <c r="AN337" i="4"/>
  <c r="AT337" i="4" s="1"/>
  <c r="AL337" i="4"/>
  <c r="AR337" i="4" s="1"/>
  <c r="AH253" i="4"/>
  <c r="AI253" i="4"/>
  <c r="AC246" i="4"/>
  <c r="AB246" i="4"/>
  <c r="AN246" i="4" s="1"/>
  <c r="Z246" i="4"/>
  <c r="AD246" i="4"/>
  <c r="AE246" i="4"/>
  <c r="AT246" i="4"/>
  <c r="AK246" i="4"/>
  <c r="AJ246" i="4"/>
  <c r="AI246" i="4"/>
  <c r="AF246" i="4"/>
  <c r="AH246" i="4"/>
  <c r="AG246" i="4"/>
  <c r="AM246" i="4" s="1"/>
  <c r="AS246" i="4" s="1"/>
  <c r="X359" i="4"/>
  <c r="Y359" i="4" s="1"/>
  <c r="V295" i="4"/>
  <c r="U295" i="4"/>
  <c r="U362" i="4"/>
  <c r="V362" i="4"/>
  <c r="X309" i="4"/>
  <c r="Y309" i="4"/>
  <c r="V233" i="4"/>
  <c r="U233" i="4"/>
  <c r="AP325" i="4"/>
  <c r="AV325" i="4" s="1"/>
  <c r="AM325" i="4"/>
  <c r="AS325" i="4" s="1"/>
  <c r="AJ247" i="4"/>
  <c r="X316" i="4"/>
  <c r="Y316" i="4" s="1"/>
  <c r="AM245" i="4"/>
  <c r="AS245" i="4" s="1"/>
  <c r="W341" i="4"/>
  <c r="Y333" i="4"/>
  <c r="U230" i="4"/>
  <c r="AF253" i="4"/>
  <c r="AE253" i="4"/>
  <c r="AQ253" i="4" s="1"/>
  <c r="AW253" i="4" s="1"/>
  <c r="Y260" i="4"/>
  <c r="W249" i="4"/>
  <c r="V293" i="4"/>
  <c r="U293" i="4"/>
  <c r="V243" i="4"/>
  <c r="U243" i="4"/>
  <c r="AB301" i="4"/>
  <c r="W332" i="4"/>
  <c r="V235" i="4"/>
  <c r="U235" i="4"/>
  <c r="U297" i="4"/>
  <c r="W297" i="4" s="1"/>
  <c r="U287" i="4"/>
  <c r="V287" i="4"/>
  <c r="AJ309" i="4"/>
  <c r="W268" i="4"/>
  <c r="X268" i="4" s="1"/>
  <c r="V346" i="4"/>
  <c r="W346" i="4" s="1"/>
  <c r="W237" i="4"/>
  <c r="AC325" i="4"/>
  <c r="AO325" i="4" s="1"/>
  <c r="AU325" i="4" s="1"/>
  <c r="AQ224" i="4"/>
  <c r="AW224" i="4" s="1"/>
  <c r="Y302" i="4"/>
  <c r="AK302" i="4" s="1"/>
  <c r="Z317" i="4"/>
  <c r="AF317" i="4"/>
  <c r="AH317" i="4"/>
  <c r="AA317" i="4"/>
  <c r="AB317" i="4"/>
  <c r="AJ317" i="4"/>
  <c r="AC317" i="4"/>
  <c r="AD317" i="4"/>
  <c r="AG317" i="4"/>
  <c r="AE317" i="4"/>
  <c r="AQ317" i="4" s="1"/>
  <c r="AI317" i="4"/>
  <c r="AK317" i="4"/>
  <c r="AW317" i="4"/>
  <c r="U372" i="4"/>
  <c r="V372" i="4"/>
  <c r="V365" i="4"/>
  <c r="W365" i="4" s="1"/>
  <c r="X365" i="4" s="1"/>
  <c r="Y365" i="4" s="1"/>
  <c r="V229" i="4"/>
  <c r="U229" i="4"/>
  <c r="U283" i="4"/>
  <c r="V283" i="4"/>
  <c r="V257" i="4"/>
  <c r="W257" i="4" s="1"/>
  <c r="Z335" i="4"/>
  <c r="AL335" i="4" s="1"/>
  <c r="AG335" i="4"/>
  <c r="AI335" i="4"/>
  <c r="AH335" i="4"/>
  <c r="AA335" i="4"/>
  <c r="AJ335" i="4"/>
  <c r="AC335" i="4"/>
  <c r="AO335" i="4" s="1"/>
  <c r="AU335" i="4" s="1"/>
  <c r="AE335" i="4"/>
  <c r="AK335" i="4"/>
  <c r="AD335" i="4"/>
  <c r="AP335" i="4" s="1"/>
  <c r="AV335" i="4" s="1"/>
  <c r="AB335" i="4"/>
  <c r="AR335" i="4"/>
  <c r="AE247" i="4"/>
  <c r="AF247" i="4"/>
  <c r="AC247" i="4"/>
  <c r="AI247" i="4"/>
  <c r="AH247" i="4"/>
  <c r="AN247" i="4" s="1"/>
  <c r="AT247" i="4" s="1"/>
  <c r="AD247" i="4"/>
  <c r="AP247" i="4" s="1"/>
  <c r="AV247" i="4" s="1"/>
  <c r="AK247" i="4"/>
  <c r="AG247" i="4"/>
  <c r="AM247" i="4" s="1"/>
  <c r="AS247" i="4" s="1"/>
  <c r="Z247" i="4"/>
  <c r="V371" i="4"/>
  <c r="W371" i="4" s="1"/>
  <c r="W211" i="4"/>
  <c r="X209" i="4"/>
  <c r="Y209" i="4" s="1"/>
  <c r="AE209" i="4" s="1"/>
  <c r="V206" i="4"/>
  <c r="W206" i="4" s="1"/>
  <c r="L31" i="11"/>
  <c r="N31" i="11" s="1"/>
  <c r="K31" i="11"/>
  <c r="M31" i="11" s="1"/>
  <c r="AJ217" i="4"/>
  <c r="AF217" i="4"/>
  <c r="AG217" i="4"/>
  <c r="Y213" i="4"/>
  <c r="Y203" i="4"/>
  <c r="AC203" i="4" s="1"/>
  <c r="Y187" i="4"/>
  <c r="AC187" i="4" s="1"/>
  <c r="AA187" i="4"/>
  <c r="X189" i="4"/>
  <c r="AA192" i="4"/>
  <c r="Y192" i="4"/>
  <c r="AI192" i="4" s="1"/>
  <c r="AH217" i="4"/>
  <c r="AK217" i="4"/>
  <c r="AI217" i="4"/>
  <c r="W198" i="4"/>
  <c r="X198" i="4" s="1"/>
  <c r="W215" i="4"/>
  <c r="W205" i="4"/>
  <c r="AF203" i="4"/>
  <c r="W197" i="4"/>
  <c r="AI187" i="4"/>
  <c r="W201" i="4"/>
  <c r="W199" i="4"/>
  <c r="W195" i="4"/>
  <c r="W200" i="4"/>
  <c r="W193" i="4"/>
  <c r="X193" i="4" s="1"/>
  <c r="X202" i="4"/>
  <c r="AL221" i="4"/>
  <c r="AR221" i="4" s="1"/>
  <c r="U216" i="4"/>
  <c r="V216" i="4"/>
  <c r="X341" i="4"/>
  <c r="Y341" i="4" s="1"/>
  <c r="X321" i="4"/>
  <c r="Y321" i="4" s="1"/>
  <c r="V240" i="4"/>
  <c r="U240" i="4"/>
  <c r="X292" i="4"/>
  <c r="Y292" i="4" s="1"/>
  <c r="Y308" i="4"/>
  <c r="AD308" i="4" s="1"/>
  <c r="AE308" i="4"/>
  <c r="Z308" i="4"/>
  <c r="AB308" i="4"/>
  <c r="X324" i="4"/>
  <c r="Y324" i="4" s="1"/>
  <c r="U339" i="4"/>
  <c r="V339" i="4"/>
  <c r="U353" i="4"/>
  <c r="V353" i="4"/>
  <c r="AA217" i="4"/>
  <c r="AD217" i="4"/>
  <c r="AP217" i="4" s="1"/>
  <c r="AV217" i="4" s="1"/>
  <c r="AC217" i="4"/>
  <c r="AB217" i="4"/>
  <c r="AN217" i="4" s="1"/>
  <c r="AT217" i="4" s="1"/>
  <c r="AE217" i="4"/>
  <c r="AQ217" i="4" s="1"/>
  <c r="AW217" i="4" s="1"/>
  <c r="Z217" i="4"/>
  <c r="AL217" i="4" s="1"/>
  <c r="AR217" i="4" s="1"/>
  <c r="AL253" i="4"/>
  <c r="AR253" i="4" s="1"/>
  <c r="Y357" i="4"/>
  <c r="Y343" i="4"/>
  <c r="Z343" i="4" s="1"/>
  <c r="AA343" i="4"/>
  <c r="Y276" i="4"/>
  <c r="AD276" i="4" s="1"/>
  <c r="AE276" i="4"/>
  <c r="AA276" i="4"/>
  <c r="V194" i="4"/>
  <c r="U194" i="4"/>
  <c r="AI308" i="4"/>
  <c r="AK308" i="4"/>
  <c r="AJ308" i="4"/>
  <c r="V360" i="4"/>
  <c r="W360" i="4" s="1"/>
  <c r="X376" i="4"/>
  <c r="Y376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Q254" i="4"/>
  <c r="AW254" i="4" s="1"/>
  <c r="AF250" i="4"/>
  <c r="AE336" i="4"/>
  <c r="U363" i="4"/>
  <c r="V363" i="4"/>
  <c r="AB378" i="4"/>
  <c r="AE378" i="4"/>
  <c r="AH378" i="4"/>
  <c r="AG378" i="4"/>
  <c r="AM378" i="4" s="1"/>
  <c r="AS378" i="4" s="1"/>
  <c r="AF378" i="4"/>
  <c r="AC378" i="4"/>
  <c r="Z378" i="4"/>
  <c r="AD378" i="4"/>
  <c r="AI378" i="4"/>
  <c r="AJ378" i="4"/>
  <c r="AK378" i="4"/>
  <c r="Z238" i="4"/>
  <c r="AC238" i="4"/>
  <c r="AE238" i="4"/>
  <c r="AH238" i="4"/>
  <c r="AG238" i="4"/>
  <c r="AM238" i="4" s="1"/>
  <c r="AS238" i="4" s="1"/>
  <c r="AK238" i="4"/>
  <c r="AB238" i="4"/>
  <c r="AD238" i="4"/>
  <c r="AI238" i="4"/>
  <c r="AJ238" i="4"/>
  <c r="AF238" i="4"/>
  <c r="AA333" i="4"/>
  <c r="AE333" i="4"/>
  <c r="AB333" i="4"/>
  <c r="AI333" i="4"/>
  <c r="AJ333" i="4"/>
  <c r="AK333" i="4"/>
  <c r="AC333" i="4"/>
  <c r="Z333" i="4"/>
  <c r="AD333" i="4"/>
  <c r="AP333" i="4" s="1"/>
  <c r="AF333" i="4"/>
  <c r="AG333" i="4"/>
  <c r="AH333" i="4"/>
  <c r="AV333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AG253" i="4"/>
  <c r="AM253" i="4" s="1"/>
  <c r="AS253" i="4" s="1"/>
  <c r="AD253" i="4"/>
  <c r="AC253" i="4"/>
  <c r="AO253" i="4" s="1"/>
  <c r="AU253" i="4" s="1"/>
  <c r="AJ253" i="4"/>
  <c r="AB253" i="4"/>
  <c r="AN253" i="4" s="1"/>
  <c r="AT253" i="4" s="1"/>
  <c r="W347" i="4"/>
  <c r="AF343" i="4"/>
  <c r="AG343" i="4"/>
  <c r="AH343" i="4"/>
  <c r="AI343" i="4"/>
  <c r="AJ343" i="4"/>
  <c r="AK343" i="4"/>
  <c r="V327" i="4"/>
  <c r="U327" i="4"/>
  <c r="V319" i="4"/>
  <c r="U319" i="4"/>
  <c r="U299" i="4"/>
  <c r="V299" i="4"/>
  <c r="U331" i="4"/>
  <c r="V331" i="4"/>
  <c r="Z260" i="4"/>
  <c r="AC260" i="4"/>
  <c r="AB260" i="4"/>
  <c r="AD260" i="4"/>
  <c r="AE260" i="4"/>
  <c r="AA260" i="4"/>
  <c r="AG276" i="4"/>
  <c r="AF276" i="4"/>
  <c r="AH276" i="4"/>
  <c r="U280" i="4"/>
  <c r="V280" i="4"/>
  <c r="X284" i="4"/>
  <c r="Y284" i="4" s="1"/>
  <c r="U296" i="4"/>
  <c r="V296" i="4"/>
  <c r="W300" i="4"/>
  <c r="X300" i="4" s="1"/>
  <c r="AG308" i="4"/>
  <c r="AF308" i="4"/>
  <c r="AH308" i="4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G224" i="4"/>
  <c r="F224" i="4"/>
  <c r="J224" i="4" s="1"/>
  <c r="D224" i="4"/>
  <c r="H224" i="4" s="1"/>
  <c r="E224" i="4"/>
  <c r="I224" i="4" s="1"/>
  <c r="Z223" i="4"/>
  <c r="AJ223" i="4"/>
  <c r="AH223" i="4"/>
  <c r="AI223" i="4"/>
  <c r="AG223" i="4"/>
  <c r="AF223" i="4"/>
  <c r="AK223" i="4"/>
  <c r="AM334" i="4"/>
  <c r="AS334" i="4" s="1"/>
  <c r="AN241" i="4"/>
  <c r="AT241" i="4" s="1"/>
  <c r="AL241" i="4"/>
  <c r="AR241" i="4" s="1"/>
  <c r="AL245" i="4"/>
  <c r="AR245" i="4" s="1"/>
  <c r="AM369" i="4"/>
  <c r="AS369" i="4" s="1"/>
  <c r="X278" i="4"/>
  <c r="Y278" i="4" s="1"/>
  <c r="X318" i="4"/>
  <c r="Y318" i="4" s="1"/>
  <c r="X266" i="4"/>
  <c r="AP221" i="4"/>
  <c r="AV221" i="4" s="1"/>
  <c r="AD191" i="4"/>
  <c r="AB191" i="4"/>
  <c r="Z191" i="4"/>
  <c r="AC191" i="4"/>
  <c r="AA191" i="4"/>
  <c r="AE191" i="4"/>
  <c r="AM254" i="4"/>
  <c r="AS254" i="4" s="1"/>
  <c r="Y262" i="4"/>
  <c r="AG262" i="4" s="1"/>
  <c r="X236" i="4"/>
  <c r="Y236" i="4" s="1"/>
  <c r="Z290" i="4"/>
  <c r="AB290" i="4"/>
  <c r="AD290" i="4"/>
  <c r="AA290" i="4"/>
  <c r="AC290" i="4"/>
  <c r="AE290" i="4"/>
  <c r="AE255" i="4"/>
  <c r="AQ255" i="4" s="1"/>
  <c r="AD255" i="4"/>
  <c r="AP255" i="4" s="1"/>
  <c r="AV255" i="4" s="1"/>
  <c r="AA255" i="4"/>
  <c r="AC255" i="4"/>
  <c r="AO255" i="4" s="1"/>
  <c r="AU255" i="4" s="1"/>
  <c r="AB255" i="4"/>
  <c r="AN255" i="4" s="1"/>
  <c r="AT255" i="4" s="1"/>
  <c r="Z255" i="4"/>
  <c r="AL255" i="4" s="1"/>
  <c r="AW255" i="4"/>
  <c r="AR255" i="4"/>
  <c r="X314" i="4"/>
  <c r="Y314" i="4" s="1"/>
  <c r="AD314" i="4" s="1"/>
  <c r="AH383" i="4"/>
  <c r="AJ383" i="4"/>
  <c r="AD383" i="4"/>
  <c r="AH191" i="4"/>
  <c r="AF302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M337" i="4"/>
  <c r="AS337" i="4" s="1"/>
  <c r="AC356" i="4"/>
  <c r="AE356" i="4"/>
  <c r="AQ356" i="4" s="1"/>
  <c r="Z356" i="4"/>
  <c r="AL356" i="4" s="1"/>
  <c r="AR356" i="4" s="1"/>
  <c r="AB356" i="4"/>
  <c r="AN356" i="4" s="1"/>
  <c r="AD356" i="4"/>
  <c r="AP356" i="4" s="1"/>
  <c r="AV356" i="4" s="1"/>
  <c r="AA356" i="4"/>
  <c r="AT356" i="4"/>
  <c r="AW356" i="4"/>
  <c r="AB336" i="4"/>
  <c r="Z336" i="4"/>
  <c r="AK336" i="4"/>
  <c r="AD336" i="4"/>
  <c r="AC336" i="4"/>
  <c r="AH336" i="4"/>
  <c r="AF336" i="4"/>
  <c r="AI336" i="4"/>
  <c r="AG336" i="4"/>
  <c r="AA336" i="4"/>
  <c r="AJ336" i="4"/>
  <c r="AH270" i="4"/>
  <c r="AB270" i="4"/>
  <c r="AN270" i="4" s="1"/>
  <c r="AE270" i="4"/>
  <c r="AQ270" i="4" s="1"/>
  <c r="Z270" i="4"/>
  <c r="AL270" i="4" s="1"/>
  <c r="AD270" i="4"/>
  <c r="AP270" i="4" s="1"/>
  <c r="AV270" i="4" s="1"/>
  <c r="AT270" i="4"/>
  <c r="AA270" i="4"/>
  <c r="AW270" i="4"/>
  <c r="AC270" i="4"/>
  <c r="AO270" i="4" s="1"/>
  <c r="AU270" i="4" s="1"/>
  <c r="AR270" i="4"/>
  <c r="AP225" i="4"/>
  <c r="AV225" i="4" s="1"/>
  <c r="AL225" i="4"/>
  <c r="AR225" i="4" s="1"/>
  <c r="AQ225" i="4"/>
  <c r="AW225" i="4" s="1"/>
  <c r="AM255" i="4"/>
  <c r="AS255" i="4" s="1"/>
  <c r="AC365" i="4"/>
  <c r="AG365" i="4"/>
  <c r="AK365" i="4"/>
  <c r="Z365" i="4"/>
  <c r="AA365" i="4"/>
  <c r="AI365" i="4"/>
  <c r="AB365" i="4"/>
  <c r="AE365" i="4"/>
  <c r="AF365" i="4"/>
  <c r="AD365" i="4"/>
  <c r="AH365" i="4"/>
  <c r="AJ365" i="4"/>
  <c r="E254" i="4"/>
  <c r="I254" i="4" s="1"/>
  <c r="D254" i="4"/>
  <c r="H254" i="4" s="1"/>
  <c r="F254" i="4"/>
  <c r="J254" i="4" s="1"/>
  <c r="G254" i="4"/>
  <c r="AO254" i="4"/>
  <c r="AU254" i="4" s="1"/>
  <c r="AE262" i="4"/>
  <c r="AB262" i="4"/>
  <c r="AA262" i="4"/>
  <c r="X348" i="4"/>
  <c r="Y348" i="4" s="1"/>
  <c r="AC223" i="4"/>
  <c r="AO223" i="4" s="1"/>
  <c r="AU223" i="4" s="1"/>
  <c r="AE223" i="4"/>
  <c r="AA223" i="4"/>
  <c r="AB223" i="4"/>
  <c r="AD223" i="4"/>
  <c r="X282" i="4"/>
  <c r="Y282" i="4" s="1"/>
  <c r="AE383" i="4"/>
  <c r="AC383" i="4"/>
  <c r="AK383" i="4"/>
  <c r="AR372" i="4"/>
  <c r="AJ262" i="4"/>
  <c r="AG191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C358" i="4"/>
  <c r="AB358" i="4"/>
  <c r="AD358" i="4"/>
  <c r="Z358" i="4"/>
  <c r="AA358" i="4"/>
  <c r="AH358" i="4"/>
  <c r="AE358" i="4"/>
  <c r="AJ358" i="4"/>
  <c r="AK358" i="4"/>
  <c r="AI358" i="4"/>
  <c r="AG358" i="4"/>
  <c r="AF358" i="4"/>
  <c r="AO245" i="4"/>
  <c r="AU245" i="4" s="1"/>
  <c r="AQ369" i="4"/>
  <c r="AW369" i="4" s="1"/>
  <c r="X340" i="4"/>
  <c r="Y340" i="4" s="1"/>
  <c r="Y286" i="4"/>
  <c r="AN221" i="4"/>
  <c r="AT221" i="4" s="1"/>
  <c r="AQ221" i="4"/>
  <c r="AW221" i="4" s="1"/>
  <c r="AP254" i="4"/>
  <c r="AV254" i="4" s="1"/>
  <c r="X326" i="4"/>
  <c r="Y326" i="4" s="1"/>
  <c r="Z322" i="4"/>
  <c r="AB322" i="4"/>
  <c r="AN322" i="4" s="1"/>
  <c r="AD322" i="4"/>
  <c r="AP322" i="4" s="1"/>
  <c r="AA322" i="4"/>
  <c r="AM322" i="4" s="1"/>
  <c r="AS322" i="4" s="1"/>
  <c r="AC322" i="4"/>
  <c r="AO322" i="4" s="1"/>
  <c r="AU322" i="4" s="1"/>
  <c r="AE322" i="4"/>
  <c r="AQ322" i="4" s="1"/>
  <c r="AW322" i="4" s="1"/>
  <c r="AV322" i="4"/>
  <c r="AT322" i="4"/>
  <c r="Z258" i="4"/>
  <c r="AL258" i="4" s="1"/>
  <c r="AR258" i="4" s="1"/>
  <c r="AB258" i="4"/>
  <c r="AN258" i="4" s="1"/>
  <c r="AT258" i="4" s="1"/>
  <c r="AD258" i="4"/>
  <c r="AP258" i="4" s="1"/>
  <c r="AV258" i="4" s="1"/>
  <c r="AA258" i="4"/>
  <c r="AM258" i="4" s="1"/>
  <c r="AS258" i="4" s="1"/>
  <c r="AC258" i="4"/>
  <c r="AE258" i="4"/>
  <c r="AQ258" i="4" s="1"/>
  <c r="AW258" i="4"/>
  <c r="X222" i="4"/>
  <c r="Y222" i="4" s="1"/>
  <c r="AA242" i="4"/>
  <c r="AB242" i="4"/>
  <c r="AC242" i="4"/>
  <c r="AD242" i="4"/>
  <c r="AI242" i="4"/>
  <c r="AJ242" i="4"/>
  <c r="AK242" i="4"/>
  <c r="Z242" i="4"/>
  <c r="AE242" i="4"/>
  <c r="AH242" i="4"/>
  <c r="AG242" i="4"/>
  <c r="AF242" i="4"/>
  <c r="AD302" i="4"/>
  <c r="AA302" i="4"/>
  <c r="AC302" i="4"/>
  <c r="AE302" i="4"/>
  <c r="AB302" i="4"/>
  <c r="Z302" i="4"/>
  <c r="AL302" i="4" s="1"/>
  <c r="AR302" i="4" s="1"/>
  <c r="AH302" i="4"/>
  <c r="AG383" i="4"/>
  <c r="AF383" i="4"/>
  <c r="AL383" i="4" s="1"/>
  <c r="AR383" i="4" s="1"/>
  <c r="AB383" i="4"/>
  <c r="AN383" i="4" s="1"/>
  <c r="AT383" i="4" s="1"/>
  <c r="AF262" i="4"/>
  <c r="AF191" i="4"/>
  <c r="AI191" i="4"/>
  <c r="X306" i="4"/>
  <c r="Y306" i="4" s="1"/>
  <c r="AI302" i="4"/>
  <c r="AG302" i="4"/>
  <c r="AD190" i="4"/>
  <c r="AP190" i="4" s="1"/>
  <c r="AV190" i="4" s="1"/>
  <c r="AG190" i="4"/>
  <c r="AA234" i="4"/>
  <c r="AB234" i="4"/>
  <c r="AE234" i="4"/>
  <c r="AH234" i="4"/>
  <c r="AC234" i="4"/>
  <c r="AJ234" i="4"/>
  <c r="AK234" i="4"/>
  <c r="Z234" i="4"/>
  <c r="AG234" i="4"/>
  <c r="AF234" i="4"/>
  <c r="AD234" i="4"/>
  <c r="AI234" i="4"/>
  <c r="AQ337" i="4"/>
  <c r="AW337" i="4" s="1"/>
  <c r="Y355" i="4"/>
  <c r="AE355" i="4" s="1"/>
  <c r="AC250" i="4"/>
  <c r="Z250" i="4"/>
  <c r="AE250" i="4"/>
  <c r="AQ250" i="4" s="1"/>
  <c r="AD250" i="4"/>
  <c r="AP250" i="4" s="1"/>
  <c r="AV250" i="4" s="1"/>
  <c r="AB250" i="4"/>
  <c r="AN250" i="4" s="1"/>
  <c r="AT250" i="4" s="1"/>
  <c r="AA250" i="4"/>
  <c r="AM250" i="4" s="1"/>
  <c r="AS250" i="4" s="1"/>
  <c r="AW250" i="4"/>
  <c r="AN225" i="4"/>
  <c r="AT225" i="4" s="1"/>
  <c r="X310" i="4"/>
  <c r="Y310" i="4" s="1"/>
  <c r="X244" i="4"/>
  <c r="Y244" i="4" s="1"/>
  <c r="AJ244" i="4" s="1"/>
  <c r="X298" i="4"/>
  <c r="Y298" i="4" s="1"/>
  <c r="F221" i="4"/>
  <c r="J221" i="4" s="1"/>
  <c r="G221" i="4"/>
  <c r="D221" i="4"/>
  <c r="H221" i="4" s="1"/>
  <c r="E221" i="4"/>
  <c r="I221" i="4" s="1"/>
  <c r="AJ228" i="4"/>
  <c r="AC228" i="4"/>
  <c r="Z228" i="4"/>
  <c r="AG228" i="4"/>
  <c r="AH228" i="4"/>
  <c r="AK228" i="4"/>
  <c r="AB228" i="4"/>
  <c r="AA228" i="4"/>
  <c r="AM228" i="4" s="1"/>
  <c r="AF228" i="4"/>
  <c r="AE228" i="4"/>
  <c r="AQ228" i="4" s="1"/>
  <c r="AI228" i="4"/>
  <c r="AS228" i="4"/>
  <c r="AD228" i="4"/>
  <c r="AW228" i="4"/>
  <c r="AJ338" i="4"/>
  <c r="AD338" i="4"/>
  <c r="AI338" i="4"/>
  <c r="AB338" i="4"/>
  <c r="AC338" i="4"/>
  <c r="AG338" i="4"/>
  <c r="AE338" i="4"/>
  <c r="AK338" i="4"/>
  <c r="AA338" i="4"/>
  <c r="AF338" i="4"/>
  <c r="Z338" i="4"/>
  <c r="AH338" i="4"/>
  <c r="X294" i="4"/>
  <c r="Y294" i="4" s="1"/>
  <c r="AI383" i="4"/>
  <c r="AA383" i="4"/>
  <c r="AM383" i="4" s="1"/>
  <c r="AS383" i="4" s="1"/>
  <c r="AJ191" i="4"/>
  <c r="AK191" i="4"/>
  <c r="X274" i="4"/>
  <c r="Y274" i="4" s="1"/>
  <c r="AA274" i="4" s="1"/>
  <c r="AJ302" i="4"/>
  <c r="AF190" i="4"/>
  <c r="AH190" i="4"/>
  <c r="F337" i="4"/>
  <c r="J337" i="4" s="1"/>
  <c r="AC207" i="4"/>
  <c r="AD207" i="4"/>
  <c r="AP207" i="4" s="1"/>
  <c r="AV207" i="4" s="1"/>
  <c r="AE207" i="4"/>
  <c r="AQ207" i="4" s="1"/>
  <c r="AW207" i="4" s="1"/>
  <c r="Z207" i="4"/>
  <c r="AA207" i="4"/>
  <c r="AB207" i="4"/>
  <c r="AN207" i="4" s="1"/>
  <c r="AT207" i="4" s="1"/>
  <c r="AQ336" i="4"/>
  <c r="AW336" i="4" s="1"/>
  <c r="X448" i="4"/>
  <c r="Y448" i="4"/>
  <c r="X480" i="4"/>
  <c r="X532" i="4"/>
  <c r="Y532" i="4"/>
  <c r="X506" i="4"/>
  <c r="Y506" i="4"/>
  <c r="X408" i="4"/>
  <c r="Y408" i="4" s="1"/>
  <c r="Y492" i="4"/>
  <c r="X492" i="4"/>
  <c r="Y410" i="4"/>
  <c r="X410" i="4"/>
  <c r="X442" i="4"/>
  <c r="X436" i="4"/>
  <c r="Y436" i="4" s="1"/>
  <c r="X512" i="4"/>
  <c r="Y512" i="4"/>
  <c r="X460" i="4"/>
  <c r="Y460" i="4" s="1"/>
  <c r="Y462" i="4"/>
  <c r="X462" i="4"/>
  <c r="X432" i="4"/>
  <c r="Y432" i="4" s="1"/>
  <c r="X472" i="4"/>
  <c r="Y554" i="4"/>
  <c r="X554" i="4"/>
  <c r="X494" i="4"/>
  <c r="Y494" i="4"/>
  <c r="X468" i="4"/>
  <c r="Y468" i="4" s="1"/>
  <c r="X486" i="4"/>
  <c r="Y414" i="4"/>
  <c r="X414" i="4"/>
  <c r="Y446" i="4"/>
  <c r="X446" i="4"/>
  <c r="X530" i="4"/>
  <c r="Y530" i="4"/>
  <c r="AN565" i="4"/>
  <c r="AO241" i="4"/>
  <c r="AU241" i="4" s="1"/>
  <c r="V524" i="4"/>
  <c r="W524" i="4" s="1"/>
  <c r="U524" i="4"/>
  <c r="X464" i="4"/>
  <c r="V520" i="4"/>
  <c r="U520" i="4"/>
  <c r="X540" i="4"/>
  <c r="Y540" i="4"/>
  <c r="U444" i="4"/>
  <c r="V444" i="4"/>
  <c r="U510" i="4"/>
  <c r="V510" i="4"/>
  <c r="U518" i="4"/>
  <c r="V518" i="4"/>
  <c r="W518" i="4" s="1"/>
  <c r="X544" i="4"/>
  <c r="Y544" i="4"/>
  <c r="X490" i="4"/>
  <c r="Y490" i="4"/>
  <c r="X466" i="4"/>
  <c r="Y466" i="4"/>
  <c r="V450" i="4"/>
  <c r="U450" i="4"/>
  <c r="AI462" i="4"/>
  <c r="AH462" i="4"/>
  <c r="AG462" i="4"/>
  <c r="AJ462" i="4"/>
  <c r="AK462" i="4"/>
  <c r="AF462" i="4"/>
  <c r="AO427" i="4"/>
  <c r="AU427" i="4" s="1"/>
  <c r="AN427" i="4"/>
  <c r="AT427" i="4" s="1"/>
  <c r="AP513" i="4"/>
  <c r="V474" i="4"/>
  <c r="U474" i="4"/>
  <c r="V498" i="4"/>
  <c r="U498" i="4"/>
  <c r="V522" i="4"/>
  <c r="W522" i="4" s="1"/>
  <c r="U522" i="4"/>
  <c r="U438" i="4"/>
  <c r="V438" i="4"/>
  <c r="AP467" i="4"/>
  <c r="AV467" i="4" s="1"/>
  <c r="X502" i="4"/>
  <c r="Y502" i="4"/>
  <c r="AI446" i="4"/>
  <c r="AK446" i="4"/>
  <c r="AJ446" i="4"/>
  <c r="AH446" i="4"/>
  <c r="AG446" i="4"/>
  <c r="AF446" i="4"/>
  <c r="X430" i="4"/>
  <c r="Y430" i="4" s="1"/>
  <c r="X550" i="4"/>
  <c r="Y550" i="4"/>
  <c r="AK506" i="4"/>
  <c r="AJ506" i="4"/>
  <c r="AI506" i="4"/>
  <c r="AF506" i="4"/>
  <c r="AH506" i="4"/>
  <c r="AG506" i="4"/>
  <c r="AL499" i="4"/>
  <c r="AP334" i="4"/>
  <c r="AV334" i="4" s="1"/>
  <c r="AM241" i="4"/>
  <c r="AS241" i="4" s="1"/>
  <c r="AP241" i="4"/>
  <c r="AV241" i="4" s="1"/>
  <c r="W546" i="4"/>
  <c r="V482" i="4"/>
  <c r="W482" i="4" s="1"/>
  <c r="U482" i="4"/>
  <c r="W552" i="4"/>
  <c r="V516" i="4"/>
  <c r="U516" i="4"/>
  <c r="AK540" i="4"/>
  <c r="AF540" i="4"/>
  <c r="AI540" i="4"/>
  <c r="AG540" i="4"/>
  <c r="AJ540" i="4"/>
  <c r="AH540" i="4"/>
  <c r="AL541" i="4"/>
  <c r="AO535" i="4"/>
  <c r="AN377" i="4"/>
  <c r="AT377" i="4" s="1"/>
  <c r="AO377" i="4"/>
  <c r="AU377" i="4" s="1"/>
  <c r="AP394" i="4"/>
  <c r="AV394" i="4" s="1"/>
  <c r="AN394" i="4"/>
  <c r="AT394" i="4" s="1"/>
  <c r="X381" i="4"/>
  <c r="Y381" i="4" s="1"/>
  <c r="W508" i="4"/>
  <c r="V548" i="4"/>
  <c r="U548" i="4"/>
  <c r="AK544" i="4"/>
  <c r="AJ544" i="4"/>
  <c r="AF544" i="4"/>
  <c r="AI544" i="4"/>
  <c r="AH544" i="4"/>
  <c r="AG544" i="4"/>
  <c r="AK490" i="4"/>
  <c r="AG490" i="4"/>
  <c r="AH490" i="4"/>
  <c r="AI490" i="4"/>
  <c r="AJ490" i="4"/>
  <c r="AF490" i="4"/>
  <c r="AI466" i="4"/>
  <c r="AJ466" i="4"/>
  <c r="AK466" i="4"/>
  <c r="AH466" i="4"/>
  <c r="AF466" i="4"/>
  <c r="AG466" i="4"/>
  <c r="W536" i="4"/>
  <c r="AM427" i="4"/>
  <c r="AS427" i="4" s="1"/>
  <c r="AL427" i="4"/>
  <c r="AR427" i="4" s="1"/>
  <c r="AL551" i="4"/>
  <c r="AQ513" i="4"/>
  <c r="AN501" i="4"/>
  <c r="U496" i="4"/>
  <c r="V496" i="4"/>
  <c r="W496" i="4" s="1"/>
  <c r="U470" i="4"/>
  <c r="V470" i="4"/>
  <c r="U478" i="4"/>
  <c r="V478" i="4"/>
  <c r="U404" i="4"/>
  <c r="V404" i="4"/>
  <c r="U454" i="4"/>
  <c r="V454" i="4"/>
  <c r="AQ467" i="4"/>
  <c r="AW467" i="4" s="1"/>
  <c r="AP581" i="4"/>
  <c r="AL369" i="4"/>
  <c r="AR369" i="4" s="1"/>
  <c r="AH502" i="4"/>
  <c r="AF502" i="4"/>
  <c r="AG502" i="4"/>
  <c r="AJ502" i="4"/>
  <c r="AK502" i="4"/>
  <c r="AI502" i="4"/>
  <c r="AF492" i="4"/>
  <c r="AH492" i="4"/>
  <c r="AJ492" i="4"/>
  <c r="AG492" i="4"/>
  <c r="AI492" i="4"/>
  <c r="AK492" i="4"/>
  <c r="AH550" i="4"/>
  <c r="AG550" i="4"/>
  <c r="AI550" i="4"/>
  <c r="AJ550" i="4"/>
  <c r="AF550" i="4"/>
  <c r="AK550" i="4"/>
  <c r="AN499" i="4"/>
  <c r="AQ334" i="4"/>
  <c r="AW334" i="4" s="1"/>
  <c r="AM565" i="4"/>
  <c r="U476" i="4"/>
  <c r="V476" i="4"/>
  <c r="V456" i="4"/>
  <c r="W456" i="4" s="1"/>
  <c r="U456" i="4"/>
  <c r="V504" i="4"/>
  <c r="W504" i="4" s="1"/>
  <c r="U504" i="4"/>
  <c r="AQ394" i="4"/>
  <c r="AW394" i="4" s="1"/>
  <c r="AO394" i="4"/>
  <c r="AU394" i="4" s="1"/>
  <c r="AM394" i="4"/>
  <c r="AS394" i="4" s="1"/>
  <c r="W538" i="4"/>
  <c r="V440" i="4"/>
  <c r="U440" i="4"/>
  <c r="AO513" i="4"/>
  <c r="AN245" i="4"/>
  <c r="AT245" i="4" s="1"/>
  <c r="V542" i="4"/>
  <c r="W542" i="4" s="1"/>
  <c r="U542" i="4"/>
  <c r="V488" i="4"/>
  <c r="U488" i="4"/>
  <c r="AH435" i="4"/>
  <c r="AK435" i="4"/>
  <c r="AD435" i="4"/>
  <c r="AF435" i="4"/>
  <c r="AJ435" i="4"/>
  <c r="AC435" i="4"/>
  <c r="AI435" i="4"/>
  <c r="AA435" i="4"/>
  <c r="Z435" i="4"/>
  <c r="AG435" i="4"/>
  <c r="AB435" i="4"/>
  <c r="AN435" i="4" s="1"/>
  <c r="AT435" i="4" s="1"/>
  <c r="AE435" i="4"/>
  <c r="AQ435" i="4" s="1"/>
  <c r="AW435" i="4" s="1"/>
  <c r="V514" i="4"/>
  <c r="U514" i="4"/>
  <c r="U484" i="4"/>
  <c r="V484" i="4"/>
  <c r="AB469" i="4"/>
  <c r="AE469" i="4"/>
  <c r="AJ469" i="4"/>
  <c r="AA469" i="4"/>
  <c r="Z469" i="4"/>
  <c r="AK469" i="4"/>
  <c r="AI469" i="4"/>
  <c r="AD469" i="4"/>
  <c r="AH469" i="4"/>
  <c r="AF469" i="4"/>
  <c r="AC469" i="4"/>
  <c r="AO469" i="4" s="1"/>
  <c r="AU469" i="4" s="1"/>
  <c r="AV469" i="4"/>
  <c r="AG469" i="4"/>
  <c r="AN224" i="4"/>
  <c r="AT224" i="4" s="1"/>
  <c r="W434" i="4"/>
  <c r="AP499" i="4"/>
  <c r="AL334" i="4"/>
  <c r="AR334" i="4" s="1"/>
  <c r="AO334" i="4"/>
  <c r="AU334" i="4" s="1"/>
  <c r="AO565" i="4"/>
  <c r="AQ565" i="4"/>
  <c r="X545" i="4"/>
  <c r="Y545" i="4"/>
  <c r="U528" i="4"/>
  <c r="V528" i="4"/>
  <c r="W528" i="4" s="1"/>
  <c r="V424" i="4"/>
  <c r="U424" i="4"/>
  <c r="W534" i="4"/>
  <c r="U500" i="4"/>
  <c r="V500" i="4"/>
  <c r="W526" i="4"/>
  <c r="U452" i="4"/>
  <c r="V452" i="4"/>
  <c r="AG414" i="4"/>
  <c r="AF414" i="4"/>
  <c r="AI414" i="4"/>
  <c r="AH414" i="4"/>
  <c r="AK414" i="4"/>
  <c r="AJ414" i="4"/>
  <c r="AP535" i="4"/>
  <c r="AM377" i="4"/>
  <c r="AS377" i="4" s="1"/>
  <c r="AF554" i="4"/>
  <c r="AK554" i="4"/>
  <c r="AJ554" i="4"/>
  <c r="AG554" i="4"/>
  <c r="AI554" i="4"/>
  <c r="AH554" i="4"/>
  <c r="AF512" i="4"/>
  <c r="AH512" i="4"/>
  <c r="AJ512" i="4"/>
  <c r="AG512" i="4"/>
  <c r="AI512" i="4"/>
  <c r="AK512" i="4"/>
  <c r="AL513" i="4"/>
  <c r="AB553" i="4"/>
  <c r="AE553" i="4"/>
  <c r="AD553" i="4"/>
  <c r="AJ553" i="4"/>
  <c r="AC553" i="4"/>
  <c r="AI553" i="4"/>
  <c r="AT553" i="4"/>
  <c r="Z553" i="4"/>
  <c r="AL553" i="4" s="1"/>
  <c r="AF553" i="4"/>
  <c r="AG553" i="4"/>
  <c r="AA553" i="4"/>
  <c r="AM553" i="4" s="1"/>
  <c r="AU553" i="4"/>
  <c r="AH553" i="4"/>
  <c r="AK553" i="4"/>
  <c r="AS553" i="4"/>
  <c r="AW553" i="4"/>
  <c r="AV553" i="4"/>
  <c r="AO501" i="4"/>
  <c r="AM224" i="4"/>
  <c r="AS224" i="4" s="1"/>
  <c r="AF448" i="4"/>
  <c r="AH448" i="4"/>
  <c r="AJ448" i="4"/>
  <c r="AG448" i="4"/>
  <c r="AI448" i="4"/>
  <c r="AK448" i="4"/>
  <c r="AH530" i="4"/>
  <c r="AJ530" i="4"/>
  <c r="AG530" i="4"/>
  <c r="AF530" i="4"/>
  <c r="AK530" i="4"/>
  <c r="AI530" i="4"/>
  <c r="X458" i="4"/>
  <c r="Y458" i="4" s="1"/>
  <c r="AH410" i="4"/>
  <c r="AI410" i="4"/>
  <c r="AG410" i="4"/>
  <c r="AF410" i="4"/>
  <c r="AK410" i="4"/>
  <c r="AJ410" i="4"/>
  <c r="AF532" i="4"/>
  <c r="AK532" i="4"/>
  <c r="AJ532" i="4"/>
  <c r="AG532" i="4"/>
  <c r="AI532" i="4"/>
  <c r="AH532" i="4"/>
  <c r="AH494" i="4"/>
  <c r="AG494" i="4"/>
  <c r="AF494" i="4"/>
  <c r="AK494" i="4"/>
  <c r="AI494" i="4"/>
  <c r="AJ494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K2" i="11"/>
  <c r="M2" i="11" s="1"/>
  <c r="H216" i="3" l="1"/>
  <c r="F216" i="3"/>
  <c r="D301" i="4"/>
  <c r="H301" i="4" s="1"/>
  <c r="G301" i="4"/>
  <c r="F301" i="4"/>
  <c r="J301" i="4" s="1"/>
  <c r="E301" i="4"/>
  <c r="I301" i="4" s="1"/>
  <c r="Y269" i="4"/>
  <c r="AI269" i="4" s="1"/>
  <c r="AH269" i="4"/>
  <c r="AA269" i="4"/>
  <c r="AE269" i="4"/>
  <c r="AN223" i="4"/>
  <c r="AT223" i="4" s="1"/>
  <c r="AG269" i="4"/>
  <c r="AE213" i="4"/>
  <c r="AD213" i="4"/>
  <c r="AH213" i="4"/>
  <c r="AJ213" i="4"/>
  <c r="AP213" i="4" s="1"/>
  <c r="AV213" i="4" s="1"/>
  <c r="AK213" i="4"/>
  <c r="AA357" i="4"/>
  <c r="AK357" i="4"/>
  <c r="AF357" i="4"/>
  <c r="AG357" i="4"/>
  <c r="AH357" i="4"/>
  <c r="AI357" i="4"/>
  <c r="AD286" i="4"/>
  <c r="AP286" i="4" s="1"/>
  <c r="AV286" i="4" s="1"/>
  <c r="AK286" i="4"/>
  <c r="AI286" i="4"/>
  <c r="AF286" i="4"/>
  <c r="AJ286" i="4"/>
  <c r="AC269" i="4"/>
  <c r="AJ357" i="4"/>
  <c r="AB269" i="4"/>
  <c r="G337" i="4"/>
  <c r="D337" i="4"/>
  <c r="H337" i="4" s="1"/>
  <c r="E337" i="4"/>
  <c r="I337" i="4" s="1"/>
  <c r="AQ252" i="4"/>
  <c r="AW252" i="4" s="1"/>
  <c r="X218" i="4"/>
  <c r="Y218" i="4" s="1"/>
  <c r="X273" i="4"/>
  <c r="Y273" i="4" s="1"/>
  <c r="E263" i="4"/>
  <c r="I263" i="4" s="1"/>
  <c r="D263" i="4"/>
  <c r="H263" i="4" s="1"/>
  <c r="F263" i="4"/>
  <c r="J263" i="4" s="1"/>
  <c r="G263" i="4"/>
  <c r="X275" i="4"/>
  <c r="AK262" i="4"/>
  <c r="AM223" i="4"/>
  <c r="AS223" i="4" s="1"/>
  <c r="AC262" i="4"/>
  <c r="Z262" i="4"/>
  <c r="AM356" i="4"/>
  <c r="AS356" i="4" s="1"/>
  <c r="AM290" i="4"/>
  <c r="AS290" i="4" s="1"/>
  <c r="W299" i="4"/>
  <c r="X299" i="4" s="1"/>
  <c r="Y211" i="4"/>
  <c r="AJ211" i="4" s="1"/>
  <c r="AO247" i="4"/>
  <c r="AU247" i="4" s="1"/>
  <c r="AN335" i="4"/>
  <c r="AT335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I252" i="4"/>
  <c r="AF311" i="4"/>
  <c r="Z311" i="4"/>
  <c r="AE311" i="4"/>
  <c r="AQ311" i="4" s="1"/>
  <c r="AW311" i="4" s="1"/>
  <c r="AC311" i="4"/>
  <c r="AO311" i="4" s="1"/>
  <c r="AU311" i="4" s="1"/>
  <c r="AD311" i="4"/>
  <c r="AB311" i="4"/>
  <c r="AK290" i="4"/>
  <c r="AQ290" i="4" s="1"/>
  <c r="AW290" i="4" s="1"/>
  <c r="AO258" i="4"/>
  <c r="AU258" i="4" s="1"/>
  <c r="AL322" i="4"/>
  <c r="AR322" i="4" s="1"/>
  <c r="W230" i="4"/>
  <c r="X230" i="4" s="1"/>
  <c r="Y230" i="4" s="1"/>
  <c r="AN342" i="4"/>
  <c r="AT342" i="4" s="1"/>
  <c r="AM342" i="4"/>
  <c r="AS342" i="4" s="1"/>
  <c r="X312" i="4"/>
  <c r="Y267" i="4"/>
  <c r="AC267" i="4" s="1"/>
  <c r="AO267" i="4" s="1"/>
  <c r="AU267" i="4" s="1"/>
  <c r="AA267" i="4"/>
  <c r="AM267" i="4" s="1"/>
  <c r="AS267" i="4" s="1"/>
  <c r="AD267" i="4"/>
  <c r="Z267" i="4"/>
  <c r="AE267" i="4"/>
  <c r="AQ267" i="4" s="1"/>
  <c r="AW267" i="4" s="1"/>
  <c r="AK311" i="4"/>
  <c r="AG311" i="4"/>
  <c r="AM311" i="4" s="1"/>
  <c r="AS311" i="4" s="1"/>
  <c r="AF290" i="4"/>
  <c r="AL290" i="4" s="1"/>
  <c r="AR290" i="4" s="1"/>
  <c r="AJ290" i="4"/>
  <c r="AP290" i="4" s="1"/>
  <c r="AV290" i="4" s="1"/>
  <c r="AL250" i="4"/>
  <c r="AR250" i="4" s="1"/>
  <c r="AO190" i="4"/>
  <c r="AU190" i="4" s="1"/>
  <c r="AQ223" i="4"/>
  <c r="AW223" i="4" s="1"/>
  <c r="AO356" i="4"/>
  <c r="AU356" i="4" s="1"/>
  <c r="AG329" i="4"/>
  <c r="AL207" i="4"/>
  <c r="AR207" i="4" s="1"/>
  <c r="AO250" i="4"/>
  <c r="AU250" i="4" s="1"/>
  <c r="AO234" i="4"/>
  <c r="AU234" i="4" s="1"/>
  <c r="AH262" i="4"/>
  <c r="AN262" i="4" s="1"/>
  <c r="AT262" i="4" s="1"/>
  <c r="AD262" i="4"/>
  <c r="AM270" i="4"/>
  <c r="AS270" i="4" s="1"/>
  <c r="AN290" i="4"/>
  <c r="AT290" i="4" s="1"/>
  <c r="Y329" i="4"/>
  <c r="AJ329" i="4" s="1"/>
  <c r="AP329" i="4" s="1"/>
  <c r="AV329" i="4" s="1"/>
  <c r="AA308" i="4"/>
  <c r="AH203" i="4"/>
  <c r="AM335" i="4"/>
  <c r="AS335" i="4" s="1"/>
  <c r="AN301" i="4"/>
  <c r="AT301" i="4" s="1"/>
  <c r="W293" i="4"/>
  <c r="X293" i="4" s="1"/>
  <c r="AI309" i="4"/>
  <c r="W295" i="4"/>
  <c r="X295" i="4" s="1"/>
  <c r="AC295" i="4" s="1"/>
  <c r="W277" i="4"/>
  <c r="W285" i="4"/>
  <c r="AO349" i="4"/>
  <c r="AU349" i="4" s="1"/>
  <c r="AL349" i="4"/>
  <c r="AR349" i="4" s="1"/>
  <c r="D349" i="4" s="1"/>
  <c r="H349" i="4" s="1"/>
  <c r="AQ301" i="4"/>
  <c r="AW301" i="4" s="1"/>
  <c r="AH267" i="4"/>
  <c r="AI267" i="4"/>
  <c r="AK267" i="4"/>
  <c r="AG267" i="4"/>
  <c r="AF267" i="4"/>
  <c r="AJ267" i="4"/>
  <c r="AF252" i="4"/>
  <c r="AL252" i="4" s="1"/>
  <c r="AR252" i="4" s="1"/>
  <c r="AA252" i="4"/>
  <c r="AM252" i="4" s="1"/>
  <c r="AS252" i="4" s="1"/>
  <c r="AK252" i="4"/>
  <c r="AB252" i="4"/>
  <c r="W304" i="4"/>
  <c r="X304" i="4" s="1"/>
  <c r="W351" i="4"/>
  <c r="AC252" i="4"/>
  <c r="AO252" i="4" s="1"/>
  <c r="AU252" i="4" s="1"/>
  <c r="AJ252" i="4"/>
  <c r="AP252" i="4" s="1"/>
  <c r="AV252" i="4" s="1"/>
  <c r="AH311" i="4"/>
  <c r="AJ311" i="4"/>
  <c r="AE251" i="4"/>
  <c r="AQ251" i="4" s="1"/>
  <c r="AW251" i="4" s="1"/>
  <c r="AS251" i="4"/>
  <c r="AB251" i="4"/>
  <c r="AN251" i="4" s="1"/>
  <c r="AT251" i="4" s="1"/>
  <c r="AD251" i="4"/>
  <c r="AP251" i="4" s="1"/>
  <c r="AV251" i="4" s="1"/>
  <c r="Z251" i="4"/>
  <c r="AL251" i="4" s="1"/>
  <c r="AR251" i="4" s="1"/>
  <c r="AA251" i="4"/>
  <c r="AM251" i="4" s="1"/>
  <c r="AC251" i="4"/>
  <c r="AO251" i="4" s="1"/>
  <c r="AU251" i="4" s="1"/>
  <c r="AH252" i="4"/>
  <c r="AI290" i="4"/>
  <c r="AO290" i="4" s="1"/>
  <c r="AU290" i="4" s="1"/>
  <c r="W438" i="4"/>
  <c r="W188" i="4"/>
  <c r="W328" i="4"/>
  <c r="W296" i="4"/>
  <c r="X296" i="4" s="1"/>
  <c r="W280" i="4"/>
  <c r="AP382" i="4"/>
  <c r="AV382" i="4" s="1"/>
  <c r="AE343" i="4"/>
  <c r="AC343" i="4"/>
  <c r="AB357" i="4"/>
  <c r="AG187" i="4"/>
  <c r="AM187" i="4" s="1"/>
  <c r="AS187" i="4" s="1"/>
  <c r="X211" i="4"/>
  <c r="AK211" i="4" s="1"/>
  <c r="AB187" i="4"/>
  <c r="W372" i="4"/>
  <c r="X372" i="4" s="1"/>
  <c r="AK309" i="4"/>
  <c r="AF309" i="4"/>
  <c r="AP246" i="4"/>
  <c r="AV246" i="4" s="1"/>
  <c r="AP441" i="4"/>
  <c r="AN392" i="4"/>
  <c r="AP422" i="4"/>
  <c r="AL475" i="4"/>
  <c r="AR475" i="4" s="1"/>
  <c r="AN467" i="4"/>
  <c r="Z421" i="4"/>
  <c r="AD421" i="4"/>
  <c r="AF421" i="4"/>
  <c r="AV421" i="4"/>
  <c r="AH421" i="4"/>
  <c r="AK421" i="4"/>
  <c r="AE421" i="4"/>
  <c r="AQ421" i="4" s="1"/>
  <c r="AW421" i="4"/>
  <c r="AG421" i="4"/>
  <c r="AA421" i="4"/>
  <c r="AJ421" i="4"/>
  <c r="AB421" i="4"/>
  <c r="AN421" i="4" s="1"/>
  <c r="AT421" i="4" s="1"/>
  <c r="AC421" i="4"/>
  <c r="AO421" i="4" s="1"/>
  <c r="AU421" i="4" s="1"/>
  <c r="AI421" i="4"/>
  <c r="AM483" i="4"/>
  <c r="AP483" i="4"/>
  <c r="AD219" i="4"/>
  <c r="AP219" i="4" s="1"/>
  <c r="AV219" i="4" s="1"/>
  <c r="AM388" i="4"/>
  <c r="AS388" i="4" s="1"/>
  <c r="G349" i="4"/>
  <c r="Y389" i="4"/>
  <c r="AB389" i="4" s="1"/>
  <c r="AD389" i="4"/>
  <c r="AS389" i="4"/>
  <c r="AW389" i="4"/>
  <c r="AA389" i="4"/>
  <c r="W303" i="4"/>
  <c r="X303" i="4" s="1"/>
  <c r="W424" i="4"/>
  <c r="AL422" i="4"/>
  <c r="AR422" i="4" s="1"/>
  <c r="W390" i="4"/>
  <c r="AQ418" i="4"/>
  <c r="AW418" i="4" s="1"/>
  <c r="W461" i="4"/>
  <c r="AO219" i="4"/>
  <c r="AU219" i="4" s="1"/>
  <c r="W305" i="4"/>
  <c r="X227" i="4"/>
  <c r="Y227" i="4"/>
  <c r="W364" i="4"/>
  <c r="E342" i="4"/>
  <c r="I342" i="4" s="1"/>
  <c r="D342" i="4"/>
  <c r="H342" i="4" s="1"/>
  <c r="G342" i="4"/>
  <c r="F342" i="4"/>
  <c r="J342" i="4" s="1"/>
  <c r="AQ342" i="4"/>
  <c r="AW342" i="4" s="1"/>
  <c r="X307" i="4"/>
  <c r="Y307" i="4"/>
  <c r="AK307" i="4" s="1"/>
  <c r="AJ389" i="4"/>
  <c r="AF389" i="4"/>
  <c r="W440" i="4"/>
  <c r="AQ365" i="4"/>
  <c r="AW365" i="4" s="1"/>
  <c r="W196" i="4"/>
  <c r="X196" i="4" s="1"/>
  <c r="W232" i="4"/>
  <c r="X232" i="4" s="1"/>
  <c r="AN357" i="4"/>
  <c r="AT357" i="4" s="1"/>
  <c r="AL378" i="4"/>
  <c r="AR378" i="4" s="1"/>
  <c r="AD329" i="4"/>
  <c r="AK276" i="4"/>
  <c r="AB276" i="4"/>
  <c r="AD343" i="4"/>
  <c r="AP343" i="4" s="1"/>
  <c r="AV343" i="4" s="1"/>
  <c r="AE357" i="4"/>
  <c r="AQ357" i="4" s="1"/>
  <c r="AW357" i="4" s="1"/>
  <c r="AK187" i="4"/>
  <c r="Z187" i="4"/>
  <c r="AQ335" i="4"/>
  <c r="AW335" i="4" s="1"/>
  <c r="W229" i="4"/>
  <c r="X229" i="4" s="1"/>
  <c r="W313" i="4"/>
  <c r="AO418" i="4"/>
  <c r="AU418" i="4" s="1"/>
  <c r="AO483" i="4"/>
  <c r="AL219" i="4"/>
  <c r="AR219" i="4" s="1"/>
  <c r="AL388" i="4"/>
  <c r="AF219" i="4"/>
  <c r="AQ412" i="4"/>
  <c r="AP342" i="4"/>
  <c r="AV342" i="4" s="1"/>
  <c r="W391" i="4"/>
  <c r="X391" i="4" s="1"/>
  <c r="AG219" i="4"/>
  <c r="AM219" i="4" s="1"/>
  <c r="AS219" i="4" s="1"/>
  <c r="X239" i="4"/>
  <c r="AG389" i="4"/>
  <c r="AI389" i="4"/>
  <c r="AP469" i="4"/>
  <c r="W454" i="4"/>
  <c r="W478" i="4"/>
  <c r="W474" i="4"/>
  <c r="AP338" i="4"/>
  <c r="AV338" i="4" s="1"/>
  <c r="AO336" i="4"/>
  <c r="AU336" i="4" s="1"/>
  <c r="AB343" i="4"/>
  <c r="Z357" i="4"/>
  <c r="W265" i="4"/>
  <c r="AO301" i="4"/>
  <c r="AU301" i="4" s="1"/>
  <c r="W281" i="4"/>
  <c r="AN369" i="4"/>
  <c r="AT369" i="4" s="1"/>
  <c r="AG385" i="4"/>
  <c r="AN422" i="4"/>
  <c r="AT422" i="4" s="1"/>
  <c r="AN399" i="4"/>
  <c r="AT399" i="4" s="1"/>
  <c r="W407" i="4"/>
  <c r="AL418" i="4"/>
  <c r="AR418" i="4" s="1"/>
  <c r="AM467" i="4"/>
  <c r="AL483" i="4"/>
  <c r="AN483" i="4"/>
  <c r="AT483" i="4" s="1"/>
  <c r="AB219" i="4"/>
  <c r="AE219" i="4"/>
  <c r="AQ219" i="4" s="1"/>
  <c r="AW219" i="4" s="1"/>
  <c r="W370" i="4"/>
  <c r="X370" i="4" s="1"/>
  <c r="W330" i="4"/>
  <c r="X330" i="4" s="1"/>
  <c r="Y330" i="4" s="1"/>
  <c r="AM412" i="4"/>
  <c r="D412" i="4"/>
  <c r="H412" i="4" s="1"/>
  <c r="G412" i="4"/>
  <c r="F412" i="4"/>
  <c r="J412" i="4" s="1"/>
  <c r="E412" i="4"/>
  <c r="I412" i="4" s="1"/>
  <c r="AO342" i="4"/>
  <c r="AU342" i="4" s="1"/>
  <c r="AH219" i="4"/>
  <c r="AK389" i="4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F485" i="4"/>
  <c r="J485" i="4" s="1"/>
  <c r="D485" i="4"/>
  <c r="H485" i="4" s="1"/>
  <c r="G485" i="4"/>
  <c r="E485" i="4"/>
  <c r="I485" i="4" s="1"/>
  <c r="E465" i="4"/>
  <c r="I465" i="4" s="1"/>
  <c r="G465" i="4"/>
  <c r="D465" i="4"/>
  <c r="H465" i="4" s="1"/>
  <c r="F465" i="4"/>
  <c r="J465" i="4" s="1"/>
  <c r="AB447" i="4"/>
  <c r="AN447" i="4" s="1"/>
  <c r="AH447" i="4"/>
  <c r="AF447" i="4"/>
  <c r="AK447" i="4"/>
  <c r="AG447" i="4"/>
  <c r="AJ447" i="4"/>
  <c r="AI447" i="4"/>
  <c r="G418" i="4"/>
  <c r="D418" i="4"/>
  <c r="H418" i="4" s="1"/>
  <c r="F418" i="4"/>
  <c r="J418" i="4" s="1"/>
  <c r="E418" i="4"/>
  <c r="I418" i="4" s="1"/>
  <c r="AI386" i="4"/>
  <c r="AJ386" i="4"/>
  <c r="AH386" i="4"/>
  <c r="AK386" i="4"/>
  <c r="AG386" i="4"/>
  <c r="AF386" i="4"/>
  <c r="E427" i="4"/>
  <c r="I427" i="4" s="1"/>
  <c r="G427" i="4"/>
  <c r="F427" i="4"/>
  <c r="J427" i="4" s="1"/>
  <c r="D427" i="4"/>
  <c r="H427" i="4" s="1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G475" i="4"/>
  <c r="E475" i="4"/>
  <c r="I475" i="4" s="1"/>
  <c r="D475" i="4"/>
  <c r="H475" i="4" s="1"/>
  <c r="F475" i="4"/>
  <c r="J475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E422" i="4"/>
  <c r="I422" i="4" s="1"/>
  <c r="G422" i="4"/>
  <c r="D422" i="4"/>
  <c r="H422" i="4" s="1"/>
  <c r="F422" i="4"/>
  <c r="J422" i="4" s="1"/>
  <c r="X402" i="4"/>
  <c r="AM392" i="4"/>
  <c r="AS392" i="4" s="1"/>
  <c r="Y481" i="4"/>
  <c r="X481" i="4"/>
  <c r="G423" i="4"/>
  <c r="E423" i="4"/>
  <c r="I423" i="4" s="1"/>
  <c r="F423" i="4"/>
  <c r="J423" i="4" s="1"/>
  <c r="D423" i="4"/>
  <c r="H423" i="4" s="1"/>
  <c r="AM423" i="4"/>
  <c r="AS423" i="4" s="1"/>
  <c r="AM455" i="4"/>
  <c r="AS455" i="4" s="1"/>
  <c r="D433" i="4"/>
  <c r="H433" i="4" s="1"/>
  <c r="F433" i="4"/>
  <c r="J433" i="4" s="1"/>
  <c r="G433" i="4"/>
  <c r="E433" i="4"/>
  <c r="I433" i="4" s="1"/>
  <c r="AO453" i="4"/>
  <c r="AU453" i="4" s="1"/>
  <c r="AN453" i="4"/>
  <c r="AT453" i="4" s="1"/>
  <c r="AL419" i="4"/>
  <c r="AR419" i="4" s="1"/>
  <c r="AQ419" i="4"/>
  <c r="AW419" i="4" s="1"/>
  <c r="AE451" i="4"/>
  <c r="AA451" i="4"/>
  <c r="AP465" i="4"/>
  <c r="AV465" i="4" s="1"/>
  <c r="AM411" i="4"/>
  <c r="AS411" i="4" s="1"/>
  <c r="AM418" i="4"/>
  <c r="AS418" i="4" s="1"/>
  <c r="Y403" i="4"/>
  <c r="AA403" i="4" s="1"/>
  <c r="AQ399" i="4"/>
  <c r="AW399" i="4" s="1"/>
  <c r="AL479" i="4"/>
  <c r="AR479" i="4" s="1"/>
  <c r="AE443" i="4"/>
  <c r="AA443" i="4"/>
  <c r="AB443" i="4"/>
  <c r="AN443" i="4" s="1"/>
  <c r="AT443" i="4" s="1"/>
  <c r="AJ385" i="4"/>
  <c r="X429" i="4"/>
  <c r="Y429" i="4"/>
  <c r="AP463" i="4"/>
  <c r="AV463" i="4" s="1"/>
  <c r="AP457" i="4"/>
  <c r="AV457" i="4" s="1"/>
  <c r="AA395" i="4"/>
  <c r="AM395" i="4" s="1"/>
  <c r="AS395" i="4" s="1"/>
  <c r="AB395" i="4"/>
  <c r="AN395" i="4" s="1"/>
  <c r="Z395" i="4"/>
  <c r="AL395" i="4" s="1"/>
  <c r="AR395" i="4" s="1"/>
  <c r="AE395" i="4"/>
  <c r="AQ395" i="4" s="1"/>
  <c r="AW395" i="4" s="1"/>
  <c r="AD395" i="4"/>
  <c r="AP395" i="4" s="1"/>
  <c r="AC395" i="4"/>
  <c r="AO395" i="4" s="1"/>
  <c r="AU395" i="4" s="1"/>
  <c r="AV395" i="4"/>
  <c r="AT395" i="4"/>
  <c r="W444" i="4"/>
  <c r="AM382" i="4"/>
  <c r="AS382" i="4" s="1"/>
  <c r="E467" i="4"/>
  <c r="I467" i="4" s="1"/>
  <c r="G467" i="4"/>
  <c r="F467" i="4"/>
  <c r="J467" i="4" s="1"/>
  <c r="D467" i="4"/>
  <c r="H467" i="4" s="1"/>
  <c r="AO441" i="4"/>
  <c r="AU441" i="4" s="1"/>
  <c r="D399" i="4"/>
  <c r="H399" i="4" s="1"/>
  <c r="G399" i="4"/>
  <c r="E399" i="4"/>
  <c r="I399" i="4" s="1"/>
  <c r="F399" i="4"/>
  <c r="J399" i="4" s="1"/>
  <c r="E445" i="4"/>
  <c r="I445" i="4" s="1"/>
  <c r="D445" i="4"/>
  <c r="H445" i="4" s="1"/>
  <c r="G445" i="4"/>
  <c r="F445" i="4"/>
  <c r="J445" i="4" s="1"/>
  <c r="AO423" i="4"/>
  <c r="AU423" i="4" s="1"/>
  <c r="AD387" i="4"/>
  <c r="AB387" i="4"/>
  <c r="AA387" i="4"/>
  <c r="Z387" i="4"/>
  <c r="AL387" i="4" s="1"/>
  <c r="AR387" i="4" s="1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N419" i="4"/>
  <c r="AT419" i="4" s="1"/>
  <c r="AJ451" i="4"/>
  <c r="AK451" i="4"/>
  <c r="AF451" i="4"/>
  <c r="Y459" i="4"/>
  <c r="X459" i="4"/>
  <c r="AF459" i="4" s="1"/>
  <c r="AD447" i="4"/>
  <c r="AP447" i="4" s="1"/>
  <c r="AT447" i="4"/>
  <c r="AE447" i="4"/>
  <c r="AQ447" i="4" s="1"/>
  <c r="AW447" i="4" s="1"/>
  <c r="AA447" i="4"/>
  <c r="AM447" i="4" s="1"/>
  <c r="Z447" i="4"/>
  <c r="AL447" i="4" s="1"/>
  <c r="AC447" i="4"/>
  <c r="AO447" i="4" s="1"/>
  <c r="AV447" i="4"/>
  <c r="AR447" i="4"/>
  <c r="AU447" i="4"/>
  <c r="AS447" i="4"/>
  <c r="X407" i="4"/>
  <c r="Y407" i="4" s="1"/>
  <c r="F398" i="4"/>
  <c r="J398" i="4" s="1"/>
  <c r="D398" i="4"/>
  <c r="H398" i="4" s="1"/>
  <c r="G398" i="4"/>
  <c r="E398" i="4"/>
  <c r="I398" i="4" s="1"/>
  <c r="X396" i="4"/>
  <c r="Y396" i="4"/>
  <c r="AE403" i="4"/>
  <c r="AC403" i="4"/>
  <c r="Z403" i="4"/>
  <c r="AB403" i="4"/>
  <c r="AD403" i="4"/>
  <c r="AG443" i="4"/>
  <c r="AI443" i="4"/>
  <c r="AF443" i="4"/>
  <c r="AH403" i="4"/>
  <c r="AQ457" i="4"/>
  <c r="AW457" i="4" s="1"/>
  <c r="AN457" i="4"/>
  <c r="AT457" i="4" s="1"/>
  <c r="AC386" i="4"/>
  <c r="AA386" i="4"/>
  <c r="AB386" i="4"/>
  <c r="AN386" i="4" s="1"/>
  <c r="AT386" i="4" s="1"/>
  <c r="AE386" i="4"/>
  <c r="AQ386" i="4" s="1"/>
  <c r="AW386" i="4" s="1"/>
  <c r="AD386" i="4"/>
  <c r="AP386" i="4" s="1"/>
  <c r="Z386" i="4"/>
  <c r="AL386" i="4" s="1"/>
  <c r="AR386" i="4" s="1"/>
  <c r="AV386" i="4"/>
  <c r="W452" i="4"/>
  <c r="AJ436" i="4"/>
  <c r="AB385" i="4"/>
  <c r="Z385" i="4"/>
  <c r="AA385" i="4"/>
  <c r="AM385" i="4" s="1"/>
  <c r="AD385" i="4"/>
  <c r="AP385" i="4" s="1"/>
  <c r="AE385" i="4"/>
  <c r="AC385" i="4"/>
  <c r="AS385" i="4"/>
  <c r="AV385" i="4"/>
  <c r="AQ441" i="4"/>
  <c r="AW441" i="4" s="1"/>
  <c r="AN441" i="4"/>
  <c r="AT441" i="4" s="1"/>
  <c r="Y415" i="4"/>
  <c r="AE415" i="4" s="1"/>
  <c r="Y420" i="4"/>
  <c r="AD420" i="4" s="1"/>
  <c r="AQ422" i="4"/>
  <c r="AW422" i="4" s="1"/>
  <c r="AN455" i="4"/>
  <c r="AT455" i="4" s="1"/>
  <c r="AL455" i="4"/>
  <c r="AR455" i="4" s="1"/>
  <c r="AD451" i="4"/>
  <c r="AG451" i="4"/>
  <c r="AI451" i="4"/>
  <c r="AO451" i="4" s="1"/>
  <c r="AU451" i="4" s="1"/>
  <c r="AH451" i="4"/>
  <c r="AP411" i="4"/>
  <c r="AV411" i="4" s="1"/>
  <c r="AP445" i="4"/>
  <c r="AV445" i="4" s="1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L443" i="4" s="1"/>
  <c r="AR443" i="4" s="1"/>
  <c r="AQ445" i="4"/>
  <c r="AW445" i="4" s="1"/>
  <c r="AH385" i="4"/>
  <c r="AK385" i="4"/>
  <c r="X417" i="4"/>
  <c r="Y417" i="4" s="1"/>
  <c r="AG415" i="4"/>
  <c r="AI380" i="4"/>
  <c r="AJ403" i="4"/>
  <c r="AA473" i="4"/>
  <c r="AC473" i="4"/>
  <c r="AE473" i="4"/>
  <c r="Z473" i="4"/>
  <c r="AB473" i="4"/>
  <c r="AD473" i="4"/>
  <c r="AT473" i="4"/>
  <c r="AG473" i="4"/>
  <c r="AI473" i="4"/>
  <c r="AH473" i="4"/>
  <c r="AJ473" i="4"/>
  <c r="AF473" i="4"/>
  <c r="AK473" i="4"/>
  <c r="AO457" i="4"/>
  <c r="AU457" i="4" s="1"/>
  <c r="AL457" i="4"/>
  <c r="AR457" i="4" s="1"/>
  <c r="X461" i="4"/>
  <c r="Y461" i="4" s="1"/>
  <c r="AQ377" i="4"/>
  <c r="AW377" i="4" s="1"/>
  <c r="AK458" i="4"/>
  <c r="AM435" i="4"/>
  <c r="AS435" i="4" s="1"/>
  <c r="W450" i="4"/>
  <c r="Y464" i="4"/>
  <c r="Y486" i="4"/>
  <c r="Y472" i="4"/>
  <c r="Y442" i="4"/>
  <c r="Y480" i="4"/>
  <c r="AM441" i="4"/>
  <c r="AS441" i="4" s="1"/>
  <c r="AL441" i="4"/>
  <c r="AR441" i="4" s="1"/>
  <c r="AP392" i="4"/>
  <c r="AV392" i="4" s="1"/>
  <c r="AL392" i="4"/>
  <c r="AR392" i="4" s="1"/>
  <c r="AC415" i="4"/>
  <c r="AA415" i="4"/>
  <c r="AD415" i="4"/>
  <c r="AB415" i="4"/>
  <c r="Z415" i="4"/>
  <c r="E413" i="4"/>
  <c r="I413" i="4" s="1"/>
  <c r="D413" i="4"/>
  <c r="H413" i="4" s="1"/>
  <c r="G413" i="4"/>
  <c r="F413" i="4"/>
  <c r="J413" i="4" s="1"/>
  <c r="AM422" i="4"/>
  <c r="AS422" i="4" s="1"/>
  <c r="AD406" i="4"/>
  <c r="AP406" i="4" s="1"/>
  <c r="AV406" i="4" s="1"/>
  <c r="Z406" i="4"/>
  <c r="AL406" i="4" s="1"/>
  <c r="AE406" i="4"/>
  <c r="AQ406" i="4" s="1"/>
  <c r="AA406" i="4"/>
  <c r="AM406" i="4" s="1"/>
  <c r="AS406" i="4" s="1"/>
  <c r="AB406" i="4"/>
  <c r="AN406" i="4" s="1"/>
  <c r="AT406" i="4" s="1"/>
  <c r="AC406" i="4"/>
  <c r="AO406" i="4" s="1"/>
  <c r="AR406" i="4"/>
  <c r="AU406" i="4"/>
  <c r="AW406" i="4"/>
  <c r="AM433" i="4"/>
  <c r="AS433" i="4" s="1"/>
  <c r="AP453" i="4"/>
  <c r="AV453" i="4" s="1"/>
  <c r="AL453" i="4"/>
  <c r="AR453" i="4" s="1"/>
  <c r="AB451" i="4"/>
  <c r="Z451" i="4"/>
  <c r="AL451" i="4" s="1"/>
  <c r="AR451" i="4" s="1"/>
  <c r="AQ465" i="4"/>
  <c r="AW465" i="4" s="1"/>
  <c r="F411" i="4"/>
  <c r="J411" i="4" s="1"/>
  <c r="G411" i="4"/>
  <c r="D411" i="4"/>
  <c r="H411" i="4" s="1"/>
  <c r="E411" i="4"/>
  <c r="I411" i="4" s="1"/>
  <c r="AO411" i="4"/>
  <c r="AU411" i="4" s="1"/>
  <c r="AN411" i="4"/>
  <c r="AT411" i="4" s="1"/>
  <c r="Y390" i="4"/>
  <c r="X390" i="4"/>
  <c r="AI390" i="4" s="1"/>
  <c r="AO445" i="4"/>
  <c r="AU445" i="4" s="1"/>
  <c r="X397" i="4"/>
  <c r="X449" i="4"/>
  <c r="Y449" i="4" s="1"/>
  <c r="AE380" i="4"/>
  <c r="AQ380" i="4" s="1"/>
  <c r="AW380" i="4" s="1"/>
  <c r="AD380" i="4"/>
  <c r="AB380" i="4"/>
  <c r="AA380" i="4"/>
  <c r="Z380" i="4"/>
  <c r="AC380" i="4"/>
  <c r="AO380" i="4" s="1"/>
  <c r="AU380" i="4" s="1"/>
  <c r="AM479" i="4"/>
  <c r="AS479" i="4" s="1"/>
  <c r="AM475" i="4"/>
  <c r="AS475" i="4" s="1"/>
  <c r="E426" i="4"/>
  <c r="I426" i="4" s="1"/>
  <c r="D426" i="4"/>
  <c r="H426" i="4" s="1"/>
  <c r="G426" i="4"/>
  <c r="F426" i="4"/>
  <c r="J426" i="4" s="1"/>
  <c r="AC443" i="4"/>
  <c r="AO443" i="4" s="1"/>
  <c r="AU443" i="4" s="1"/>
  <c r="AD443" i="4"/>
  <c r="AP443" i="4" s="1"/>
  <c r="AV443" i="4" s="1"/>
  <c r="AF385" i="4"/>
  <c r="AI385" i="4"/>
  <c r="AQ463" i="4"/>
  <c r="AW463" i="4" s="1"/>
  <c r="AL463" i="4"/>
  <c r="AR463" i="4" s="1"/>
  <c r="AK415" i="4"/>
  <c r="AQ415" i="4" s="1"/>
  <c r="AW415" i="4" s="1"/>
  <c r="AJ380" i="4"/>
  <c r="AK403" i="4"/>
  <c r="AG403" i="4"/>
  <c r="AM403" i="4" s="1"/>
  <c r="AS403" i="4" s="1"/>
  <c r="AM457" i="4"/>
  <c r="AS457" i="4" s="1"/>
  <c r="AL377" i="4"/>
  <c r="AR377" i="4" s="1"/>
  <c r="Y401" i="4"/>
  <c r="Z401" i="4" s="1"/>
  <c r="F241" i="3"/>
  <c r="H241" i="3"/>
  <c r="E253" i="4"/>
  <c r="I253" i="4" s="1"/>
  <c r="D253" i="4"/>
  <c r="H253" i="4" s="1"/>
  <c r="G253" i="4"/>
  <c r="F253" i="4"/>
  <c r="J253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W345" i="4"/>
  <c r="X345" i="4" s="1"/>
  <c r="AC308" i="4"/>
  <c r="AH192" i="4"/>
  <c r="AL247" i="4"/>
  <c r="AR247" i="4" s="1"/>
  <c r="AQ247" i="4"/>
  <c r="AW247" i="4" s="1"/>
  <c r="AN317" i="4"/>
  <c r="AT317" i="4" s="1"/>
  <c r="AL317" i="4"/>
  <c r="AR317" i="4" s="1"/>
  <c r="X237" i="4"/>
  <c r="Y237" i="4" s="1"/>
  <c r="AG309" i="4"/>
  <c r="W287" i="4"/>
  <c r="W235" i="4"/>
  <c r="W243" i="4"/>
  <c r="AI260" i="4"/>
  <c r="AK260" i="4"/>
  <c r="AQ260" i="4" s="1"/>
  <c r="AW260" i="4" s="1"/>
  <c r="AG260" i="4"/>
  <c r="AM260" i="4" s="1"/>
  <c r="AS260" i="4" s="1"/>
  <c r="AJ260" i="4"/>
  <c r="AF260" i="4"/>
  <c r="AL260" i="4" s="1"/>
  <c r="AR260" i="4" s="1"/>
  <c r="AH260" i="4"/>
  <c r="Z309" i="4"/>
  <c r="AL309" i="4" s="1"/>
  <c r="AR309" i="4" s="1"/>
  <c r="AC309" i="4"/>
  <c r="AO309" i="4" s="1"/>
  <c r="AU309" i="4" s="1"/>
  <c r="AD309" i="4"/>
  <c r="AP309" i="4" s="1"/>
  <c r="AA309" i="4"/>
  <c r="AM309" i="4" s="1"/>
  <c r="AS309" i="4" s="1"/>
  <c r="AE309" i="4"/>
  <c r="AV309" i="4"/>
  <c r="AB309" i="4"/>
  <c r="AQ246" i="4"/>
  <c r="AW246" i="4" s="1"/>
  <c r="AO246" i="4"/>
  <c r="AU246" i="4" s="1"/>
  <c r="X375" i="4"/>
  <c r="Y375" i="4" s="1"/>
  <c r="AB375" i="4" s="1"/>
  <c r="W361" i="4"/>
  <c r="X361" i="4" s="1"/>
  <c r="W289" i="4"/>
  <c r="AO369" i="4"/>
  <c r="AU369" i="4" s="1"/>
  <c r="AQ302" i="4"/>
  <c r="AW302" i="4" s="1"/>
  <c r="AI262" i="4"/>
  <c r="AO262" i="4" s="1"/>
  <c r="AU262" i="4" s="1"/>
  <c r="AP260" i="4"/>
  <c r="AV260" i="4" s="1"/>
  <c r="AO238" i="4"/>
  <c r="AU238" i="4" s="1"/>
  <c r="AJ203" i="4"/>
  <c r="AP317" i="4"/>
  <c r="AV317" i="4" s="1"/>
  <c r="AM317" i="4"/>
  <c r="AS317" i="4" s="1"/>
  <c r="X346" i="4"/>
  <c r="Y346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Y295" i="4"/>
  <c r="AI295" i="4" s="1"/>
  <c r="W367" i="4"/>
  <c r="W279" i="4"/>
  <c r="X279" i="4" s="1"/>
  <c r="X277" i="4"/>
  <c r="W248" i="4"/>
  <c r="X285" i="4"/>
  <c r="Y208" i="4"/>
  <c r="AA208" i="4" s="1"/>
  <c r="W320" i="4"/>
  <c r="AN260" i="4"/>
  <c r="AT260" i="4" s="1"/>
  <c r="AF211" i="4"/>
  <c r="AA203" i="4"/>
  <c r="D335" i="4"/>
  <c r="H335" i="4" s="1"/>
  <c r="E335" i="4"/>
  <c r="I335" i="4" s="1"/>
  <c r="G335" i="4"/>
  <c r="F335" i="4"/>
  <c r="J335" i="4" s="1"/>
  <c r="X257" i="4"/>
  <c r="Y257" i="4" s="1"/>
  <c r="AO317" i="4"/>
  <c r="AU317" i="4" s="1"/>
  <c r="Y268" i="4"/>
  <c r="Z268" i="4" s="1"/>
  <c r="AB268" i="4"/>
  <c r="Y293" i="4"/>
  <c r="AH293" i="4" s="1"/>
  <c r="AD293" i="4"/>
  <c r="W362" i="4"/>
  <c r="AL246" i="4"/>
  <c r="AR246" i="4" s="1"/>
  <c r="X313" i="4"/>
  <c r="Y313" i="4" s="1"/>
  <c r="E325" i="4"/>
  <c r="I325" i="4" s="1"/>
  <c r="G325" i="4"/>
  <c r="F325" i="4"/>
  <c r="J325" i="4" s="1"/>
  <c r="D325" i="4"/>
  <c r="H325" i="4" s="1"/>
  <c r="Y231" i="4"/>
  <c r="Z231" i="4" s="1"/>
  <c r="AC231" i="4"/>
  <c r="AC315" i="4"/>
  <c r="AO315" i="4" s="1"/>
  <c r="AU315" i="4" s="1"/>
  <c r="AE315" i="4"/>
  <c r="AA315" i="4"/>
  <c r="Z315" i="4"/>
  <c r="AL315" i="4" s="1"/>
  <c r="AR315" i="4" s="1"/>
  <c r="AD315" i="4"/>
  <c r="AP315" i="4" s="1"/>
  <c r="AV315" i="4" s="1"/>
  <c r="AP369" i="4"/>
  <c r="AV369" i="4" s="1"/>
  <c r="AO260" i="4"/>
  <c r="AU260" i="4" s="1"/>
  <c r="X371" i="4"/>
  <c r="Y371" i="4"/>
  <c r="Y283" i="4"/>
  <c r="AF283" i="4" s="1"/>
  <c r="X249" i="4"/>
  <c r="Y249" i="4"/>
  <c r="AI359" i="4"/>
  <c r="AD359" i="4"/>
  <c r="AJ359" i="4"/>
  <c r="AC359" i="4"/>
  <c r="AO359" i="4" s="1"/>
  <c r="AU359" i="4" s="1"/>
  <c r="AB359" i="4"/>
  <c r="AH359" i="4"/>
  <c r="Z359" i="4"/>
  <c r="AE359" i="4"/>
  <c r="AF359" i="4"/>
  <c r="AA359" i="4"/>
  <c r="AG359" i="4"/>
  <c r="AK359" i="4"/>
  <c r="Y291" i="4"/>
  <c r="AJ291" i="4" s="1"/>
  <c r="X265" i="4"/>
  <c r="X373" i="4"/>
  <c r="Y373" i="4" s="1"/>
  <c r="X281" i="4"/>
  <c r="AE271" i="4"/>
  <c r="AC271" i="4"/>
  <c r="AO271" i="4" s="1"/>
  <c r="AU271" i="4" s="1"/>
  <c r="AB271" i="4"/>
  <c r="AN271" i="4" s="1"/>
  <c r="AT271" i="4" s="1"/>
  <c r="Z271" i="4"/>
  <c r="AL271" i="4" s="1"/>
  <c r="AR271" i="4" s="1"/>
  <c r="AS271" i="4"/>
  <c r="AA271" i="4"/>
  <c r="AM271" i="4" s="1"/>
  <c r="W210" i="4"/>
  <c r="Y210" i="4" s="1"/>
  <c r="W186" i="4"/>
  <c r="X186" i="4" s="1"/>
  <c r="AJ187" i="4"/>
  <c r="AH187" i="4"/>
  <c r="AN187" i="4" s="1"/>
  <c r="AT187" i="4" s="1"/>
  <c r="AF187" i="4"/>
  <c r="AL187" i="4" s="1"/>
  <c r="AR187" i="4" s="1"/>
  <c r="AJ192" i="4"/>
  <c r="AE187" i="4"/>
  <c r="AQ187" i="4" s="1"/>
  <c r="AW187" i="4" s="1"/>
  <c r="AD187" i="4"/>
  <c r="AB203" i="4"/>
  <c r="AN203" i="4" s="1"/>
  <c r="AT203" i="4" s="1"/>
  <c r="Z203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AQ213" i="4"/>
  <c r="AW213" i="4" s="1"/>
  <c r="Y198" i="4"/>
  <c r="AJ198" i="4" s="1"/>
  <c r="X200" i="4"/>
  <c r="Y199" i="4"/>
  <c r="X199" i="4"/>
  <c r="X197" i="4"/>
  <c r="X215" i="4"/>
  <c r="Y215" i="4" s="1"/>
  <c r="AO187" i="4"/>
  <c r="AU187" i="4" s="1"/>
  <c r="AL203" i="4"/>
  <c r="AR203" i="4" s="1"/>
  <c r="AN213" i="4"/>
  <c r="AT213" i="4" s="1"/>
  <c r="AM207" i="4"/>
  <c r="AS207" i="4" s="1"/>
  <c r="AO207" i="4"/>
  <c r="AU207" i="4" s="1"/>
  <c r="AO217" i="4"/>
  <c r="AU217" i="4" s="1"/>
  <c r="AM217" i="4"/>
  <c r="AS217" i="4" s="1"/>
  <c r="Y202" i="4"/>
  <c r="AF202" i="4" s="1"/>
  <c r="Y193" i="4"/>
  <c r="AB193" i="4" s="1"/>
  <c r="AH211" i="4"/>
  <c r="AF213" i="4"/>
  <c r="X195" i="4"/>
  <c r="Y195" i="4" s="1"/>
  <c r="X201" i="4"/>
  <c r="Y201" i="4" s="1"/>
  <c r="AG201" i="4" s="1"/>
  <c r="AK203" i="4"/>
  <c r="AI203" i="4"/>
  <c r="AO203" i="4" s="1"/>
  <c r="AU203" i="4" s="1"/>
  <c r="AG203" i="4"/>
  <c r="X205" i="4"/>
  <c r="Z192" i="4"/>
  <c r="AD192" i="4"/>
  <c r="AP192" i="4" s="1"/>
  <c r="AV192" i="4" s="1"/>
  <c r="AG192" i="4"/>
  <c r="AM192" i="4" s="1"/>
  <c r="AS192" i="4" s="1"/>
  <c r="AK192" i="4"/>
  <c r="AF192" i="4"/>
  <c r="AB192" i="4"/>
  <c r="AE192" i="4"/>
  <c r="AC192" i="4"/>
  <c r="AO192" i="4" s="1"/>
  <c r="AU192" i="4" s="1"/>
  <c r="AH193" i="4"/>
  <c r="Z211" i="4"/>
  <c r="AL211" i="4" s="1"/>
  <c r="AG213" i="4"/>
  <c r="Y189" i="4"/>
  <c r="AH189" i="4" s="1"/>
  <c r="AE203" i="4"/>
  <c r="AD203" i="4"/>
  <c r="AP203" i="4" s="1"/>
  <c r="AV203" i="4" s="1"/>
  <c r="AI213" i="4"/>
  <c r="AA213" i="4"/>
  <c r="AM213" i="4" s="1"/>
  <c r="AS213" i="4" s="1"/>
  <c r="Z213" i="4"/>
  <c r="AN338" i="4"/>
  <c r="AT338" i="4" s="1"/>
  <c r="AP242" i="4"/>
  <c r="AV242" i="4" s="1"/>
  <c r="AQ383" i="4"/>
  <c r="AW383" i="4" s="1"/>
  <c r="AL365" i="4"/>
  <c r="AR365" i="4" s="1"/>
  <c r="E365" i="4" s="1"/>
  <c r="I365" i="4" s="1"/>
  <c r="AN336" i="4"/>
  <c r="AT336" i="4" s="1"/>
  <c r="X188" i="4"/>
  <c r="Y188" i="4" s="1"/>
  <c r="Y328" i="4"/>
  <c r="X328" i="4"/>
  <c r="X320" i="4"/>
  <c r="Y320" i="4" s="1"/>
  <c r="AI284" i="4"/>
  <c r="AA284" i="4"/>
  <c r="AD284" i="4"/>
  <c r="AF284" i="4"/>
  <c r="AC284" i="4"/>
  <c r="AO284" i="4" s="1"/>
  <c r="AU284" i="4" s="1"/>
  <c r="AK284" i="4"/>
  <c r="Z284" i="4"/>
  <c r="AL284" i="4" s="1"/>
  <c r="AR284" i="4" s="1"/>
  <c r="AH284" i="4"/>
  <c r="AE284" i="4"/>
  <c r="AG284" i="4"/>
  <c r="AJ284" i="4"/>
  <c r="AB284" i="4"/>
  <c r="AN284" i="4" s="1"/>
  <c r="AT284" i="4" s="1"/>
  <c r="X280" i="4"/>
  <c r="Y280" i="4" s="1"/>
  <c r="Y299" i="4"/>
  <c r="AA299" i="4" s="1"/>
  <c r="X347" i="4"/>
  <c r="Y347" i="4"/>
  <c r="AP253" i="4"/>
  <c r="AV253" i="4" s="1"/>
  <c r="Y323" i="4"/>
  <c r="AB323" i="4" s="1"/>
  <c r="X210" i="4"/>
  <c r="AK210" i="4" s="1"/>
  <c r="Y374" i="4"/>
  <c r="X374" i="4"/>
  <c r="AL333" i="4"/>
  <c r="AR333" i="4" s="1"/>
  <c r="AQ333" i="4"/>
  <c r="AW333" i="4" s="1"/>
  <c r="AP238" i="4"/>
  <c r="AV238" i="4" s="1"/>
  <c r="D378" i="4"/>
  <c r="H378" i="4" s="1"/>
  <c r="F378" i="4"/>
  <c r="J378" i="4" s="1"/>
  <c r="G378" i="4"/>
  <c r="E378" i="4"/>
  <c r="I378" i="4" s="1"/>
  <c r="AN378" i="4"/>
  <c r="AT378" i="4" s="1"/>
  <c r="AN382" i="4"/>
  <c r="AT382" i="4" s="1"/>
  <c r="AB376" i="4"/>
  <c r="AN376" i="4" s="1"/>
  <c r="AT376" i="4" s="1"/>
  <c r="AD376" i="4"/>
  <c r="AP376" i="4" s="1"/>
  <c r="AV376" i="4" s="1"/>
  <c r="Z376" i="4"/>
  <c r="AL376" i="4" s="1"/>
  <c r="AR376" i="4" s="1"/>
  <c r="AA376" i="4"/>
  <c r="AM376" i="4" s="1"/>
  <c r="AS376" i="4" s="1"/>
  <c r="AC376" i="4"/>
  <c r="AO376" i="4" s="1"/>
  <c r="AU376" i="4" s="1"/>
  <c r="AK198" i="4"/>
  <c r="AM276" i="4"/>
  <c r="AS276" i="4" s="1"/>
  <c r="AN276" i="4"/>
  <c r="AT276" i="4" s="1"/>
  <c r="AQ276" i="4"/>
  <c r="AW276" i="4" s="1"/>
  <c r="AQ343" i="4"/>
  <c r="AW343" i="4" s="1"/>
  <c r="AO343" i="4"/>
  <c r="AU343" i="4" s="1"/>
  <c r="AL357" i="4"/>
  <c r="AR357" i="4" s="1"/>
  <c r="AM269" i="4"/>
  <c r="AS269" i="4" s="1"/>
  <c r="AG323" i="4"/>
  <c r="AH323" i="4"/>
  <c r="AO308" i="4"/>
  <c r="AU308" i="4" s="1"/>
  <c r="AM308" i="4"/>
  <c r="AS308" i="4" s="1"/>
  <c r="AP308" i="4"/>
  <c r="AV308" i="4" s="1"/>
  <c r="AE341" i="4"/>
  <c r="AQ341" i="4" s="1"/>
  <c r="AW341" i="4" s="1"/>
  <c r="AB341" i="4"/>
  <c r="AN341" i="4" s="1"/>
  <c r="AT341" i="4" s="1"/>
  <c r="AC341" i="4"/>
  <c r="AO341" i="4" s="1"/>
  <c r="AU341" i="4" s="1"/>
  <c r="AD341" i="4"/>
  <c r="AA341" i="4"/>
  <c r="AM341" i="4" s="1"/>
  <c r="AS341" i="4" s="1"/>
  <c r="Z341" i="4"/>
  <c r="AN302" i="4"/>
  <c r="AT302" i="4" s="1"/>
  <c r="AO242" i="4"/>
  <c r="AU242" i="4" s="1"/>
  <c r="AP358" i="4"/>
  <c r="AV358" i="4" s="1"/>
  <c r="AN352" i="4"/>
  <c r="AT352" i="4" s="1"/>
  <c r="AM352" i="4"/>
  <c r="AS352" i="4" s="1"/>
  <c r="AP352" i="4"/>
  <c r="AV352" i="4" s="1"/>
  <c r="AM336" i="4"/>
  <c r="AS336" i="4" s="1"/>
  <c r="AM344" i="4"/>
  <c r="AS344" i="4" s="1"/>
  <c r="AP383" i="4"/>
  <c r="AV383" i="4" s="1"/>
  <c r="AD278" i="4"/>
  <c r="X220" i="4"/>
  <c r="Y220" i="4" s="1"/>
  <c r="W204" i="4"/>
  <c r="Y300" i="4"/>
  <c r="AF300" i="4" s="1"/>
  <c r="AI300" i="4"/>
  <c r="AD300" i="4"/>
  <c r="AJ300" i="4"/>
  <c r="AE300" i="4"/>
  <c r="Z198" i="4"/>
  <c r="AE198" i="4"/>
  <c r="AD198" i="4"/>
  <c r="W331" i="4"/>
  <c r="AI299" i="4"/>
  <c r="AK299" i="4"/>
  <c r="AF299" i="4"/>
  <c r="AG299" i="4"/>
  <c r="W319" i="4"/>
  <c r="W327" i="4"/>
  <c r="X327" i="4" s="1"/>
  <c r="AM357" i="4"/>
  <c r="AS357" i="4" s="1"/>
  <c r="W212" i="4"/>
  <c r="W272" i="4"/>
  <c r="W264" i="4"/>
  <c r="W256" i="4"/>
  <c r="X366" i="4"/>
  <c r="Y366" i="4" s="1"/>
  <c r="AO333" i="4"/>
  <c r="AU333" i="4" s="1"/>
  <c r="AN333" i="4"/>
  <c r="AT333" i="4" s="1"/>
  <c r="AM333" i="4"/>
  <c r="AS333" i="4" s="1"/>
  <c r="AN238" i="4"/>
  <c r="AT238" i="4" s="1"/>
  <c r="AQ238" i="4"/>
  <c r="AW238" i="4" s="1"/>
  <c r="AL238" i="4"/>
  <c r="AR238" i="4" s="1"/>
  <c r="AP378" i="4"/>
  <c r="AV378" i="4" s="1"/>
  <c r="AO378" i="4"/>
  <c r="AU378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B384" i="4"/>
  <c r="Z329" i="4"/>
  <c r="AB329" i="4"/>
  <c r="AE376" i="4"/>
  <c r="AQ376" i="4" s="1"/>
  <c r="AW376" i="4" s="1"/>
  <c r="X360" i="4"/>
  <c r="Y360" i="4"/>
  <c r="AJ276" i="4"/>
  <c r="AP276" i="4" s="1"/>
  <c r="AV276" i="4" s="1"/>
  <c r="AI276" i="4"/>
  <c r="AI198" i="4"/>
  <c r="AH198" i="4"/>
  <c r="W194" i="4"/>
  <c r="AC276" i="4"/>
  <c r="AO276" i="4" s="1"/>
  <c r="AU276" i="4" s="1"/>
  <c r="Z276" i="4"/>
  <c r="AL276" i="4" s="1"/>
  <c r="AR276" i="4" s="1"/>
  <c r="AN343" i="4"/>
  <c r="AT343" i="4" s="1"/>
  <c r="AM343" i="4"/>
  <c r="AS343" i="4" s="1"/>
  <c r="AL343" i="4"/>
  <c r="AR343" i="4" s="1"/>
  <c r="AD357" i="4"/>
  <c r="AP357" i="4" s="1"/>
  <c r="AV357" i="4" s="1"/>
  <c r="AC357" i="4"/>
  <c r="AO357" i="4" s="1"/>
  <c r="AU357" i="4" s="1"/>
  <c r="F217" i="4"/>
  <c r="J217" i="4" s="1"/>
  <c r="E217" i="4"/>
  <c r="I217" i="4" s="1"/>
  <c r="D217" i="4"/>
  <c r="H217" i="4" s="1"/>
  <c r="G217" i="4"/>
  <c r="W353" i="4"/>
  <c r="AJ323" i="4"/>
  <c r="AI323" i="4"/>
  <c r="AF323" i="4"/>
  <c r="W339" i="4"/>
  <c r="AD324" i="4"/>
  <c r="AE324" i="4"/>
  <c r="AQ324" i="4" s="1"/>
  <c r="AW324" i="4" s="1"/>
  <c r="AA324" i="4"/>
  <c r="Z324" i="4"/>
  <c r="AC324" i="4"/>
  <c r="AB324" i="4"/>
  <c r="AN324" i="4" s="1"/>
  <c r="AT324" i="4" s="1"/>
  <c r="AH324" i="4"/>
  <c r="AF324" i="4"/>
  <c r="AG324" i="4"/>
  <c r="AJ324" i="4"/>
  <c r="AK324" i="4"/>
  <c r="AI324" i="4"/>
  <c r="AN308" i="4"/>
  <c r="AT308" i="4" s="1"/>
  <c r="AL308" i="4"/>
  <c r="AR308" i="4" s="1"/>
  <c r="AQ308" i="4"/>
  <c r="AW308" i="4" s="1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AA321" i="4"/>
  <c r="AE321" i="4"/>
  <c r="AQ321" i="4" s="1"/>
  <c r="AW321" i="4" s="1"/>
  <c r="AB321" i="4"/>
  <c r="AC321" i="4"/>
  <c r="Z321" i="4"/>
  <c r="AD321" i="4"/>
  <c r="AI321" i="4"/>
  <c r="AK321" i="4"/>
  <c r="AG321" i="4"/>
  <c r="AJ321" i="4"/>
  <c r="AF321" i="4"/>
  <c r="AH321" i="4"/>
  <c r="W216" i="4"/>
  <c r="AB202" i="4"/>
  <c r="AE202" i="4"/>
  <c r="AD202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D365" i="4"/>
  <c r="H365" i="4" s="1"/>
  <c r="G365" i="4"/>
  <c r="D356" i="4"/>
  <c r="H356" i="4" s="1"/>
  <c r="G356" i="4"/>
  <c r="F356" i="4"/>
  <c r="J356" i="4" s="1"/>
  <c r="E356" i="4"/>
  <c r="I356" i="4" s="1"/>
  <c r="E383" i="4"/>
  <c r="I383" i="4" s="1"/>
  <c r="F383" i="4"/>
  <c r="J383" i="4" s="1"/>
  <c r="D383" i="4"/>
  <c r="H383" i="4" s="1"/>
  <c r="G383" i="4"/>
  <c r="F302" i="4"/>
  <c r="J302" i="4" s="1"/>
  <c r="G302" i="4"/>
  <c r="E302" i="4"/>
  <c r="I302" i="4" s="1"/>
  <c r="D302" i="4"/>
  <c r="H302" i="4" s="1"/>
  <c r="AF381" i="4"/>
  <c r="D369" i="4"/>
  <c r="H369" i="4" s="1"/>
  <c r="E369" i="4"/>
  <c r="I369" i="4" s="1"/>
  <c r="F369" i="4"/>
  <c r="J369" i="4" s="1"/>
  <c r="G369" i="4"/>
  <c r="AL338" i="4"/>
  <c r="AR338" i="4" s="1"/>
  <c r="AQ338" i="4"/>
  <c r="AW338" i="4" s="1"/>
  <c r="AP228" i="4"/>
  <c r="AV228" i="4" s="1"/>
  <c r="AO228" i="4"/>
  <c r="AU228" i="4" s="1"/>
  <c r="AP234" i="4"/>
  <c r="AV234" i="4" s="1"/>
  <c r="AM234" i="4"/>
  <c r="AS234" i="4" s="1"/>
  <c r="AM302" i="4"/>
  <c r="AS302" i="4" s="1"/>
  <c r="AM242" i="4"/>
  <c r="AS242" i="4" s="1"/>
  <c r="AD222" i="4"/>
  <c r="Z222" i="4"/>
  <c r="AB222" i="4"/>
  <c r="AC222" i="4"/>
  <c r="AA222" i="4"/>
  <c r="AE222" i="4"/>
  <c r="AG222" i="4"/>
  <c r="AI222" i="4"/>
  <c r="AF222" i="4"/>
  <c r="AK222" i="4"/>
  <c r="AH222" i="4"/>
  <c r="AJ222" i="4"/>
  <c r="AE330" i="4"/>
  <c r="AD330" i="4"/>
  <c r="AB330" i="4"/>
  <c r="AC330" i="4"/>
  <c r="AA330" i="4"/>
  <c r="Z330" i="4"/>
  <c r="AI330" i="4"/>
  <c r="AK330" i="4"/>
  <c r="AH330" i="4"/>
  <c r="AG330" i="4"/>
  <c r="AF330" i="4"/>
  <c r="AJ330" i="4"/>
  <c r="AO358" i="4"/>
  <c r="AU358" i="4" s="1"/>
  <c r="AL358" i="4"/>
  <c r="AR358" i="4" s="1"/>
  <c r="AA355" i="4"/>
  <c r="Z355" i="4"/>
  <c r="AI355" i="4"/>
  <c r="AL190" i="4"/>
  <c r="AR190" i="4" s="1"/>
  <c r="AL262" i="4"/>
  <c r="AR262" i="4" s="1"/>
  <c r="AN365" i="4"/>
  <c r="AT365" i="4" s="1"/>
  <c r="AA286" i="4"/>
  <c r="AL336" i="4"/>
  <c r="AR336" i="4" s="1"/>
  <c r="AM191" i="4"/>
  <c r="AS191" i="4" s="1"/>
  <c r="AP191" i="4"/>
  <c r="AV191" i="4" s="1"/>
  <c r="AB278" i="4"/>
  <c r="AC278" i="4"/>
  <c r="Z278" i="4"/>
  <c r="AA278" i="4"/>
  <c r="AE278" i="4"/>
  <c r="AF278" i="4"/>
  <c r="AG278" i="4"/>
  <c r="AJ278" i="4"/>
  <c r="AH278" i="4"/>
  <c r="AI278" i="4"/>
  <c r="AK278" i="4"/>
  <c r="G245" i="4"/>
  <c r="F245" i="4"/>
  <c r="J245" i="4" s="1"/>
  <c r="D245" i="4"/>
  <c r="H245" i="4" s="1"/>
  <c r="E245" i="4"/>
  <c r="I245" i="4" s="1"/>
  <c r="G334" i="4"/>
  <c r="E334" i="4"/>
  <c r="I334" i="4" s="1"/>
  <c r="D334" i="4"/>
  <c r="H334" i="4" s="1"/>
  <c r="F334" i="4"/>
  <c r="J334" i="4" s="1"/>
  <c r="D284" i="4"/>
  <c r="H284" i="4" s="1"/>
  <c r="G284" i="4"/>
  <c r="E284" i="4"/>
  <c r="I284" i="4" s="1"/>
  <c r="F284" i="4"/>
  <c r="J284" i="4" s="1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A244" i="4"/>
  <c r="AD244" i="4"/>
  <c r="AP244" i="4" s="1"/>
  <c r="AV244" i="4" s="1"/>
  <c r="AB244" i="4"/>
  <c r="AC244" i="4"/>
  <c r="Z244" i="4"/>
  <c r="AE244" i="4"/>
  <c r="AF244" i="4"/>
  <c r="AK244" i="4"/>
  <c r="AG244" i="4"/>
  <c r="AH244" i="4"/>
  <c r="AI244" i="4"/>
  <c r="D250" i="4"/>
  <c r="H250" i="4" s="1"/>
  <c r="F250" i="4"/>
  <c r="J250" i="4" s="1"/>
  <c r="E250" i="4"/>
  <c r="I250" i="4" s="1"/>
  <c r="G250" i="4"/>
  <c r="AP302" i="4"/>
  <c r="AV302" i="4" s="1"/>
  <c r="F258" i="4"/>
  <c r="J258" i="4" s="1"/>
  <c r="E258" i="4"/>
  <c r="I258" i="4" s="1"/>
  <c r="D258" i="4"/>
  <c r="H258" i="4" s="1"/>
  <c r="G258" i="4"/>
  <c r="G322" i="4"/>
  <c r="F322" i="4"/>
  <c r="J322" i="4" s="1"/>
  <c r="E322" i="4"/>
  <c r="I322" i="4" s="1"/>
  <c r="D322" i="4"/>
  <c r="H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G252" i="4"/>
  <c r="D252" i="4"/>
  <c r="H252" i="4" s="1"/>
  <c r="E252" i="4"/>
  <c r="I252" i="4" s="1"/>
  <c r="F252" i="4"/>
  <c r="J252" i="4" s="1"/>
  <c r="AH355" i="4"/>
  <c r="AF355" i="4"/>
  <c r="AD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AQ262" i="4"/>
  <c r="AW262" i="4" s="1"/>
  <c r="AP365" i="4"/>
  <c r="AV365" i="4" s="1"/>
  <c r="AC286" i="4"/>
  <c r="AO286" i="4" s="1"/>
  <c r="AU286" i="4" s="1"/>
  <c r="Z286" i="4"/>
  <c r="AL286" i="4" s="1"/>
  <c r="AR286" i="4" s="1"/>
  <c r="G270" i="4"/>
  <c r="F270" i="4"/>
  <c r="J270" i="4" s="1"/>
  <c r="E270" i="4"/>
  <c r="I270" i="4" s="1"/>
  <c r="D270" i="4"/>
  <c r="H270" i="4" s="1"/>
  <c r="AA314" i="4"/>
  <c r="Z314" i="4"/>
  <c r="AB314" i="4"/>
  <c r="AC314" i="4"/>
  <c r="AE314" i="4"/>
  <c r="AI314" i="4"/>
  <c r="AJ314" i="4"/>
  <c r="AP314" i="4" s="1"/>
  <c r="AV314" i="4" s="1"/>
  <c r="AH314" i="4"/>
  <c r="AG314" i="4"/>
  <c r="AK314" i="4"/>
  <c r="AF314" i="4"/>
  <c r="AO191" i="4"/>
  <c r="AU191" i="4" s="1"/>
  <c r="AG318" i="4"/>
  <c r="AA318" i="4"/>
  <c r="AJ318" i="4"/>
  <c r="AB318" i="4"/>
  <c r="AF318" i="4"/>
  <c r="AC318" i="4"/>
  <c r="AH318" i="4"/>
  <c r="AD318" i="4"/>
  <c r="AI318" i="4"/>
  <c r="AK318" i="4"/>
  <c r="Z318" i="4"/>
  <c r="AE318" i="4"/>
  <c r="AG286" i="4"/>
  <c r="AI381" i="4"/>
  <c r="AG381" i="4"/>
  <c r="E207" i="4"/>
  <c r="I207" i="4" s="1"/>
  <c r="G207" i="4"/>
  <c r="D207" i="4"/>
  <c r="H207" i="4" s="1"/>
  <c r="F207" i="4"/>
  <c r="J207" i="4" s="1"/>
  <c r="AM338" i="4"/>
  <c r="AS338" i="4" s="1"/>
  <c r="AO338" i="4"/>
  <c r="AU338" i="4" s="1"/>
  <c r="AQ234" i="4"/>
  <c r="AW234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Q242" i="4"/>
  <c r="AW242" i="4" s="1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M358" i="4"/>
  <c r="AS358" i="4" s="1"/>
  <c r="AN358" i="4"/>
  <c r="AT358" i="4" s="1"/>
  <c r="AJ355" i="4"/>
  <c r="AG355" i="4"/>
  <c r="AC355" i="4"/>
  <c r="AO355" i="4" s="1"/>
  <c r="AU355" i="4" s="1"/>
  <c r="AO383" i="4"/>
  <c r="AU383" i="4" s="1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262" i="4"/>
  <c r="AV262" i="4" s="1"/>
  <c r="AM365" i="4"/>
  <c r="AS365" i="4" s="1"/>
  <c r="AO365" i="4"/>
  <c r="AU365" i="4" s="1"/>
  <c r="AE286" i="4"/>
  <c r="AQ286" i="4" s="1"/>
  <c r="AW286" i="4" s="1"/>
  <c r="AB286" i="4"/>
  <c r="D225" i="4"/>
  <c r="H225" i="4" s="1"/>
  <c r="G225" i="4"/>
  <c r="F225" i="4"/>
  <c r="J225" i="4" s="1"/>
  <c r="E225" i="4"/>
  <c r="I225" i="4" s="1"/>
  <c r="AP336" i="4"/>
  <c r="AV336" i="4" s="1"/>
  <c r="F344" i="4"/>
  <c r="J344" i="4" s="1"/>
  <c r="D344" i="4"/>
  <c r="H344" i="4" s="1"/>
  <c r="G344" i="4"/>
  <c r="E344" i="4"/>
  <c r="I344" i="4" s="1"/>
  <c r="AO344" i="4"/>
  <c r="AU344" i="4" s="1"/>
  <c r="AP344" i="4"/>
  <c r="AV344" i="4" s="1"/>
  <c r="AN344" i="4"/>
  <c r="AT344" i="4" s="1"/>
  <c r="AN190" i="4"/>
  <c r="AT190" i="4" s="1"/>
  <c r="E255" i="4"/>
  <c r="I255" i="4" s="1"/>
  <c r="F255" i="4"/>
  <c r="J255" i="4" s="1"/>
  <c r="D255" i="4"/>
  <c r="H255" i="4" s="1"/>
  <c r="G255" i="4"/>
  <c r="AQ191" i="4"/>
  <c r="AW191" i="4" s="1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D310" i="4"/>
  <c r="Z310" i="4"/>
  <c r="AA310" i="4"/>
  <c r="AB310" i="4"/>
  <c r="AC310" i="4"/>
  <c r="AE310" i="4"/>
  <c r="AJ310" i="4"/>
  <c r="AF310" i="4"/>
  <c r="AK310" i="4"/>
  <c r="AI310" i="4"/>
  <c r="AG310" i="4"/>
  <c r="AH310" i="4"/>
  <c r="F377" i="4"/>
  <c r="J377" i="4" s="1"/>
  <c r="D377" i="4"/>
  <c r="H377" i="4" s="1"/>
  <c r="E377" i="4"/>
  <c r="I377" i="4" s="1"/>
  <c r="G377" i="4"/>
  <c r="AL234" i="4"/>
  <c r="AR234" i="4" s="1"/>
  <c r="AN234" i="4"/>
  <c r="AT234" i="4" s="1"/>
  <c r="AO302" i="4"/>
  <c r="AU302" i="4" s="1"/>
  <c r="AL242" i="4"/>
  <c r="AR242" i="4" s="1"/>
  <c r="AN242" i="4"/>
  <c r="AT242" i="4" s="1"/>
  <c r="AQ358" i="4"/>
  <c r="AW358" i="4" s="1"/>
  <c r="AB355" i="4"/>
  <c r="AN355" i="4" s="1"/>
  <c r="AT355" i="4" s="1"/>
  <c r="AK355" i="4"/>
  <c r="AQ355" i="4" s="1"/>
  <c r="AW355" i="4" s="1"/>
  <c r="AE230" i="4"/>
  <c r="AA230" i="4"/>
  <c r="AB230" i="4"/>
  <c r="AD230" i="4"/>
  <c r="Z230" i="4"/>
  <c r="AC230" i="4"/>
  <c r="AF230" i="4"/>
  <c r="AH230" i="4"/>
  <c r="AG230" i="4"/>
  <c r="AI230" i="4"/>
  <c r="AJ230" i="4"/>
  <c r="AK230" i="4"/>
  <c r="G372" i="4"/>
  <c r="E372" i="4"/>
  <c r="I372" i="4" s="1"/>
  <c r="D372" i="4"/>
  <c r="H372" i="4" s="1"/>
  <c r="F372" i="4"/>
  <c r="J372" i="4" s="1"/>
  <c r="AH286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N191" i="4"/>
  <c r="AT191" i="4" s="1"/>
  <c r="AP278" i="4"/>
  <c r="AV278" i="4" s="1"/>
  <c r="AP553" i="4"/>
  <c r="AQ553" i="4"/>
  <c r="X534" i="4"/>
  <c r="Y534" i="4"/>
  <c r="AM469" i="4"/>
  <c r="AS469" i="4" s="1"/>
  <c r="AO435" i="4"/>
  <c r="AU435" i="4" s="1"/>
  <c r="AP435" i="4"/>
  <c r="AV435" i="4" s="1"/>
  <c r="W488" i="4"/>
  <c r="X538" i="4"/>
  <c r="Y538" i="4"/>
  <c r="W476" i="4"/>
  <c r="W548" i="4"/>
  <c r="W516" i="4"/>
  <c r="Z550" i="4"/>
  <c r="AL550" i="4" s="1"/>
  <c r="AE550" i="4"/>
  <c r="AQ550" i="4" s="1"/>
  <c r="AB550" i="4"/>
  <c r="AN550" i="4" s="1"/>
  <c r="AC550" i="4"/>
  <c r="AO550" i="4" s="1"/>
  <c r="AD550" i="4"/>
  <c r="AP550" i="4" s="1"/>
  <c r="AA550" i="4"/>
  <c r="AM550" i="4" s="1"/>
  <c r="AT550" i="4"/>
  <c r="AU550" i="4"/>
  <c r="AV550" i="4"/>
  <c r="AS550" i="4"/>
  <c r="AW550" i="4"/>
  <c r="AB502" i="4"/>
  <c r="AN502" i="4" s="1"/>
  <c r="AE502" i="4"/>
  <c r="AQ502" i="4" s="1"/>
  <c r="AA502" i="4"/>
  <c r="AM502" i="4" s="1"/>
  <c r="AD502" i="4"/>
  <c r="AP502" i="4" s="1"/>
  <c r="AC502" i="4"/>
  <c r="AO502" i="4" s="1"/>
  <c r="Z502" i="4"/>
  <c r="AL502" i="4" s="1"/>
  <c r="AT502" i="4"/>
  <c r="AS502" i="4"/>
  <c r="AU502" i="4"/>
  <c r="AV502" i="4"/>
  <c r="AW502" i="4"/>
  <c r="W498" i="4"/>
  <c r="AB466" i="4"/>
  <c r="AN466" i="4" s="1"/>
  <c r="AD466" i="4"/>
  <c r="AP466" i="4" s="1"/>
  <c r="AA466" i="4"/>
  <c r="AM466" i="4" s="1"/>
  <c r="AS466" i="4" s="1"/>
  <c r="Z466" i="4"/>
  <c r="AL466" i="4" s="1"/>
  <c r="AR466" i="4" s="1"/>
  <c r="AE466" i="4"/>
  <c r="AQ466" i="4" s="1"/>
  <c r="AC466" i="4"/>
  <c r="AO466" i="4" s="1"/>
  <c r="AU466" i="4" s="1"/>
  <c r="AV466" i="4"/>
  <c r="AT466" i="4"/>
  <c r="AW466" i="4"/>
  <c r="AD544" i="4"/>
  <c r="AP544" i="4" s="1"/>
  <c r="AA544" i="4"/>
  <c r="AM544" i="4" s="1"/>
  <c r="AV544" i="4"/>
  <c r="Z544" i="4"/>
  <c r="AL544" i="4" s="1"/>
  <c r="AE544" i="4"/>
  <c r="AQ544" i="4" s="1"/>
  <c r="AB544" i="4"/>
  <c r="AN544" i="4" s="1"/>
  <c r="AC544" i="4"/>
  <c r="AO544" i="4" s="1"/>
  <c r="AW544" i="4"/>
  <c r="AT544" i="4"/>
  <c r="AS544" i="4"/>
  <c r="AU544" i="4"/>
  <c r="AH436" i="4"/>
  <c r="W520" i="4"/>
  <c r="Z464" i="4"/>
  <c r="AA464" i="4"/>
  <c r="AB464" i="4"/>
  <c r="AC464" i="4"/>
  <c r="AD464" i="4"/>
  <c r="AE464" i="4"/>
  <c r="AC446" i="4"/>
  <c r="AO446" i="4" s="1"/>
  <c r="AU446" i="4" s="1"/>
  <c r="AD446" i="4"/>
  <c r="AP446" i="4" s="1"/>
  <c r="AB446" i="4"/>
  <c r="AN446" i="4" s="1"/>
  <c r="Z446" i="4"/>
  <c r="AL446" i="4" s="1"/>
  <c r="AR446" i="4" s="1"/>
  <c r="AE446" i="4"/>
  <c r="AQ446" i="4" s="1"/>
  <c r="AA446" i="4"/>
  <c r="AM446" i="4" s="1"/>
  <c r="AT446" i="4"/>
  <c r="AV446" i="4"/>
  <c r="AW446" i="4"/>
  <c r="AS446" i="4"/>
  <c r="AD462" i="4"/>
  <c r="AP462" i="4" s="1"/>
  <c r="AV462" i="4" s="1"/>
  <c r="AS462" i="4"/>
  <c r="Z462" i="4"/>
  <c r="AL462" i="4" s="1"/>
  <c r="AR462" i="4" s="1"/>
  <c r="AA462" i="4"/>
  <c r="AM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L492" i="4" s="1"/>
  <c r="AA492" i="4"/>
  <c r="AM492" i="4" s="1"/>
  <c r="AB492" i="4"/>
  <c r="AN492" i="4" s="1"/>
  <c r="AS492" i="4"/>
  <c r="AC492" i="4"/>
  <c r="AO492" i="4" s="1"/>
  <c r="AD492" i="4"/>
  <c r="AP492" i="4" s="1"/>
  <c r="AE492" i="4"/>
  <c r="AQ492" i="4" s="1"/>
  <c r="AV492" i="4"/>
  <c r="AT492" i="4"/>
  <c r="AW492" i="4"/>
  <c r="AU492" i="4"/>
  <c r="Z458" i="4"/>
  <c r="AA458" i="4"/>
  <c r="AB458" i="4"/>
  <c r="AC458" i="4"/>
  <c r="AD458" i="4"/>
  <c r="AE458" i="4"/>
  <c r="AQ458" i="4" s="1"/>
  <c r="AW458" i="4" s="1"/>
  <c r="AO553" i="4"/>
  <c r="AN553" i="4"/>
  <c r="X526" i="4"/>
  <c r="Y526" i="4"/>
  <c r="AJ458" i="4"/>
  <c r="AH458" i="4"/>
  <c r="W514" i="4"/>
  <c r="AL435" i="4"/>
  <c r="AR435" i="4" s="1"/>
  <c r="X440" i="4"/>
  <c r="Y440" i="4" s="1"/>
  <c r="W404" i="4"/>
  <c r="W470" i="4"/>
  <c r="Y508" i="4"/>
  <c r="X508" i="4"/>
  <c r="X552" i="4"/>
  <c r="Y552" i="4"/>
  <c r="X482" i="4"/>
  <c r="Y482" i="4" s="1"/>
  <c r="AF436" i="4"/>
  <c r="W510" i="4"/>
  <c r="AE486" i="4"/>
  <c r="AC486" i="4"/>
  <c r="AA486" i="4"/>
  <c r="AD486" i="4"/>
  <c r="Z486" i="4"/>
  <c r="AB486" i="4"/>
  <c r="AA494" i="4"/>
  <c r="AM494" i="4" s="1"/>
  <c r="AB494" i="4"/>
  <c r="AN494" i="4" s="1"/>
  <c r="AW494" i="4"/>
  <c r="AC494" i="4"/>
  <c r="AO494" i="4" s="1"/>
  <c r="AD494" i="4"/>
  <c r="AP494" i="4" s="1"/>
  <c r="AU494" i="4"/>
  <c r="AS494" i="4"/>
  <c r="AE494" i="4"/>
  <c r="AQ494" i="4" s="1"/>
  <c r="Z494" i="4"/>
  <c r="AL494" i="4" s="1"/>
  <c r="AT494" i="4"/>
  <c r="AV494" i="4"/>
  <c r="AB472" i="4"/>
  <c r="AE472" i="4"/>
  <c r="Z472" i="4"/>
  <c r="AC472" i="4"/>
  <c r="AD472" i="4"/>
  <c r="AA472" i="4"/>
  <c r="Z512" i="4"/>
  <c r="AL512" i="4" s="1"/>
  <c r="AA512" i="4"/>
  <c r="AM512" i="4" s="1"/>
  <c r="AB512" i="4"/>
  <c r="AN512" i="4" s="1"/>
  <c r="AV512" i="4"/>
  <c r="AU512" i="4"/>
  <c r="AS512" i="4"/>
  <c r="AC512" i="4"/>
  <c r="AO512" i="4" s="1"/>
  <c r="AD512" i="4"/>
  <c r="AP512" i="4" s="1"/>
  <c r="AE512" i="4"/>
  <c r="AQ512" i="4" s="1"/>
  <c r="AW512" i="4"/>
  <c r="AT512" i="4"/>
  <c r="AB442" i="4"/>
  <c r="AA442" i="4"/>
  <c r="Z442" i="4"/>
  <c r="AE442" i="4"/>
  <c r="AD442" i="4"/>
  <c r="AC442" i="4"/>
  <c r="AE506" i="4"/>
  <c r="AQ506" i="4" s="1"/>
  <c r="AV506" i="4"/>
  <c r="AS506" i="4"/>
  <c r="AW506" i="4"/>
  <c r="AB506" i="4"/>
  <c r="AN506" i="4" s="1"/>
  <c r="AD506" i="4"/>
  <c r="AP506" i="4" s="1"/>
  <c r="Z506" i="4"/>
  <c r="AL506" i="4" s="1"/>
  <c r="AT506" i="4"/>
  <c r="AU506" i="4"/>
  <c r="AA506" i="4"/>
  <c r="AM506" i="4" s="1"/>
  <c r="AC506" i="4"/>
  <c r="AO506" i="4" s="1"/>
  <c r="Z480" i="4"/>
  <c r="AA480" i="4"/>
  <c r="AB480" i="4"/>
  <c r="AC480" i="4"/>
  <c r="AD480" i="4"/>
  <c r="AE480" i="4"/>
  <c r="W500" i="4"/>
  <c r="X424" i="4"/>
  <c r="Y424" i="4"/>
  <c r="AI458" i="4"/>
  <c r="AG458" i="4"/>
  <c r="AQ469" i="4"/>
  <c r="AW469" i="4" s="1"/>
  <c r="W484" i="4"/>
  <c r="Y542" i="4"/>
  <c r="X542" i="4"/>
  <c r="AK542" i="4" s="1"/>
  <c r="X536" i="4"/>
  <c r="Y536" i="4"/>
  <c r="X546" i="4"/>
  <c r="Y546" i="4"/>
  <c r="AA430" i="4"/>
  <c r="AM430" i="4" s="1"/>
  <c r="AS430" i="4" s="1"/>
  <c r="AB430" i="4"/>
  <c r="AN430" i="4" s="1"/>
  <c r="AC430" i="4"/>
  <c r="AO430" i="4" s="1"/>
  <c r="AU430" i="4" s="1"/>
  <c r="AD430" i="4"/>
  <c r="AP430" i="4" s="1"/>
  <c r="AE430" i="4"/>
  <c r="AQ430" i="4" s="1"/>
  <c r="Z430" i="4"/>
  <c r="AL430" i="4" s="1"/>
  <c r="AR430" i="4" s="1"/>
  <c r="AT430" i="4"/>
  <c r="AV430" i="4"/>
  <c r="AW430" i="4"/>
  <c r="X522" i="4"/>
  <c r="AG522" i="4" s="1"/>
  <c r="Y522" i="4"/>
  <c r="X474" i="4"/>
  <c r="Y474" i="4" s="1"/>
  <c r="X450" i="4"/>
  <c r="Y450" i="4"/>
  <c r="AC490" i="4"/>
  <c r="AO490" i="4" s="1"/>
  <c r="AD490" i="4"/>
  <c r="AP490" i="4" s="1"/>
  <c r="AE490" i="4"/>
  <c r="AQ490" i="4" s="1"/>
  <c r="Z490" i="4"/>
  <c r="AL490" i="4" s="1"/>
  <c r="AT490" i="4"/>
  <c r="AA490" i="4"/>
  <c r="AM490" i="4" s="1"/>
  <c r="AB490" i="4"/>
  <c r="AN490" i="4" s="1"/>
  <c r="AS490" i="4"/>
  <c r="AW490" i="4"/>
  <c r="AV490" i="4"/>
  <c r="AU490" i="4"/>
  <c r="AD540" i="4"/>
  <c r="AP540" i="4" s="1"/>
  <c r="AA540" i="4"/>
  <c r="AM540" i="4" s="1"/>
  <c r="AE540" i="4"/>
  <c r="AQ540" i="4" s="1"/>
  <c r="AC540" i="4"/>
  <c r="AO540" i="4" s="1"/>
  <c r="AT540" i="4"/>
  <c r="AS540" i="4"/>
  <c r="Z540" i="4"/>
  <c r="AL540" i="4" s="1"/>
  <c r="AV540" i="4"/>
  <c r="AW540" i="4"/>
  <c r="AU540" i="4"/>
  <c r="AB540" i="4"/>
  <c r="AN540" i="4" s="1"/>
  <c r="X524" i="4"/>
  <c r="AG524" i="4" s="1"/>
  <c r="Y524" i="4"/>
  <c r="AE414" i="4"/>
  <c r="AQ414" i="4" s="1"/>
  <c r="Z414" i="4"/>
  <c r="AL414" i="4" s="1"/>
  <c r="AR414" i="4" s="1"/>
  <c r="AA414" i="4"/>
  <c r="AM414" i="4" s="1"/>
  <c r="AB414" i="4"/>
  <c r="AN414" i="4" s="1"/>
  <c r="AT414" i="4" s="1"/>
  <c r="AC414" i="4"/>
  <c r="AO414" i="4" s="1"/>
  <c r="AU414" i="4" s="1"/>
  <c r="AD414" i="4"/>
  <c r="AP414" i="4" s="1"/>
  <c r="AS414" i="4"/>
  <c r="AV414" i="4"/>
  <c r="AW414" i="4"/>
  <c r="AD554" i="4"/>
  <c r="AP554" i="4" s="1"/>
  <c r="AA554" i="4"/>
  <c r="AM554" i="4" s="1"/>
  <c r="Z554" i="4"/>
  <c r="AL554" i="4" s="1"/>
  <c r="AE554" i="4"/>
  <c r="AQ554" i="4" s="1"/>
  <c r="AV554" i="4"/>
  <c r="AB554" i="4"/>
  <c r="AN554" i="4" s="1"/>
  <c r="AC554" i="4"/>
  <c r="AO554" i="4" s="1"/>
  <c r="AS554" i="4"/>
  <c r="AW554" i="4"/>
  <c r="AT554" i="4"/>
  <c r="AU554" i="4"/>
  <c r="AA410" i="4"/>
  <c r="AM410" i="4" s="1"/>
  <c r="AB410" i="4"/>
  <c r="AN410" i="4" s="1"/>
  <c r="AC410" i="4"/>
  <c r="AO410" i="4" s="1"/>
  <c r="AU410" i="4" s="1"/>
  <c r="AD410" i="4"/>
  <c r="AP410" i="4" s="1"/>
  <c r="AE410" i="4"/>
  <c r="AQ410" i="4" s="1"/>
  <c r="Z410" i="4"/>
  <c r="AL410" i="4" s="1"/>
  <c r="AR410" i="4" s="1"/>
  <c r="AV410" i="4"/>
  <c r="AW410" i="4"/>
  <c r="AS410" i="4"/>
  <c r="AT410" i="4"/>
  <c r="X452" i="4"/>
  <c r="Y452" i="4" s="1"/>
  <c r="Y528" i="4"/>
  <c r="X528" i="4"/>
  <c r="AJ528" i="4" s="1"/>
  <c r="AB545" i="4"/>
  <c r="AA545" i="4"/>
  <c r="AM545" i="4" s="1"/>
  <c r="Z545" i="4"/>
  <c r="AC545" i="4"/>
  <c r="AE545" i="4"/>
  <c r="AT545" i="4"/>
  <c r="AW545" i="4"/>
  <c r="AU545" i="4"/>
  <c r="AV545" i="4"/>
  <c r="AD545" i="4"/>
  <c r="AP545" i="4" s="1"/>
  <c r="AS545" i="4"/>
  <c r="AI545" i="4"/>
  <c r="AG545" i="4"/>
  <c r="AF545" i="4"/>
  <c r="AH545" i="4"/>
  <c r="AJ545" i="4"/>
  <c r="AK545" i="4"/>
  <c r="AF458" i="4"/>
  <c r="X434" i="4"/>
  <c r="Y434" i="4"/>
  <c r="AL469" i="4"/>
  <c r="AR469" i="4" s="1"/>
  <c r="AN469" i="4"/>
  <c r="AT469" i="4" s="1"/>
  <c r="X504" i="4"/>
  <c r="AF504" i="4" s="1"/>
  <c r="Y504" i="4"/>
  <c r="X456" i="4"/>
  <c r="Y456" i="4" s="1"/>
  <c r="X454" i="4"/>
  <c r="Y454" i="4"/>
  <c r="X478" i="4"/>
  <c r="Y478" i="4" s="1"/>
  <c r="X496" i="4"/>
  <c r="AG496" i="4" s="1"/>
  <c r="Y496" i="4"/>
  <c r="AD381" i="4"/>
  <c r="AP381" i="4" s="1"/>
  <c r="AV381" i="4" s="1"/>
  <c r="AB381" i="4"/>
  <c r="AN381" i="4" s="1"/>
  <c r="AC381" i="4"/>
  <c r="AO381" i="4" s="1"/>
  <c r="AA381" i="4"/>
  <c r="AM381" i="4" s="1"/>
  <c r="Z381" i="4"/>
  <c r="AL381" i="4" s="1"/>
  <c r="AR381" i="4" s="1"/>
  <c r="AE381" i="4"/>
  <c r="AQ381" i="4" s="1"/>
  <c r="AU381" i="4"/>
  <c r="AS381" i="4"/>
  <c r="AW381" i="4"/>
  <c r="AT381" i="4"/>
  <c r="X438" i="4"/>
  <c r="Y438" i="4"/>
  <c r="X518" i="4"/>
  <c r="AG518" i="4" s="1"/>
  <c r="Y518" i="4"/>
  <c r="X444" i="4"/>
  <c r="Y444" i="4"/>
  <c r="Z530" i="4"/>
  <c r="AL530" i="4" s="1"/>
  <c r="AU530" i="4"/>
  <c r="AB530" i="4"/>
  <c r="AN530" i="4" s="1"/>
  <c r="AE530" i="4"/>
  <c r="AQ530" i="4" s="1"/>
  <c r="AA530" i="4"/>
  <c r="AM530" i="4" s="1"/>
  <c r="AC530" i="4"/>
  <c r="AO530" i="4" s="1"/>
  <c r="AD530" i="4"/>
  <c r="AP530" i="4" s="1"/>
  <c r="AV530" i="4"/>
  <c r="AS530" i="4"/>
  <c r="AT530" i="4"/>
  <c r="AW530" i="4"/>
  <c r="Z468" i="4"/>
  <c r="AL468" i="4" s="1"/>
  <c r="AR468" i="4" s="1"/>
  <c r="AA468" i="4"/>
  <c r="AM468" i="4" s="1"/>
  <c r="AB468" i="4"/>
  <c r="AN468" i="4" s="1"/>
  <c r="AU468" i="4"/>
  <c r="AS468" i="4"/>
  <c r="AC468" i="4"/>
  <c r="AO468" i="4" s="1"/>
  <c r="AD468" i="4"/>
  <c r="AP468" i="4" s="1"/>
  <c r="AE468" i="4"/>
  <c r="AQ468" i="4" s="1"/>
  <c r="AW468" i="4" s="1"/>
  <c r="AT468" i="4"/>
  <c r="AV468" i="4"/>
  <c r="Z432" i="4"/>
  <c r="AL432" i="4" s="1"/>
  <c r="AR432" i="4" s="1"/>
  <c r="AA432" i="4"/>
  <c r="AM432" i="4" s="1"/>
  <c r="AS432" i="4" s="1"/>
  <c r="AB432" i="4"/>
  <c r="AN432" i="4" s="1"/>
  <c r="AT432" i="4" s="1"/>
  <c r="AC432" i="4"/>
  <c r="AO432" i="4" s="1"/>
  <c r="AD432" i="4"/>
  <c r="AP432" i="4" s="1"/>
  <c r="AE432" i="4"/>
  <c r="AQ432" i="4" s="1"/>
  <c r="AW432" i="4"/>
  <c r="AU432" i="4"/>
  <c r="AV432" i="4"/>
  <c r="Z460" i="4"/>
  <c r="AL460" i="4" s="1"/>
  <c r="AR460" i="4" s="1"/>
  <c r="AA460" i="4"/>
  <c r="AM460" i="4" s="1"/>
  <c r="AB460" i="4"/>
  <c r="AN460" i="4" s="1"/>
  <c r="AC460" i="4"/>
  <c r="AO460" i="4" s="1"/>
  <c r="AU460" i="4" s="1"/>
  <c r="AD460" i="4"/>
  <c r="AP460" i="4" s="1"/>
  <c r="AV460" i="4" s="1"/>
  <c r="AE460" i="4"/>
  <c r="AQ460" i="4" s="1"/>
  <c r="AW460" i="4" s="1"/>
  <c r="AS460" i="4"/>
  <c r="AT460" i="4"/>
  <c r="Z436" i="4"/>
  <c r="AA436" i="4"/>
  <c r="AM436" i="4" s="1"/>
  <c r="AB436" i="4"/>
  <c r="AN436" i="4" s="1"/>
  <c r="AT436" i="4" s="1"/>
  <c r="AS436" i="4"/>
  <c r="AC436" i="4"/>
  <c r="AO436" i="4" s="1"/>
  <c r="AU436" i="4" s="1"/>
  <c r="AD436" i="4"/>
  <c r="AP436" i="4" s="1"/>
  <c r="AE436" i="4"/>
  <c r="AQ436" i="4" s="1"/>
  <c r="AW436" i="4" s="1"/>
  <c r="AV436" i="4"/>
  <c r="Z408" i="4"/>
  <c r="AL408" i="4" s="1"/>
  <c r="AR408" i="4" s="1"/>
  <c r="AC408" i="4"/>
  <c r="AO408" i="4" s="1"/>
  <c r="AD408" i="4"/>
  <c r="AP408" i="4" s="1"/>
  <c r="AA408" i="4"/>
  <c r="AM408" i="4" s="1"/>
  <c r="AS408" i="4" s="1"/>
  <c r="AB408" i="4"/>
  <c r="AN408" i="4" s="1"/>
  <c r="AT408" i="4" s="1"/>
  <c r="AV408" i="4"/>
  <c r="AE408" i="4"/>
  <c r="AQ408" i="4" s="1"/>
  <c r="AW408" i="4" s="1"/>
  <c r="AU408" i="4"/>
  <c r="AA532" i="4"/>
  <c r="AM532" i="4" s="1"/>
  <c r="Z532" i="4"/>
  <c r="AL532" i="4" s="1"/>
  <c r="AE532" i="4"/>
  <c r="AQ532" i="4" s="1"/>
  <c r="AB532" i="4"/>
  <c r="AN532" i="4" s="1"/>
  <c r="AC532" i="4"/>
  <c r="AO532" i="4" s="1"/>
  <c r="AD532" i="4"/>
  <c r="AP532" i="4" s="1"/>
  <c r="AS532" i="4"/>
  <c r="AU532" i="4"/>
  <c r="AV532" i="4"/>
  <c r="AT532" i="4"/>
  <c r="AW532" i="4"/>
  <c r="Z448" i="4"/>
  <c r="AL448" i="4" s="1"/>
  <c r="AR448" i="4" s="1"/>
  <c r="AA448" i="4"/>
  <c r="AM448" i="4" s="1"/>
  <c r="AS448" i="4" s="1"/>
  <c r="AB448" i="4"/>
  <c r="AN448" i="4" s="1"/>
  <c r="AT448" i="4" s="1"/>
  <c r="AC448" i="4"/>
  <c r="AO448" i="4" s="1"/>
  <c r="AU448" i="4" s="1"/>
  <c r="AD448" i="4"/>
  <c r="AP448" i="4" s="1"/>
  <c r="AV448" i="4" s="1"/>
  <c r="AE448" i="4"/>
  <c r="AQ448" i="4" s="1"/>
  <c r="AW448" i="4"/>
  <c r="I3" i="8"/>
  <c r="H3" i="8"/>
  <c r="AK280" i="4" l="1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K345" i="4"/>
  <c r="AI345" i="4"/>
  <c r="AH345" i="4"/>
  <c r="E251" i="4"/>
  <c r="I251" i="4" s="1"/>
  <c r="F251" i="4"/>
  <c r="J251" i="4" s="1"/>
  <c r="D251" i="4"/>
  <c r="H251" i="4" s="1"/>
  <c r="G251" i="4"/>
  <c r="AN252" i="4"/>
  <c r="AT252" i="4" s="1"/>
  <c r="F365" i="4"/>
  <c r="J365" i="4" s="1"/>
  <c r="AC202" i="4"/>
  <c r="Y345" i="4"/>
  <c r="AG345" i="4" s="1"/>
  <c r="AC323" i="4"/>
  <c r="AE211" i="4"/>
  <c r="AQ211" i="4" s="1"/>
  <c r="AW211" i="4" s="1"/>
  <c r="AA211" i="4"/>
  <c r="Z193" i="4"/>
  <c r="AQ271" i="4"/>
  <c r="AW271" i="4" s="1"/>
  <c r="AD291" i="4"/>
  <c r="AM315" i="4"/>
  <c r="AS315" i="4" s="1"/>
  <c r="AB293" i="4"/>
  <c r="AF268" i="4"/>
  <c r="Y229" i="4"/>
  <c r="AN316" i="4"/>
  <c r="AT316" i="4" s="1"/>
  <c r="AG211" i="4"/>
  <c r="F349" i="4"/>
  <c r="J349" i="4" s="1"/>
  <c r="AB267" i="4"/>
  <c r="AN267" i="4" s="1"/>
  <c r="AT267" i="4" s="1"/>
  <c r="AI329" i="4"/>
  <c r="AN311" i="4"/>
  <c r="AT311" i="4" s="1"/>
  <c r="AL311" i="4"/>
  <c r="AR311" i="4" s="1"/>
  <c r="AF329" i="4"/>
  <c r="AL329" i="4" s="1"/>
  <c r="AR329" i="4" s="1"/>
  <c r="AN269" i="4"/>
  <c r="AT269" i="4" s="1"/>
  <c r="AF269" i="4"/>
  <c r="AD269" i="4"/>
  <c r="Z269" i="4"/>
  <c r="AJ210" i="4"/>
  <c r="AM306" i="4"/>
  <c r="AS306" i="4" s="1"/>
  <c r="Z202" i="4"/>
  <c r="AI210" i="4"/>
  <c r="AH280" i="4"/>
  <c r="AP341" i="4"/>
  <c r="AV341" i="4" s="1"/>
  <c r="AR211" i="4"/>
  <c r="AD211" i="4"/>
  <c r="AP211" i="4" s="1"/>
  <c r="AV211" i="4" s="1"/>
  <c r="AM203" i="4"/>
  <c r="AS203" i="4" s="1"/>
  <c r="AI211" i="4"/>
  <c r="AO209" i="4"/>
  <c r="AU209" i="4" s="1"/>
  <c r="AC291" i="4"/>
  <c r="AC283" i="4"/>
  <c r="AQ315" i="4"/>
  <c r="AW315" i="4" s="1"/>
  <c r="Y233" i="4"/>
  <c r="AI233" i="4" s="1"/>
  <c r="Z293" i="4"/>
  <c r="Y285" i="4"/>
  <c r="AI285" i="4" s="1"/>
  <c r="AE329" i="4"/>
  <c r="E349" i="4"/>
  <c r="I349" i="4" s="1"/>
  <c r="Y351" i="4"/>
  <c r="X351" i="4"/>
  <c r="AL267" i="4"/>
  <c r="AR267" i="4" s="1"/>
  <c r="AP311" i="4"/>
  <c r="AV311" i="4" s="1"/>
  <c r="Y214" i="4"/>
  <c r="AK214" i="4" s="1"/>
  <c r="AE214" i="4"/>
  <c r="AH214" i="4"/>
  <c r="AG214" i="4"/>
  <c r="Z273" i="4"/>
  <c r="AB273" i="4"/>
  <c r="AG273" i="4"/>
  <c r="AA273" i="4"/>
  <c r="AM273" i="4" s="1"/>
  <c r="AS273" i="4" s="1"/>
  <c r="AE273" i="4"/>
  <c r="AF273" i="4"/>
  <c r="AJ273" i="4"/>
  <c r="AK273" i="4"/>
  <c r="AI273" i="4"/>
  <c r="AH273" i="4"/>
  <c r="AC273" i="4"/>
  <c r="AD273" i="4"/>
  <c r="AP273" i="4" s="1"/>
  <c r="AV273" i="4" s="1"/>
  <c r="Z218" i="4"/>
  <c r="AL218" i="4" s="1"/>
  <c r="AR218" i="4" s="1"/>
  <c r="AC218" i="4"/>
  <c r="AB218" i="4"/>
  <c r="AN218" i="4" s="1"/>
  <c r="AT218" i="4" s="1"/>
  <c r="AD218" i="4"/>
  <c r="AP218" i="4" s="1"/>
  <c r="AV218" i="4" s="1"/>
  <c r="AE218" i="4"/>
  <c r="AA218" i="4"/>
  <c r="AM218" i="4" s="1"/>
  <c r="AS218" i="4"/>
  <c r="AK269" i="4"/>
  <c r="AQ269" i="4" s="1"/>
  <c r="AW269" i="4" s="1"/>
  <c r="AJ269" i="4"/>
  <c r="AQ314" i="4"/>
  <c r="AW314" i="4" s="1"/>
  <c r="AF280" i="4"/>
  <c r="AL341" i="4"/>
  <c r="AR341" i="4" s="1"/>
  <c r="AO213" i="4"/>
  <c r="AU213" i="4" s="1"/>
  <c r="AB211" i="4"/>
  <c r="AN211" i="4" s="1"/>
  <c r="AT211" i="4" s="1"/>
  <c r="AC211" i="4"/>
  <c r="AO211" i="4" s="1"/>
  <c r="AU211" i="4" s="1"/>
  <c r="AN192" i="4"/>
  <c r="AT192" i="4" s="1"/>
  <c r="AF313" i="4"/>
  <c r="AK208" i="4"/>
  <c r="AQ309" i="4"/>
  <c r="AW309" i="4" s="1"/>
  <c r="Y239" i="4"/>
  <c r="AI239" i="4" s="1"/>
  <c r="Y304" i="4"/>
  <c r="AH304" i="4" s="1"/>
  <c r="AD304" i="4"/>
  <c r="AB304" i="4"/>
  <c r="AN304" i="4" s="1"/>
  <c r="AT304" i="4" s="1"/>
  <c r="AA304" i="4"/>
  <c r="AE304" i="4"/>
  <c r="AC304" i="4"/>
  <c r="AO304" i="4" s="1"/>
  <c r="AU304" i="4" s="1"/>
  <c r="Z304" i="4"/>
  <c r="AG304" i="4"/>
  <c r="AI304" i="4"/>
  <c r="AA329" i="4"/>
  <c r="AM329" i="4" s="1"/>
  <c r="AS329" i="4" s="1"/>
  <c r="AK329" i="4"/>
  <c r="AP267" i="4"/>
  <c r="AV267" i="4" s="1"/>
  <c r="Y312" i="4"/>
  <c r="AE312" i="4" s="1"/>
  <c r="AC329" i="4"/>
  <c r="AO329" i="4" s="1"/>
  <c r="AU329" i="4" s="1"/>
  <c r="Y288" i="4"/>
  <c r="AF288" i="4" s="1"/>
  <c r="Z288" i="4"/>
  <c r="AL288" i="4" s="1"/>
  <c r="AR288" i="4" s="1"/>
  <c r="AG288" i="4"/>
  <c r="AH329" i="4"/>
  <c r="AN329" i="4" s="1"/>
  <c r="AT329" i="4" s="1"/>
  <c r="Y275" i="4"/>
  <c r="AF275" i="4" s="1"/>
  <c r="AK304" i="4"/>
  <c r="AO269" i="4"/>
  <c r="AU269" i="4" s="1"/>
  <c r="AL436" i="4"/>
  <c r="AR436" i="4" s="1"/>
  <c r="AO292" i="4"/>
  <c r="AU292" i="4" s="1"/>
  <c r="AP292" i="4"/>
  <c r="AV292" i="4" s="1"/>
  <c r="AH299" i="4"/>
  <c r="AJ299" i="4"/>
  <c r="AQ198" i="4"/>
  <c r="AW198" i="4" s="1"/>
  <c r="AG280" i="4"/>
  <c r="Z300" i="4"/>
  <c r="AC300" i="4"/>
  <c r="AD299" i="4"/>
  <c r="AQ284" i="4"/>
  <c r="AW284" i="4" s="1"/>
  <c r="AC193" i="4"/>
  <c r="AB291" i="4"/>
  <c r="AB283" i="4"/>
  <c r="AL268" i="4"/>
  <c r="AR268" i="4" s="1"/>
  <c r="AJ208" i="4"/>
  <c r="AH285" i="4"/>
  <c r="AA295" i="4"/>
  <c r="AN473" i="4"/>
  <c r="AI403" i="4"/>
  <c r="AO403" i="4" s="1"/>
  <c r="AU403" i="4" s="1"/>
  <c r="Z307" i="4"/>
  <c r="AD307" i="4"/>
  <c r="AC307" i="4"/>
  <c r="AE307" i="4"/>
  <c r="AQ307" i="4" s="1"/>
  <c r="AW307" i="4" s="1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F210" i="4"/>
  <c r="AE299" i="4"/>
  <c r="AL213" i="4"/>
  <c r="AR213" i="4" s="1"/>
  <c r="AQ203" i="4"/>
  <c r="AW203" i="4" s="1"/>
  <c r="AJ193" i="4"/>
  <c r="AD195" i="4"/>
  <c r="AN209" i="4"/>
  <c r="AT209" i="4" s="1"/>
  <c r="AP187" i="4"/>
  <c r="AV187" i="4" s="1"/>
  <c r="Z291" i="4"/>
  <c r="AM359" i="4"/>
  <c r="AS359" i="4" s="1"/>
  <c r="AP359" i="4"/>
  <c r="AV359" i="4" s="1"/>
  <c r="AE283" i="4"/>
  <c r="AA283" i="4"/>
  <c r="AC293" i="4"/>
  <c r="AD268" i="4"/>
  <c r="AG208" i="4"/>
  <c r="AM208" i="4" s="1"/>
  <c r="AS208" i="4" s="1"/>
  <c r="AI208" i="4"/>
  <c r="AD295" i="4"/>
  <c r="Z295" i="4"/>
  <c r="AP271" i="4"/>
  <c r="AV271" i="4" s="1"/>
  <c r="AI415" i="4"/>
  <c r="AN219" i="4"/>
  <c r="AT219" i="4" s="1"/>
  <c r="AA239" i="4"/>
  <c r="AD239" i="4"/>
  <c r="AB239" i="4"/>
  <c r="AC239" i="4"/>
  <c r="Z239" i="4"/>
  <c r="AE239" i="4"/>
  <c r="Y391" i="4"/>
  <c r="AB391" i="4"/>
  <c r="AA391" i="4"/>
  <c r="AC391" i="4"/>
  <c r="AD391" i="4"/>
  <c r="AE391" i="4"/>
  <c r="Z391" i="4"/>
  <c r="Y232" i="4"/>
  <c r="AD232" i="4" s="1"/>
  <c r="AI232" i="4"/>
  <c r="AG232" i="4"/>
  <c r="AG239" i="4"/>
  <c r="AH239" i="4"/>
  <c r="AA227" i="4"/>
  <c r="X305" i="4"/>
  <c r="Y305" i="4" s="1"/>
  <c r="AH389" i="4"/>
  <c r="AN389" i="4" s="1"/>
  <c r="AT389" i="4" s="1"/>
  <c r="AE389" i="4"/>
  <c r="AQ389" i="4" s="1"/>
  <c r="AC389" i="4"/>
  <c r="AO389" i="4" s="1"/>
  <c r="AU389" i="4" s="1"/>
  <c r="AL421" i="4"/>
  <c r="AR421" i="4" s="1"/>
  <c r="AP321" i="4"/>
  <c r="AV321" i="4" s="1"/>
  <c r="AD283" i="4"/>
  <c r="Z283" i="4"/>
  <c r="AP387" i="4"/>
  <c r="AV387" i="4" s="1"/>
  <c r="F219" i="4"/>
  <c r="J219" i="4" s="1"/>
  <c r="G219" i="4"/>
  <c r="E219" i="4"/>
  <c r="I219" i="4" s="1"/>
  <c r="D219" i="4"/>
  <c r="H219" i="4" s="1"/>
  <c r="AK239" i="4"/>
  <c r="AJ239" i="4"/>
  <c r="AC227" i="4"/>
  <c r="AB227" i="4"/>
  <c r="AE227" i="4"/>
  <c r="Z227" i="4"/>
  <c r="AD227" i="4"/>
  <c r="AF227" i="4"/>
  <c r="AG227" i="4"/>
  <c r="AM227" i="4" s="1"/>
  <c r="AS227" i="4" s="1"/>
  <c r="AH227" i="4"/>
  <c r="AJ227" i="4"/>
  <c r="AK227" i="4"/>
  <c r="AI227" i="4"/>
  <c r="Y303" i="4"/>
  <c r="AB303" i="4" s="1"/>
  <c r="AH303" i="4"/>
  <c r="AC303" i="4"/>
  <c r="AA303" i="4"/>
  <c r="Y372" i="4"/>
  <c r="AB372" i="4" s="1"/>
  <c r="AJ372" i="4"/>
  <c r="AD372" i="4"/>
  <c r="AA372" i="4"/>
  <c r="AI372" i="4"/>
  <c r="AW372" i="4"/>
  <c r="AK372" i="4"/>
  <c r="Z208" i="4"/>
  <c r="AB295" i="4"/>
  <c r="AN315" i="4"/>
  <c r="AT315" i="4" s="1"/>
  <c r="Y370" i="4"/>
  <c r="AC370" i="4" s="1"/>
  <c r="AI370" i="4"/>
  <c r="AO370" i="4" s="1"/>
  <c r="AD370" i="4"/>
  <c r="AF370" i="4"/>
  <c r="AE370" i="4"/>
  <c r="AH370" i="4"/>
  <c r="AB370" i="4"/>
  <c r="AT370" i="4"/>
  <c r="AA370" i="4"/>
  <c r="AG370" i="4"/>
  <c r="AU370" i="4"/>
  <c r="AV370" i="4"/>
  <c r="Z370" i="4"/>
  <c r="AK370" i="4"/>
  <c r="AJ370" i="4"/>
  <c r="AP370" i="4" s="1"/>
  <c r="AF239" i="4"/>
  <c r="AM389" i="4"/>
  <c r="AP389" i="4"/>
  <c r="AV389" i="4" s="1"/>
  <c r="Y296" i="4"/>
  <c r="Z296" i="4" s="1"/>
  <c r="AE296" i="4"/>
  <c r="AD296" i="4"/>
  <c r="AH296" i="4"/>
  <c r="AG296" i="4"/>
  <c r="AK296" i="4"/>
  <c r="AC296" i="4"/>
  <c r="AB296" i="4"/>
  <c r="AN296" i="4" s="1"/>
  <c r="AT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30" i="4"/>
  <c r="H430" i="4" s="1"/>
  <c r="F430" i="4"/>
  <c r="J430" i="4" s="1"/>
  <c r="E430" i="4"/>
  <c r="I430" i="4" s="1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D460" i="4"/>
  <c r="H460" i="4" s="1"/>
  <c r="G460" i="4"/>
  <c r="E460" i="4"/>
  <c r="I460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36" i="4"/>
  <c r="I436" i="4" s="1"/>
  <c r="G436" i="4"/>
  <c r="F436" i="4"/>
  <c r="J436" i="4" s="1"/>
  <c r="D436" i="4"/>
  <c r="H436" i="4" s="1"/>
  <c r="E414" i="4"/>
  <c r="I414" i="4" s="1"/>
  <c r="G414" i="4"/>
  <c r="D414" i="4"/>
  <c r="H414" i="4" s="1"/>
  <c r="F414" i="4"/>
  <c r="J414" i="4" s="1"/>
  <c r="D386" i="4"/>
  <c r="H386" i="4" s="1"/>
  <c r="G386" i="4"/>
  <c r="F386" i="4"/>
  <c r="J386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K472" i="4"/>
  <c r="AG472" i="4"/>
  <c r="AH472" i="4"/>
  <c r="AN472" i="4" s="1"/>
  <c r="AT472" i="4" s="1"/>
  <c r="AJ472" i="4"/>
  <c r="AP472" i="4" s="1"/>
  <c r="AV472" i="4" s="1"/>
  <c r="AI472" i="4"/>
  <c r="AQ473" i="4"/>
  <c r="AW473" i="4" s="1"/>
  <c r="G455" i="4"/>
  <c r="D455" i="4"/>
  <c r="H455" i="4" s="1"/>
  <c r="F455" i="4"/>
  <c r="J455" i="4" s="1"/>
  <c r="E455" i="4"/>
  <c r="I455" i="4" s="1"/>
  <c r="AJ415" i="4"/>
  <c r="AN403" i="4"/>
  <c r="AT403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O429" i="4" s="1"/>
  <c r="AA429" i="4"/>
  <c r="Z429" i="4"/>
  <c r="AE429" i="4"/>
  <c r="AU429" i="4"/>
  <c r="AF429" i="4"/>
  <c r="AH429" i="4"/>
  <c r="AJ429" i="4"/>
  <c r="AG429" i="4"/>
  <c r="AI429" i="4"/>
  <c r="AK429" i="4"/>
  <c r="AQ443" i="4"/>
  <c r="AW443" i="4" s="1"/>
  <c r="AK396" i="4"/>
  <c r="AH396" i="4"/>
  <c r="AJ390" i="4"/>
  <c r="AI459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L472" i="4"/>
  <c r="AR472" i="4" s="1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N380" i="4"/>
  <c r="AT380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AC390" i="4"/>
  <c r="AO390" i="4" s="1"/>
  <c r="AE390" i="4"/>
  <c r="AD390" i="4"/>
  <c r="AP390" i="4" s="1"/>
  <c r="AV390" i="4" s="1"/>
  <c r="AU390" i="4"/>
  <c r="AA390" i="4"/>
  <c r="Z390" i="4"/>
  <c r="AB390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F480" i="4"/>
  <c r="AL480" i="4" s="1"/>
  <c r="AR480" i="4" s="1"/>
  <c r="AH480" i="4"/>
  <c r="AK480" i="4"/>
  <c r="AQ480" i="4" s="1"/>
  <c r="AW480" i="4" s="1"/>
  <c r="AG486" i="4"/>
  <c r="AM486" i="4" s="1"/>
  <c r="AS486" i="4" s="1"/>
  <c r="AK486" i="4"/>
  <c r="AQ486" i="4" s="1"/>
  <c r="AW486" i="4" s="1"/>
  <c r="AF486" i="4"/>
  <c r="AI486" i="4"/>
  <c r="AO486" i="4" s="1"/>
  <c r="AU486" i="4" s="1"/>
  <c r="AJ486" i="4"/>
  <c r="AH486" i="4"/>
  <c r="AN486" i="4" s="1"/>
  <c r="AT486" i="4" s="1"/>
  <c r="AP473" i="4"/>
  <c r="AV473" i="4" s="1"/>
  <c r="AO473" i="4"/>
  <c r="AU473" i="4" s="1"/>
  <c r="AM415" i="4"/>
  <c r="AS415" i="4" s="1"/>
  <c r="AO385" i="4"/>
  <c r="AU385" i="4" s="1"/>
  <c r="AL385" i="4"/>
  <c r="AR385" i="4" s="1"/>
  <c r="AF420" i="4"/>
  <c r="AH420" i="4"/>
  <c r="AC420" i="4"/>
  <c r="AO420" i="4" s="1"/>
  <c r="AU420" i="4" s="1"/>
  <c r="AE401" i="4"/>
  <c r="AQ401" i="4" s="1"/>
  <c r="AW401" i="4" s="1"/>
  <c r="AB401" i="4"/>
  <c r="AF415" i="4"/>
  <c r="AL415" i="4" s="1"/>
  <c r="AR415" i="4" s="1"/>
  <c r="E479" i="4"/>
  <c r="I479" i="4" s="1"/>
  <c r="G479" i="4"/>
  <c r="F479" i="4"/>
  <c r="J479" i="4" s="1"/>
  <c r="D479" i="4"/>
  <c r="H479" i="4" s="1"/>
  <c r="AI396" i="4"/>
  <c r="AF396" i="4"/>
  <c r="AH390" i="4"/>
  <c r="AM451" i="4"/>
  <c r="AS451" i="4" s="1"/>
  <c r="AD481" i="4"/>
  <c r="AE481" i="4"/>
  <c r="AC481" i="4"/>
  <c r="AB481" i="4"/>
  <c r="AN481" i="4" s="1"/>
  <c r="AT481" i="4" s="1"/>
  <c r="Z481" i="4"/>
  <c r="AA481" i="4"/>
  <c r="AU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N480" i="4"/>
  <c r="AT480" i="4" s="1"/>
  <c r="AL486" i="4"/>
  <c r="AR486" i="4" s="1"/>
  <c r="AJ440" i="4"/>
  <c r="AP380" i="4"/>
  <c r="AV380" i="4" s="1"/>
  <c r="F451" i="4"/>
  <c r="J451" i="4" s="1"/>
  <c r="D451" i="4"/>
  <c r="H451" i="4" s="1"/>
  <c r="G451" i="4"/>
  <c r="E451" i="4"/>
  <c r="I451" i="4" s="1"/>
  <c r="AP415" i="4"/>
  <c r="AV415" i="4" s="1"/>
  <c r="AF442" i="4"/>
  <c r="AG442" i="4"/>
  <c r="AM442" i="4" s="1"/>
  <c r="AS442" i="4" s="1"/>
  <c r="AH442" i="4"/>
  <c r="AN442" i="4" s="1"/>
  <c r="AT442" i="4" s="1"/>
  <c r="AI442" i="4"/>
  <c r="AO442" i="4" s="1"/>
  <c r="AU442" i="4" s="1"/>
  <c r="AJ442" i="4"/>
  <c r="AP442" i="4" s="1"/>
  <c r="AV442" i="4" s="1"/>
  <c r="AK442" i="4"/>
  <c r="AQ442" i="4" s="1"/>
  <c r="AW442" i="4" s="1"/>
  <c r="AI461" i="4"/>
  <c r="Z461" i="4"/>
  <c r="AL461" i="4" s="1"/>
  <c r="AB461" i="4"/>
  <c r="AN461" i="4" s="1"/>
  <c r="AA461" i="4"/>
  <c r="AM461" i="4" s="1"/>
  <c r="AS461" i="4" s="1"/>
  <c r="AC461" i="4"/>
  <c r="AO461" i="4" s="1"/>
  <c r="AU461" i="4" s="1"/>
  <c r="AD461" i="4"/>
  <c r="AP461" i="4" s="1"/>
  <c r="AE461" i="4"/>
  <c r="AQ461" i="4" s="1"/>
  <c r="AW461" i="4" s="1"/>
  <c r="AT461" i="4"/>
  <c r="AR461" i="4"/>
  <c r="AV461" i="4"/>
  <c r="AM473" i="4"/>
  <c r="AS473" i="4" s="1"/>
  <c r="AK477" i="4"/>
  <c r="Z477" i="4"/>
  <c r="AJ477" i="4"/>
  <c r="AB477" i="4"/>
  <c r="AA477" i="4"/>
  <c r="AC477" i="4"/>
  <c r="AE477" i="4"/>
  <c r="AQ477" i="4" s="1"/>
  <c r="AV477" i="4"/>
  <c r="AF477" i="4"/>
  <c r="AH477" i="4"/>
  <c r="AW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O407" i="4" s="1"/>
  <c r="AD407" i="4"/>
  <c r="AP407" i="4" s="1"/>
  <c r="AA407" i="4"/>
  <c r="AM407" i="4" s="1"/>
  <c r="AS407" i="4" s="1"/>
  <c r="AB407" i="4"/>
  <c r="AN407" i="4" s="1"/>
  <c r="AE407" i="4"/>
  <c r="AQ407" i="4" s="1"/>
  <c r="AW407" i="4" s="1"/>
  <c r="Z407" i="4"/>
  <c r="AL407" i="4" s="1"/>
  <c r="AR407" i="4" s="1"/>
  <c r="AT407" i="4"/>
  <c r="AU407" i="4"/>
  <c r="AV407" i="4"/>
  <c r="D447" i="4"/>
  <c r="H447" i="4" s="1"/>
  <c r="F447" i="4"/>
  <c r="J447" i="4" s="1"/>
  <c r="E447" i="4"/>
  <c r="I447" i="4" s="1"/>
  <c r="G447" i="4"/>
  <c r="Z459" i="4"/>
  <c r="AL459" i="4" s="1"/>
  <c r="AB459" i="4"/>
  <c r="AD459" i="4"/>
  <c r="AA459" i="4"/>
  <c r="AC459" i="4"/>
  <c r="AO459" i="4" s="1"/>
  <c r="AU459" i="4" s="1"/>
  <c r="AE459" i="4"/>
  <c r="AR459" i="4"/>
  <c r="AQ387" i="4"/>
  <c r="AW387" i="4" s="1"/>
  <c r="AN387" i="4"/>
  <c r="AT387" i="4" s="1"/>
  <c r="AJ420" i="4"/>
  <c r="AP420" i="4" s="1"/>
  <c r="AV420" i="4" s="1"/>
  <c r="AG420" i="4"/>
  <c r="Z420" i="4"/>
  <c r="AL420" i="4" s="1"/>
  <c r="AR420" i="4" s="1"/>
  <c r="AA420" i="4"/>
  <c r="AM420" i="4" s="1"/>
  <c r="AS420" i="4" s="1"/>
  <c r="AD401" i="4"/>
  <c r="AP401" i="4" s="1"/>
  <c r="AV401" i="4" s="1"/>
  <c r="AG396" i="4"/>
  <c r="AF390" i="4"/>
  <c r="AH459" i="4"/>
  <c r="AJ459" i="4"/>
  <c r="AQ451" i="4"/>
  <c r="AW451" i="4" s="1"/>
  <c r="AH415" i="4"/>
  <c r="AN415" i="4" s="1"/>
  <c r="AT415" i="4" s="1"/>
  <c r="AJ444" i="4"/>
  <c r="AF438" i="4"/>
  <c r="AK474" i="4"/>
  <c r="AM480" i="4"/>
  <c r="AS480" i="4" s="1"/>
  <c r="AL442" i="4"/>
  <c r="AR442" i="4" s="1"/>
  <c r="AM472" i="4"/>
  <c r="AS472" i="4" s="1"/>
  <c r="AO472" i="4"/>
  <c r="AU472" i="4" s="1"/>
  <c r="AQ472" i="4"/>
  <c r="AW472" i="4" s="1"/>
  <c r="AP486" i="4"/>
  <c r="AV486" i="4" s="1"/>
  <c r="F435" i="4"/>
  <c r="J435" i="4" s="1"/>
  <c r="D435" i="4"/>
  <c r="H435" i="4" s="1"/>
  <c r="G435" i="4"/>
  <c r="E435" i="4"/>
  <c r="I435" i="4" s="1"/>
  <c r="Y397" i="4"/>
  <c r="AD397" i="4" s="1"/>
  <c r="D406" i="4"/>
  <c r="H406" i="4" s="1"/>
  <c r="F406" i="4"/>
  <c r="J406" i="4" s="1"/>
  <c r="G406" i="4"/>
  <c r="E406" i="4"/>
  <c r="I406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Q464" i="4" s="1"/>
  <c r="AW464" i="4" s="1"/>
  <c r="AJ464" i="4"/>
  <c r="AP464" i="4" s="1"/>
  <c r="AV464" i="4" s="1"/>
  <c r="AG464" i="4"/>
  <c r="AM464" i="4" s="1"/>
  <c r="AS464" i="4" s="1"/>
  <c r="G457" i="4"/>
  <c r="F457" i="4"/>
  <c r="J457" i="4" s="1"/>
  <c r="D457" i="4"/>
  <c r="H457" i="4" s="1"/>
  <c r="E457" i="4"/>
  <c r="I457" i="4" s="1"/>
  <c r="AL473" i="4"/>
  <c r="AR473" i="4" s="1"/>
  <c r="AB417" i="4"/>
  <c r="Z417" i="4"/>
  <c r="AL417" i="4" s="1"/>
  <c r="AA417" i="4"/>
  <c r="AD417" i="4"/>
  <c r="AE417" i="4"/>
  <c r="AC417" i="4"/>
  <c r="AR417" i="4"/>
  <c r="AG417" i="4"/>
  <c r="AJ417" i="4"/>
  <c r="AI417" i="4"/>
  <c r="AF417" i="4"/>
  <c r="AK417" i="4"/>
  <c r="AH417" i="4"/>
  <c r="E443" i="4"/>
  <c r="I443" i="4" s="1"/>
  <c r="G443" i="4"/>
  <c r="F443" i="4"/>
  <c r="J443" i="4" s="1"/>
  <c r="D443" i="4"/>
  <c r="H443" i="4" s="1"/>
  <c r="AO415" i="4"/>
  <c r="AU415" i="4" s="1"/>
  <c r="AP403" i="4"/>
  <c r="AV403" i="4" s="1"/>
  <c r="AQ403" i="4"/>
  <c r="AW403" i="4" s="1"/>
  <c r="AK420" i="4"/>
  <c r="AA401" i="4"/>
  <c r="AM401" i="4" s="1"/>
  <c r="AS401" i="4" s="1"/>
  <c r="AM443" i="4"/>
  <c r="AS443" i="4" s="1"/>
  <c r="AJ396" i="4"/>
  <c r="AK390" i="4"/>
  <c r="AG390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E309" i="4"/>
  <c r="I309" i="4" s="1"/>
  <c r="G309" i="4"/>
  <c r="F309" i="4"/>
  <c r="J309" i="4" s="1"/>
  <c r="D309" i="4"/>
  <c r="H309" i="4" s="1"/>
  <c r="AH297" i="4"/>
  <c r="AJ297" i="4"/>
  <c r="AK297" i="4"/>
  <c r="AG297" i="4"/>
  <c r="AI297" i="4"/>
  <c r="AF297" i="4"/>
  <c r="G268" i="4"/>
  <c r="D268" i="4"/>
  <c r="H268" i="4" s="1"/>
  <c r="F268" i="4"/>
  <c r="J268" i="4" s="1"/>
  <c r="E268" i="4"/>
  <c r="I268" i="4" s="1"/>
  <c r="F343" i="4"/>
  <c r="J343" i="4" s="1"/>
  <c r="G343" i="4"/>
  <c r="D343" i="4"/>
  <c r="H343" i="4" s="1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C299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M249" i="4" s="1"/>
  <c r="AS249" i="4" s="1"/>
  <c r="AD249" i="4"/>
  <c r="AP249" i="4" s="1"/>
  <c r="AV249" i="4" s="1"/>
  <c r="AD231" i="4"/>
  <c r="AI265" i="4"/>
  <c r="X362" i="4"/>
  <c r="Y362" i="4" s="1"/>
  <c r="AE293" i="4"/>
  <c r="AA293" i="4"/>
  <c r="AH268" i="4"/>
  <c r="AN268" i="4" s="1"/>
  <c r="AT268" i="4" s="1"/>
  <c r="AK268" i="4"/>
  <c r="AJ268" i="4"/>
  <c r="AD229" i="4"/>
  <c r="AC229" i="4"/>
  <c r="AD208" i="4"/>
  <c r="AP208" i="4" s="1"/>
  <c r="AV208" i="4" s="1"/>
  <c r="AF208" i="4"/>
  <c r="AB208" i="4"/>
  <c r="AH208" i="4"/>
  <c r="X248" i="4"/>
  <c r="Y248" i="4" s="1"/>
  <c r="AI248" i="4" s="1"/>
  <c r="X367" i="4"/>
  <c r="AJ313" i="4"/>
  <c r="AF233" i="4"/>
  <c r="AG233" i="4"/>
  <c r="AI293" i="4"/>
  <c r="AF293" i="4"/>
  <c r="AL293" i="4" s="1"/>
  <c r="AR293" i="4" s="1"/>
  <c r="AH229" i="4"/>
  <c r="AK281" i="4"/>
  <c r="AF285" i="4"/>
  <c r="AG291" i="4"/>
  <c r="AK291" i="4"/>
  <c r="AH295" i="4"/>
  <c r="AN309" i="4"/>
  <c r="AT309" i="4" s="1"/>
  <c r="X287" i="4"/>
  <c r="D317" i="4"/>
  <c r="H317" i="4" s="1"/>
  <c r="G317" i="4"/>
  <c r="F317" i="4"/>
  <c r="J317" i="4" s="1"/>
  <c r="E317" i="4"/>
  <c r="I317" i="4" s="1"/>
  <c r="AG283" i="4"/>
  <c r="AM323" i="4"/>
  <c r="AS323" i="4" s="1"/>
  <c r="AN323" i="4"/>
  <c r="AT323" i="4" s="1"/>
  <c r="Z281" i="4"/>
  <c r="AE281" i="4"/>
  <c r="AQ281" i="4" s="1"/>
  <c r="AW281" i="4" s="1"/>
  <c r="AA281" i="4"/>
  <c r="AA265" i="4"/>
  <c r="AD265" i="4"/>
  <c r="AE265" i="4"/>
  <c r="AB265" i="4"/>
  <c r="AC265" i="4"/>
  <c r="AO265" i="4" s="1"/>
  <c r="AU265" i="4" s="1"/>
  <c r="Z265" i="4"/>
  <c r="AP291" i="4"/>
  <c r="AV291" i="4" s="1"/>
  <c r="AH231" i="4"/>
  <c r="AK231" i="4"/>
  <c r="AJ231" i="4"/>
  <c r="AG231" i="4"/>
  <c r="AF231" i="4"/>
  <c r="AL231" i="4" s="1"/>
  <c r="AR231" i="4" s="1"/>
  <c r="AI231" i="4"/>
  <c r="AO231" i="4" s="1"/>
  <c r="AU231" i="4" s="1"/>
  <c r="AG265" i="4"/>
  <c r="AP268" i="4"/>
  <c r="AV268" i="4" s="1"/>
  <c r="AL208" i="4"/>
  <c r="AR208" i="4" s="1"/>
  <c r="AK313" i="4"/>
  <c r="AK233" i="4"/>
  <c r="AQ316" i="4"/>
  <c r="AW316" i="4" s="1"/>
  <c r="AG293" i="4"/>
  <c r="AK229" i="4"/>
  <c r="AH281" i="4"/>
  <c r="AI291" i="4"/>
  <c r="Y361" i="4"/>
  <c r="AA361" i="4" s="1"/>
  <c r="AM361" i="4" s="1"/>
  <c r="AS361" i="4" s="1"/>
  <c r="AG361" i="4"/>
  <c r="Z361" i="4"/>
  <c r="AE361" i="4"/>
  <c r="AH361" i="4"/>
  <c r="AB361" i="4"/>
  <c r="AF361" i="4"/>
  <c r="AC361" i="4"/>
  <c r="AD361" i="4"/>
  <c r="AK361" i="4"/>
  <c r="AI361" i="4"/>
  <c r="AF295" i="4"/>
  <c r="AL295" i="4" s="1"/>
  <c r="AR295" i="4" s="1"/>
  <c r="AJ283" i="4"/>
  <c r="D247" i="4"/>
  <c r="H247" i="4" s="1"/>
  <c r="F247" i="4"/>
  <c r="J247" i="4" s="1"/>
  <c r="E247" i="4"/>
  <c r="I247" i="4" s="1"/>
  <c r="G247" i="4"/>
  <c r="AO326" i="4"/>
  <c r="AU326" i="4" s="1"/>
  <c r="AQ318" i="4"/>
  <c r="AW318" i="4" s="1"/>
  <c r="AD323" i="4"/>
  <c r="AM299" i="4"/>
  <c r="AS299" i="4" s="1"/>
  <c r="AO291" i="4"/>
  <c r="AU291" i="4" s="1"/>
  <c r="AN359" i="4"/>
  <c r="AT359" i="4" s="1"/>
  <c r="AM283" i="4"/>
  <c r="AS283" i="4" s="1"/>
  <c r="AC371" i="4"/>
  <c r="AB371" i="4"/>
  <c r="AJ371" i="4"/>
  <c r="AH371" i="4"/>
  <c r="AE371" i="4"/>
  <c r="AF371" i="4"/>
  <c r="AD371" i="4"/>
  <c r="AP371" i="4" s="1"/>
  <c r="AV371" i="4" s="1"/>
  <c r="Z371" i="4"/>
  <c r="AL371" i="4" s="1"/>
  <c r="AR371" i="4" s="1"/>
  <c r="AI371" i="4"/>
  <c r="AG371" i="4"/>
  <c r="AA371" i="4"/>
  <c r="AK371" i="4"/>
  <c r="AB231" i="4"/>
  <c r="AF265" i="4"/>
  <c r="Z313" i="4"/>
  <c r="AL313" i="4" s="1"/>
  <c r="AR313" i="4" s="1"/>
  <c r="AB313" i="4"/>
  <c r="AE313" i="4"/>
  <c r="AQ313" i="4" s="1"/>
  <c r="AW313" i="4" s="1"/>
  <c r="AC313" i="4"/>
  <c r="AA313" i="4"/>
  <c r="AD313" i="4"/>
  <c r="AP313" i="4" s="1"/>
  <c r="AV313" i="4" s="1"/>
  <c r="AB233" i="4"/>
  <c r="AC233" i="4"/>
  <c r="AE233" i="4"/>
  <c r="AA233" i="4"/>
  <c r="AM233" i="4" s="1"/>
  <c r="AS233" i="4" s="1"/>
  <c r="Z233" i="4"/>
  <c r="AL233" i="4" s="1"/>
  <c r="AR233" i="4" s="1"/>
  <c r="AD233" i="4"/>
  <c r="AO293" i="4"/>
  <c r="AU293" i="4" s="1"/>
  <c r="AI268" i="4"/>
  <c r="AG268" i="4"/>
  <c r="AE268" i="4"/>
  <c r="AQ268" i="4" s="1"/>
  <c r="AW268" i="4" s="1"/>
  <c r="AA229" i="4"/>
  <c r="AC208" i="4"/>
  <c r="AO208" i="4" s="1"/>
  <c r="AU208" i="4" s="1"/>
  <c r="AE208" i="4"/>
  <c r="AQ208" i="4" s="1"/>
  <c r="AW208" i="4" s="1"/>
  <c r="Z285" i="4"/>
  <c r="AL285" i="4" s="1"/>
  <c r="AB285" i="4"/>
  <c r="AN285" i="4" s="1"/>
  <c r="AT285" i="4" s="1"/>
  <c r="AC285" i="4"/>
  <c r="AA285" i="4"/>
  <c r="AD285" i="4"/>
  <c r="AR285" i="4"/>
  <c r="AE285" i="4"/>
  <c r="Y277" i="4"/>
  <c r="AF277" i="4" s="1"/>
  <c r="AH313" i="4"/>
  <c r="AG313" i="4"/>
  <c r="AO295" i="4"/>
  <c r="AU295" i="4" s="1"/>
  <c r="AE295" i="4"/>
  <c r="AH233" i="4"/>
  <c r="AL316" i="4"/>
  <c r="AR316" i="4" s="1"/>
  <c r="AJ293" i="4"/>
  <c r="AP293" i="4" s="1"/>
  <c r="AV293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AF229" i="4"/>
  <c r="AG229" i="4"/>
  <c r="AI281" i="4"/>
  <c r="AG285" i="4"/>
  <c r="AK285" i="4"/>
  <c r="X289" i="4"/>
  <c r="Y289" i="4" s="1"/>
  <c r="AH291" i="4"/>
  <c r="AG295" i="4"/>
  <c r="AM295" i="4" s="1"/>
  <c r="AS295" i="4" s="1"/>
  <c r="AK295" i="4"/>
  <c r="X243" i="4"/>
  <c r="AK283" i="4"/>
  <c r="AQ283" i="4" s="1"/>
  <c r="AW283" i="4" s="1"/>
  <c r="AH283" i="4"/>
  <c r="AN283" i="4" s="1"/>
  <c r="AT283" i="4" s="1"/>
  <c r="AC297" i="4"/>
  <c r="AO297" i="4" s="1"/>
  <c r="AU297" i="4" s="1"/>
  <c r="AA297" i="4"/>
  <c r="AM297" i="4" s="1"/>
  <c r="AS297" i="4" s="1"/>
  <c r="AD297" i="4"/>
  <c r="AP297" i="4" s="1"/>
  <c r="AV297" i="4" s="1"/>
  <c r="Z297" i="4"/>
  <c r="AL297" i="4" s="1"/>
  <c r="AR297" i="4" s="1"/>
  <c r="AB297" i="4"/>
  <c r="AN297" i="4" s="1"/>
  <c r="AT297" i="4" s="1"/>
  <c r="AE297" i="4"/>
  <c r="AQ297" i="4" s="1"/>
  <c r="AW297" i="4" s="1"/>
  <c r="AL318" i="4"/>
  <c r="AR318" i="4" s="1"/>
  <c r="D308" i="4"/>
  <c r="H308" i="4" s="1"/>
  <c r="G308" i="4"/>
  <c r="E308" i="4"/>
  <c r="I308" i="4" s="1"/>
  <c r="F308" i="4"/>
  <c r="J308" i="4" s="1"/>
  <c r="D333" i="4"/>
  <c r="H333" i="4" s="1"/>
  <c r="G333" i="4"/>
  <c r="F333" i="4"/>
  <c r="J333" i="4" s="1"/>
  <c r="E333" i="4"/>
  <c r="I333" i="4" s="1"/>
  <c r="E271" i="4"/>
  <c r="I271" i="4" s="1"/>
  <c r="G271" i="4"/>
  <c r="D271" i="4"/>
  <c r="H271" i="4" s="1"/>
  <c r="F271" i="4"/>
  <c r="J271" i="4" s="1"/>
  <c r="AD373" i="4"/>
  <c r="AG373" i="4"/>
  <c r="AI373" i="4"/>
  <c r="AB373" i="4"/>
  <c r="AH373" i="4"/>
  <c r="AK373" i="4"/>
  <c r="AE373" i="4"/>
  <c r="AJ373" i="4"/>
  <c r="Z373" i="4"/>
  <c r="AL373" i="4" s="1"/>
  <c r="AR373" i="4" s="1"/>
  <c r="AF373" i="4"/>
  <c r="AC373" i="4"/>
  <c r="AO373" i="4" s="1"/>
  <c r="AU373" i="4" s="1"/>
  <c r="AA373" i="4"/>
  <c r="AM373" i="4" s="1"/>
  <c r="AS373" i="4" s="1"/>
  <c r="AN291" i="4"/>
  <c r="AT291" i="4" s="1"/>
  <c r="AQ359" i="4"/>
  <c r="AW359" i="4" s="1"/>
  <c r="AP283" i="4"/>
  <c r="AV283" i="4" s="1"/>
  <c r="AL283" i="4"/>
  <c r="AR283" i="4" s="1"/>
  <c r="D315" i="4"/>
  <c r="H315" i="4" s="1"/>
  <c r="E315" i="4"/>
  <c r="I315" i="4" s="1"/>
  <c r="G315" i="4"/>
  <c r="F315" i="4"/>
  <c r="J315" i="4" s="1"/>
  <c r="AE231" i="4"/>
  <c r="AQ231" i="4" s="1"/>
  <c r="AW231" i="4" s="1"/>
  <c r="AA231" i="4"/>
  <c r="AM231" i="4" s="1"/>
  <c r="AS231" i="4" s="1"/>
  <c r="AH265" i="4"/>
  <c r="AK265" i="4"/>
  <c r="F246" i="4"/>
  <c r="J246" i="4" s="1"/>
  <c r="D246" i="4"/>
  <c r="H246" i="4" s="1"/>
  <c r="E246" i="4"/>
  <c r="I246" i="4" s="1"/>
  <c r="G246" i="4"/>
  <c r="AN293" i="4"/>
  <c r="AT293" i="4" s="1"/>
  <c r="AC268" i="4"/>
  <c r="AA268" i="4"/>
  <c r="AM268" i="4" s="1"/>
  <c r="AS268" i="4" s="1"/>
  <c r="AB229" i="4"/>
  <c r="AN229" i="4" s="1"/>
  <c r="AT229" i="4" s="1"/>
  <c r="AE229" i="4"/>
  <c r="AQ229" i="4" s="1"/>
  <c r="AW229" i="4" s="1"/>
  <c r="AK257" i="4"/>
  <c r="AA257" i="4"/>
  <c r="AD257" i="4"/>
  <c r="AP257" i="4" s="1"/>
  <c r="AV257" i="4" s="1"/>
  <c r="Z257" i="4"/>
  <c r="AB257" i="4"/>
  <c r="AG257" i="4"/>
  <c r="AE257" i="4"/>
  <c r="AQ257" i="4" s="1"/>
  <c r="AW257" i="4" s="1"/>
  <c r="AF257" i="4"/>
  <c r="AJ257" i="4"/>
  <c r="AI257" i="4"/>
  <c r="AH257" i="4"/>
  <c r="AC257" i="4"/>
  <c r="AO257" i="4" s="1"/>
  <c r="AU257" i="4" s="1"/>
  <c r="Y279" i="4"/>
  <c r="AE279" i="4" s="1"/>
  <c r="AA279" i="4"/>
  <c r="AB279" i="4"/>
  <c r="AD279" i="4"/>
  <c r="AI313" i="4"/>
  <c r="AN295" i="4"/>
  <c r="AT295" i="4" s="1"/>
  <c r="AJ233" i="4"/>
  <c r="AO316" i="4"/>
  <c r="AU316" i="4" s="1"/>
  <c r="AM316" i="4"/>
  <c r="AS316" i="4" s="1"/>
  <c r="AK293" i="4"/>
  <c r="AI346" i="4"/>
  <c r="AH346" i="4"/>
  <c r="AC346" i="4"/>
  <c r="AD346" i="4"/>
  <c r="AA346" i="4"/>
  <c r="AM346" i="4" s="1"/>
  <c r="AS346" i="4" s="1"/>
  <c r="AG346" i="4"/>
  <c r="AJ346" i="4"/>
  <c r="Z346" i="4"/>
  <c r="AE346" i="4"/>
  <c r="AF346" i="4"/>
  <c r="AB346" i="4"/>
  <c r="AN346" i="4" s="1"/>
  <c r="AT346" i="4" s="1"/>
  <c r="AK346" i="4"/>
  <c r="AJ229" i="4"/>
  <c r="AJ281" i="4"/>
  <c r="AJ285" i="4"/>
  <c r="AK277" i="4"/>
  <c r="AH277" i="4"/>
  <c r="AF291" i="4"/>
  <c r="AL291" i="4" s="1"/>
  <c r="AR291" i="4" s="1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AJ295" i="4"/>
  <c r="AP295" i="4" s="1"/>
  <c r="AV295" i="4" s="1"/>
  <c r="X235" i="4"/>
  <c r="Y235" i="4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I283" i="4"/>
  <c r="AO283" i="4" s="1"/>
  <c r="AU283" i="4" s="1"/>
  <c r="AL202" i="4"/>
  <c r="AR202" i="4" s="1"/>
  <c r="G202" i="4" s="1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M206" i="4" s="1"/>
  <c r="AS206" i="4" s="1"/>
  <c r="AB206" i="4"/>
  <c r="AI206" i="4"/>
  <c r="Z206" i="4"/>
  <c r="AL206" i="4" s="1"/>
  <c r="AR206" i="4" s="1"/>
  <c r="AQ192" i="4"/>
  <c r="AW192" i="4" s="1"/>
  <c r="AL209" i="4"/>
  <c r="AR209" i="4" s="1"/>
  <c r="E202" i="4"/>
  <c r="I202" i="4" s="1"/>
  <c r="F202" i="4"/>
  <c r="J202" i="4" s="1"/>
  <c r="AF188" i="4"/>
  <c r="AH188" i="4"/>
  <c r="AJ188" i="4"/>
  <c r="AP198" i="4"/>
  <c r="AV198" i="4" s="1"/>
  <c r="E213" i="4"/>
  <c r="I213" i="4" s="1"/>
  <c r="D213" i="4"/>
  <c r="H213" i="4" s="1"/>
  <c r="F213" i="4"/>
  <c r="J213" i="4" s="1"/>
  <c r="G213" i="4"/>
  <c r="G211" i="4"/>
  <c r="E211" i="4"/>
  <c r="I211" i="4" s="1"/>
  <c r="F211" i="4"/>
  <c r="J211" i="4" s="1"/>
  <c r="D211" i="4"/>
  <c r="H211" i="4" s="1"/>
  <c r="AL192" i="4"/>
  <c r="AR192" i="4" s="1"/>
  <c r="AN193" i="4"/>
  <c r="AT193" i="4" s="1"/>
  <c r="AG193" i="4"/>
  <c r="AK193" i="4"/>
  <c r="AF193" i="4"/>
  <c r="AL193" i="4" s="1"/>
  <c r="AR193" i="4" s="1"/>
  <c r="F203" i="4"/>
  <c r="J203" i="4" s="1"/>
  <c r="G203" i="4"/>
  <c r="E203" i="4"/>
  <c r="I203" i="4" s="1"/>
  <c r="D203" i="4"/>
  <c r="H203" i="4" s="1"/>
  <c r="AA189" i="4"/>
  <c r="AK189" i="4"/>
  <c r="AJ189" i="4"/>
  <c r="AE189" i="4"/>
  <c r="AF189" i="4"/>
  <c r="AI189" i="4"/>
  <c r="AF198" i="4"/>
  <c r="AL198" i="4" s="1"/>
  <c r="AR198" i="4" s="1"/>
  <c r="AN202" i="4"/>
  <c r="AT202" i="4" s="1"/>
  <c r="AG198" i="4"/>
  <c r="AH210" i="4"/>
  <c r="AG210" i="4"/>
  <c r="AB198" i="4"/>
  <c r="AN198" i="4" s="1"/>
  <c r="AT198" i="4" s="1"/>
  <c r="AC198" i="4"/>
  <c r="AA198" i="4"/>
  <c r="AG188" i="4"/>
  <c r="AK188" i="4"/>
  <c r="AI188" i="4"/>
  <c r="Y186" i="4"/>
  <c r="AA186" i="4" s="1"/>
  <c r="Y196" i="4"/>
  <c r="G187" i="4"/>
  <c r="E187" i="4"/>
  <c r="I187" i="4" s="1"/>
  <c r="F187" i="4"/>
  <c r="J187" i="4" s="1"/>
  <c r="D187" i="4"/>
  <c r="H187" i="4" s="1"/>
  <c r="AI193" i="4"/>
  <c r="AO193" i="4" s="1"/>
  <c r="AU193" i="4" s="1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P195" i="4" s="1"/>
  <c r="AV195" i="4" s="1"/>
  <c r="AD193" i="4"/>
  <c r="AP193" i="4" s="1"/>
  <c r="AV193" i="4" s="1"/>
  <c r="AA193" i="4"/>
  <c r="AM193" i="4" s="1"/>
  <c r="AS193" i="4" s="1"/>
  <c r="AE193" i="4"/>
  <c r="AQ193" i="4" s="1"/>
  <c r="AW193" i="4" s="1"/>
  <c r="AA202" i="4"/>
  <c r="AJ202" i="4"/>
  <c r="AP202" i="4" s="1"/>
  <c r="AV202" i="4" s="1"/>
  <c r="AK202" i="4"/>
  <c r="AQ202" i="4" s="1"/>
  <c r="AW202" i="4" s="1"/>
  <c r="AG202" i="4"/>
  <c r="AI202" i="4"/>
  <c r="AO202" i="4" s="1"/>
  <c r="AU202" i="4" s="1"/>
  <c r="AD189" i="4"/>
  <c r="AP189" i="4" s="1"/>
  <c r="AV189" i="4" s="1"/>
  <c r="AG189" i="4"/>
  <c r="Z189" i="4"/>
  <c r="AL189" i="4" s="1"/>
  <c r="AR189" i="4" s="1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/>
  <c r="D238" i="4"/>
  <c r="H238" i="4" s="1"/>
  <c r="G238" i="4"/>
  <c r="E238" i="4"/>
  <c r="I238" i="4" s="1"/>
  <c r="F238" i="4"/>
  <c r="J238" i="4" s="1"/>
  <c r="X256" i="4"/>
  <c r="X272" i="4"/>
  <c r="Y272" i="4"/>
  <c r="X319" i="4"/>
  <c r="Y319" i="4" s="1"/>
  <c r="AK319" i="4" s="1"/>
  <c r="AO198" i="4"/>
  <c r="AU198" i="4" s="1"/>
  <c r="AL300" i="4"/>
  <c r="AR300" i="4" s="1"/>
  <c r="AP300" i="4"/>
  <c r="AV300" i="4" s="1"/>
  <c r="AO300" i="4"/>
  <c r="AU300" i="4" s="1"/>
  <c r="X204" i="4"/>
  <c r="Y204" i="4" s="1"/>
  <c r="AI220" i="4"/>
  <c r="AH220" i="4"/>
  <c r="Z220" i="4"/>
  <c r="AG220" i="4"/>
  <c r="AC220" i="4"/>
  <c r="AO220" i="4" s="1"/>
  <c r="AU220" i="4" s="1"/>
  <c r="AK220" i="4"/>
  <c r="AB220" i="4"/>
  <c r="AA220" i="4"/>
  <c r="AF220" i="4"/>
  <c r="AE220" i="4"/>
  <c r="AJ220" i="4"/>
  <c r="AD220" i="4"/>
  <c r="G341" i="4"/>
  <c r="D341" i="4"/>
  <c r="H341" i="4" s="1"/>
  <c r="E341" i="4"/>
  <c r="I341" i="4" s="1"/>
  <c r="F341" i="4"/>
  <c r="J341" i="4" s="1"/>
  <c r="E357" i="4"/>
  <c r="I357" i="4" s="1"/>
  <c r="F357" i="4"/>
  <c r="J357" i="4" s="1"/>
  <c r="G357" i="4"/>
  <c r="D357" i="4"/>
  <c r="H357" i="4" s="1"/>
  <c r="Z345" i="4"/>
  <c r="AB345" i="4"/>
  <c r="AN345" i="4" s="1"/>
  <c r="AT345" i="4" s="1"/>
  <c r="AC345" i="4"/>
  <c r="AO345" i="4" s="1"/>
  <c r="AU345" i="4" s="1"/>
  <c r="AE345" i="4"/>
  <c r="AQ345" i="4" s="1"/>
  <c r="AW345" i="4" s="1"/>
  <c r="AA345" i="4"/>
  <c r="AM345" i="4" s="1"/>
  <c r="AS345" i="4" s="1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P374" i="4" s="1"/>
  <c r="AV374" i="4" s="1"/>
  <c r="AC186" i="4"/>
  <c r="AO323" i="4"/>
  <c r="AU323" i="4" s="1"/>
  <c r="AP323" i="4"/>
  <c r="AV323" i="4" s="1"/>
  <c r="AP299" i="4"/>
  <c r="AV299" i="4" s="1"/>
  <c r="AO299" i="4"/>
  <c r="AU299" i="4" s="1"/>
  <c r="AQ299" i="4"/>
  <c r="AW299" i="4" s="1"/>
  <c r="AE280" i="4"/>
  <c r="AQ280" i="4" s="1"/>
  <c r="AW280" i="4" s="1"/>
  <c r="AB280" i="4"/>
  <c r="AN280" i="4" s="1"/>
  <c r="AT280" i="4" s="1"/>
  <c r="AD280" i="4"/>
  <c r="AP280" i="4" s="1"/>
  <c r="AV280" i="4" s="1"/>
  <c r="AC280" i="4"/>
  <c r="AA280" i="4"/>
  <c r="AM280" i="4" s="1"/>
  <c r="AS280" i="4" s="1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N328" i="4" s="1"/>
  <c r="AT328" i="4" s="1"/>
  <c r="AA328" i="4"/>
  <c r="AC328" i="4"/>
  <c r="AO328" i="4" s="1"/>
  <c r="AU328" i="4" s="1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P318" i="4"/>
  <c r="AV318" i="4" s="1"/>
  <c r="AL321" i="4"/>
  <c r="AR321" i="4" s="1"/>
  <c r="AN321" i="4"/>
  <c r="AT321" i="4" s="1"/>
  <c r="AM321" i="4"/>
  <c r="AS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/>
  <c r="AE384" i="4"/>
  <c r="AQ384" i="4" s="1"/>
  <c r="AW384" i="4" s="1"/>
  <c r="AD384" i="4"/>
  <c r="AP384" i="4" s="1"/>
  <c r="AV384" i="4" s="1"/>
  <c r="AC384" i="4"/>
  <c r="AK366" i="4"/>
  <c r="AH366" i="4"/>
  <c r="AI366" i="4"/>
  <c r="AB366" i="4"/>
  <c r="AE366" i="4"/>
  <c r="AQ366" i="4" s="1"/>
  <c r="AF366" i="4"/>
  <c r="AA366" i="4"/>
  <c r="AG366" i="4"/>
  <c r="AC366" i="4"/>
  <c r="Z366" i="4"/>
  <c r="AD366" i="4"/>
  <c r="AJ366" i="4"/>
  <c r="AW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AA210" i="4"/>
  <c r="AM210" i="4" s="1"/>
  <c r="AS210" i="4" s="1"/>
  <c r="AD210" i="4"/>
  <c r="AP210" i="4" s="1"/>
  <c r="AV210" i="4" s="1"/>
  <c r="AC210" i="4"/>
  <c r="AO210" i="4" s="1"/>
  <c r="AU210" i="4" s="1"/>
  <c r="AE210" i="4"/>
  <c r="AQ210" i="4" s="1"/>
  <c r="AW210" i="4" s="1"/>
  <c r="Z210" i="4"/>
  <c r="AL210" i="4" s="1"/>
  <c r="AR210" i="4" s="1"/>
  <c r="AB210" i="4"/>
  <c r="AN210" i="4" s="1"/>
  <c r="AT210" i="4" s="1"/>
  <c r="Z323" i="4"/>
  <c r="AL323" i="4" s="1"/>
  <c r="AR323" i="4" s="1"/>
  <c r="AE323" i="4"/>
  <c r="AQ323" i="4" s="1"/>
  <c r="AW323" i="4" s="1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F327" i="4"/>
  <c r="Z299" i="4"/>
  <c r="AL299" i="4" s="1"/>
  <c r="AR299" i="4" s="1"/>
  <c r="AB299" i="4"/>
  <c r="AN299" i="4" s="1"/>
  <c r="AT299" i="4" s="1"/>
  <c r="AI280" i="4"/>
  <c r="AP284" i="4"/>
  <c r="AV284" i="4" s="1"/>
  <c r="AC320" i="4"/>
  <c r="AO320" i="4" s="1"/>
  <c r="AU320" i="4" s="1"/>
  <c r="Z320" i="4"/>
  <c r="AL320" i="4" s="1"/>
  <c r="AR320" i="4" s="1"/>
  <c r="AE320" i="4"/>
  <c r="AQ320" i="4" s="1"/>
  <c r="AA320" i="4"/>
  <c r="AM320" i="4" s="1"/>
  <c r="AS320" i="4" s="1"/>
  <c r="AB320" i="4"/>
  <c r="AN320" i="4" s="1"/>
  <c r="AT320" i="4" s="1"/>
  <c r="AD320" i="4"/>
  <c r="AP320" i="4" s="1"/>
  <c r="AV320" i="4" s="1"/>
  <c r="AW320" i="4"/>
  <c r="AF328" i="4"/>
  <c r="AD188" i="4"/>
  <c r="AP188" i="4" s="1"/>
  <c r="AV188" i="4" s="1"/>
  <c r="AA188" i="4"/>
  <c r="AM188" i="4" s="1"/>
  <c r="AS188" i="4" s="1"/>
  <c r="AE188" i="4"/>
  <c r="AQ188" i="4" s="1"/>
  <c r="AW188" i="4" s="1"/>
  <c r="AB188" i="4"/>
  <c r="AN188" i="4" s="1"/>
  <c r="AT188" i="4" s="1"/>
  <c r="AC188" i="4"/>
  <c r="AO188" i="4" s="1"/>
  <c r="AU188" i="4" s="1"/>
  <c r="Z188" i="4"/>
  <c r="AL188" i="4" s="1"/>
  <c r="AR188" i="4" s="1"/>
  <c r="AB196" i="4"/>
  <c r="AA196" i="4"/>
  <c r="AC196" i="4"/>
  <c r="AD196" i="4"/>
  <c r="AE196" i="4"/>
  <c r="Z196" i="4"/>
  <c r="F381" i="4"/>
  <c r="J381" i="4" s="1"/>
  <c r="E381" i="4"/>
  <c r="I381" i="4" s="1"/>
  <c r="D381" i="4"/>
  <c r="H381" i="4" s="1"/>
  <c r="G381" i="4"/>
  <c r="D318" i="4"/>
  <c r="H318" i="4" s="1"/>
  <c r="E318" i="4"/>
  <c r="I318" i="4" s="1"/>
  <c r="G318" i="4"/>
  <c r="F318" i="4"/>
  <c r="J318" i="4" s="1"/>
  <c r="AQ236" i="4"/>
  <c r="AW236" i="4" s="1"/>
  <c r="AN230" i="4"/>
  <c r="AT230" i="4" s="1"/>
  <c r="AO310" i="4"/>
  <c r="AU310" i="4" s="1"/>
  <c r="AM310" i="4"/>
  <c r="AS310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M244" i="4"/>
  <c r="AS244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N330" i="4"/>
  <c r="AT330" i="4" s="1"/>
  <c r="AM222" i="4"/>
  <c r="AS222" i="4" s="1"/>
  <c r="AP222" i="4"/>
  <c r="AV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30" i="4"/>
  <c r="AU230" i="4" s="1"/>
  <c r="AM230" i="4"/>
  <c r="AS230" i="4" s="1"/>
  <c r="AN310" i="4"/>
  <c r="AT310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N286" i="4"/>
  <c r="AT286" i="4" s="1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G286" i="4"/>
  <c r="D286" i="4"/>
  <c r="H286" i="4" s="1"/>
  <c r="E286" i="4"/>
  <c r="I286" i="4" s="1"/>
  <c r="F286" i="4"/>
  <c r="J286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O244" i="4"/>
  <c r="AU244" i="4" s="1"/>
  <c r="AL278" i="4"/>
  <c r="AR278" i="4" s="1"/>
  <c r="AM286" i="4"/>
  <c r="AS286" i="4" s="1"/>
  <c r="AM355" i="4"/>
  <c r="AS355" i="4" s="1"/>
  <c r="AL330" i="4"/>
  <c r="AR330" i="4" s="1"/>
  <c r="AP330" i="4"/>
  <c r="AV330" i="4" s="1"/>
  <c r="AO222" i="4"/>
  <c r="AU222" i="4" s="1"/>
  <c r="AM236" i="4"/>
  <c r="AS236" i="4" s="1"/>
  <c r="AL230" i="4"/>
  <c r="AR230" i="4" s="1"/>
  <c r="G234" i="4"/>
  <c r="D234" i="4"/>
  <c r="H234" i="4" s="1"/>
  <c r="E234" i="4"/>
  <c r="I234" i="4" s="1"/>
  <c r="F234" i="4"/>
  <c r="J234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M266" i="4" s="1"/>
  <c r="AS266" i="4" s="1"/>
  <c r="AE266" i="4"/>
  <c r="AL314" i="4"/>
  <c r="AR314" i="4" s="1"/>
  <c r="AM348" i="4"/>
  <c r="AS348" i="4" s="1"/>
  <c r="AP340" i="4"/>
  <c r="AV340" i="4" s="1"/>
  <c r="AL244" i="4"/>
  <c r="AR244" i="4" s="1"/>
  <c r="AN244" i="4"/>
  <c r="AT244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Q330" i="4"/>
  <c r="AW330" i="4" s="1"/>
  <c r="AN222" i="4"/>
  <c r="AT222" i="4" s="1"/>
  <c r="AN236" i="4"/>
  <c r="AT236" i="4" s="1"/>
  <c r="AP230" i="4"/>
  <c r="AV230" i="4" s="1"/>
  <c r="D242" i="4"/>
  <c r="H242" i="4" s="1"/>
  <c r="G242" i="4"/>
  <c r="F242" i="4"/>
  <c r="J242" i="4" s="1"/>
  <c r="E242" i="4"/>
  <c r="I242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Q222" i="4"/>
  <c r="AW222" i="4" s="1"/>
  <c r="AL222" i="4"/>
  <c r="AR222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N545" i="4"/>
  <c r="AA546" i="4"/>
  <c r="AW546" i="4"/>
  <c r="AD546" i="4"/>
  <c r="AB546" i="4"/>
  <c r="AC546" i="4"/>
  <c r="AE546" i="4"/>
  <c r="AU546" i="4"/>
  <c r="AS546" i="4"/>
  <c r="Z546" i="4"/>
  <c r="AV546" i="4"/>
  <c r="AT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S526" i="4"/>
  <c r="AC526" i="4"/>
  <c r="Z526" i="4"/>
  <c r="AT526" i="4"/>
  <c r="AD526" i="4"/>
  <c r="AW526" i="4"/>
  <c r="AA526" i="4"/>
  <c r="AV526" i="4"/>
  <c r="AU526" i="4"/>
  <c r="AI526" i="4"/>
  <c r="AJ526" i="4"/>
  <c r="AH526" i="4"/>
  <c r="AK526" i="4"/>
  <c r="AG526" i="4"/>
  <c r="AF526" i="4"/>
  <c r="AM458" i="4"/>
  <c r="AS458" i="4" s="1"/>
  <c r="AI444" i="4"/>
  <c r="AF444" i="4"/>
  <c r="AJ438" i="4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M518" i="4" s="1"/>
  <c r="AC518" i="4"/>
  <c r="AE518" i="4"/>
  <c r="AS518" i="4"/>
  <c r="AD518" i="4"/>
  <c r="Z518" i="4"/>
  <c r="AT518" i="4"/>
  <c r="AU518" i="4"/>
  <c r="AW518" i="4"/>
  <c r="AB518" i="4"/>
  <c r="AV518" i="4"/>
  <c r="AE438" i="4"/>
  <c r="AD438" i="4"/>
  <c r="AP438" i="4" s="1"/>
  <c r="AC438" i="4"/>
  <c r="AB438" i="4"/>
  <c r="Z438" i="4"/>
  <c r="AL438" i="4" s="1"/>
  <c r="AR438" i="4" s="1"/>
  <c r="AA438" i="4"/>
  <c r="AV438" i="4"/>
  <c r="AO545" i="4"/>
  <c r="Z528" i="4"/>
  <c r="AE528" i="4"/>
  <c r="AB528" i="4"/>
  <c r="AN528" i="4" s="1"/>
  <c r="AC528" i="4"/>
  <c r="AD528" i="4"/>
  <c r="AP528" i="4" s="1"/>
  <c r="AA528" i="4"/>
  <c r="AV528" i="4"/>
  <c r="AW528" i="4"/>
  <c r="AU528" i="4"/>
  <c r="AT528" i="4"/>
  <c r="AS528" i="4"/>
  <c r="AD524" i="4"/>
  <c r="AB524" i="4"/>
  <c r="AE524" i="4"/>
  <c r="AA524" i="4"/>
  <c r="AM524" i="4" s="1"/>
  <c r="AC524" i="4"/>
  <c r="AT524" i="4"/>
  <c r="AW524" i="4"/>
  <c r="Z524" i="4"/>
  <c r="AV524" i="4"/>
  <c r="AS524" i="4"/>
  <c r="AU524" i="4"/>
  <c r="Z474" i="4"/>
  <c r="AC474" i="4"/>
  <c r="AE474" i="4"/>
  <c r="AQ474" i="4" s="1"/>
  <c r="AD474" i="4"/>
  <c r="AB474" i="4"/>
  <c r="AA474" i="4"/>
  <c r="AW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G444" i="4"/>
  <c r="AH518" i="4"/>
  <c r="AJ518" i="4"/>
  <c r="AH438" i="4"/>
  <c r="AF482" i="4"/>
  <c r="X516" i="4"/>
  <c r="Y516" i="4"/>
  <c r="AG478" i="4"/>
  <c r="AF478" i="4"/>
  <c r="X476" i="4"/>
  <c r="Y476" i="4" s="1"/>
  <c r="AG440" i="4"/>
  <c r="AI528" i="4"/>
  <c r="AK528" i="4"/>
  <c r="AI452" i="4"/>
  <c r="Z496" i="4"/>
  <c r="AL496" i="4" s="1"/>
  <c r="AA496" i="4"/>
  <c r="AM496" i="4" s="1"/>
  <c r="AB496" i="4"/>
  <c r="AS496" i="4"/>
  <c r="AC496" i="4"/>
  <c r="AO496" i="4" s="1"/>
  <c r="AD496" i="4"/>
  <c r="AE496" i="4"/>
  <c r="AW496" i="4"/>
  <c r="AU496" i="4"/>
  <c r="AT496" i="4"/>
  <c r="AV496" i="4"/>
  <c r="Z454" i="4"/>
  <c r="AA454" i="4"/>
  <c r="AB454" i="4"/>
  <c r="AC454" i="4"/>
  <c r="AD454" i="4"/>
  <c r="AP454" i="4" s="1"/>
  <c r="AE454" i="4"/>
  <c r="AV454" i="4"/>
  <c r="AW504" i="4"/>
  <c r="AD504" i="4"/>
  <c r="AA504" i="4"/>
  <c r="AM504" i="4" s="1"/>
  <c r="AT504" i="4"/>
  <c r="AS504" i="4"/>
  <c r="AB504" i="4"/>
  <c r="AN504" i="4" s="1"/>
  <c r="AU504" i="4"/>
  <c r="AE504" i="4"/>
  <c r="AC504" i="4"/>
  <c r="AV504" i="4"/>
  <c r="Z504" i="4"/>
  <c r="AL504" i="4" s="1"/>
  <c r="AD434" i="4"/>
  <c r="AA434" i="4"/>
  <c r="AB434" i="4"/>
  <c r="AC434" i="4"/>
  <c r="Z434" i="4"/>
  <c r="AE434" i="4"/>
  <c r="AW434" i="4"/>
  <c r="AH434" i="4"/>
  <c r="AJ434" i="4"/>
  <c r="AG434" i="4"/>
  <c r="AK434" i="4"/>
  <c r="AI434" i="4"/>
  <c r="AF434" i="4"/>
  <c r="AL545" i="4"/>
  <c r="AC452" i="4"/>
  <c r="AO452" i="4" s="1"/>
  <c r="AE452" i="4"/>
  <c r="AQ452" i="4" s="1"/>
  <c r="AW452" i="4" s="1"/>
  <c r="AD452" i="4"/>
  <c r="AP452" i="4" s="1"/>
  <c r="AU452" i="4"/>
  <c r="AA452" i="4"/>
  <c r="AV452" i="4"/>
  <c r="AB452" i="4"/>
  <c r="Z452" i="4"/>
  <c r="AC536" i="4"/>
  <c r="AA536" i="4"/>
  <c r="AD536" i="4"/>
  <c r="AE536" i="4"/>
  <c r="AQ536" i="4" s="1"/>
  <c r="AB536" i="4"/>
  <c r="Z536" i="4"/>
  <c r="AV536" i="4"/>
  <c r="AT536" i="4"/>
  <c r="AU536" i="4"/>
  <c r="AS536" i="4"/>
  <c r="AW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T424" i="4"/>
  <c r="AD424" i="4"/>
  <c r="AP424" i="4" s="1"/>
  <c r="AV424" i="4" s="1"/>
  <c r="AE424" i="4"/>
  <c r="AQ424" i="4" s="1"/>
  <c r="AB424" i="4"/>
  <c r="AN424" i="4" s="1"/>
  <c r="AW424" i="4"/>
  <c r="AH524" i="4"/>
  <c r="AJ524" i="4"/>
  <c r="AI450" i="4"/>
  <c r="AH474" i="4"/>
  <c r="AI522" i="4"/>
  <c r="AU552" i="4"/>
  <c r="AT552" i="4"/>
  <c r="AE552" i="4"/>
  <c r="AQ552" i="4" s="1"/>
  <c r="AA552" i="4"/>
  <c r="AC552" i="4"/>
  <c r="AB552" i="4"/>
  <c r="Z552" i="4"/>
  <c r="AL552" i="4" s="1"/>
  <c r="AD552" i="4"/>
  <c r="AS552" i="4"/>
  <c r="AV552" i="4"/>
  <c r="AW552" i="4"/>
  <c r="AG552" i="4"/>
  <c r="AK552" i="4"/>
  <c r="AI552" i="4"/>
  <c r="AH552" i="4"/>
  <c r="AJ552" i="4"/>
  <c r="AF552" i="4"/>
  <c r="X404" i="4"/>
  <c r="Y404" i="4" s="1"/>
  <c r="AE440" i="4"/>
  <c r="AD440" i="4"/>
  <c r="AP440" i="4" s="1"/>
  <c r="AA440" i="4"/>
  <c r="AM440" i="4" s="1"/>
  <c r="AB440" i="4"/>
  <c r="AN440" i="4" s="1"/>
  <c r="AT440" i="4" s="1"/>
  <c r="AC440" i="4"/>
  <c r="AS440" i="4"/>
  <c r="Z440" i="4"/>
  <c r="AV440" i="4"/>
  <c r="X514" i="4"/>
  <c r="Y514" i="4"/>
  <c r="AG424" i="4"/>
  <c r="AF424" i="4"/>
  <c r="AO458" i="4"/>
  <c r="AU458" i="4" s="1"/>
  <c r="Y520" i="4"/>
  <c r="X520" i="4"/>
  <c r="AF518" i="4"/>
  <c r="AK518" i="4"/>
  <c r="X498" i="4"/>
  <c r="Y498" i="4"/>
  <c r="AK438" i="4"/>
  <c r="AK482" i="4"/>
  <c r="Y548" i="4"/>
  <c r="X548" i="4"/>
  <c r="AJ496" i="4"/>
  <c r="AH478" i="4"/>
  <c r="AJ478" i="4"/>
  <c r="AK454" i="4"/>
  <c r="AK440" i="4"/>
  <c r="X488" i="4"/>
  <c r="Y488" i="4"/>
  <c r="AG528" i="4"/>
  <c r="AH452" i="4"/>
  <c r="Z444" i="4"/>
  <c r="AA444" i="4"/>
  <c r="AM444" i="4" s="1"/>
  <c r="AB444" i="4"/>
  <c r="AS444" i="4"/>
  <c r="AC444" i="4"/>
  <c r="AO444" i="4" s="1"/>
  <c r="AU444" i="4" s="1"/>
  <c r="AD444" i="4"/>
  <c r="AP444" i="4" s="1"/>
  <c r="AE444" i="4"/>
  <c r="AV444" i="4"/>
  <c r="AC450" i="4"/>
  <c r="AB450" i="4"/>
  <c r="AN450" i="4" s="1"/>
  <c r="AT450" i="4" s="1"/>
  <c r="AE450" i="4"/>
  <c r="Z450" i="4"/>
  <c r="AD450" i="4"/>
  <c r="AP450" i="4" s="1"/>
  <c r="AA450" i="4"/>
  <c r="AM450" i="4" s="1"/>
  <c r="AS450" i="4" s="1"/>
  <c r="AV450" i="4"/>
  <c r="AU450" i="4"/>
  <c r="Z522" i="4"/>
  <c r="AL522" i="4" s="1"/>
  <c r="AE522" i="4"/>
  <c r="AQ522" i="4" s="1"/>
  <c r="AB522" i="4"/>
  <c r="AN522" i="4" s="1"/>
  <c r="AC522" i="4"/>
  <c r="AO522" i="4" s="1"/>
  <c r="AD522" i="4"/>
  <c r="AA522" i="4"/>
  <c r="AM522" i="4" s="1"/>
  <c r="AT522" i="4"/>
  <c r="AW522" i="4"/>
  <c r="AS522" i="4"/>
  <c r="AU522" i="4"/>
  <c r="AV522" i="4"/>
  <c r="AG456" i="4"/>
  <c r="AH456" i="4"/>
  <c r="AJ504" i="4"/>
  <c r="Z542" i="4"/>
  <c r="AL542" i="4" s="1"/>
  <c r="AS542" i="4"/>
  <c r="AV542" i="4"/>
  <c r="AB542" i="4"/>
  <c r="AN542" i="4" s="1"/>
  <c r="AC542" i="4"/>
  <c r="AE542" i="4"/>
  <c r="AQ542" i="4" s="1"/>
  <c r="AW542" i="4"/>
  <c r="AA542" i="4"/>
  <c r="AD542" i="4"/>
  <c r="AP542" i="4" s="1"/>
  <c r="AU542" i="4"/>
  <c r="AT542" i="4"/>
  <c r="X500" i="4"/>
  <c r="Y500" i="4"/>
  <c r="AF524" i="4"/>
  <c r="X510" i="4"/>
  <c r="Y510" i="4"/>
  <c r="AF450" i="4"/>
  <c r="AG474" i="4"/>
  <c r="AJ474" i="4"/>
  <c r="AJ522" i="4"/>
  <c r="Z508" i="4"/>
  <c r="AA508" i="4"/>
  <c r="AM508" i="4" s="1"/>
  <c r="AB508" i="4"/>
  <c r="AV508" i="4"/>
  <c r="AU508" i="4"/>
  <c r="AC508" i="4"/>
  <c r="AO508" i="4" s="1"/>
  <c r="AD508" i="4"/>
  <c r="AE508" i="4"/>
  <c r="AQ508" i="4" s="1"/>
  <c r="AW508" i="4"/>
  <c r="AT508" i="4"/>
  <c r="AS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K444" i="4"/>
  <c r="AH444" i="4"/>
  <c r="AI518" i="4"/>
  <c r="AI438" i="4"/>
  <c r="AG438" i="4"/>
  <c r="AH482" i="4"/>
  <c r="AJ482" i="4"/>
  <c r="AK496" i="4"/>
  <c r="AH496" i="4"/>
  <c r="AK478" i="4"/>
  <c r="AF454" i="4"/>
  <c r="AH454" i="4"/>
  <c r="AE538" i="4"/>
  <c r="AQ538" i="4" s="1"/>
  <c r="AA538" i="4"/>
  <c r="AB538" i="4"/>
  <c r="Z538" i="4"/>
  <c r="AD538" i="4"/>
  <c r="AP538" i="4" s="1"/>
  <c r="AC538" i="4"/>
  <c r="AT538" i="4"/>
  <c r="AU538" i="4"/>
  <c r="AS538" i="4"/>
  <c r="AW538" i="4"/>
  <c r="AV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S534" i="4"/>
  <c r="AW534" i="4"/>
  <c r="AV534" i="4"/>
  <c r="AC534" i="4"/>
  <c r="AO534" i="4" s="1"/>
  <c r="AT534" i="4"/>
  <c r="AA534" i="4"/>
  <c r="AM534" i="4" s="1"/>
  <c r="AU534" i="4"/>
  <c r="AH534" i="4"/>
  <c r="AF534" i="4"/>
  <c r="AK534" i="4"/>
  <c r="AI534" i="4"/>
  <c r="AG534" i="4"/>
  <c r="AJ534" i="4"/>
  <c r="AG452" i="4"/>
  <c r="G329" i="4" l="1"/>
  <c r="D329" i="4"/>
  <c r="H329" i="4" s="1"/>
  <c r="E329" i="4"/>
  <c r="I329" i="4" s="1"/>
  <c r="F329" i="4"/>
  <c r="J329" i="4" s="1"/>
  <c r="AP361" i="4"/>
  <c r="AV361" i="4" s="1"/>
  <c r="AJ361" i="4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Q304" i="4"/>
  <c r="AW304" i="4" s="1"/>
  <c r="AO273" i="4"/>
  <c r="AU273" i="4" s="1"/>
  <c r="AC214" i="4"/>
  <c r="AF214" i="4"/>
  <c r="Z214" i="4"/>
  <c r="AG275" i="4"/>
  <c r="AG312" i="4"/>
  <c r="AL269" i="4"/>
  <c r="AR269" i="4" s="1"/>
  <c r="AD275" i="4"/>
  <c r="AP275" i="4" s="1"/>
  <c r="AV275" i="4" s="1"/>
  <c r="AB275" i="4"/>
  <c r="AD312" i="4"/>
  <c r="AC312" i="4"/>
  <c r="AF345" i="4"/>
  <c r="AL345" i="4" s="1"/>
  <c r="AR345" i="4" s="1"/>
  <c r="AF304" i="4"/>
  <c r="AQ332" i="4"/>
  <c r="AW332" i="4" s="1"/>
  <c r="AO285" i="4"/>
  <c r="AU285" i="4" s="1"/>
  <c r="AO361" i="4"/>
  <c r="AU361" i="4" s="1"/>
  <c r="AQ361" i="4"/>
  <c r="AW361" i="4" s="1"/>
  <c r="AO296" i="4"/>
  <c r="AU296" i="4" s="1"/>
  <c r="AE232" i="4"/>
  <c r="AB232" i="4"/>
  <c r="AO239" i="4"/>
  <c r="AU239" i="4" s="1"/>
  <c r="AM307" i="4"/>
  <c r="AS307" i="4" s="1"/>
  <c r="AE288" i="4"/>
  <c r="AQ288" i="4" s="1"/>
  <c r="AW288" i="4" s="1"/>
  <c r="AI288" i="4"/>
  <c r="AJ288" i="4"/>
  <c r="AI275" i="4"/>
  <c r="AM304" i="4"/>
  <c r="AS304" i="4" s="1"/>
  <c r="AN273" i="4"/>
  <c r="AT273" i="4" s="1"/>
  <c r="AI214" i="4"/>
  <c r="AB214" i="4"/>
  <c r="AN214" i="4" s="1"/>
  <c r="AT214" i="4" s="1"/>
  <c r="AA214" i="4"/>
  <c r="AM214" i="4" s="1"/>
  <c r="AS214" i="4" s="1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AO275" i="4" s="1"/>
  <c r="AU275" i="4" s="1"/>
  <c r="Z312" i="4"/>
  <c r="AA312" i="4"/>
  <c r="AM312" i="4" s="1"/>
  <c r="AS312" i="4" s="1"/>
  <c r="AQ218" i="4"/>
  <c r="AW218" i="4" s="1"/>
  <c r="AM198" i="4"/>
  <c r="AS198" i="4" s="1"/>
  <c r="Z279" i="4"/>
  <c r="AN303" i="4"/>
  <c r="AT303" i="4" s="1"/>
  <c r="AP227" i="4"/>
  <c r="AV227" i="4" s="1"/>
  <c r="AO227" i="4"/>
  <c r="AU227" i="4" s="1"/>
  <c r="AK232" i="4"/>
  <c r="AA232" i="4"/>
  <c r="AH288" i="4"/>
  <c r="AC288" i="4"/>
  <c r="AO288" i="4" s="1"/>
  <c r="AU288" i="4" s="1"/>
  <c r="AD288" i="4"/>
  <c r="AP288" i="4" s="1"/>
  <c r="AV288" i="4" s="1"/>
  <c r="AL304" i="4"/>
  <c r="AR304" i="4" s="1"/>
  <c r="D218" i="4"/>
  <c r="H218" i="4" s="1"/>
  <c r="E218" i="4"/>
  <c r="I218" i="4" s="1"/>
  <c r="G218" i="4"/>
  <c r="F218" i="4"/>
  <c r="J218" i="4" s="1"/>
  <c r="AQ273" i="4"/>
  <c r="AW273" i="4" s="1"/>
  <c r="AL273" i="4"/>
  <c r="AR273" i="4" s="1"/>
  <c r="AJ214" i="4"/>
  <c r="AD214" i="4"/>
  <c r="AP214" i="4" s="1"/>
  <c r="AV214" i="4" s="1"/>
  <c r="AD351" i="4"/>
  <c r="AB351" i="4"/>
  <c r="AA351" i="4"/>
  <c r="AE351" i="4"/>
  <c r="AQ351" i="4" s="1"/>
  <c r="AW351" i="4" s="1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AO229" i="4" s="1"/>
  <c r="AU229" i="4" s="1"/>
  <c r="Z229" i="4"/>
  <c r="AL229" i="4" s="1"/>
  <c r="AR229" i="4" s="1"/>
  <c r="AA275" i="4"/>
  <c r="AM275" i="4" s="1"/>
  <c r="AS275" i="4" s="1"/>
  <c r="AJ345" i="4"/>
  <c r="AP345" i="4" s="1"/>
  <c r="AV345" i="4" s="1"/>
  <c r="AO218" i="4"/>
  <c r="AU218" i="4" s="1"/>
  <c r="AN300" i="4"/>
  <c r="AT300" i="4" s="1"/>
  <c r="AO233" i="4"/>
  <c r="AU233" i="4" s="1"/>
  <c r="AM303" i="4"/>
  <c r="AS303" i="4" s="1"/>
  <c r="F288" i="4"/>
  <c r="J288" i="4" s="1"/>
  <c r="D288" i="4"/>
  <c r="H288" i="4" s="1"/>
  <c r="G288" i="4"/>
  <c r="E288" i="4"/>
  <c r="I288" i="4" s="1"/>
  <c r="AF312" i="4"/>
  <c r="AI312" i="4"/>
  <c r="AH312" i="4"/>
  <c r="AP304" i="4"/>
  <c r="AV304" i="4" s="1"/>
  <c r="AQ214" i="4"/>
  <c r="AW214" i="4" s="1"/>
  <c r="E267" i="4"/>
  <c r="I267" i="4" s="1"/>
  <c r="D267" i="4"/>
  <c r="H267" i="4" s="1"/>
  <c r="F267" i="4"/>
  <c r="J267" i="4" s="1"/>
  <c r="G267" i="4"/>
  <c r="AJ312" i="4"/>
  <c r="AE275" i="4"/>
  <c r="AQ275" i="4" s="1"/>
  <c r="AW275" i="4" s="1"/>
  <c r="Z275" i="4"/>
  <c r="AL275" i="4" s="1"/>
  <c r="AR275" i="4" s="1"/>
  <c r="AB312" i="4"/>
  <c r="AN312" i="4" s="1"/>
  <c r="AT312" i="4" s="1"/>
  <c r="AQ450" i="4"/>
  <c r="AW450" i="4" s="1"/>
  <c r="AL474" i="4"/>
  <c r="AR474" i="4" s="1"/>
  <c r="AQ328" i="4"/>
  <c r="AW328" i="4" s="1"/>
  <c r="AQ220" i="4"/>
  <c r="AW220" i="4" s="1"/>
  <c r="AP237" i="4"/>
  <c r="AV237" i="4" s="1"/>
  <c r="AO268" i="4"/>
  <c r="AU268" i="4" s="1"/>
  <c r="AI277" i="4"/>
  <c r="AM229" i="4"/>
  <c r="AS229" i="4" s="1"/>
  <c r="AQ233" i="4"/>
  <c r="AW233" i="4" s="1"/>
  <c r="AM371" i="4"/>
  <c r="AS371" i="4" s="1"/>
  <c r="AD281" i="4"/>
  <c r="AB281" i="4"/>
  <c r="AQ459" i="4"/>
  <c r="AW459" i="4" s="1"/>
  <c r="AP477" i="4"/>
  <c r="AF296" i="4"/>
  <c r="AL296" i="4" s="1"/>
  <c r="AR296" i="4" s="1"/>
  <c r="AA296" i="4"/>
  <c r="AM296" i="4" s="1"/>
  <c r="AS296" i="4" s="1"/>
  <c r="AL370" i="4"/>
  <c r="AR370" i="4" s="1"/>
  <c r="AM370" i="4"/>
  <c r="AS370" i="4" s="1"/>
  <c r="AQ370" i="4"/>
  <c r="AW370" i="4" s="1"/>
  <c r="AE372" i="4"/>
  <c r="AQ372" i="4" s="1"/>
  <c r="Z372" i="4"/>
  <c r="AL372" i="4" s="1"/>
  <c r="AG372" i="4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O232" i="4" s="1"/>
  <c r="AU232" i="4" s="1"/>
  <c r="AH391" i="4"/>
  <c r="AI391" i="4"/>
  <c r="AK391" i="4"/>
  <c r="AJ391" i="4"/>
  <c r="AP391" i="4" s="1"/>
  <c r="AV391" i="4" s="1"/>
  <c r="AF391" i="4"/>
  <c r="AG391" i="4"/>
  <c r="AN239" i="4"/>
  <c r="AT239" i="4" s="1"/>
  <c r="AB364" i="4"/>
  <c r="AN307" i="4"/>
  <c r="AT307" i="4" s="1"/>
  <c r="AL307" i="4"/>
  <c r="AR307" i="4" s="1"/>
  <c r="AO237" i="4"/>
  <c r="AU237" i="4" s="1"/>
  <c r="AP372" i="4"/>
  <c r="AV372" i="4" s="1"/>
  <c r="E421" i="4"/>
  <c r="I421" i="4" s="1"/>
  <c r="F421" i="4"/>
  <c r="J421" i="4" s="1"/>
  <c r="G421" i="4"/>
  <c r="D421" i="4"/>
  <c r="H421" i="4" s="1"/>
  <c r="AO391" i="4"/>
  <c r="AU391" i="4" s="1"/>
  <c r="AQ239" i="4"/>
  <c r="AW239" i="4" s="1"/>
  <c r="AP239" i="4"/>
  <c r="AV239" i="4" s="1"/>
  <c r="AD364" i="4"/>
  <c r="AF364" i="4"/>
  <c r="Z364" i="4"/>
  <c r="AJ364" i="4"/>
  <c r="AH364" i="4"/>
  <c r="AN364" i="4" s="1"/>
  <c r="AT364" i="4" s="1"/>
  <c r="AC364" i="4"/>
  <c r="AA364" i="4"/>
  <c r="AG364" i="4"/>
  <c r="AI364" i="4"/>
  <c r="AE364" i="4"/>
  <c r="AK364" i="4"/>
  <c r="AO450" i="4"/>
  <c r="AL444" i="4"/>
  <c r="AR444" i="4" s="1"/>
  <c r="AO440" i="4"/>
  <c r="AU440" i="4" s="1"/>
  <c r="AL452" i="4"/>
  <c r="AR452" i="4" s="1"/>
  <c r="AQ434" i="4"/>
  <c r="AO454" i="4"/>
  <c r="AU454" i="4" s="1"/>
  <c r="AO384" i="4"/>
  <c r="AU384" i="4" s="1"/>
  <c r="AI272" i="4"/>
  <c r="AM202" i="4"/>
  <c r="AS202" i="4" s="1"/>
  <c r="AL201" i="4"/>
  <c r="AR201" i="4" s="1"/>
  <c r="AN373" i="4"/>
  <c r="AT373" i="4" s="1"/>
  <c r="AP332" i="4"/>
  <c r="AV332" i="4" s="1"/>
  <c r="AN332" i="4"/>
  <c r="AT332" i="4" s="1"/>
  <c r="AQ285" i="4"/>
  <c r="AW285" i="4" s="1"/>
  <c r="AN231" i="4"/>
  <c r="AT231" i="4" s="1"/>
  <c r="AG281" i="4"/>
  <c r="AC281" i="4"/>
  <c r="AN208" i="4"/>
  <c r="AT208" i="4" s="1"/>
  <c r="AO449" i="4"/>
  <c r="AU449" i="4" s="1"/>
  <c r="AP296" i="4"/>
  <c r="AV296" i="4" s="1"/>
  <c r="AN370" i="4"/>
  <c r="AH372" i="4"/>
  <c r="AN372" i="4" s="1"/>
  <c r="AT372" i="4" s="1"/>
  <c r="AC372" i="4"/>
  <c r="AO372" i="4" s="1"/>
  <c r="AU372" i="4" s="1"/>
  <c r="AK303" i="4"/>
  <c r="Z303" i="4"/>
  <c r="AL303" i="4" s="1"/>
  <c r="AR303" i="4" s="1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N232" i="4"/>
  <c r="AT232" i="4" s="1"/>
  <c r="AL391" i="4"/>
  <c r="AR391" i="4" s="1"/>
  <c r="AM391" i="4"/>
  <c r="AS391" i="4" s="1"/>
  <c r="AL239" i="4"/>
  <c r="AR239" i="4" s="1"/>
  <c r="AM239" i="4"/>
  <c r="AS239" i="4" s="1"/>
  <c r="AO307" i="4"/>
  <c r="AU307" i="4" s="1"/>
  <c r="AN220" i="4"/>
  <c r="AT220" i="4" s="1"/>
  <c r="AO417" i="4"/>
  <c r="AU417" i="4" s="1"/>
  <c r="AO481" i="4"/>
  <c r="AQ296" i="4"/>
  <c r="AW296" i="4" s="1"/>
  <c r="AM372" i="4"/>
  <c r="AS372" i="4" s="1"/>
  <c r="AO303" i="4"/>
  <c r="AU303" i="4" s="1"/>
  <c r="AP303" i="4"/>
  <c r="AV303" i="4" s="1"/>
  <c r="AQ227" i="4"/>
  <c r="AW227" i="4" s="1"/>
  <c r="AL232" i="4"/>
  <c r="AR232" i="4" s="1"/>
  <c r="AM232" i="4"/>
  <c r="AS232" i="4" s="1"/>
  <c r="AQ391" i="4"/>
  <c r="AW391" i="4" s="1"/>
  <c r="AN391" i="4"/>
  <c r="AT391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G444" i="4"/>
  <c r="E444" i="4"/>
  <c r="I444" i="4" s="1"/>
  <c r="F444" i="4"/>
  <c r="J444" i="4" s="1"/>
  <c r="D444" i="4"/>
  <c r="H444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F452" i="4"/>
  <c r="J452" i="4" s="1"/>
  <c r="E452" i="4"/>
  <c r="I452" i="4" s="1"/>
  <c r="D452" i="4"/>
  <c r="H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D474" i="4"/>
  <c r="H474" i="4" s="1"/>
  <c r="F474" i="4"/>
  <c r="J474" i="4" s="1"/>
  <c r="E474" i="4"/>
  <c r="I474" i="4" s="1"/>
  <c r="G47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397" i="4" s="1"/>
  <c r="AS397" i="4" s="1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D291" i="4"/>
  <c r="H291" i="4" s="1"/>
  <c r="F291" i="4"/>
  <c r="J291" i="4" s="1"/>
  <c r="G291" i="4"/>
  <c r="E291" i="4"/>
  <c r="I291" i="4" s="1"/>
  <c r="D295" i="4"/>
  <c r="H295" i="4" s="1"/>
  <c r="E295" i="4"/>
  <c r="I295" i="4" s="1"/>
  <c r="F295" i="4"/>
  <c r="J295" i="4" s="1"/>
  <c r="G295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66" i="4"/>
  <c r="AR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G373" i="4"/>
  <c r="D373" i="4"/>
  <c r="H373" i="4" s="1"/>
  <c r="F373" i="4"/>
  <c r="J373" i="4" s="1"/>
  <c r="AP373" i="4"/>
  <c r="AV373" i="4" s="1"/>
  <c r="AM285" i="4"/>
  <c r="AS285" i="4" s="1"/>
  <c r="AN313" i="4"/>
  <c r="AT313" i="4" s="1"/>
  <c r="E371" i="4"/>
  <c r="I371" i="4" s="1"/>
  <c r="G371" i="4"/>
  <c r="D371" i="4"/>
  <c r="H371" i="4" s="1"/>
  <c r="F371" i="4"/>
  <c r="J371" i="4" s="1"/>
  <c r="AJ277" i="4"/>
  <c r="AL265" i="4"/>
  <c r="AR265" i="4" s="1"/>
  <c r="AP265" i="4"/>
  <c r="AV265" i="4" s="1"/>
  <c r="AM281" i="4"/>
  <c r="AS281" i="4" s="1"/>
  <c r="AL281" i="4"/>
  <c r="AR281" i="4" s="1"/>
  <c r="AP229" i="4"/>
  <c r="AV229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D297" i="4"/>
  <c r="H297" i="4" s="1"/>
  <c r="E297" i="4"/>
  <c r="I297" i="4" s="1"/>
  <c r="F297" i="4"/>
  <c r="J297" i="4" s="1"/>
  <c r="G297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M265" i="4"/>
  <c r="AS265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D285" i="4"/>
  <c r="H285" i="4" s="1"/>
  <c r="G285" i="4"/>
  <c r="E285" i="4"/>
  <c r="I285" i="4" s="1"/>
  <c r="AP233" i="4"/>
  <c r="AV233" i="4" s="1"/>
  <c r="AO313" i="4"/>
  <c r="AU313" i="4" s="1"/>
  <c r="AN371" i="4"/>
  <c r="AT371" i="4" s="1"/>
  <c r="AL361" i="4"/>
  <c r="AR361" i="4" s="1"/>
  <c r="AD277" i="4"/>
  <c r="AP277" i="4" s="1"/>
  <c r="AV277" i="4" s="1"/>
  <c r="AB277" i="4"/>
  <c r="AN277" i="4" s="1"/>
  <c r="AT277" i="4" s="1"/>
  <c r="AC277" i="4"/>
  <c r="AO277" i="4" s="1"/>
  <c r="AU277" i="4" s="1"/>
  <c r="AN265" i="4"/>
  <c r="AT265" i="4" s="1"/>
  <c r="AD248" i="4"/>
  <c r="AE248" i="4"/>
  <c r="AC248" i="4"/>
  <c r="AO248" i="4" s="1"/>
  <c r="AU248" i="4" s="1"/>
  <c r="Z248" i="4"/>
  <c r="AB248" i="4"/>
  <c r="AA248" i="4"/>
  <c r="AM248" i="4" s="1"/>
  <c r="AS248" i="4" s="1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Y240" i="4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N279" i="4" s="1"/>
  <c r="AT279" i="4" s="1"/>
  <c r="AI279" i="4"/>
  <c r="AJ279" i="4"/>
  <c r="AP279" i="4" s="1"/>
  <c r="AV279" i="4" s="1"/>
  <c r="AK279" i="4"/>
  <c r="AQ279" i="4" s="1"/>
  <c r="AW279" i="4" s="1"/>
  <c r="AG279" i="4"/>
  <c r="AM279" i="4" s="1"/>
  <c r="AS279" i="4" s="1"/>
  <c r="AF279" i="4"/>
  <c r="AL279" i="4" s="1"/>
  <c r="AR279" i="4" s="1"/>
  <c r="AN257" i="4"/>
  <c r="AT257" i="4" s="1"/>
  <c r="Y243" i="4"/>
  <c r="AD243" i="4" s="1"/>
  <c r="AQ295" i="4"/>
  <c r="AW295" i="4" s="1"/>
  <c r="AP285" i="4"/>
  <c r="AV285" i="4" s="1"/>
  <c r="F233" i="4"/>
  <c r="J233" i="4" s="1"/>
  <c r="E233" i="4"/>
  <c r="I233" i="4" s="1"/>
  <c r="D233" i="4"/>
  <c r="H233" i="4" s="1"/>
  <c r="G233" i="4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G208" i="4"/>
  <c r="F208" i="4"/>
  <c r="J208" i="4" s="1"/>
  <c r="D208" i="4"/>
  <c r="H208" i="4" s="1"/>
  <c r="E208" i="4"/>
  <c r="I208" i="4" s="1"/>
  <c r="D293" i="4"/>
  <c r="H293" i="4" s="1"/>
  <c r="G293" i="4"/>
  <c r="F293" i="4"/>
  <c r="J293" i="4" s="1"/>
  <c r="E293" i="4"/>
  <c r="I293" i="4" s="1"/>
  <c r="AQ265" i="4"/>
  <c r="AW265" i="4" s="1"/>
  <c r="AP281" i="4"/>
  <c r="AV281" i="4" s="1"/>
  <c r="AN281" i="4"/>
  <c r="AT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F210" i="4"/>
  <c r="J210" i="4" s="1"/>
  <c r="G210" i="4"/>
  <c r="D210" i="4"/>
  <c r="H210" i="4" s="1"/>
  <c r="E210" i="4"/>
  <c r="I210" i="4" s="1"/>
  <c r="G195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G193" i="4"/>
  <c r="F193" i="4"/>
  <c r="J193" i="4" s="1"/>
  <c r="AL199" i="4"/>
  <c r="AR199" i="4" s="1"/>
  <c r="AQ215" i="4"/>
  <c r="AW215" i="4" s="1"/>
  <c r="D215" i="4"/>
  <c r="H215" i="4" s="1"/>
  <c r="D189" i="4"/>
  <c r="H189" i="4" s="1"/>
  <c r="F189" i="4"/>
  <c r="J189" i="4" s="1"/>
  <c r="E189" i="4"/>
  <c r="I189" i="4" s="1"/>
  <c r="G189" i="4"/>
  <c r="AN195" i="4"/>
  <c r="AT195" i="4" s="1"/>
  <c r="AO195" i="4"/>
  <c r="AU195" i="4" s="1"/>
  <c r="E201" i="4"/>
  <c r="I201" i="4" s="1"/>
  <c r="F201" i="4"/>
  <c r="J201" i="4" s="1"/>
  <c r="D201" i="4"/>
  <c r="H201" i="4" s="1"/>
  <c r="G201" i="4"/>
  <c r="AN201" i="4"/>
  <c r="AT201" i="4" s="1"/>
  <c r="AG196" i="4"/>
  <c r="AM196" i="4" s="1"/>
  <c r="AS196" i="4" s="1"/>
  <c r="AF196" i="4"/>
  <c r="AL196" i="4" s="1"/>
  <c r="AR196" i="4" s="1"/>
  <c r="AK196" i="4"/>
  <c r="AH186" i="4"/>
  <c r="AN186" i="4" s="1"/>
  <c r="AT186" i="4" s="1"/>
  <c r="AG186" i="4"/>
  <c r="AM186" i="4" s="1"/>
  <c r="AS186" i="4" s="1"/>
  <c r="AI186" i="4"/>
  <c r="AO186" i="4" s="1"/>
  <c r="AU186" i="4" s="1"/>
  <c r="AH196" i="4"/>
  <c r="AN196" i="4" s="1"/>
  <c r="AT196" i="4" s="1"/>
  <c r="AF186" i="4"/>
  <c r="AK186" i="4"/>
  <c r="AQ186" i="4" s="1"/>
  <c r="AW186" i="4" s="1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AQ196" i="4"/>
  <c r="AW196" i="4" s="1"/>
  <c r="Y212" i="4"/>
  <c r="AL186" i="4"/>
  <c r="AR186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O196" i="4" s="1"/>
  <c r="AU196" i="4" s="1"/>
  <c r="AJ196" i="4"/>
  <c r="AP196" i="4" s="1"/>
  <c r="AV196" i="4" s="1"/>
  <c r="AJ186" i="4"/>
  <c r="AP186" i="4" s="1"/>
  <c r="AV186" i="4" s="1"/>
  <c r="AK200" i="4"/>
  <c r="AG200" i="4"/>
  <c r="AF200" i="4"/>
  <c r="AJ200" i="4"/>
  <c r="AC200" i="4"/>
  <c r="AJ197" i="4"/>
  <c r="AD197" i="4"/>
  <c r="AB197" i="4"/>
  <c r="AN197" i="4" s="1"/>
  <c r="AT197" i="4" s="1"/>
  <c r="AF197" i="4"/>
  <c r="AL197" i="4" s="1"/>
  <c r="AR197" i="4" s="1"/>
  <c r="AE197" i="4"/>
  <c r="AQ197" i="4" s="1"/>
  <c r="AW197" i="4" s="1"/>
  <c r="AM189" i="4"/>
  <c r="AS189" i="4" s="1"/>
  <c r="AJ205" i="4"/>
  <c r="AG205" i="4"/>
  <c r="AF205" i="4"/>
  <c r="AC205" i="4"/>
  <c r="AO205" i="4" s="1"/>
  <c r="AU205" i="4" s="1"/>
  <c r="Z205" i="4"/>
  <c r="G192" i="4"/>
  <c r="D192" i="4"/>
  <c r="H192" i="4" s="1"/>
  <c r="E192" i="4"/>
  <c r="I192" i="4" s="1"/>
  <c r="F192" i="4"/>
  <c r="J192" i="4" s="1"/>
  <c r="AO347" i="4"/>
  <c r="AU347" i="4" s="1"/>
  <c r="AN327" i="4"/>
  <c r="AT327" i="4" s="1"/>
  <c r="AM327" i="4"/>
  <c r="AS327" i="4" s="1"/>
  <c r="AL327" i="4"/>
  <c r="AR327" i="4" s="1"/>
  <c r="Z212" i="4"/>
  <c r="AA212" i="4"/>
  <c r="AE212" i="4"/>
  <c r="AC212" i="4"/>
  <c r="AB212" i="4"/>
  <c r="AD212" i="4"/>
  <c r="AF212" i="4"/>
  <c r="AH212" i="4"/>
  <c r="AI212" i="4"/>
  <c r="AK212" i="4"/>
  <c r="AG212" i="4"/>
  <c r="AJ212" i="4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D366" i="4"/>
  <c r="H366" i="4" s="1"/>
  <c r="G366" i="4"/>
  <c r="F366" i="4"/>
  <c r="J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AO339" i="4" s="1"/>
  <c r="AU339" i="4" s="1"/>
  <c r="Z339" i="4"/>
  <c r="AA339" i="4"/>
  <c r="AI339" i="4"/>
  <c r="AH339" i="4"/>
  <c r="AF339" i="4"/>
  <c r="AK339" i="4"/>
  <c r="AJ339" i="4"/>
  <c r="AG339" i="4"/>
  <c r="AE240" i="4"/>
  <c r="AB240" i="4"/>
  <c r="AA240" i="4"/>
  <c r="AD240" i="4"/>
  <c r="Z240" i="4"/>
  <c r="AH240" i="4"/>
  <c r="AG240" i="4"/>
  <c r="AK240" i="4"/>
  <c r="AF240" i="4"/>
  <c r="AI240" i="4"/>
  <c r="AJ240" i="4"/>
  <c r="AG216" i="4"/>
  <c r="AK216" i="4"/>
  <c r="AA216" i="4"/>
  <c r="Z216" i="4"/>
  <c r="AD216" i="4"/>
  <c r="AF216" i="4"/>
  <c r="AC216" i="4"/>
  <c r="AJ216" i="4"/>
  <c r="AE216" i="4"/>
  <c r="AI216" i="4"/>
  <c r="AH216" i="4"/>
  <c r="D188" i="4"/>
  <c r="H188" i="4" s="1"/>
  <c r="E188" i="4"/>
  <c r="I188" i="4" s="1"/>
  <c r="F188" i="4"/>
  <c r="J188" i="4" s="1"/>
  <c r="G188" i="4"/>
  <c r="G299" i="4"/>
  <c r="D299" i="4"/>
  <c r="H299" i="4" s="1"/>
  <c r="E299" i="4"/>
  <c r="I299" i="4" s="1"/>
  <c r="F299" i="4"/>
  <c r="J299" i="4" s="1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P327" i="4" s="1"/>
  <c r="AV327" i="4" s="1"/>
  <c r="AC327" i="4"/>
  <c r="AO327" i="4" s="1"/>
  <c r="AU327" i="4" s="1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O272" i="4" s="1"/>
  <c r="AU272" i="4" s="1"/>
  <c r="AD272" i="4"/>
  <c r="Z272" i="4"/>
  <c r="AH272" i="4"/>
  <c r="AJ272" i="4"/>
  <c r="AG272" i="4"/>
  <c r="AF272" i="4"/>
  <c r="AK272" i="4"/>
  <c r="AQ272" i="4" s="1"/>
  <c r="AW272" i="4" s="1"/>
  <c r="AA256" i="4"/>
  <c r="AC256" i="4"/>
  <c r="AS256" i="4"/>
  <c r="AE256" i="4"/>
  <c r="AQ256" i="4" s="1"/>
  <c r="AW256" i="4" s="1"/>
  <c r="Z256" i="4"/>
  <c r="AB256" i="4"/>
  <c r="AD256" i="4"/>
  <c r="AI256" i="4"/>
  <c r="AK256" i="4"/>
  <c r="AF256" i="4"/>
  <c r="AJ256" i="4"/>
  <c r="AH256" i="4"/>
  <c r="AG256" i="4"/>
  <c r="AM256" i="4" s="1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AC240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M498" i="4" s="1"/>
  <c r="AC498" i="4"/>
  <c r="Z498" i="4"/>
  <c r="AB498" i="4"/>
  <c r="AD498" i="4"/>
  <c r="AE498" i="4"/>
  <c r="AU498" i="4"/>
  <c r="AS498" i="4"/>
  <c r="AT498" i="4"/>
  <c r="AV498" i="4"/>
  <c r="AW498" i="4"/>
  <c r="AK498" i="4"/>
  <c r="AF498" i="4"/>
  <c r="AG498" i="4"/>
  <c r="AH498" i="4"/>
  <c r="AI498" i="4"/>
  <c r="AJ498" i="4"/>
  <c r="AP552" i="4"/>
  <c r="AM552" i="4"/>
  <c r="AL434" i="4"/>
  <c r="AR434" i="4" s="1"/>
  <c r="AP434" i="4"/>
  <c r="AV434" i="4" s="1"/>
  <c r="AQ504" i="4"/>
  <c r="AQ454" i="4"/>
  <c r="AW454" i="4" s="1"/>
  <c r="AN454" i="4"/>
  <c r="AT454" i="4" s="1"/>
  <c r="AP496" i="4"/>
  <c r="AL524" i="4"/>
  <c r="AO438" i="4"/>
  <c r="AU438" i="4" s="1"/>
  <c r="AN518" i="4"/>
  <c r="AL518" i="4"/>
  <c r="AO518" i="4"/>
  <c r="AP526" i="4"/>
  <c r="AL482" i="4"/>
  <c r="AR482" i="4" s="1"/>
  <c r="AM482" i="4"/>
  <c r="AS482" i="4" s="1"/>
  <c r="AN546" i="4"/>
  <c r="AO456" i="4"/>
  <c r="AU456" i="4" s="1"/>
  <c r="AM456" i="4"/>
  <c r="AS456" i="4" s="1"/>
  <c r="AL456" i="4"/>
  <c r="AR456" i="4" s="1"/>
  <c r="AQ534" i="4"/>
  <c r="AP534" i="4"/>
  <c r="AL538" i="4"/>
  <c r="AL508" i="4"/>
  <c r="AO542" i="4"/>
  <c r="AQ444" i="4"/>
  <c r="AW444" i="4" s="1"/>
  <c r="AD488" i="4"/>
  <c r="AA488" i="4"/>
  <c r="Z488" i="4"/>
  <c r="AE488" i="4"/>
  <c r="AQ488" i="4" s="1"/>
  <c r="AB488" i="4"/>
  <c r="AU488" i="4"/>
  <c r="AS488" i="4"/>
  <c r="AW488" i="4"/>
  <c r="AC488" i="4"/>
  <c r="AT488" i="4"/>
  <c r="AV488" i="4"/>
  <c r="AI488" i="4"/>
  <c r="AH488" i="4"/>
  <c r="AG488" i="4"/>
  <c r="AJ488" i="4"/>
  <c r="AF488" i="4"/>
  <c r="AK488" i="4"/>
  <c r="AC514" i="4"/>
  <c r="AO514" i="4" s="1"/>
  <c r="AA514" i="4"/>
  <c r="AW514" i="4"/>
  <c r="AD514" i="4"/>
  <c r="AB514" i="4"/>
  <c r="AS514" i="4"/>
  <c r="AE514" i="4"/>
  <c r="AU514" i="4"/>
  <c r="Z514" i="4"/>
  <c r="AL514" i="4" s="1"/>
  <c r="AV514" i="4"/>
  <c r="AT514" i="4"/>
  <c r="AI514" i="4"/>
  <c r="AK514" i="4"/>
  <c r="AG514" i="4"/>
  <c r="AJ514" i="4"/>
  <c r="AF514" i="4"/>
  <c r="AH514" i="4"/>
  <c r="AM424" i="4"/>
  <c r="AS424" i="4" s="1"/>
  <c r="AP536" i="4"/>
  <c r="AM452" i="4"/>
  <c r="AS452" i="4" s="1"/>
  <c r="AO434" i="4"/>
  <c r="AU434" i="4" s="1"/>
  <c r="AM474" i="4"/>
  <c r="AS474" i="4" s="1"/>
  <c r="AO474" i="4"/>
  <c r="AU474" i="4" s="1"/>
  <c r="AQ524" i="4"/>
  <c r="AM528" i="4"/>
  <c r="AQ528" i="4"/>
  <c r="AM438" i="4"/>
  <c r="AS438" i="4" s="1"/>
  <c r="AP518" i="4"/>
  <c r="AQ526" i="4"/>
  <c r="AP482" i="4"/>
  <c r="AV482" i="4" s="1"/>
  <c r="AO482" i="4"/>
  <c r="AU482" i="4" s="1"/>
  <c r="AP546" i="4"/>
  <c r="AQ456" i="4"/>
  <c r="AW456" i="4" s="1"/>
  <c r="AN478" i="4"/>
  <c r="AT478" i="4" s="1"/>
  <c r="AM478" i="4"/>
  <c r="AS478" i="4" s="1"/>
  <c r="AL534" i="4"/>
  <c r="AN538" i="4"/>
  <c r="Z500" i="4"/>
  <c r="AA500" i="4"/>
  <c r="AM500" i="4" s="1"/>
  <c r="AB500" i="4"/>
  <c r="AS500" i="4"/>
  <c r="AU500" i="4"/>
  <c r="AC500" i="4"/>
  <c r="AO500" i="4" s="1"/>
  <c r="AD500" i="4"/>
  <c r="AE500" i="4"/>
  <c r="AW500" i="4"/>
  <c r="AT500" i="4"/>
  <c r="AV500" i="4"/>
  <c r="AJ500" i="4"/>
  <c r="AF500" i="4"/>
  <c r="AH500" i="4"/>
  <c r="AI500" i="4"/>
  <c r="AK500" i="4"/>
  <c r="AG500" i="4"/>
  <c r="AM542" i="4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O424" i="4"/>
  <c r="AU424" i="4" s="1"/>
  <c r="AL536" i="4"/>
  <c r="AM536" i="4"/>
  <c r="AN452" i="4"/>
  <c r="AT452" i="4" s="1"/>
  <c r="AN434" i="4"/>
  <c r="AT434" i="4" s="1"/>
  <c r="AP504" i="4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L528" i="4"/>
  <c r="AQ438" i="4"/>
  <c r="AW438" i="4" s="1"/>
  <c r="AM526" i="4"/>
  <c r="AL526" i="4"/>
  <c r="AN526" i="4"/>
  <c r="AQ546" i="4"/>
  <c r="AN456" i="4"/>
  <c r="AT456" i="4" s="1"/>
  <c r="AP456" i="4"/>
  <c r="AV456" i="4" s="1"/>
  <c r="AO478" i="4"/>
  <c r="AU478" i="4" s="1"/>
  <c r="AP478" i="4"/>
  <c r="AV478" i="4" s="1"/>
  <c r="AN534" i="4"/>
  <c r="AO538" i="4"/>
  <c r="AM538" i="4"/>
  <c r="AP508" i="4"/>
  <c r="AN508" i="4"/>
  <c r="Z510" i="4"/>
  <c r="AC510" i="4"/>
  <c r="AB510" i="4"/>
  <c r="AD510" i="4"/>
  <c r="AP510" i="4" s="1"/>
  <c r="AA510" i="4"/>
  <c r="AE510" i="4"/>
  <c r="AT510" i="4"/>
  <c r="AS510" i="4"/>
  <c r="AW510" i="4"/>
  <c r="AV510" i="4"/>
  <c r="AU510" i="4"/>
  <c r="AH510" i="4"/>
  <c r="AJ510" i="4"/>
  <c r="AI510" i="4"/>
  <c r="AG510" i="4"/>
  <c r="AK510" i="4"/>
  <c r="AF510" i="4"/>
  <c r="AP522" i="4"/>
  <c r="AN444" i="4"/>
  <c r="AT444" i="4" s="1"/>
  <c r="AB548" i="4"/>
  <c r="AC548" i="4"/>
  <c r="AD548" i="4"/>
  <c r="AP548" i="4" s="1"/>
  <c r="AA548" i="4"/>
  <c r="Z548" i="4"/>
  <c r="AL548" i="4" s="1"/>
  <c r="AE548" i="4"/>
  <c r="AU548" i="4"/>
  <c r="AV548" i="4"/>
  <c r="AS548" i="4"/>
  <c r="AW548" i="4"/>
  <c r="AT548" i="4"/>
  <c r="AF548" i="4"/>
  <c r="AH548" i="4"/>
  <c r="AK548" i="4"/>
  <c r="AG548" i="4"/>
  <c r="AJ548" i="4"/>
  <c r="AI548" i="4"/>
  <c r="AD520" i="4"/>
  <c r="AA520" i="4"/>
  <c r="AM520" i="4" s="1"/>
  <c r="Z520" i="4"/>
  <c r="AC520" i="4"/>
  <c r="AB520" i="4"/>
  <c r="AE520" i="4"/>
  <c r="AS520" i="4"/>
  <c r="AW520" i="4"/>
  <c r="AV520" i="4"/>
  <c r="AT520" i="4"/>
  <c r="AU520" i="4"/>
  <c r="AK520" i="4"/>
  <c r="AG520" i="4"/>
  <c r="AF520" i="4"/>
  <c r="AH520" i="4"/>
  <c r="AI520" i="4"/>
  <c r="AJ520" i="4"/>
  <c r="AL440" i="4"/>
  <c r="AR440" i="4" s="1"/>
  <c r="AO552" i="4"/>
  <c r="AL424" i="4"/>
  <c r="AR424" i="4" s="1"/>
  <c r="AN536" i="4"/>
  <c r="AO536" i="4"/>
  <c r="AM434" i="4"/>
  <c r="AS434" i="4" s="1"/>
  <c r="AO504" i="4"/>
  <c r="AQ496" i="4"/>
  <c r="AN496" i="4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P516" i="4" s="1"/>
  <c r="AA516" i="4"/>
  <c r="Z516" i="4"/>
  <c r="AL516" i="4" s="1"/>
  <c r="AE516" i="4"/>
  <c r="AU516" i="4"/>
  <c r="AV516" i="4"/>
  <c r="AS516" i="4"/>
  <c r="AW516" i="4"/>
  <c r="AT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P524" i="4"/>
  <c r="AO528" i="4"/>
  <c r="AN438" i="4"/>
  <c r="AT438" i="4" s="1"/>
  <c r="AQ518" i="4"/>
  <c r="AO526" i="4"/>
  <c r="AN482" i="4"/>
  <c r="AT482" i="4" s="1"/>
  <c r="AQ482" i="4"/>
  <c r="AW482" i="4" s="1"/>
  <c r="AL546" i="4"/>
  <c r="AO546" i="4"/>
  <c r="AM546" i="4"/>
  <c r="AL478" i="4"/>
  <c r="AR478" i="4" s="1"/>
  <c r="AQ478" i="4"/>
  <c r="AW478" i="4" s="1"/>
  <c r="E229" i="4" l="1"/>
  <c r="I229" i="4" s="1"/>
  <c r="F229" i="4"/>
  <c r="J229" i="4" s="1"/>
  <c r="G229" i="4"/>
  <c r="D229" i="4"/>
  <c r="H229" i="4" s="1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AF287" i="4"/>
  <c r="AN402" i="4"/>
  <c r="AT402" i="4" s="1"/>
  <c r="AO397" i="4"/>
  <c r="AU397" i="4" s="1"/>
  <c r="F305" i="4"/>
  <c r="J305" i="4" s="1"/>
  <c r="D305" i="4"/>
  <c r="H305" i="4" s="1"/>
  <c r="F370" i="4"/>
  <c r="J370" i="4" s="1"/>
  <c r="G370" i="4"/>
  <c r="D370" i="4"/>
  <c r="H370" i="4" s="1"/>
  <c r="E370" i="4"/>
  <c r="I370" i="4" s="1"/>
  <c r="AL476" i="4"/>
  <c r="AR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D239" i="4"/>
  <c r="H239" i="4" s="1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G476" i="4"/>
  <c r="E476" i="4"/>
  <c r="I476" i="4" s="1"/>
  <c r="D476" i="4"/>
  <c r="H476" i="4" s="1"/>
  <c r="F476" i="4"/>
  <c r="J476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AP240" i="4"/>
  <c r="AV240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L287" i="4" s="1"/>
  <c r="AR287" i="4" s="1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Q367" i="4" s="1"/>
  <c r="AW367" i="4" s="1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P287" i="4" s="1"/>
  <c r="AV287" i="4" s="1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AP212" i="4"/>
  <c r="AV212" i="4" s="1"/>
  <c r="F205" i="4"/>
  <c r="J205" i="4" s="1"/>
  <c r="E205" i="4"/>
  <c r="I205" i="4" s="1"/>
  <c r="D205" i="4"/>
  <c r="H205" i="4" s="1"/>
  <c r="G205" i="4"/>
  <c r="G186" i="4"/>
  <c r="D186" i="4"/>
  <c r="H186" i="4" s="1"/>
  <c r="F186" i="4"/>
  <c r="J186" i="4" s="1"/>
  <c r="E186" i="4"/>
  <c r="I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56" i="4"/>
  <c r="AT256" i="4" s="1"/>
  <c r="AO256" i="4"/>
  <c r="AU256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D331" i="4"/>
  <c r="H331" i="4" s="1"/>
  <c r="G331" i="4"/>
  <c r="AN331" i="4"/>
  <c r="AT331" i="4" s="1"/>
  <c r="AL216" i="4"/>
  <c r="AR216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G353" i="4"/>
  <c r="E353" i="4"/>
  <c r="I353" i="4" s="1"/>
  <c r="D353" i="4"/>
  <c r="H353" i="4" s="1"/>
  <c r="F353" i="4"/>
  <c r="J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Q216" i="4"/>
  <c r="AW216" i="4" s="1"/>
  <c r="AO216" i="4"/>
  <c r="AU216" i="4" s="1"/>
  <c r="AP216" i="4"/>
  <c r="AV216" i="4" s="1"/>
  <c r="AM216" i="4"/>
  <c r="AS216" i="4" s="1"/>
  <c r="AN216" i="4"/>
  <c r="AT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AN212" i="4"/>
  <c r="AT212" i="4" s="1"/>
  <c r="AQ212" i="4"/>
  <c r="AW212" i="4" s="1"/>
  <c r="AL212" i="4"/>
  <c r="AR212" i="4" s="1"/>
  <c r="G266" i="4"/>
  <c r="D266" i="4"/>
  <c r="H266" i="4" s="1"/>
  <c r="E266" i="4"/>
  <c r="I266" i="4" s="1"/>
  <c r="F266" i="4"/>
  <c r="J266" i="4" s="1"/>
  <c r="AO484" i="4"/>
  <c r="AU484" i="4" s="1"/>
  <c r="AQ516" i="4"/>
  <c r="AO516" i="4"/>
  <c r="AN520" i="4"/>
  <c r="AP520" i="4"/>
  <c r="AQ548" i="4"/>
  <c r="AO548" i="4"/>
  <c r="AM510" i="4"/>
  <c r="AL510" i="4"/>
  <c r="AL470" i="4"/>
  <c r="AR470" i="4" s="1"/>
  <c r="AQ404" i="4"/>
  <c r="AW404" i="4" s="1"/>
  <c r="AP500" i="4"/>
  <c r="AN500" i="4"/>
  <c r="AP514" i="4"/>
  <c r="AO488" i="4"/>
  <c r="AN488" i="4"/>
  <c r="AP488" i="4"/>
  <c r="AN498" i="4"/>
  <c r="AN516" i="4"/>
  <c r="AN476" i="4"/>
  <c r="AT476" i="4" s="1"/>
  <c r="AO520" i="4"/>
  <c r="AN548" i="4"/>
  <c r="AO470" i="4"/>
  <c r="AU470" i="4" s="1"/>
  <c r="AP470" i="4"/>
  <c r="AV470" i="4" s="1"/>
  <c r="AP404" i="4"/>
  <c r="AV404" i="4" s="1"/>
  <c r="AN404" i="4"/>
  <c r="AT404" i="4" s="1"/>
  <c r="AQ514" i="4"/>
  <c r="AL498" i="4"/>
  <c r="AN484" i="4"/>
  <c r="AT484" i="4" s="1"/>
  <c r="AL484" i="4"/>
  <c r="AR484" i="4" s="1"/>
  <c r="AM516" i="4"/>
  <c r="AP476" i="4"/>
  <c r="AV476" i="4" s="1"/>
  <c r="AM476" i="4"/>
  <c r="AS476" i="4" s="1"/>
  <c r="AL520" i="4"/>
  <c r="AM548" i="4"/>
  <c r="AN510" i="4"/>
  <c r="AN470" i="4"/>
  <c r="AT470" i="4" s="1"/>
  <c r="AM470" i="4"/>
  <c r="AS470" i="4" s="1"/>
  <c r="AO404" i="4"/>
  <c r="AU404" i="4" s="1"/>
  <c r="AM404" i="4"/>
  <c r="AS404" i="4" s="1"/>
  <c r="AL500" i="4"/>
  <c r="AM514" i="4"/>
  <c r="AL488" i="4"/>
  <c r="AQ498" i="4"/>
  <c r="AO498" i="4"/>
  <c r="AQ484" i="4"/>
  <c r="AW484" i="4" s="1"/>
  <c r="AQ476" i="4"/>
  <c r="AW476" i="4" s="1"/>
  <c r="AQ520" i="4"/>
  <c r="AQ510" i="4"/>
  <c r="AO510" i="4"/>
  <c r="AQ500" i="4"/>
  <c r="AN514" i="4"/>
  <c r="AM488" i="4"/>
  <c r="AP498" i="4"/>
  <c r="E305" i="4" l="1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D287" i="4"/>
  <c r="H287" i="4" s="1"/>
  <c r="E287" i="4"/>
  <c r="I287" i="4" s="1"/>
  <c r="G287" i="4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M217" i="2" s="1"/>
  <c r="E216" i="4"/>
  <c r="I216" i="4" s="1"/>
  <c r="L217" i="2" s="1"/>
  <c r="D216" i="4"/>
  <c r="H216" i="4" s="1"/>
  <c r="K217" i="2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F243" i="4" l="1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<sst xmlns="http://schemas.openxmlformats.org/spreadsheetml/2006/main" count="1576" uniqueCount="459">
  <si>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</si>
  <si>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</si>
  <si>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</si>
  <si>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</si>
  <si>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</si>
  <si>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</si>
  <si>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</si>
  <si>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</si>
  <si>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</si>
  <si>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</si>
  <si>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</si>
  <si>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</si>
  <si>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</si>
  <si>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</si>
  <si>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</si>
  <si>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</si>
  <si>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</si>
  <si>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</si>
  <si>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</si>
  <si>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</si>
  <si>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</si>
  <si>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</si>
  <si>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</si>
  <si>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</si>
  <si>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</si>
  <si>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</si>
  <si>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</si>
  <si>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</si>
  <si>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</si>
  <si>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</si>
  <si>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</si>
  <si>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</si>
  <si>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</si>
  <si>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</si>
  <si>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</si>
  <si>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</si>
  <si>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</si>
  <si>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</si>
  <si>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</si>
  <si>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</si>
  <si>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Nott'm Forest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</si>
  <si>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</si>
  <si>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</si>
  <si>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</si>
  <si>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</si>
  <si>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</si>
  <si>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</si>
  <si>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</si>
  <si>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</si>
  <si>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</si>
  <si>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</si>
  <si>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</si>
  <si>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</si>
  <si>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</si>
  <si>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</si>
  <si>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</si>
  <si>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</si>
  <si>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</si>
  <si>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</si>
  <si>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</si>
  <si>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</si>
  <si>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Santander</t>
  </si>
  <si>
    <t>Extremadura UD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</si>
  <si>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</si>
  <si>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</si>
  <si>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</si>
  <si>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</si>
  <si>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</si>
  <si>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</si>
  <si>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</si>
  <si>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</si>
  <si>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</si>
  <si>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</si>
  <si>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</si>
  <si>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</si>
  <si>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</si>
  <si>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</si>
  <si>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</si>
  <si>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</si>
  <si>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</si>
  <si>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</si>
  <si>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</si>
  <si>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</si>
  <si>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</si>
  <si>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</si>
  <si>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</si>
  <si>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</si>
  <si>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</si>
  <si>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</si>
  <si>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</si>
  <si>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</si>
  <si>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</si>
  <si>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</si>
  <si>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</si>
  <si>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</si>
  <si>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</si>
  <si>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</si>
  <si>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</si>
  <si>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</si>
  <si>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</si>
  <si>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</si>
  <si>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Sassuolo</t>
  </si>
  <si>
    <t>Roma</t>
  </si>
  <si>
    <t>Parma</t>
  </si>
  <si>
    <t>Torino</t>
  </si>
  <si>
    <t>Brescia</t>
  </si>
  <si>
    <t>Boavista</t>
  </si>
  <si>
    <t>Maritimo</t>
  </si>
  <si>
    <t>Aves</t>
  </si>
  <si>
    <t>Vitoria Setubal</t>
  </si>
  <si>
    <t>Betis</t>
  </si>
  <si>
    <t>Osasuna</t>
  </si>
  <si>
    <t>Getafe</t>
  </si>
  <si>
    <t>Villarreal</t>
  </si>
  <si>
    <t>Barcelona</t>
  </si>
  <si>
    <t>Espanol</t>
  </si>
  <si>
    <t>Malaga</t>
  </si>
  <si>
    <t>La Coruna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</si>
  <si>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</si>
  <si>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</si>
  <si>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</si>
  <si>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</si>
  <si>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</si>
  <si>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</si>
  <si>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</si>
  <si>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</si>
  <si>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</si>
  <si>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</si>
  <si>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</si>
  <si>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</si>
  <si>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</si>
  <si>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</si>
  <si>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</si>
  <si>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</si>
  <si>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</si>
  <si>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</si>
  <si>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</si>
  <si>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</si>
  <si>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</si>
  <si>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</si>
  <si>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</si>
  <si>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</si>
  <si>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</si>
  <si>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</si>
  <si>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</si>
  <si>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</si>
  <si>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</si>
  <si>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</si>
  <si>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</si>
  <si>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</si>
  <si>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</si>
  <si>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</si>
  <si>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</si>
  <si>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</si>
  <si>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</si>
  <si>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</si>
  <si>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</si>
  <si>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</si>
  <si>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</si>
  <si>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Numancia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</si>
  <si>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</si>
  <si>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</si>
  <si>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</si>
  <si>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</si>
  <si>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</si>
  <si>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</si>
  <si>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</si>
  <si>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</si>
  <si>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</si>
  <si>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</si>
  <si>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Vitoria Guimaraes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</si>
  <si>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</si>
  <si>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</si>
  <si>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</si>
  <si>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</si>
  <si>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</si>
  <si>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</si>
  <si>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</si>
  <si>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</si>
  <si>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</si>
  <si>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</si>
  <si>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</si>
  <si>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</si>
  <si>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Ferreira</t>
  </si>
  <si>
    <t>Braga</t>
  </si>
  <si>
    <t>Belenenses</t>
  </si>
  <si>
    <t>FC Porto</t>
  </si>
  <si>
    <t>Sporting</t>
  </si>
  <si>
    <t>15/07/2020</t>
  </si>
  <si>
    <t>16/07/2020</t>
  </si>
  <si>
    <t>17/07/2020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</si>
  <si>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</si>
  <si>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</si>
  <si>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</si>
  <si>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</si>
  <si>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</si>
  <si>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</si>
  <si>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</si>
  <si>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</si>
  <si>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</si>
  <si>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</si>
  <si>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</si>
  <si>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</si>
  <si>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</si>
  <si>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</si>
  <si>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</si>
  <si>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</si>
  <si>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</si>
  <si>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Coventry</t>
  </si>
  <si>
    <t>SCORE</t>
  </si>
  <si>
    <t>OV25</t>
  </si>
  <si>
    <t>UN25</t>
  </si>
  <si>
    <t>P GOALS</t>
  </si>
  <si>
    <t>P SCORE</t>
  </si>
  <si>
    <t>Goals O</t>
  </si>
  <si>
    <t>20/11/2020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</si>
  <si>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</si>
  <si>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</si>
  <si>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</si>
  <si>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</si>
  <si>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</si>
  <si>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</si>
  <si>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</si>
  <si>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</si>
  <si>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Anderlecht</t>
  </si>
  <si>
    <t>Genk</t>
  </si>
  <si>
    <t>Charleroi</t>
  </si>
  <si>
    <t>Union Berlin</t>
  </si>
  <si>
    <t>Dortmund</t>
  </si>
  <si>
    <t>Bochum</t>
  </si>
  <si>
    <t>Heidenheim</t>
  </si>
  <si>
    <t>Regensburg</t>
  </si>
  <si>
    <t>Hannover</t>
  </si>
  <si>
    <t>Portsmouth</t>
  </si>
  <si>
    <t>Ajaccio</t>
  </si>
  <si>
    <t>Nancy</t>
  </si>
  <si>
    <t>Auxerre</t>
  </si>
  <si>
    <t>Pau FC</t>
  </si>
  <si>
    <t>Chambly</t>
  </si>
  <si>
    <t>Guingamp</t>
  </si>
  <si>
    <t>Dunkerque</t>
  </si>
  <si>
    <t>Caen</t>
  </si>
  <si>
    <t>Rodez</t>
  </si>
  <si>
    <t>Chateauroux</t>
  </si>
  <si>
    <t>Sochaux</t>
  </si>
  <si>
    <t>Grenoble</t>
  </si>
  <si>
    <t>Troyes</t>
  </si>
  <si>
    <t>Niort</t>
  </si>
  <si>
    <t>Valenciennes</t>
  </si>
  <si>
    <t>Amiens</t>
  </si>
  <si>
    <t>Virtus Entella</t>
  </si>
  <si>
    <t>Pordenone</t>
  </si>
  <si>
    <t>Frosinone</t>
  </si>
  <si>
    <t>Salernitana</t>
  </si>
  <si>
    <t>Zwolle</t>
  </si>
  <si>
    <t>FC Emmen</t>
  </si>
  <si>
    <t>Karagumruk</t>
  </si>
  <si>
    <t>Waregem</t>
  </si>
  <si>
    <t>St Truiden</t>
  </si>
  <si>
    <t>Kortrijk</t>
  </si>
  <si>
    <t>Augsburg</t>
  </si>
  <si>
    <t>Ein Frankfurt</t>
  </si>
  <si>
    <t>Mainz</t>
  </si>
  <si>
    <t>Werder Bremen</t>
  </si>
  <si>
    <t>M'gladbach</t>
  </si>
  <si>
    <t>Hoffenheim</t>
  </si>
  <si>
    <t>RB Leipzig</t>
  </si>
  <si>
    <t>FC Koln</t>
  </si>
  <si>
    <t>Schalke 04</t>
  </si>
  <si>
    <t>Bielefeld</t>
  </si>
  <si>
    <t>Leverkusen</t>
  </si>
  <si>
    <t>Bayern Munich</t>
  </si>
  <si>
    <t>Braunschweig</t>
  </si>
  <si>
    <t>Greuther Furth</t>
  </si>
  <si>
    <t>Darmstadt</t>
  </si>
  <si>
    <t>Wurzburger Kickers</t>
  </si>
  <si>
    <t>Osnabruck</t>
  </si>
  <si>
    <t>Paderborn</t>
  </si>
  <si>
    <t>Rotherham</t>
  </si>
  <si>
    <t>Wycombe</t>
  </si>
  <si>
    <t>Rochdale</t>
  </si>
  <si>
    <t>Gillingham</t>
  </si>
  <si>
    <t>Accrington</t>
  </si>
  <si>
    <t>Blackpool</t>
  </si>
  <si>
    <t>AFC Wimbledon</t>
  </si>
  <si>
    <t>Crewe</t>
  </si>
  <si>
    <t>Burton</t>
  </si>
  <si>
    <t>Doncaster</t>
  </si>
  <si>
    <t>Fleetwood Town</t>
  </si>
  <si>
    <t>Northampton</t>
  </si>
  <si>
    <t>Lincoln</t>
  </si>
  <si>
    <t>Peterboro</t>
  </si>
  <si>
    <t>Ipswich</t>
  </si>
  <si>
    <t>Plymouth</t>
  </si>
  <si>
    <t>Milton Keynes Dons</t>
  </si>
  <si>
    <t>Swindon</t>
  </si>
  <si>
    <t>Barrow</t>
  </si>
  <si>
    <t>Cheltenham</t>
  </si>
  <si>
    <t>Bolton</t>
  </si>
  <si>
    <t>Tranmere</t>
  </si>
  <si>
    <t>Bradford</t>
  </si>
  <si>
    <t>Cambridge</t>
  </si>
  <si>
    <t>Colchester</t>
  </si>
  <si>
    <t>Morecambe</t>
  </si>
  <si>
    <t>Forest Green</t>
  </si>
  <si>
    <t>Carlisle</t>
  </si>
  <si>
    <t>Grimsby</t>
  </si>
  <si>
    <t>Scunthorpe</t>
  </si>
  <si>
    <t>Harrogate</t>
  </si>
  <si>
    <t>Salford</t>
  </si>
  <si>
    <t>Leyton Orient</t>
  </si>
  <si>
    <t>Crawley Town</t>
  </si>
  <si>
    <t>Mansfield</t>
  </si>
  <si>
    <t>Southend</t>
  </si>
  <si>
    <t>Newport County</t>
  </si>
  <si>
    <t>Oldham</t>
  </si>
  <si>
    <t>Walsall</t>
  </si>
  <si>
    <t>Port Vale</t>
  </si>
  <si>
    <t>Metz</t>
  </si>
  <si>
    <t>Lens</t>
  </si>
  <si>
    <t>Marseille</t>
  </si>
  <si>
    <t>Reims</t>
  </si>
  <si>
    <t>Nice</t>
  </si>
  <si>
    <t>Lyon</t>
  </si>
  <si>
    <t>Clermont</t>
  </si>
  <si>
    <t>Paris FC</t>
  </si>
  <si>
    <t>Toulouse</t>
  </si>
  <si>
    <t>Le Havre</t>
  </si>
  <si>
    <t>Panetolikos</t>
  </si>
  <si>
    <t>Apollon</t>
  </si>
  <si>
    <t>Crotone</t>
  </si>
  <si>
    <t>Reggiana</t>
  </si>
  <si>
    <t>Chievo</t>
  </si>
  <si>
    <t>Empoli</t>
  </si>
  <si>
    <t>Cremonese</t>
  </si>
  <si>
    <t>Cosenza</t>
  </si>
  <si>
    <t>Pisa</t>
  </si>
  <si>
    <t>Reggina</t>
  </si>
  <si>
    <t>Cittadella</t>
  </si>
  <si>
    <t>Vicenza</t>
  </si>
  <si>
    <t>Ascoli</t>
  </si>
  <si>
    <t>Pescara</t>
  </si>
  <si>
    <t>Monza</t>
  </si>
  <si>
    <t>Venezia</t>
  </si>
  <si>
    <t>Sparta Rotterdam</t>
  </si>
  <si>
    <t>Groningen</t>
  </si>
  <si>
    <t>VVV Venlo</t>
  </si>
  <si>
    <t>Twente</t>
  </si>
  <si>
    <t>Waalwijk</t>
  </si>
  <si>
    <t>PSV Eindhoven</t>
  </si>
  <si>
    <t>Utrecht</t>
  </si>
  <si>
    <t>For Sittard</t>
  </si>
  <si>
    <t>Farense</t>
  </si>
  <si>
    <t>Rangers</t>
  </si>
  <si>
    <t>Motherwell</t>
  </si>
  <si>
    <t>Ross County</t>
  </si>
  <si>
    <t>Hamilton</t>
  </si>
  <si>
    <t>St Mirren</t>
  </si>
  <si>
    <t>St Johnstone</t>
  </si>
  <si>
    <t>Alloa</t>
  </si>
  <si>
    <t>Inverness C</t>
  </si>
  <si>
    <t>Arbroath</t>
  </si>
  <si>
    <t>Ayr</t>
  </si>
  <si>
    <t>Dundee</t>
  </si>
  <si>
    <t>Dunfermline</t>
  </si>
  <si>
    <t>Hibernian</t>
  </si>
  <si>
    <t>Dundee United</t>
  </si>
  <si>
    <t>Morton</t>
  </si>
  <si>
    <t>Queen of Sth</t>
  </si>
  <si>
    <t>Cove Rangers</t>
  </si>
  <si>
    <t>Clyde</t>
  </si>
  <si>
    <t>East Fife</t>
  </si>
  <si>
    <t>Forfar</t>
  </si>
  <si>
    <t>Falkirk</t>
  </si>
  <si>
    <t>Airdrie Utd</t>
  </si>
  <si>
    <t>Montrose</t>
  </si>
  <si>
    <t>Dumbarton</t>
  </si>
  <si>
    <t>Partick</t>
  </si>
  <si>
    <t>Peterhead</t>
  </si>
  <si>
    <t>Annan Athletic</t>
  </si>
  <si>
    <t>Queens Park</t>
  </si>
  <si>
    <t>Cowdenbeath</t>
  </si>
  <si>
    <t>Brechin</t>
  </si>
  <si>
    <t>Edinburgh City</t>
  </si>
  <si>
    <t>Stirling</t>
  </si>
  <si>
    <t>Elgin</t>
  </si>
  <si>
    <t>Stenhousemuir</t>
  </si>
  <si>
    <t>Stranraer</t>
  </si>
  <si>
    <t>Albion Rvs</t>
  </si>
  <si>
    <t>Sabadell</t>
  </si>
  <si>
    <t>Castellon</t>
  </si>
  <si>
    <t>Hatayspor</t>
  </si>
  <si>
    <t>Club Brugge</t>
  </si>
  <si>
    <t>Gent</t>
  </si>
  <si>
    <t>Oud-Heverlee Leuven</t>
  </si>
  <si>
    <t>Mechelen</t>
  </si>
  <si>
    <t>Standard</t>
  </si>
  <si>
    <t>Mouscron</t>
  </si>
  <si>
    <t>Waasland-Beveren</t>
  </si>
  <si>
    <t>Antwerp</t>
  </si>
  <si>
    <t>Freiburg</t>
  </si>
  <si>
    <t>Hertha</t>
  </si>
  <si>
    <t>Wolfsburg</t>
  </si>
  <si>
    <t>Stuttgart</t>
  </si>
  <si>
    <t>Nurnberg</t>
  </si>
  <si>
    <t>Erzgebirge Aue</t>
  </si>
  <si>
    <t>Sandhausen</t>
  </si>
  <si>
    <t>Holstein Kiel</t>
  </si>
  <si>
    <t>St Pauli</t>
  </si>
  <si>
    <t>Fortuna Dusseldorf</t>
  </si>
  <si>
    <t>Brest</t>
  </si>
  <si>
    <t>Montpellier</t>
  </si>
  <si>
    <t>Dijon</t>
  </si>
  <si>
    <t>Monaco</t>
  </si>
  <si>
    <t>Nantes</t>
  </si>
  <si>
    <t>Angers</t>
  </si>
  <si>
    <t>St Etienne</t>
  </si>
  <si>
    <t>Nimes</t>
  </si>
  <si>
    <t>Strasbourg</t>
  </si>
  <si>
    <t>Bordeaux</t>
  </si>
  <si>
    <t>Lorient</t>
  </si>
  <si>
    <t>Rennes</t>
  </si>
  <si>
    <t>Lille</t>
  </si>
  <si>
    <t>Paris SG</t>
  </si>
  <si>
    <t>Larisa</t>
  </si>
  <si>
    <t>Atromitos</t>
  </si>
  <si>
    <t>Lamia</t>
  </si>
  <si>
    <t>Benevento</t>
  </si>
  <si>
    <t>Spezia</t>
  </si>
  <si>
    <t>Vitesse</t>
  </si>
  <si>
    <t>Feyenoord</t>
  </si>
  <si>
    <t>Den Haag</t>
  </si>
  <si>
    <t>Ajax</t>
  </si>
  <si>
    <t>Heerenveen</t>
  </si>
  <si>
    <t>Heracles</t>
  </si>
  <si>
    <t>AZ Alkmaar</t>
  </si>
  <si>
    <t>Willem II</t>
  </si>
  <si>
    <t>Nacional</t>
  </si>
  <si>
    <t>Kilmarnock</t>
  </si>
  <si>
    <t>Aberdeen</t>
  </si>
  <si>
    <t>Cartagena</t>
  </si>
  <si>
    <t>Logrones</t>
  </si>
  <si>
    <t>Erzurum BB</t>
  </si>
  <si>
    <t>Karlsruhe</t>
  </si>
  <si>
    <t>Hamburg</t>
  </si>
  <si>
    <t>Giannina</t>
  </si>
  <si>
    <t>Asteras Tripolis</t>
  </si>
  <si>
    <t>Volos NFC</t>
  </si>
  <si>
    <t>Guimaraes</t>
  </si>
  <si>
    <t>18/12/2020</t>
  </si>
  <si>
    <t>19/12/2020</t>
  </si>
  <si>
    <t>20/12/2020</t>
  </si>
  <si>
    <t>21/12/2020</t>
  </si>
  <si>
    <t>22/12/2020</t>
  </si>
  <si>
    <t>2-1</t>
  </si>
  <si>
    <t>ov25</t>
  </si>
  <si>
    <t>ov15</t>
  </si>
  <si>
    <t>2-0</t>
  </si>
  <si>
    <t>1-2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</si>
</sst>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73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0" fillId="3" borderId="0" xfId="0" applyFill="1"/>
    <xf numFmtId="9" fontId="1" fillId="0" borderId="0" xfId="2" applyFont="1"/>
    <xf numFmtId="9" fontId="1" fillId="0" borderId="0" xfId="2" applyFont="1" applyAlignme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2" fontId="1" fillId="0" borderId="0" xfId="0" applyNumberFormat="1" applyFont="1" applyAlignme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0" fillId="0" borderId="0" xfId="0" applyFill="1" applyAlignment="1">
      <alignment horizontal="left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4" borderId="0" xfId="0" applyFill="1"/>
    <xf numFmtId="10" fontId="1" fillId="4" borderId="3" xfId="0" applyNumberFormat="1" applyFont="1" applyFill="1" applyBorder="1" applyAlignment="1">
      <alignment horizontal="center"/>
    </xf>
    <xf numFmtId="166" fontId="1" fillId="4" borderId="2" xfId="0" applyNumberFormat="1" applyFont="1" applyFill="1" applyBorder="1" applyAlignment="1">
      <alignment horizontal="center"/>
    </xf>
    <xf numFmtId="166" fontId="1" fillId="4" borderId="0" xfId="0" applyNumberFormat="1" applyFont="1" applyFill="1" applyBorder="1" applyAlignment="1">
      <alignment horizontal="center"/>
    </xf>
    <xf numFmtId="166" fontId="1" fillId="4" borderId="1" xfId="0" applyNumberFormat="1" applyFont="1" applyFill="1" applyBorder="1" applyAlignment="1">
      <alignment horizontal="center"/>
    </xf>
    <xf numFmtId="1" fontId="1" fillId="4" borderId="2" xfId="0" applyNumberFormat="1" applyFont="1" applyFill="1" applyBorder="1" applyAlignment="1">
      <alignment horizontal="center"/>
    </xf>
    <xf numFmtId="1" fontId="1" fillId="4" borderId="0" xfId="0" applyNumberFormat="1" applyFont="1" applyFill="1" applyBorder="1" applyAlignment="1">
      <alignment horizontal="center"/>
    </xf>
    <xf numFmtId="0" fontId="1" fillId="4" borderId="0" xfId="0" applyFont="1" applyFill="1"/>
    <xf numFmtId="49" fontId="1" fillId="4" borderId="0" xfId="0" applyNumberFormat="1" applyFon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1.0557821208912506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1.0461929391857427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1.0459631209894389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1.0517344996321181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1.0533564937435893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1.0517344996321181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1.0715316850742669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1.0571615895212632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1.0572141669010744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1.064647591214239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1.0570323013866483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1.0629114617744848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1.0532159430726011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1.0583691873379317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1.0524934496338532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1.0533218816775407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1.0538611122400778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1.0524934496338532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1.048153965543114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1.0649132392287108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1.0628364693383345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1.0691226859170895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1.0696244407207609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1.0453465975749467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1.0347781293381613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1.0624101239736632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1.0435904275699541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1.0380616316230578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1.0577756374894687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1.052267086616911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1.0864834733709638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1.0475615653703467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1.0445615608172023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1.0459944258216356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1.0351900225906741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1.0434058512320166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1.0420112422030368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1.055941567660946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1.0450375961866025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1.0518428764688503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1.0460060256260135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1.054302385067432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1.0484438729518561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1.0789615801365091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1.0475117579190587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1.047073470420135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1.0470376731981623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1.0502857379813271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1.0607092988079927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1.0487220727913058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1.0475117579190587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1.0503245504598744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1.0588150667767779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1.0503245504598744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1.0509354515449301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1.0513726059103246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1.0500631329117833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1.0475615653703467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1.0532159430726011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1.0500631329117833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1.0614462748260522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1.0568116952111755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1.0485981343437822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1.0606212727063642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1.0545823209780971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1.0548923717759795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1.0475615653703467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1.0451911230503124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1.042708496600167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1.0463684894705136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1.0691226859170895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1.0666566032202576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1.0837168382457092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1.0806590339570947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1.0379105936695237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1.0356850891989859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1.0434322558420379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1.051738571938915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1.04299513543169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1.0449864577049268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1.0510869493716231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1.0437075600663159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1.0399586640868308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1.0421804198806015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1.0404319501157899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1.0404319501157899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1.0526045231274919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1.0636236687327365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1.0687346519929564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1.0529232824658912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1.0523293923701496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1.0516104099147749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1.0725248413607111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1.0424343751332963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1.0551236153407171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1.0570274463634663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1.0655332071550867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1.0679524935128775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1.0457565564423787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1.0602620774953408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1.0835244144200842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1.081007526581852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1.0817182877227722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1.0812655693320055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1.0820129505595262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1.0779991982647916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1.081007526581852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1.0730279423458573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1.0940467908881624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1.0958897935483325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1.0415257892008067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1.0560734094378788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1.038506964435719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1.0470882991581001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1.0454473653146403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1.0624658649673062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1.0629164179711093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1.0629114617744848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1.0570274463634663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1.0629896251208502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1.0688734653100223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1.0658734026705068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1.0618834148859952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1.0688060519478177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1.0653550983353486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1.0662195667116969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1.0404319501157899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1.0459944258216356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1.044303665417317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1.0461929391857427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1.0460060256260135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1.0448679076073528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1.0404319501157899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1.0580577113953802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1.0439811611001015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1.0401197761406094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1.0449698306901456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1.042708496600167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1.0394138550111416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1.0427491060172347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1.038506964435719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1.0765255566793932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1.088350454069493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1.0817991043908526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1.0840677409696946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1.0458219570064358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1.038077229388916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1.037952243407696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1.0642611792871335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1.0459944258216356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1.0558828310536696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1.037952243407696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1.0533218816775407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1.0480730539288112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1.0510869493716231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1.0636236687327365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1.0524934496338532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1.0569028949649302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1.0644124233859844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1.0523293923701496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1.038077229388916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1.0362637658896696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1.0571523498579249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1.038506964435719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1.0646019609962662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1.059214380982872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1.0602391541885894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1.0695319933471841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1.0586402402731725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1.0586402402731725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1.0696235692694445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1.0567609363032806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1.044671225640978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1.0446618226996724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1.080376071271874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1.0719067123302282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1.0597968244159457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1.0650522192189402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1.0772256674422971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1.0715850864470786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1.0602620774953408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1.0658585446489031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1.0606212727063642</v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47.511834757763154</v>
      </c>
      <c r="I2" s="6">
        <f>IF('Log_working_3-way'!$D2="","",'True_Odds_Calculator_3-way'!O3/'True_Odds_Calculator_3-way'!B3-1)</f>
        <v>2.4955300904997344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16.290430436249224</v>
      </c>
      <c r="I3" s="6">
        <f>IF('Log_working_3-way'!$D3="","",'True_Odds_Calculator_3-way'!O4/'True_Odds_Calculator_3-way'!B4-1)</f>
        <v>7.4723109137621222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71.814099138411606</v>
      </c>
      <c r="I4" s="6">
        <f>IF('Log_working_3-way'!$D4="","",'True_Odds_Calculator_3-way'!O5/'True_Odds_Calculator_3-way'!B5-1)</f>
        <v>0.20692942975737472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1.4253693930418643</v>
      </c>
      <c r="I5" s="6">
        <f>IF('Log_working_3-way'!$D5="","",'True_Odds_Calculator_3-way'!O6/'True_Odds_Calculator_3-way'!B6-1)</f>
        <v>3.6162601249187709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25.871099520916097</v>
      </c>
      <c r="I6" s="6">
        <f>IF('Log_working_3-way'!$D6="","",'True_Odds_Calculator_3-way'!O7/'True_Odds_Calculator_3-way'!B7-1)</f>
        <v>5.9709125804269512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74.39735742544336</v>
      </c>
      <c r="I7" s="6">
        <f>IF('Log_working_3-way'!$D7="","",'True_Odds_Calculator_3-way'!O8/'True_Odds_Calculator_3-way'!B8-1)</f>
        <v>0.13048932416324877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15.428157800919042</v>
      </c>
      <c r="I8" s="6">
        <f>IF('Log_working_3-way'!$D8="","",'True_Odds_Calculator_3-way'!O9/'True_Odds_Calculator_3-way'!B9-1)</f>
        <v>7.4607854916567149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29.254965305610209</v>
      </c>
      <c r="I9" s="6">
        <f>IF('Log_working_3-way'!$D9="","",'True_Odds_Calculator_3-way'!O10/'True_Odds_Calculator_3-way'!B10-1)</f>
        <v>5.2827167178450285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21.22220028347061</v>
      </c>
      <c r="I10" s="6">
        <f>IF('Log_working_3-way'!$D10="","",'True_Odds_Calculator_3-way'!O11/'True_Odds_Calculator_3-way'!B11-1)</f>
        <v>6.2365240467055605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-0.26221641268953189</v>
      </c>
      <c r="I11" s="6">
        <f>IF('Log_working_3-way'!$D11="","",'True_Odds_Calculator_3-way'!O12/'True_Odds_Calculator_3-way'!B12-1)</f>
        <v>1.5345241669129983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1.0824126295093193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76.014668159715853</v>
      </c>
      <c r="I12" s="6">
        <f>IF('Log_working_3-way'!$D12="","",'True_Odds_Calculator_3-way'!O13/'True_Odds_Calculator_3-way'!B13-1)</f>
        <v>1.624930692489257E-2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3.5119538394647432E-2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1.0281286112200636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4.8346692930933228</v>
      </c>
      <c r="I13" s="6">
        <f>IF('Log_working_3-way'!$D13="","",'True_Odds_Calculator_3-way'!O14/'True_Odds_Calculator_3-way'!B14-1)</f>
        <v>9.4408749175542823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2.9587896240912848E-2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1.0279795922465405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22.122148844716001</v>
      </c>
      <c r="I14" s="6">
        <f>IF('Log_working_3-way'!$D14="","",'True_Odds_Calculator_3-way'!O15/'True_Odds_Calculator_3-way'!B15-1)</f>
        <v>6.887178717698637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2.9115419359321937E-2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1.0330241351707672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1.6265130323293211</v>
      </c>
      <c r="I15" s="6">
        <f>IF('Log_working_3-way'!$D15="","",'True_Odds_Calculator_3-way'!O16/'True_Odds_Calculator_3-way'!B16-1)</f>
        <v>4.2510941783828349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2.9943216150473351E-2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1.0383257654598914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17.484361981399893</v>
      </c>
      <c r="I16" s="6">
        <f>IF('Log_working_3-way'!$D16="","",'True_Odds_Calculator_3-way'!O17/'True_Odds_Calculator_3-way'!B17-1)</f>
        <v>8.2674961733834706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4.0700686943623499E-2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1.0392907589827296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29.387282607617021</v>
      </c>
      <c r="I17" s="6">
        <f>IF('Log_working_3-way'!$D17="","",'True_Odds_Calculator_3-way'!O18/'True_Odds_Calculator_3-way'!B18-1)</f>
        <v>5.3625713690746011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3.8647381329568464E-2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1.0368893396268748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9.9043586362593334</v>
      </c>
      <c r="I18" s="6">
        <f>IF('Log_working_3-way'!$D18="","",'True_Odds_Calculator_3-way'!O19/'True_Odds_Calculator_3-way'!B19-1)</f>
        <v>8.1063912042205875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3.9649561388691801E-2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1.0372042427276125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19.626290682136798</v>
      </c>
      <c r="I19" s="6">
        <f>IF('Log_working_3-way'!$D19="","",'True_Odds_Calculator_3-way'!O20/'True_Odds_Calculator_3-way'!B20-1)</f>
        <v>6.4668897515209727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3.9133542615436667E-2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1.0384492711201734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19.988851301191602</v>
      </c>
      <c r="I20" s="6">
        <f>IF('Log_working_3-way'!$D20="","",'True_Odds_Calculator_3-way'!O21/'True_Odds_Calculator_3-way'!B21-1)</f>
        <v>6.9370246580572967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4.0360327179534305E-2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1.0361888743383696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14.778035844746265</v>
      </c>
      <c r="I21" s="6">
        <f>IF('Log_working_3-way'!$D21="","",'True_Odds_Calculator_3-way'!O22/'True_Odds_Calculator_3-way'!B22-1)</f>
        <v>8.8886648263079895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3.8850743932413723E-2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1.0978575834942967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5.804296316896651E-2</v>
      </c>
      <c r="I22" s="6">
        <f>IF('Log_working_3-way'!$D22="","",'True_Odds_Calculator_3-way'!O23/'True_Odds_Calculator_3-way'!B23-1)</f>
        <v>2.0306303409173303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6.7376040718965857E-2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1.0887240016159487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52.078275082537779</v>
      </c>
      <c r="I23" s="6">
        <f>IF('Log_working_3-way'!$D23="","",'True_Odds_Calculator_3-way'!O24/'True_Odds_Calculator_3-way'!B24-1)</f>
        <v>2.9264707321189318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6.5074328927145819E-2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1.1205073444628846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67.637188922262169</v>
      </c>
      <c r="I24" s="6">
        <f>IF('Log_working_3-way'!$D24="","",'True_Odds_Calculator_3-way'!O25/'True_Odds_Calculator_3-way'!B25-1)</f>
        <v>0.96777354315008712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6.4311581661283146E-2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1.0303160375843483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24.246179720803269</v>
      </c>
      <c r="I25" s="6">
        <f>IF('Log_working_3-way'!$D25="","",'True_Odds_Calculator_3-way'!O26/'True_Odds_Calculator_3-way'!B26-1)</f>
        <v>6.5673140675570236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3.1079584291007212E-2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1.0382489999210638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1.4501810339899066</v>
      </c>
      <c r="I26" s="6">
        <f>IF('Log_working_3-way'!$D26="","",'True_Odds_Calculator_3-way'!O27/'True_Odds_Calculator_3-way'!B27-1)</f>
        <v>5.0697621051945339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3.4862235205848968E-2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1.0449336856337794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51.267334563669905</v>
      </c>
      <c r="I27" s="6">
        <f>IF('Log_working_3-way'!$D27="","",'True_Odds_Calculator_3-way'!O28/'True_Odds_Calculator_3-way'!B28-1)</f>
        <v>1.8936932630405483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3.4407903061825618E-2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1.0308636311285353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16.987709704460276</v>
      </c>
      <c r="I28" s="6">
        <f>IF('Log_working_3-way'!$D28="","",'True_Odds_Calculator_3-way'!O29/'True_Odds_Calculator_3-way'!B29-1)</f>
        <v>6.2671832398789258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3.2875937957363099E-2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1.042497514222082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40.180186575623672</v>
      </c>
      <c r="I29" s="6">
        <f>IF('Log_working_3-way'!$D29="","",'True_Odds_Calculator_3-way'!O30/'True_Odds_Calculator_3-way'!B30-1)</f>
        <v>4.189393831583458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3.7358401012029585E-2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1.035056271951607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35.455821719827007</v>
      </c>
      <c r="I30" s="6">
        <f>IF('Log_working_3-way'!$D30="","",'True_Odds_Calculator_3-way'!O31/'True_Odds_Calculator_3-way'!B31-1)</f>
        <v>5.2712916708692417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3.2423542934515215E-2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1.0365079822612813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11.908885735609704</v>
      </c>
      <c r="I31" s="6">
        <f>IF('Log_working_3-way'!$D31="","",'True_Odds_Calculator_3-way'!O32/'True_Odds_Calculator_3-way'!B32-1)</f>
        <v>9.1417433904247734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3.9407746724819948E-2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1.0385260827215732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4.4035492703060939</v>
      </c>
      <c r="I32" s="6">
        <f>IF('Log_working_3-way'!$D32="","",'True_Odds_Calculator_3-way'!O33/'True_Odds_Calculator_3-way'!B33-1)</f>
        <v>6.7663809744091425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3.9192448761365739E-2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1.0321025947564832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21.149844221391149</v>
      </c>
      <c r="I33" s="6">
        <f>IF('Log_working_3-way'!$D33="","",'True_Odds_Calculator_3-way'!O34/'True_Odds_Calculator_3-way'!B34-1)</f>
        <v>6.8086853163302763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3.3562518639540517E-2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1.0371656120648494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0.30899501306880128</v>
      </c>
      <c r="I34" s="6">
        <f>IF('Log_working_3-way'!$D34="","",'True_Odds_Calculator_3-way'!O35/'True_Odds_Calculator_3-way'!B35-1)</f>
        <v>3.9003181016698729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3.0518292120431667E-2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1.0303180358824859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29.999905956720937</v>
      </c>
      <c r="I35" s="6">
        <f>IF('Log_working_3-way'!$D35="","",'True_Odds_Calculator_3-way'!O36/'True_Odds_Calculator_3-way'!B36-1)</f>
        <v>5.9062830486621181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2.9658220059294083E-2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1.0278063492342382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15.443984768656879</v>
      </c>
      <c r="I36" s="6">
        <f>IF('Log_working_3-way'!$D36="","",'True_Odds_Calculator_3-way'!O37/'True_Odds_Calculator_3-way'!B37-1)</f>
        <v>7.2533711005144124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2.98652088701441E-2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1.0367253636380513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10.281166988798466</v>
      </c>
      <c r="I37" s="6">
        <f>IF('Log_working_3-way'!$D37="","",'True_Odds_Calculator_3-way'!O38/'True_Odds_Calculator_3-way'!B38-1)</f>
        <v>9.2725172170202939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3.9633509415943013E-2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1.0616931064512571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56.641852221660137</v>
      </c>
      <c r="I38" s="6">
        <f>IF('Log_working_3-way'!$D38="","",'True_Odds_Calculator_3-way'!O39/'True_Odds_Calculator_3-way'!B39-1)</f>
        <v>1.9627350509191852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4.2515814453526257E-2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1.0376180579706831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9.4701166963224246</v>
      </c>
      <c r="I39" s="6">
        <f>IF('Log_working_3-way'!$D39="","",'True_Odds_Calculator_3-way'!O40/'True_Odds_Calculator_3-way'!B40-1)</f>
        <v>7.7736598221325597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4.0311072231830058E-2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1.0363458261226464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11.911737049668087</v>
      </c>
      <c r="I40" s="6">
        <f>IF('Log_working_3-way'!$D40="","",'True_Odds_Calculator_3-way'!O41/'True_Odds_Calculator_3-way'!B41-1)</f>
        <v>8.281073748839864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3.9178213091256575E-2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1.0365731319646054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21.264866441178224</v>
      </c>
      <c r="I41" s="6">
        <f>IF('Log_working_3-way'!$D41="","",'True_Odds_Calculator_3-way'!O42/'True_Odds_Calculator_3-way'!B42-1)</f>
        <v>7.1401026036973931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3.8133571854501946E-2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1.0466196667385246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0.78459370263581985</v>
      </c>
      <c r="I42" s="6">
        <f>IF('Log_working_3-way'!$D42="","",'True_Odds_Calculator_3-way'!O43/'True_Odds_Calculator_3-way'!B43-1)</f>
        <v>2.368266688816266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3.7256023904889135E-2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1.0319089353733584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7.1737335910305848</v>
      </c>
      <c r="I43" s="6">
        <f>IF('Log_working_3-way'!$D43="","",'True_Odds_Calculator_3-way'!O44/'True_Odds_Calculator_3-way'!B44-1)</f>
        <v>7.516821828387986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3.3862150891686316E-2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1.032056477479572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21.586063744256826</v>
      </c>
      <c r="I44" s="6">
        <f>IF('Log_working_3-way'!$D44="","",'True_Odds_Calculator_3-way'!O45/'True_Odds_Calculator_3-way'!B45-1)</f>
        <v>8.3922831239764815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3.3281751677265881E-2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1.0312406397400951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3.5008623424356351</v>
      </c>
      <c r="I45" s="6">
        <f>IF('Log_working_3-way'!$D45="","",'True_Odds_Calculator_3-way'!O46/'True_Odds_Calculator_3-way'!B46-1)</f>
        <v>8.7041505655846638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3.1972937581842054E-2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1.0370401049180278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14.765157932145691</v>
      </c>
      <c r="I46" s="6">
        <f>IF('Log_working_3-way'!$D46="","",'True_Odds_Calculator_3-way'!O47/'True_Odds_Calculator_3-way'!B47-1)</f>
        <v>10.052186386466836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3.9699338608279788E-2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1.0694705854740338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37.213308273184289</v>
      </c>
      <c r="I47" s="6">
        <f>IF('Log_working_3-way'!$D47="","",'True_Odds_Calculator_3-way'!O48/'True_Odds_Calculator_3-way'!B48-1)</f>
        <v>6.2276903616893637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6.1661472853151711E-2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1.0382110404267753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7.9285920657165949</v>
      </c>
      <c r="I48" s="6">
        <f>IF('Log_working_3-way'!$D48="","",'True_Odds_Calculator_3-way'!O49/'True_Odds_Calculator_3-way'!B49-1)</f>
        <v>10.2658759710787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4.1044589606720194E-2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1.0378736762461813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5.8467677582805191</v>
      </c>
      <c r="I49" s="6">
        <f>IF('Log_working_3-way'!$D49="","",'True_Odds_Calculator_3-way'!O50/'True_Odds_Calculator_3-way'!B50-1)</f>
        <v>5.2023416991432274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3.8608488291558274E-2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1.0596831478576054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55.789292050980436</v>
      </c>
      <c r="I50" s="6">
        <f>IF('Log_working_3-way'!$D50="","",'True_Odds_Calculator_3-way'!O51/'True_Odds_Calculator_3-way'!B51-1)</f>
        <v>1.8927319506581832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4.1949908092128174E-2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1.0824126295093193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76.014668159715853</v>
      </c>
      <c r="I51" s="6">
        <f>IF('Log_working_3-way'!$D51="","",'True_Odds_Calculator_3-way'!O52/'True_Odds_Calculator_3-way'!B52-1)</f>
        <v>1.624930692489257E-2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3.5119538394647432E-2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1.0281286112200636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4.8346692930933228</v>
      </c>
      <c r="I52" s="6">
        <f>IF('Log_working_3-way'!$D52="","",'True_Odds_Calculator_3-way'!O53/'True_Odds_Calculator_3-way'!B53-1)</f>
        <v>9.4408749175542823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2.9587896240912848E-2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1.0279795922465405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22.122148844716001</v>
      </c>
      <c r="I53" s="6">
        <f>IF('Log_working_3-way'!$D53="","",'True_Odds_Calculator_3-way'!O54/'True_Odds_Calculator_3-way'!B54-1)</f>
        <v>6.887178717698637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2.9115419359321937E-2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1.0330241351707672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1.6265130323293211</v>
      </c>
      <c r="I54" s="6">
        <f>IF('Log_working_3-way'!$D54="","",'True_Odds_Calculator_3-way'!O55/'True_Odds_Calculator_3-way'!B55-1)</f>
        <v>4.2510941783828349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2.9943216150473351E-2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1.0383257654598914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17.484361981399893</v>
      </c>
      <c r="I55" s="6">
        <f>IF('Log_working_3-way'!$D55="","",'True_Odds_Calculator_3-way'!O56/'True_Odds_Calculator_3-way'!B56-1)</f>
        <v>8.2674961733834706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4.0700686943623499E-2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1.0392907589827296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29.387282607617021</v>
      </c>
      <c r="I56" s="6">
        <f>IF('Log_working_3-way'!$D56="","",'True_Odds_Calculator_3-way'!O57/'True_Odds_Calculator_3-way'!B57-1)</f>
        <v>5.3625713690746011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3.8647381329568464E-2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1.0368893396268748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9.9043586362593334</v>
      </c>
      <c r="I57" s="6">
        <f>IF('Log_working_3-way'!$D57="","",'True_Odds_Calculator_3-way'!O58/'True_Odds_Calculator_3-way'!B58-1)</f>
        <v>8.1063912042205875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3.9649561388691801E-2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1.0372042427276125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19.626290682136798</v>
      </c>
      <c r="I58" s="6">
        <f>IF('Log_working_3-way'!$D58="","",'True_Odds_Calculator_3-way'!O59/'True_Odds_Calculator_3-way'!B59-1)</f>
        <v>6.4668897515209727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3.9133542615436667E-2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1.0384492711201734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19.988851301191602</v>
      </c>
      <c r="I59" s="6">
        <f>IF('Log_working_3-way'!$D59="","",'True_Odds_Calculator_3-way'!O60/'True_Odds_Calculator_3-way'!B60-1)</f>
        <v>6.9370246580572967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4.0360327179534305E-2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1.0361888743383696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14.778035844746265</v>
      </c>
      <c r="I60" s="6">
        <f>IF('Log_working_3-way'!$D60="","",'True_Odds_Calculator_3-way'!O61/'True_Odds_Calculator_3-way'!B61-1)</f>
        <v>8.8886648263079895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3.8850743932413723E-2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1.0978575834942967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5.804296316896651E-2</v>
      </c>
      <c r="I61" s="6">
        <f>IF('Log_working_3-way'!$D61="","",'True_Odds_Calculator_3-way'!O62/'True_Odds_Calculator_3-way'!B62-1)</f>
        <v>2.0306303409173303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6.7376040718965857E-2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1.0887240016159487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52.078275082537779</v>
      </c>
      <c r="I62" s="6">
        <f>IF('Log_working_3-way'!$D62="","",'True_Odds_Calculator_3-way'!O63/'True_Odds_Calculator_3-way'!B63-1)</f>
        <v>2.9264707321189318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6.5074328927145819E-2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1.1205073444628846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67.637188922262169</v>
      </c>
      <c r="I63" s="6">
        <f>IF('Log_working_3-way'!$D63="","",'True_Odds_Calculator_3-way'!O64/'True_Odds_Calculator_3-way'!B64-1)</f>
        <v>0.96777354315008712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6.4311581661283146E-2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1.0303160375843483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24.246179720803269</v>
      </c>
      <c r="I64" s="6">
        <f>IF('Log_working_3-way'!$D64="","",'True_Odds_Calculator_3-way'!O65/'True_Odds_Calculator_3-way'!B65-1)</f>
        <v>6.5673140675570236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3.1079584291007212E-2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1.0382489999210638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1.4501810339899066</v>
      </c>
      <c r="I65" s="6">
        <f>IF('Log_working_3-way'!$D65="","",'True_Odds_Calculator_3-way'!O66/'True_Odds_Calculator_3-way'!B66-1)</f>
        <v>5.0697621051945339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3.4862235205848968E-2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1.0449336856337794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51.267334563669905</v>
      </c>
      <c r="I66" s="6">
        <f>IF('Log_working_3-way'!$D66="","",'True_Odds_Calculator_3-way'!O67/'True_Odds_Calculator_3-way'!B67-1)</f>
        <v>1.8936932630405483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3.4407903061825618E-2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1.0308636311285353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16.987709704460276</v>
      </c>
      <c r="I67" s="6">
        <f>IF('Log_working_3-way'!$D67="","",'True_Odds_Calculator_3-way'!O68/'True_Odds_Calculator_3-way'!B68-1)</f>
        <v>6.2671832398789258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3.2875937957363099E-2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1.042497514222082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40.180186575623672</v>
      </c>
      <c r="I68" s="6">
        <f>IF('Log_working_3-way'!$D68="","",'True_Odds_Calculator_3-way'!O69/'True_Odds_Calculator_3-way'!B69-1)</f>
        <v>4.189393831583458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3.7358401012029585E-2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1.035056271951607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35.455821719827007</v>
      </c>
      <c r="I69" s="6">
        <f>IF('Log_working_3-way'!$D69="","",'True_Odds_Calculator_3-way'!O70/'True_Odds_Calculator_3-way'!B70-1)</f>
        <v>5.2712916708692417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3.2423542934515215E-2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1.0365079822612813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11.908885735609704</v>
      </c>
      <c r="I70" s="6">
        <f>IF('Log_working_3-way'!$D70="","",'True_Odds_Calculator_3-way'!O71/'True_Odds_Calculator_3-way'!B71-1)</f>
        <v>9.1417433904247734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3.9407746724819948E-2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1.0385260827215732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4.4035492703060939</v>
      </c>
      <c r="I71" s="6">
        <f>IF('Log_working_3-way'!$D71="","",'True_Odds_Calculator_3-way'!O72/'True_Odds_Calculator_3-way'!B72-1)</f>
        <v>6.7663809744091425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3.9192448761365739E-2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1.0321025947564832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21.149844221391149</v>
      </c>
      <c r="I72" s="6">
        <f>IF('Log_working_3-way'!$D72="","",'True_Odds_Calculator_3-way'!O73/'True_Odds_Calculator_3-way'!B73-1)</f>
        <v>6.8086853163302763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3.3562518639540517E-2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1.0312456520127069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12.467932788602084</v>
      </c>
      <c r="I73" s="6">
        <f>IF('Log_working_3-way'!$D73="","",'True_Odds_Calculator_3-way'!O74/'True_Odds_Calculator_3-way'!B74-1)</f>
        <v>8.9371384431352325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3.3783203292798047E-2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1.082702719452179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73.090060877552688</v>
      </c>
      <c r="I74" s="6">
        <f>IF('Log_working_3-way'!$D74="","",'True_Odds_Calculator_3-way'!O75/'True_Odds_Calculator_3-way'!B75-1)</f>
        <v>0.31715663782315873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3.8557020140641773E-2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1.0373609472673682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12.691268681523985</v>
      </c>
      <c r="I75" s="6">
        <f>IF('Log_working_3-way'!$D75="","",'True_Odds_Calculator_3-way'!O76/'True_Odds_Calculator_3-way'!B76-1)</f>
        <v>12.486924254233074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4.007476381237618E-2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1.0378388745017302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15.413658579661387</v>
      </c>
      <c r="I76" s="6">
        <f>IF('Log_working_3-way'!$D76="","",'True_Odds_Calculator_3-way'!O77/'True_Odds_Calculator_3-way'!B77-1)</f>
        <v>11.087539624003943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4.0312633606579551E-2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1.0366904399252974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24.884796611553234</v>
      </c>
      <c r="I77" s="6">
        <f>IF('Log_working_3-way'!$D77="","",'True_Odds_Calculator_3-way'!O78/'True_Odds_Calculator_3-way'!B78-1)</f>
        <v>7.8538364461317407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3.7147739438499139E-2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1.0368449521514473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17.845239161404077</v>
      </c>
      <c r="I78" s="6">
        <f>IF('Log_working_3-way'!$D78="","",'True_Odds_Calculator_3-way'!O79/'True_Odds_Calculator_3-way'!B79-1)</f>
        <v>9.9120320535078559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3.8918472546791261E-2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1.0405065753635274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29.01110462703851</v>
      </c>
      <c r="I79" s="6">
        <f>IF('Log_working_3-way'!$D79="","",'True_Odds_Calculator_3-way'!O80/'True_Odds_Calculator_3-way'!B80-1)</f>
        <v>5.4537692512211136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3.9948797612270548E-2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1.0599024548883889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51.498800513844394</v>
      </c>
      <c r="I80" s="6">
        <f>IF('Log_working_3-way'!$D80="","",'True_Odds_Calculator_3-way'!O81/'True_Odds_Calculator_3-way'!B81-1)</f>
        <v>2.4061610514945322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4.5160726764500225E-2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1.0382110161370384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17.985331779384531</v>
      </c>
      <c r="I81" s="6">
        <f>IF('Log_working_3-way'!$D81="","",'True_Odds_Calculator_3-way'!O82/'True_Odds_Calculator_3-way'!B82-1)</f>
        <v>6.2940708461879629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4.0439358621176869E-2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1.0374552278656171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17.022793532997611</v>
      </c>
      <c r="I82" s="6">
        <f>IF('Log_working_3-way'!$D82="","",'True_Odds_Calculator_3-way'!O83/'True_Odds_Calculator_3-way'!B83-1)</f>
        <v>6.5458754930543641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3.9809863339275164E-2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1.0337308401739369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2.9058485562481091</v>
      </c>
      <c r="I83" s="6">
        <f>IF('Log_working_3-way'!$D83="","",'True_Odds_Calculator_3-way'!O84/'True_Odds_Calculator_3-way'!B84-1)</f>
        <v>4.734432458627146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3.2347509402142816E-2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1.0296104968763755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20.784804964576477</v>
      </c>
      <c r="I84" s="6">
        <f>IF('Log_working_3-way'!$D84="","",'True_Odds_Calculator_3-way'!O85/'True_Odds_Calculator_3-way'!B85-1)</f>
        <v>6.6099561536607521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3.1054004356334097E-2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1.0429092368135082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8.0005894028109203E-2</v>
      </c>
      <c r="I85" s="6">
        <f>IF('Log_working_3-way'!$D85="","",'True_Odds_Calculator_3-way'!O86/'True_Odds_Calculator_3-way'!B86-1)</f>
        <v>2.5545536832160964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3.2461619781243289E-2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1.0489132563820116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42.83847971127723</v>
      </c>
      <c r="I86" s="6">
        <f>IF('Log_working_3-way'!$D86="","",'True_Odds_Calculator_3-way'!O87/'True_Odds_Calculator_3-way'!B87-1)</f>
        <v>4.0979956019230421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4.1408419513094596E-2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1.0324342384431242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7.266116075963275</v>
      </c>
      <c r="I87" s="6">
        <f>IF('Log_working_3-way'!$D87="","",'True_Odds_Calculator_3-way'!O88/'True_Odds_Calculator_3-way'!B88-1)</f>
        <v>6.9835348189074553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3.4299437203248351E-2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1.0339366926125073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3.399776903967723</v>
      </c>
      <c r="I88" s="6">
        <f>IF('Log_working_3-way'!$D88="","",'True_Odds_Calculator_3-way'!O89/'True_Odds_Calculator_3-way'!B89-1)</f>
        <v>5.2980224878543067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3.3293408433446636E-2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1.039229371363892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26.217378311732269</v>
      </c>
      <c r="I89" s="6">
        <f>IF('Log_working_3-way'!$D89="","",'True_Odds_Calculator_3-way'!O90/'True_Odds_Calculator_3-way'!B90-1)</f>
        <v>6.2206494205281677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3.9532356169831306E-2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1.0575941112284459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-7.1037322568478833E-2</v>
      </c>
      <c r="I90" s="6">
        <f>IF('Log_working_3-way'!$D90="","",'True_Odds_Calculator_3-way'!O91/'True_Odds_Calculator_3-way'!B91-1)</f>
        <v>2.9776145675302166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4.2831925371175084E-2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1.0427265989023786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2.1234464612661124</v>
      </c>
      <c r="I91" s="6">
        <f>IF('Log_working_3-way'!$D91="","",'True_Odds_Calculator_3-way'!O92/'True_Odds_Calculator_3-way'!B92-1)</f>
        <v>4.4540793437159527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3.9393430697778342E-2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1.0320110426094877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14.34391082042692</v>
      </c>
      <c r="I92" s="6">
        <f>IF('Log_working_3-way'!$D92="","",'True_Odds_Calculator_3-way'!O93/'True_Odds_Calculator_3-way'!B93-1)</f>
        <v>9.0591230551271185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3.4466643487733872E-2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1.0312425284119262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21.601876252357552</v>
      </c>
      <c r="I93" s="6">
        <f>IF('Log_working_3-way'!$D93="","",'True_Odds_Calculator_3-way'!O94/'True_Odds_Calculator_3-way'!B94-1)</f>
        <v>5.4000885239805996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3.2558856998686991E-2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1.031464239572119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9.129170784735491</v>
      </c>
      <c r="I94" s="6">
        <f>IF('Log_working_3-way'!$D94="","",'True_Odds_Calculator_3-way'!O95/'True_Odds_Calculator_3-way'!B95-1)</f>
        <v>9.2615768411052564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3.3972879107441623E-2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1.0365252438510435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11.359411692003459</v>
      </c>
      <c r="I95" s="6">
        <f>IF('Log_working_3-way'!$D95="","",'True_Odds_Calculator_3-way'!O96/'True_Odds_Calculator_3-way'!B96-1)</f>
        <v>11.359411692003459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3.9426523297491078E-2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1.0367714914554516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23.835990342916027</v>
      </c>
      <c r="I96" s="6">
        <f>IF('Log_working_3-way'!$D96="","",'True_Odds_Calculator_3-way'!O97/'True_Odds_Calculator_3-way'!B97-1)</f>
        <v>8.1817172422099151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3.7495126559708769E-2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1.0377646148963833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16.860997993514903</v>
      </c>
      <c r="I97" s="6">
        <f>IF('Log_working_3-way'!$D97="","",'True_Odds_Calculator_3-way'!O98/'True_Odds_Calculator_3-way'!B98-1)</f>
        <v>8.75039916429618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4.0203494756843261E-2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1.0367858092090845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14.269064869554041</v>
      </c>
      <c r="I98" s="6">
        <f>IF('Log_working_3-way'!$D98="","",'True_Odds_Calculator_3-way'!O99/'True_Odds_Calculator_3-way'!B99-1)</f>
        <v>9.1404785360808543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3.953739537984835E-2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1.0382653078465585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15.678829749278329</v>
      </c>
      <c r="I99" s="6">
        <f>IF('Log_working_3-way'!$D99="","",'True_Odds_Calculator_3-way'!O100/'True_Odds_Calculator_3-way'!B100-1)</f>
        <v>7.5604864652121311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4.0907028376035104E-2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1.042162755038216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32.65534352210468</v>
      </c>
      <c r="I100" s="6">
        <f>IF('Log_working_3-way'!$D100="","",'True_Odds_Calculator_3-way'!O101/'True_Odds_Calculator_3-way'!B101-1)</f>
        <v>4.2229137329987969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4.0333450810904337E-2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1.0375623203403421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11.259790598990854</v>
      </c>
      <c r="I101" s="6">
        <f>IF('Log_working_3-way'!$D101="","",'True_Odds_Calculator_3-way'!O102/'True_Odds_Calculator_3-way'!B102-1)</f>
        <v>7.8261486038648584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4.0401297055289387E-2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1.0454670174147693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36.981061711332323</v>
      </c>
      <c r="I102" s="6">
        <f>IF('Log_working_3-way'!$D102="","",'True_Odds_Calculator_3-way'!O103/'True_Odds_Calculator_3-way'!B103-1)</f>
        <v>4.5219089253730393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4.1450542762583309E-2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1.0461926800859176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35.54984463049778</v>
      </c>
      <c r="I103" s="6">
        <f>IF('Log_working_3-way'!$D103="","",'True_Odds_Calculator_3-way'!O104/'True_Odds_Calculator_3-way'!B104-1)</f>
        <v>5.3716529551678169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4.25200969848607E-2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1.0363703835164544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4.440285071957506</v>
      </c>
      <c r="I104" s="6">
        <f>IF('Log_working_3-way'!$D104="","",'True_Odds_Calculator_3-way'!O105/'True_Odds_Calculator_3-way'!B105-1)</f>
        <v>6.7821665679785976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3.7084517828083641E-2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1.0343066869826738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30.236970252196045</v>
      </c>
      <c r="I105" s="6">
        <f>IF('Log_working_3-way'!$D105="","",'True_Odds_Calculator_3-way'!O106/'True_Odds_Calculator_3-way'!B106-1)</f>
        <v>5.6656773550197697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3.3488766375160184E-2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1.0721866657209367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63.403968466701826</v>
      </c>
      <c r="I106" s="6">
        <f>IF('Log_working_3-way'!$D106="","",'True_Odds_Calculator_3-way'!O107/'True_Odds_Calculator_3-way'!B107-1)</f>
        <v>1.333008016088332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4.3200316029156305E-2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1.0283234278466631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21.891186049263773</v>
      </c>
      <c r="I107" s="6">
        <f>IF('Log_working_3-way'!$D107="","",'True_Odds_Calculator_3-way'!O108/'True_Odds_Calculator_3-way'!B108-1)</f>
        <v>7.9202054287103554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2.9431051655873119E-2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1.027983754345869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16.884813630865921</v>
      </c>
      <c r="I108" s="6">
        <f>IF('Log_working_3-way'!$D108="","",'True_Odds_Calculator_3-way'!O109/'True_Odds_Calculator_3-way'!B109-1)</f>
        <v>7.4989027625615385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2.9920586302391472E-2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1.0276439336870598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12.52026454520653</v>
      </c>
      <c r="I109" s="6">
        <f>IF('Log_working_3-way'!$D109="","",'True_Odds_Calculator_3-way'!O110/'True_Odds_Calculator_3-way'!B110-1)</f>
        <v>6.8820746641254056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2.978182515440464E-2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1.0346431554150444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2.524501459279286</v>
      </c>
      <c r="I110" s="6">
        <f>IF('Log_working_3-way'!$D110="","",'True_Odds_Calculator_3-way'!O111/'True_Odds_Calculator_3-way'!B111-1)</f>
        <v>5.5972466421004246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3.3331649237823058E-2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1.0367709348515228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23.334928995216739</v>
      </c>
      <c r="I111" s="6">
        <f>IF('Log_working_3-way'!$D111="","",'True_Odds_Calculator_3-way'!O112/'True_Odds_Calculator_3-way'!B112-1)</f>
        <v>8.0124056443020866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3.768075853272479E-2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1.0419215679715921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3.4058149895102163</v>
      </c>
      <c r="I112" s="6">
        <f>IF('Log_working_3-way'!$D112="","",'True_Odds_Calculator_3-way'!O113/'True_Odds_Calculator_3-way'!B113-1)</f>
        <v>5.096477899404813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4.0734574756537745E-2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1.0549471271912794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5.878157669077793</v>
      </c>
      <c r="I113" s="6">
        <f>IF('Log_working_3-way'!$D113="","",'True_Odds_Calculator_3-way'!O114/'True_Odds_Calculator_3-way'!B114-1)</f>
        <v>6.51213251124409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5.6282424871316739E-2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1.0718874241118035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37.598832364821746</v>
      </c>
      <c r="I114" s="6">
        <f>IF('Log_working_3-way'!$D114="","",'True_Odds_Calculator_3-way'!O115/'True_Odds_Calculator_3-way'!B115-1)</f>
        <v>4.5338697357803648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6.4575914029029402E-2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1.0386128198412288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33.17642066342151</v>
      </c>
      <c r="I115" s="6">
        <f>IF('Log_working_3-way'!$D115="","",'True_Odds_Calculator_3-way'!O116/'True_Odds_Calculator_3-way'!B116-1)</f>
        <v>4.8807821783533534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3.6704204667888263E-2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1.0336052641787807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29.551354411271106</v>
      </c>
      <c r="I116" s="6">
        <f>IF('Log_working_3-way'!$D116="","",'True_Odds_Calculator_3-way'!O117/'True_Odds_Calculator_3-way'!B117-1)</f>
        <v>5.3316508471733801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3.3069469891623848E-2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1.0325795778351914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21.35342752783496</v>
      </c>
      <c r="I117" s="6">
        <f>IF('Log_working_3-way'!$D117="","",'True_Odds_Calculator_3-way'!O118/'True_Odds_Calculator_3-way'!B118-1)</f>
        <v>6.4208967746123173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3.4020634941190231E-2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1.0309121718081564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11.890566948026354</v>
      </c>
      <c r="I118" s="6">
        <f>IF('Log_working_3-way'!$D118="","",'True_Odds_Calculator_3-way'!O119/'True_Odds_Calculator_3-way'!B119-1)</f>
        <v>7.2741031786705861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3.3301014092408598E-2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1.0302230942281156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15.403012364976675</v>
      </c>
      <c r="I119" s="6">
        <f>IF('Log_working_3-way'!$D119="","",'True_Odds_Calculator_3-way'!O120/'True_Odds_Calculator_3-way'!B120-1)</f>
        <v>9.3441141990207583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3.2437666424594447E-2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1.0324798548566059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19.344489920252965</v>
      </c>
      <c r="I120" s="6">
        <f>IF('Log_working_3-way'!$D120="","",'True_Odds_Calculator_3-way'!O121/'True_Odds_Calculator_3-way'!B121-1)</f>
        <v>7.1230963156488301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3.4284954508329024E-2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1.0319089353733584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7.1737335910305848</v>
      </c>
      <c r="I121" s="6">
        <f>IF('Log_working_3-way'!$D121="","",'True_Odds_Calculator_3-way'!O122/'True_Odds_Calculator_3-way'!B122-1)</f>
        <v>7.516821828387986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3.3862150891686316E-2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1.0322403892020904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6.1811636852697687</v>
      </c>
      <c r="I122" s="6">
        <f>IF('Log_working_3-way'!$D122="","",'True_Odds_Calculator_3-way'!O123/'True_Odds_Calculator_3-way'!B123-1)</f>
        <v>7.3669875052361569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3.3886930717689445E-2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1.0312916857819299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7.1301347210632233</v>
      </c>
      <c r="I123" s="6">
        <f>IF('Log_working_3-way'!$D123="","",'True_Odds_Calculator_3-way'!O124/'True_Odds_Calculator_3-way'!B124-1)</f>
        <v>8.4500906755327172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3.3389555222388845E-2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1.0437828826916979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48.306309058539711</v>
      </c>
      <c r="I124" s="6">
        <f>IF('Log_working_3-way'!$D124="","",'True_Odds_Calculator_3-way'!O125/'True_Odds_Calculator_3-way'!B125-1)</f>
        <v>2.7744835005521824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3.4764295633860964E-2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1.0486714792873255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37.371560408236334</v>
      </c>
      <c r="I125" s="6">
        <f>IF('Log_working_3-way'!$D125="","",'True_Odds_Calculator_3-way'!O126/'True_Odds_Calculator_3-way'!B126-1)</f>
        <v>4.9869227126950735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4.3941988218267669E-2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1.0377527040729388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4.533203348193739</v>
      </c>
      <c r="I126" s="6">
        <f>IF('Log_working_3-way'!$D126="","",'True_Odds_Calculator_3-way'!O127/'True_Odds_Calculator_3-way'!B127-1)</f>
        <v>9.4800531213068542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3.9324724852665582E-2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1.0372651488577642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14.762170390679216</v>
      </c>
      <c r="I127" s="6">
        <f>IF('Log_working_3-way'!$D127="","",'True_Odds_Calculator_3-way'!O128/'True_Odds_Calculator_3-way'!B128-1)</f>
        <v>10.513682228001922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3.9896401881278853E-2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1.0379784845680284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19.612431332605436</v>
      </c>
      <c r="I128" s="6">
        <f>IF('Log_working_3-way'!$D128="","",'True_Odds_Calculator_3-way'!O129/'True_Odds_Calculator_3-way'!B129-1)</f>
        <v>8.7538804439737863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3.9832233359118341E-2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1.0389317072960931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5.0141706302313329</v>
      </c>
      <c r="I129" s="6">
        <f>IF('Log_working_3-way'!$D129="","",'True_Odds_Calculator_3-way'!O130/'True_Odds_Calculator_3-way'!B130-1)</f>
        <v>5.2303239311165051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3.9212284497421424E-2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1.0383737723636564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7.4667827231007884</v>
      </c>
      <c r="I130" s="6">
        <f>IF('Log_working_3-way'!$D130="","",'True_Odds_Calculator_3-way'!O131/'True_Odds_Calculator_3-way'!B131-1)</f>
        <v>5.6241211281255525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3.9972327414790954E-2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1.0385100356944394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21.880323115554994</v>
      </c>
      <c r="I131" s="6">
        <f>IF('Log_working_3-way'!$D131="","",'True_Odds_Calculator_3-way'!O132/'True_Odds_Calculator_3-way'!B132-1)</f>
        <v>5.9111801201129772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3.9992301884997916E-2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1.0493226033756677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58.06811185877708</v>
      </c>
      <c r="I132" s="6">
        <f>IF('Log_working_3-way'!$D132="","",'True_Odds_Calculator_3-way'!O133/'True_Odds_Calculator_3-way'!B133-1)</f>
        <v>1.6972387052828832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3.3301291159023805E-2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1.0423920220227696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44.301329862786353</v>
      </c>
      <c r="I133" s="6">
        <f>IF('Log_working_3-way'!$D133="","",'True_Odds_Calculator_3-way'!O134/'True_Odds_Calculator_3-way'!B134-1)</f>
        <v>3.2263053314680841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3.5579243469958666E-2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1.0320912873164243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6.101102726154422</v>
      </c>
      <c r="I134" s="6">
        <f>IF('Log_working_3-way'!$D134="","",'True_Odds_Calculator_3-way'!O135/'True_Odds_Calculator_3-way'!B135-1)</f>
        <v>10.496947066538791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3.4240338075000931E-2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1.0320791475805169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17.279301925063102</v>
      </c>
      <c r="I135" s="6">
        <f>IF('Log_working_3-way'!$D135="","",'True_Odds_Calculator_3-way'!O136/'True_Odds_Calculator_3-way'!B136-1)</f>
        <v>6.6298373929730934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3.4152822679764494E-2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1.0439441164657639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0.59005498350754304</v>
      </c>
      <c r="I136" s="6">
        <f>IF('Log_working_3-way'!$D136="","",'True_Odds_Calculator_3-way'!O137/'True_Odds_Calculator_3-way'!B137-1)</f>
        <v>3.5999816758199739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3.6365488517184019E-2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1.0368202823483581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11.18049836595058</v>
      </c>
      <c r="I137" s="6">
        <f>IF('Log_working_3-way'!$D137="","",'True_Odds_Calculator_3-way'!O138/'True_Odds_Calculator_3-way'!B138-1)</f>
        <v>8.9439039244199705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3.9734135060835341E-2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1.0382782624025075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12.886001488439263</v>
      </c>
      <c r="I138" s="6">
        <f>IF('Log_working_3-way'!$D138="","",'True_Odds_Calculator_3-way'!O139/'True_Odds_Calculator_3-way'!B139-1)</f>
        <v>11.42793899065596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4.1145186375065146E-2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1.0365377169473504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10.205933336207066</v>
      </c>
      <c r="I139" s="6">
        <f>IF('Log_working_3-way'!$D139="","",'True_Odds_Calculator_3-way'!O140/'True_Odds_Calculator_3-way'!B140-1)</f>
        <v>11.011863938618795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3.9481404993905622E-2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1.0368444711909237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14.028472623914219</v>
      </c>
      <c r="I140" s="6">
        <f>IF('Log_working_3-way'!$D140="","",'True_Odds_Calculator_3-way'!O141/'True_Odds_Calculator_3-way'!B141-1)</f>
        <v>10.678635216939931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3.9546960910856743E-2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1.0364877584015224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22.382715595008303</v>
      </c>
      <c r="I141" s="6">
        <f>IF('Log_working_3-way'!$D141="","",'True_Odds_Calculator_3-way'!O142/'True_Odds_Calculator_3-way'!B142-1)</f>
        <v>5.5688519722317062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3.779835227345818E-2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1.1242328788576186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30.324598778485722</v>
      </c>
      <c r="I142" s="6">
        <f>IF('Log_working_3-way'!$D142="","",'True_Odds_Calculator_3-way'!O143/'True_Odds_Calculator_3-way'!B143-1)</f>
        <v>4.8520147416116499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0.11774072230495602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1.045247924667029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1.6787922902692762</v>
      </c>
      <c r="I143" s="6">
        <f>IF('Log_working_3-way'!$D143="","",'True_Odds_Calculator_3-way'!O144/'True_Odds_Calculator_3-way'!B144-1)</f>
        <v>4.0100777326416601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4.0416700785986137E-2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1.0390992807691453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3.2650409659285122</v>
      </c>
      <c r="I144" s="6">
        <f>IF('Log_working_3-way'!$D144="","",'True_Odds_Calculator_3-way'!O145/'True_Odds_Calculator_3-way'!B145-1)</f>
        <v>7.4732617874386538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3.9177114451005357E-2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1.0371138473133332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5.4012342067656558</v>
      </c>
      <c r="I145" s="6">
        <f>IF('Log_working_3-way'!$D145="","",'True_Odds_Calculator_3-way'!O146/'True_Odds_Calculator_3-way'!B146-1)</f>
        <v>5.3357488653736294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3.7702424597226836E-2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1.0254668685516162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3.3387360306221465</v>
      </c>
      <c r="I146" s="6">
        <f>IF('Log_working_3-way'!$D146="","",'True_Odds_Calculator_3-way'!O147/'True_Odds_Calculator_3-way'!B147-1)</f>
        <v>7.5834149848643673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2.5841084205438181E-2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1.0769016548576338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70.494892170655518</v>
      </c>
      <c r="I147" s="6">
        <f>IF('Log_working_3-way'!$D147="","",'True_Odds_Calculator_3-way'!O148/'True_Odds_Calculator_3-way'!B148-1)</f>
        <v>0.23387051638325085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3.9462930490287373E-2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1.0305298435076327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3.5869404188750922</v>
      </c>
      <c r="I148" s="6">
        <f>IF('Log_working_3-way'!$D148="","",'True_Odds_Calculator_3-way'!O149/'True_Odds_Calculator_3-way'!B149-1)</f>
        <v>5.5822794096813233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3.0294158859796694E-2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1.0290165610353474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5.1632386823311922</v>
      </c>
      <c r="I149" s="6">
        <f>IF('Log_working_3-way'!$D149="","",'True_Odds_Calculator_3-way'!O150/'True_Odds_Calculator_3-way'!B150-1)</f>
        <v>5.1323065420288438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2.9461239646462412E-2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1.0508949484100469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45.290480898344626</v>
      </c>
      <c r="I150" s="6">
        <f>IF('Log_working_3-way'!$D150="","",'True_Odds_Calculator_3-way'!O151/'True_Odds_Calculator_3-way'!B151-1)</f>
        <v>3.596045046459758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4.1797529558606827E-2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1.0537023732596544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10.167739414974168</v>
      </c>
      <c r="I151" s="6">
        <f>IF('Log_working_3-way'!$D151="","",'True_Odds_Calculator_3-way'!O152/'True_Odds_Calculator_3-way'!B152-1)</f>
        <v>8.9689591562597784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5.7422994724932286E-2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1.0376807502343233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16.114532087564189</v>
      </c>
      <c r="I152" s="6">
        <f>IF('Log_working_3-way'!$D152="","",'True_Odds_Calculator_3-way'!O153/'True_Odds_Calculator_3-way'!B153-1)</f>
        <v>7.9901350693113464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4.0251325823558837E-2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1.0375176293216795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14.629669240810935</v>
      </c>
      <c r="I153" s="6">
        <f>IF('Log_working_3-way'!$D153="","",'True_Odds_Calculator_3-way'!O154/'True_Odds_Calculator_3-way'!B154-1)</f>
        <v>8.5060240594402483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4.0271860417934624E-2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1.0541830550366844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10.480407819668304</v>
      </c>
      <c r="I154" s="6">
        <f>IF('Log_working_3-way'!$D154="","",'True_Odds_Calculator_3-way'!O155/'True_Odds_Calculator_3-way'!B155-1)</f>
        <v>7.0847928567615561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5.7496383234509008E-2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1.0729296028786575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1.8159402639707962</v>
      </c>
      <c r="I155" s="6">
        <f>IF('Log_working_3-way'!$D155="","",'True_Odds_Calculator_3-way'!O156/'True_Odds_Calculator_3-way'!B156-1)</f>
        <v>3.5045012767521966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6.2969700964135455E-2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1.0554195646555078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18.704296525867839</v>
      </c>
      <c r="I156" s="6">
        <f>IF('Log_working_3-way'!$D156="","",'True_Odds_Calculator_3-way'!O157/'True_Odds_Calculator_3-way'!B157-1)</f>
        <v>7.4209201664259066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5.8158770283080141E-2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1.0345560936738163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3.8836211325407524</v>
      </c>
      <c r="I157" s="6">
        <f>IF('Log_working_3-way'!$D157="","",'True_Odds_Calculator_3-way'!O158/'True_Odds_Calculator_3-way'!B158-1)</f>
        <v>4.9251487278905408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3.4041606407831715E-2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1.0454884080574776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45.480513652980697</v>
      </c>
      <c r="I158" s="6">
        <f>IF('Log_working_3-way'!$D158="","",'True_Odds_Calculator_3-way'!O159/'True_Odds_Calculator_3-way'!B159-1)</f>
        <v>3.1314418215526993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3.7538203687272009E-2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1.0313496059251162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24.220060579909042</v>
      </c>
      <c r="I159" s="6">
        <f>IF('Log_working_3-way'!$D159="","",'True_Odds_Calculator_3-way'!O160/'True_Odds_Calculator_3-way'!B160-1)</f>
        <v>6.393347633144483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3.2147421255550812E-2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1.0293668990536775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6.243693034433158</v>
      </c>
      <c r="I160" s="6">
        <f>IF('Log_working_3-way'!$D160="","",'True_Odds_Calculator_3-way'!O161/'True_Odds_Calculator_3-way'!B161-1)</f>
        <v>6.0497609296686896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3.0570700740368606E-2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1.037163118339298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34.93102777770671</v>
      </c>
      <c r="I161" s="6">
        <f>IF('Log_working_3-way'!$D161="","",'True_Odds_Calculator_3-way'!O162/'True_Odds_Calculator_3-way'!B162-1)</f>
        <v>4.4784632829319708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3.4767223506680933E-2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1.0369828779374961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2.57394133605341</v>
      </c>
      <c r="I162" s="6">
        <f>IF('Log_working_3-way'!$D162="","",'True_Odds_Calculator_3-way'!O163/'True_Odds_Calculator_3-way'!B163-1)</f>
        <v>4.4009899863568345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3.4774917753641166E-2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1.0314771708320853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5.9962832340605114</v>
      </c>
      <c r="I163" s="6">
        <f>IF('Log_working_3-way'!$D163="","",'True_Odds_Calculator_3-way'!O164/'True_Odds_Calculator_3-way'!B164-1)</f>
        <v>6.7696928718008316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3.2872554050475955E-2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1.0379211559160155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12.081329758226044</v>
      </c>
      <c r="I164" s="6">
        <f>IF('Log_working_3-way'!$D164="","",'True_Odds_Calculator_3-way'!O165/'True_Odds_Calculator_3-way'!B165-1)</f>
        <v>9.1271919671727844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4.0901236934447249E-2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1.1067262906443081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59.893474817971473</v>
      </c>
      <c r="I165" s="6">
        <f>IF('Log_working_3-way'!$D165="","",'True_Odds_Calculator_3-way'!O166/'True_Odds_Calculator_3-way'!B166-1)</f>
        <v>1.8025827899603968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6.8035952782041997E-2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1.0398021090738014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29.033553983705325</v>
      </c>
      <c r="I166" s="6">
        <f>IF('Log_working_3-way'!$D166="","",'True_Odds_Calculator_3-way'!O167/'True_Odds_Calculator_3-way'!B167-1)</f>
        <v>5.9914131922312563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3.9171460987857287E-2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1.0282029885238588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22.116577375050959</v>
      </c>
      <c r="I167" s="6">
        <f>IF('Log_working_3-way'!$D167="","",'True_Odds_Calculator_3-way'!O168/'True_Odds_Calculator_3-way'!B168-1)</f>
        <v>6.4544713759602566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2.9363452848352622E-2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1.0260447264494632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22.396754438568752</v>
      </c>
      <c r="I168" s="6">
        <f>IF('Log_working_3-way'!$D168="","",'True_Odds_Calculator_3-way'!O169/'True_Odds_Calculator_3-way'!B169-1)</f>
        <v>7.4228315978847519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2.7032172092137818E-2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1.0407956728174013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-9.5977502684949867E-2</v>
      </c>
      <c r="I169" s="6">
        <f>IF('Log_working_3-way'!$D169="","",'True_Odds_Calculator_3-way'!O170/'True_Odds_Calculator_3-way'!B170-1)</f>
        <v>2.8349771363005027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3.0626371229809379E-2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1.0281831000901918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19.062630736355576</v>
      </c>
      <c r="I170" s="6">
        <f>IF('Log_working_3-way'!$D170="","",'True_Odds_Calculator_3-way'!O171/'True_Odds_Calculator_3-way'!B171-1)</f>
        <v>7.550144208715496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2.9832891623390978E-2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1.0303067043485621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60.479014847655009</v>
      </c>
      <c r="I171" s="6">
        <f>IF('Log_working_3-way'!$D171="","",'True_Odds_Calculator_3-way'!O172/'True_Odds_Calculator_3-way'!B172-1)</f>
        <v>1.3211696718466035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1.9685865291565907E-2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1.0314440233946527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17.94543004383171</v>
      </c>
      <c r="I172" s="6">
        <f>IF('Log_working_3-way'!$D172="","",'True_Odds_Calculator_3-way'!O173/'True_Odds_Calculator_3-way'!B173-1)</f>
        <v>7.6741796489543219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3.3424263215358296E-2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1.048538716942782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0.12610384909845918</v>
      </c>
      <c r="I173" s="6">
        <f>IF('Log_working_3-way'!$D173="","",'True_Odds_Calculator_3-way'!O174/'True_Odds_Calculator_3-way'!B174-1)</f>
        <v>1.9824686237982663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3.5617984368087496E-2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1.0315784881771131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18.113268951986395</v>
      </c>
      <c r="I174" s="6">
        <f>IF('Log_working_3-way'!$D174="","",'True_Odds_Calculator_3-way'!O175/'True_Odds_Calculator_3-way'!B175-1)</f>
        <v>8.8766879389838778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3.3475041311559428E-2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1.0331400914609312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28.231851891950416</v>
      </c>
      <c r="I175" s="6">
        <f>IF('Log_working_3-way'!$D175="","",'True_Odds_Calculator_3-way'!O176/'True_Odds_Calculator_3-way'!B176-1)</f>
        <v>6.8593182041457927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3.2763532763532721E-2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1.0838420427125874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71.64008561269651</v>
      </c>
      <c r="I176" s="6">
        <f>IF('Log_working_3-way'!$D176="","",'True_Odds_Calculator_3-way'!O177/'True_Odds_Calculator_3-way'!B177-1)</f>
        <v>0.40123621938071974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4.0945451700600488E-2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1.0308796420024695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15.945881104294529</v>
      </c>
      <c r="I177" s="6">
        <f>IF('Log_working_3-way'!$D177="","",'True_Odds_Calculator_3-way'!O178/'True_Odds_Calculator_3-way'!B178-1)</f>
        <v>7.7818050021629421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3.3094484942564062E-2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1.0382401347675554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36.734540502370621</v>
      </c>
      <c r="I178" s="6">
        <f>IF('Log_working_3-way'!$D178="","",'True_Odds_Calculator_3-way'!O179/'True_Odds_Calculator_3-way'!B179-1)</f>
        <v>3.770391293139201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3.5192147034252219E-2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1.0309606730938166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6.7239941666176524</v>
      </c>
      <c r="I179" s="6">
        <f>IF('Log_working_3-way'!$D179="","",'True_Odds_Calculator_3-way'!O180/'True_Odds_Calculator_3-way'!B180-1)</f>
        <v>9.6835471240257611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3.312183116848133E-2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1.0301009905218117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21.848193218531819</v>
      </c>
      <c r="I180" s="6">
        <f>IF('Log_working_3-way'!$D180="","",'True_Odds_Calculator_3-way'!O181/'True_Odds_Calculator_3-way'!B181-1)</f>
        <v>6.5231099031014379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3.1368104381694684E-2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1.0416471920610273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44.965719500907191</v>
      </c>
      <c r="I181" s="6">
        <f>IF('Log_working_3-way'!$D181="","",'True_Odds_Calculator_3-way'!O182/'True_Odds_Calculator_3-way'!B182-1)</f>
        <v>2.9442067238305207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3.473689088606946E-2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1.0308105490060819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15.806765344866093</v>
      </c>
      <c r="I182" s="6">
        <f>IF('Log_working_3-way'!$D182="","",'True_Odds_Calculator_3-way'!O183/'True_Odds_Calculator_3-way'!B183-1)</f>
        <v>6.8130624020555191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3.2983489378838327E-2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1.0396316858016976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40.280439934472241</v>
      </c>
      <c r="I183" s="6">
        <f>IF('Log_working_3-way'!$D183="","",'True_Odds_Calculator_3-way'!O184/'True_Odds_Calculator_3-way'!B184-1)</f>
        <v>4.1303585679567467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3.4839080379877263E-2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1.0274584769319786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15.450020410824497</v>
      </c>
      <c r="I184" s="6">
        <f>IF('Log_working_3-way'!$D184="","",'True_Odds_Calculator_3-way'!O185/'True_Odds_Calculator_3-way'!B185-1)</f>
        <v>9.5107043719569742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2.948734320637092E-2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1.0258207356294764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9.7375717167095992</v>
      </c>
      <c r="I185" s="6">
        <f>IF('Log_working_3-way'!$D185="","",'True_Odds_Calculator_3-way'!O186/'True_Odds_Calculator_3-way'!B186-1)</f>
        <v>8.3246818727832732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2.7923822941462895E-2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1.0295041321376528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9.487566547611026</v>
      </c>
      <c r="I186" s="6">
        <f>IF('Log_working_3-way'!$D186="","",'True_Odds_Calculator_3-way'!O187/'True_Odds_Calculator_3-way'!B187-1)</f>
        <v>7.7931752618669314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3.1758613400972191E-2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1.0253230958326687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2.9834089275773339</v>
      </c>
      <c r="I187" s="6">
        <f>IF('Log_working_3-way'!$D187="","",'True_Odds_Calculator_3-way'!O188/'True_Odds_Calculator_3-way'!B188-1)</f>
        <v>4.8347019235874749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2.4553661607239263E-2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1.0270769668229101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17.056461776524753</v>
      </c>
      <c r="I188" s="6">
        <f>IF('Log_working_3-way'!$D188="","",'True_Odds_Calculator_3-way'!O189/'True_Odds_Calculator_3-way'!B189-1)</f>
        <v>7.7119563148523422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2.8943143049978248E-2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1.0247752303576787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10.581238965774782</v>
      </c>
      <c r="I189" s="6">
        <f>IF('Log_working_3-way'!$D189="","",'True_Odds_Calculator_3-way'!O190/'True_Odds_Calculator_3-way'!B190-1)</f>
        <v>7.0889484757921668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2.6712811648817114E-2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1.0248134675596456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18.074514644142187</v>
      </c>
      <c r="I190" s="6">
        <f>IF('Log_working_3-way'!$D190="","",'True_Odds_Calculator_3-way'!O191/'True_Odds_Calculator_3-way'!B191-1)</f>
        <v>7.3784101440837802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2.6430682489608781E-2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1.024615305777183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13.082545234416108</v>
      </c>
      <c r="I191" s="6">
        <f>IF('Log_working_3-way'!$D191="","",'True_Odds_Calculator_3-way'!O192/'True_Odds_Calculator_3-way'!B192-1)</f>
        <v>7.5769494432400357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2.6614391576989416E-2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1.0293163041518676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14.026286023328778</v>
      </c>
      <c r="I192" s="6">
        <f>IF('Log_working_3-way'!$D192="","",'True_Odds_Calculator_3-way'!O193/'True_Odds_Calculator_3-way'!B193-1)</f>
        <v>11.019389370673968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3.1527749172198583E-2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1.0368905791208585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28.45063682785268</v>
      </c>
      <c r="I193" s="6">
        <f>IF('Log_working_3-way'!$D193="","",'True_Odds_Calculator_3-way'!O194/'True_Odds_Calculator_3-way'!B194-1)</f>
        <v>6.4446937740530981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3.6449532633390902E-2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1.0315668180083075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6.5072602369931811</v>
      </c>
      <c r="I194" s="6">
        <f>IF('Log_working_3-way'!$D194="","",'True_Odds_Calculator_3-way'!O195/'True_Odds_Calculator_3-way'!B195-1)</f>
        <v>8.5678889937494365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3.3545575199691147E-2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1.0302733093990295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7.8924998969685198</v>
      </c>
      <c r="I195" s="6">
        <f>IF('Log_working_3-way'!$D195="","",'True_Odds_Calculator_3-way'!O196/'True_Odds_Calculator_3-way'!B196-1)</f>
        <v>10.1277591356492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3.2638353877760595E-2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1.0324634444570446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18.976698350955093</v>
      </c>
      <c r="I196" s="6">
        <f>IF('Log_working_3-way'!$D196="","",'True_Odds_Calculator_3-way'!O197/'True_Odds_Calculator_3-way'!B197-1)</f>
        <v>8.5612535123830789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3.4262852740406302E-2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1.0315377759638602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9.6026013818100058</v>
      </c>
      <c r="I197" s="6">
        <f>IF('Log_working_3-way'!$D197="","",'True_Odds_Calculator_3-way'!O198/'True_Odds_Calculator_3-way'!B198-1)</f>
        <v>9.9625962931968353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3.4126530815272504E-2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1.0392665519453321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36.711275828682908</v>
      </c>
      <c r="I198" s="6">
        <f>IF('Log_working_3-way'!$D198="","",'True_Odds_Calculator_3-way'!O199/'True_Odds_Calculator_3-way'!B199-1)</f>
        <v>4.9739156284144119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3.5830773200448363E-2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1.0302422613036837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10.279582501614275</v>
      </c>
      <c r="I199" s="6">
        <f>IF('Log_working_3-way'!$D199="","",'True_Odds_Calculator_3-way'!O200/'True_Odds_Calculator_3-way'!B200-1)</f>
        <v>8.6362873367342115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3.2694191200916656E-2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1.0256141592356807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7.9911082747685196</v>
      </c>
      <c r="I200" s="6">
        <f>IF('Log_working_3-way'!$D200="","",'True_Odds_Calculator_3-way'!O201/'True_Odds_Calculator_3-way'!B201-1)</f>
        <v>8.2707528460716659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2.7531102425896403E-2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1.0274326605543869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22.597082661829152</v>
      </c>
      <c r="I201" s="6">
        <f>IF('Log_working_3-way'!$D201="","",'True_Odds_Calculator_3-way'!O202/'True_Odds_Calculator_3-way'!B202-1)</f>
        <v>7.8755321639207114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2.8370500876885307E-2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1.0288999155322196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25.350587678799531</v>
      </c>
      <c r="I202" s="6">
        <f>IF('Log_working_3-way'!$D202="","",'True_Odds_Calculator_3-way'!O203/'True_Odds_Calculator_3-way'!B203-1)</f>
        <v>5.6220920736474174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2.945469155270608E-2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1.0257509582556212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14.692977030633168</v>
      </c>
      <c r="I203" s="6">
        <f>IF('Log_working_3-way'!$D203="","",'True_Odds_Calculator_3-way'!O204/'True_Odds_Calculator_3-way'!B204-1)</f>
        <v>8.2116475159885187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2.7770070974736605E-2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1.0246426476345691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24.65383974679327</v>
      </c>
      <c r="I204" s="6">
        <f>IF('Log_working_3-way'!$D204="","",'True_Odds_Calculator_3-way'!O205/'True_Odds_Calculator_3-way'!B205-1)</f>
        <v>7.5386300932374049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2.5128717436409875E-2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1.0254529050032501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6.7673928594554393</v>
      </c>
      <c r="I205" s="6">
        <f>IF('Log_working_3-way'!$D205="","",'True_Odds_Calculator_3-way'!O206/'True_Odds_Calculator_3-way'!B206-1)</f>
        <v>10.034912577804054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2.7349477712673709E-2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1.0374002924530632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2.6706886066467743</v>
      </c>
      <c r="I206" s="6">
        <f>IF('Log_working_3-way'!$D206="","",'True_Odds_Calculator_3-way'!O207/'True_Odds_Calculator_3-way'!B207-1)</f>
        <v>4.2981777442021016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3.5184417410474289E-2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1.0371949274741918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17.0280210366709</v>
      </c>
      <c r="I207" s="6">
        <f>IF('Log_working_3-way'!$D207="","",'True_Odds_Calculator_3-way'!O208/'True_Odds_Calculator_3-way'!B208-1)</f>
        <v>6.3006035603047472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3.9508354378914312E-2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1.0447683438562776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35.130962078942716</v>
      </c>
      <c r="I208" s="6">
        <f>IF('Log_working_3-way'!$D208="","",'True_Odds_Calculator_3-way'!O209/'True_Odds_Calculator_3-way'!B209-1)</f>
        <v>4.4419701330806625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4.1706239051640281E-2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1.0227784825268478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5.6254909837529015</v>
      </c>
      <c r="I209" s="6">
        <f>IF('Log_working_3-way'!$D209="","",'True_Odds_Calculator_3-way'!O210/'True_Odds_Calculator_3-way'!B210-1)</f>
        <v>5.7657091308882835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2.3574561403508776E-2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1.0206702058199697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14.281197931464058</v>
      </c>
      <c r="I210" s="6">
        <f>IF('Log_working_3-way'!$D210="","",'True_Odds_Calculator_3-way'!O211/'True_Odds_Calculator_3-way'!B211-1)</f>
        <v>7.8208406460071132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2.2354602917262767E-2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1.0206047643686915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25.292661488710934</v>
      </c>
      <c r="I211" s="6">
        <f>IF('Log_working_3-way'!$D211="","",'True_Odds_Calculator_3-way'!O212/'True_Odds_Calculator_3-way'!B212-1)</f>
        <v>4.4995134194705511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2.1058986478967201E-2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1.0378743036296454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54.873662720454242</v>
      </c>
      <c r="I212" s="6">
        <f>IF('Log_working_3-way'!$D212="","",'True_Odds_Calculator_3-way'!O213/'True_Odds_Calculator_3-way'!B213-1)</f>
        <v>1.9964379785817017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2.7176312635723843E-2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1.021600418127762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18.137909114733993</v>
      </c>
      <c r="I213" s="6">
        <f>IF('Log_working_3-way'!$D213="","",'True_Odds_Calculator_3-way'!O214/'True_Odds_Calculator_3-way'!B214-1)</f>
        <v>7.2602745229190884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2.3030622988567506E-2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1.0225306001457957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4.9031695973647587</v>
      </c>
      <c r="I214" s="6">
        <f>IF('Log_working_3-way'!$D214="","",'True_Odds_Calculator_3-way'!O215/'True_Odds_Calculator_3-way'!B215-1)</f>
        <v>4.4650399914707783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2.2647405626128769E-2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1.0289006441793038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3.065210643721108</v>
      </c>
      <c r="I215" s="6">
        <f>IF('Log_working_3-way'!$D215="","",'True_Odds_Calculator_3-way'!O216/'True_Odds_Calculator_3-way'!B216-1)</f>
        <v>6.5005959439601453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2.8724842714584309E-2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1.0725952121634508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53.868505676234129</v>
      </c>
      <c r="I216" s="6">
        <f>IF('Log_working_3-way'!$D216="","",'True_Odds_Calculator_3-way'!O217/'True_Odds_Calculator_3-way'!B217-1)</f>
        <v>2.2829960464345489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5.2361833503188349E-2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1.0258100500717395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11.320499013701257</v>
      </c>
      <c r="I217" s="6">
        <f>IF('Log_working_3-way'!$D217="","",'True_Odds_Calculator_3-way'!O218/'True_Odds_Calculator_3-way'!B218-1)</f>
        <v>7.7730877059119017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2.7919398317207689E-2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1.0314625572395399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1.2889177543492609</v>
      </c>
      <c r="I218" s="6">
        <f>IF('Log_working_3-way'!$D218="","",'True_Odds_Calculator_3-way'!O219/'True_Odds_Calculator_3-way'!B219-1)</f>
        <v>3.7416443384300289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2.7719556247044252E-2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1.0304880708621245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1.2636540849948878</v>
      </c>
      <c r="I219" s="6">
        <f>IF('Log_working_3-way'!$D219="","",'True_Odds_Calculator_3-way'!O220/'True_Odds_Calculator_3-way'!B220-1)</f>
        <v>3.3725395195362324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2.6555086799044059E-2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1.0209743332004055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14.645892789148473</v>
      </c>
      <c r="I220" s="6">
        <f>IF('Log_working_3-way'!$D220="","",'True_Odds_Calculator_3-way'!O221/'True_Odds_Calculator_3-way'!B221-1)</f>
        <v>7.1212226604471365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2.2632598575462959E-2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1.0201343925944739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13.148546410832843</v>
      </c>
      <c r="I221" s="6">
        <f>IF('Log_working_3-way'!$D221="","",'True_Odds_Calculator_3-way'!O222/'True_Odds_Calculator_3-way'!B222-1)</f>
        <v>7.8254092533154491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2.1825365510074635E-2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1.0287581903229615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23.524099725388613</v>
      </c>
      <c r="I222" s="6">
        <f>IF('Log_working_3-way'!$D222="","",'True_Odds_Calculator_3-way'!O223/'True_Odds_Calculator_3-way'!B223-1)</f>
        <v>5.9804201368881715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2.9676435072331975E-2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1.0262100170593877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7.8234222959438746</v>
      </c>
      <c r="I223" s="6">
        <f>IF('Log_working_3-way'!$D223="","",'True_Odds_Calculator_3-way'!O224/'True_Odds_Calculator_3-way'!B224-1)</f>
        <v>8.9908869488424301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2.8221704830579286E-2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1.0315719422077749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31.811550964296245</v>
      </c>
      <c r="I224" s="6">
        <f>IF('Log_working_3-way'!$D224="","",'True_Odds_Calculator_3-way'!O225/'True_Odds_Calculator_3-way'!B225-1)</f>
        <v>6.3666562220836491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3.0187667804414176E-2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1.0260818325850232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5.9579756979011442</v>
      </c>
      <c r="I225" s="6">
        <f>IF('Log_working_3-way'!$D225="","",'True_Odds_Calculator_3-way'!O226/'True_Odds_Calculator_3-way'!B226-1)</f>
        <v>7.4688943597742856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2.7481208951615432E-2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1.0314377169908802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3.5631119893157361</v>
      </c>
      <c r="I226" s="6">
        <f>IF('Log_working_3-way'!$D226="","",'True_Odds_Calculator_3-way'!O227/'True_Odds_Calculator_3-way'!B227-1)</f>
        <v>5.645631445693442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3.1186032253658125E-2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1.0254197179506317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16.779126539101433</v>
      </c>
      <c r="I227" s="6">
        <f>IF('Log_working_3-way'!$D227="","",'True_Odds_Calculator_3-way'!O228/'True_Odds_Calculator_3-way'!B228-1)</f>
        <v>8.5069712185062318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2.7206749189507828E-2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1.0253311012749948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10.415700916125161</v>
      </c>
      <c r="I228" s="6">
        <f>IF('Log_working_3-way'!$D228="","",'True_Odds_Calculator_3-way'!O229/'True_Odds_Calculator_3-way'!B229-1)</f>
        <v>7.7776814915139987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2.7381438340342346E-2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1.0459894112996377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15.009936624718193</v>
      </c>
      <c r="I229" s="6">
        <f>IF('Log_working_3-way'!$D229="","",'True_Odds_Calculator_3-way'!O230/'True_Odds_Calculator_3-way'!B230-1)</f>
        <v>8.3082772157150604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4.9133451194685485E-2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1.0252816815773824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11.778373913366668</v>
      </c>
      <c r="I230" s="6">
        <f>IF('Log_working_3-way'!$D230="","",'True_Odds_Calculator_3-way'!O231/'True_Odds_Calculator_3-way'!B231-1)</f>
        <v>7.371147575481972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2.7321184440430413E-2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1.0276402499553519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19.635467892585506</v>
      </c>
      <c r="I231" s="6">
        <f>IF('Log_working_3-way'!$D231="","",'True_Odds_Calculator_3-way'!O232/'True_Odds_Calculator_3-way'!B232-1)</f>
        <v>8.3717791326912394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2.9120458061624221E-2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1.0256894753487966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7.4213354715436051</v>
      </c>
      <c r="I232" s="6">
        <f>IF('Log_working_3-way'!$D232="","",'True_Odds_Calculator_3-way'!O233/'True_Odds_Calculator_3-way'!B233-1)</f>
        <v>6.5535290734122231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2.7214633637704377E-2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1.0315896921566723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14.229535179466589</v>
      </c>
      <c r="I233" s="6">
        <f>IF('Log_working_3-way'!$D233="","",'True_Odds_Calculator_3-way'!O234/'True_Odds_Calculator_3-way'!B234-1)</f>
        <v>7.4655334375271032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3.39803133187222E-2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1.0309805132551275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11.258863193284482</v>
      </c>
      <c r="I234" s="6">
        <f>IF('Log_working_3-way'!$D234="","",'True_Odds_Calculator_3-way'!O235/'True_Odds_Calculator_3-way'!B235-1)</f>
        <v>5.9202157382605725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3.3087630839151894E-2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1.032373631062993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6.7630409998926773</v>
      </c>
      <c r="I235" s="6">
        <f>IF('Log_working_3-way'!$D235="","",'True_Odds_Calculator_3-way'!O236/'True_Odds_Calculator_3-way'!B236-1)</f>
        <v>5.9157309041981927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3.3757585564168524E-2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1.0327368053728785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7.6645421359083254</v>
      </c>
      <c r="I236" s="6">
        <f>IF('Log_working_3-way'!$D236="","",'True_Odds_Calculator_3-way'!O237/'True_Odds_Calculator_3-way'!B237-1)</f>
        <v>6.4997995244713271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3.4573734204426776E-2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1.0442311969964924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39.574220793859453</v>
      </c>
      <c r="I237" s="6">
        <f>IF('Log_working_3-way'!$D237="","",'True_Odds_Calculator_3-way'!O238/'True_Odds_Calculator_3-way'!B238-1)</f>
        <v>4.0619593276406167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3.9222091175497908E-2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1.0341909371766151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5.7943711972364573</v>
      </c>
      <c r="I238" s="6">
        <f>IF('Log_working_3-way'!$D238="","",'True_Odds_Calculator_3-way'!O239/'True_Odds_Calculator_3-way'!B239-1)</f>
        <v>6.7059368627471381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3.5542743144915567E-2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1.0380967796900391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31.992964007590288</v>
      </c>
      <c r="I239" s="6">
        <f>IF('Log_working_3-way'!$D239="","",'True_Odds_Calculator_3-way'!O240/'True_Odds_Calculator_3-way'!B240-1)</f>
        <v>5.4749876543393627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3.6540906510688531E-2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1.0316526323457806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9.7466617665074136</v>
      </c>
      <c r="I240" s="6">
        <f>IF('Log_working_3-way'!$D240="","",'True_Odds_Calculator_3-way'!O241/'True_Odds_Calculator_3-way'!B241-1)</f>
        <v>6.9865203377730483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3.3912795668281426E-2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1.0318679618506768</v>
      </c>
      <c r="F241" s="6" t="e">
        <f>IF('Log_working_3-way'!D241="","",1/'True_Odds_Calculator_3-way'!N242+1/'True_Odds_Calculator_3-way'!O242+1/'True_Odds_Calculator_3-way'!#REF!-1)</f>
        <v>#REF!</v>
      </c>
      <c r="H241" s="6">
        <f>IF('Log_working_3-way'!$D241="","",'True_Odds_Calculator_3-way'!N242/'True_Odds_Calculator_3-way'!A242-1)</f>
        <v>8.1032317944576349</v>
      </c>
      <c r="I241" s="6">
        <f>IF('Log_working_3-way'!$D241="","",'True_Odds_Calculator_3-way'!O242/'True_Odds_Calculator_3-way'!B242-1)</f>
        <v>6.0668740846441152</v>
      </c>
      <c r="J241" s="6" t="e">
        <f>IF('Log_working_3-way'!$D241="","",'True_Odds_Calculator_3-way'!#REF!/'True_Odds_Calculator_3-way'!C242-1)</f>
        <v>#REF!</v>
      </c>
      <c r="K241" s="6">
        <f>IF('Log_working_3-way'!$D241="","",1/'True_Odds_Calculator_3-way'!A242+1/'True_Odds_Calculator_3-way'!B242+1/'True_Odds_Calculator_3-way'!C242-1)</f>
        <v>3.3639741094148912E-2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1.0321025947564832</v>
      </c>
      <c r="F242" s="6" t="e">
        <f>IF('Log_working_3-way'!D242="","",1/'True_Odds_Calculator_3-way'!N243+1/'True_Odds_Calculator_3-way'!O243+1/'True_Odds_Calculator_3-way'!#REF!-1)</f>
        <v>#REF!</v>
      </c>
      <c r="H242" s="6">
        <f>IF('Log_working_3-way'!$D242="","",'True_Odds_Calculator_3-way'!N243/'True_Odds_Calculator_3-way'!A243-1)</f>
        <v>6.8086853163302763</v>
      </c>
      <c r="I242" s="6">
        <f>IF('Log_working_3-way'!$D242="","",'True_Odds_Calculator_3-way'!O243/'True_Odds_Calculator_3-way'!B243-1)</f>
        <v>6.1057596920894133</v>
      </c>
      <c r="J242" s="6" t="e">
        <f>IF('Log_working_3-way'!$D242="","",'True_Odds_Calculator_3-way'!#REF!/'True_Odds_Calculator_3-way'!C243-1)</f>
        <v>#REF!</v>
      </c>
      <c r="K242" s="6">
        <f>IF('Log_working_3-way'!$D242="","",1/'True_Odds_Calculator_3-way'!A243+1/'True_Odds_Calculator_3-way'!B243+1/'True_Odds_Calculator_3-way'!C243-1)</f>
        <v>3.3562518639540517E-2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1.0312648688116379</v>
      </c>
      <c r="F243" s="6" t="e">
        <f>IF('Log_working_3-way'!D243="","",1/'True_Odds_Calculator_3-way'!N244+1/'True_Odds_Calculator_3-way'!O244+1/'True_Odds_Calculator_3-way'!#REF!-1)</f>
        <v>#REF!</v>
      </c>
      <c r="H243" s="6">
        <f>IF('Log_working_3-way'!$D243="","",'True_Odds_Calculator_3-way'!N244/'True_Odds_Calculator_3-way'!A244-1)</f>
        <v>16.521902377972463</v>
      </c>
      <c r="I243" s="6">
        <f>IF('Log_working_3-way'!$D243="","",'True_Odds_Calculator_3-way'!O244/'True_Odds_Calculator_3-way'!B244-1)</f>
        <v>7.9397461112104395</v>
      </c>
      <c r="J243" s="6" t="e">
        <f>IF('Log_working_3-way'!$D243="","",'True_Odds_Calculator_3-way'!#REF!/'True_Odds_Calculator_3-way'!C244-1)</f>
        <v>#REF!</v>
      </c>
      <c r="K243" s="6">
        <f>IF('Log_working_3-way'!$D243="","",1/'True_Odds_Calculator_3-way'!A244+1/'True_Odds_Calculator_3-way'!B244+1/'True_Odds_Calculator_3-way'!C244-1)</f>
        <v>3.3434650455927084E-2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1.0300097269212343</v>
      </c>
      <c r="F244" s="6" t="e">
        <f>IF('Log_working_3-way'!D244="","",1/'True_Odds_Calculator_3-way'!N245+1/'True_Odds_Calculator_3-way'!O245+1/'True_Odds_Calculator_3-way'!#REF!-1)</f>
        <v>#REF!</v>
      </c>
      <c r="H244" s="6">
        <f>IF('Log_working_3-way'!$D244="","",'True_Odds_Calculator_3-way'!N245/'True_Odds_Calculator_3-way'!A245-1)</f>
        <v>11.533965142015376</v>
      </c>
      <c r="I244" s="6">
        <f>IF('Log_working_3-way'!$D244="","",'True_Odds_Calculator_3-way'!O245/'True_Odds_Calculator_3-way'!B245-1)</f>
        <v>7.2818214325392105</v>
      </c>
      <c r="J244" s="6" t="e">
        <f>IF('Log_working_3-way'!$D244="","",'True_Odds_Calculator_3-way'!#REF!/'True_Odds_Calculator_3-way'!C245-1)</f>
        <v>#REF!</v>
      </c>
      <c r="K244" s="6">
        <f>IF('Log_working_3-way'!$D244="","",1/'True_Odds_Calculator_3-way'!A245+1/'True_Odds_Calculator_3-way'!B245+1/'True_Odds_Calculator_3-way'!C245-1)</f>
        <v>3.2338027916670065E-2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1.0300855036363417</v>
      </c>
      <c r="F245" s="6" t="e">
        <f>IF('Log_working_3-way'!D245="","",1/'True_Odds_Calculator_3-way'!N246+1/'True_Odds_Calculator_3-way'!O246+1/'True_Odds_Calculator_3-way'!#REF!-1)</f>
        <v>#REF!</v>
      </c>
      <c r="H245" s="6">
        <f>IF('Log_working_3-way'!$D245="","",'True_Odds_Calculator_3-way'!N246/'True_Odds_Calculator_3-way'!A246-1)</f>
        <v>13.003598315915092</v>
      </c>
      <c r="I245" s="6">
        <f>IF('Log_working_3-way'!$D245="","",'True_Odds_Calculator_3-way'!O246/'True_Odds_Calculator_3-way'!B246-1)</f>
        <v>7.1379112952197481</v>
      </c>
      <c r="J245" s="6" t="e">
        <f>IF('Log_working_3-way'!$D245="","",'True_Odds_Calculator_3-way'!#REF!/'True_Odds_Calculator_3-way'!C246-1)</f>
        <v>#REF!</v>
      </c>
      <c r="K245" s="6">
        <f>IF('Log_working_3-way'!$D245="","",1/'True_Odds_Calculator_3-way'!A246+1/'True_Odds_Calculator_3-way'!B246+1/'True_Odds_Calculator_3-way'!C246-1)</f>
        <v>3.240204992560769E-2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1.0302755965711363</v>
      </c>
      <c r="F246" s="6" t="e">
        <f>IF('Log_working_3-way'!D246="","",1/'True_Odds_Calculator_3-way'!N247+1/'True_Odds_Calculator_3-way'!O247+1/'True_Odds_Calculator_3-way'!#REF!-1)</f>
        <v>#REF!</v>
      </c>
      <c r="H246" s="6">
        <f>IF('Log_working_3-way'!$D246="","",'True_Odds_Calculator_3-way'!N247/'True_Odds_Calculator_3-way'!A247-1)</f>
        <v>12.18439434792564</v>
      </c>
      <c r="I246" s="6">
        <f>IF('Log_working_3-way'!$D246="","",'True_Odds_Calculator_3-way'!O247/'True_Odds_Calculator_3-way'!B247-1)</f>
        <v>9.1410239241944158</v>
      </c>
      <c r="J246" s="6" t="e">
        <f>IF('Log_working_3-way'!$D246="","",'True_Odds_Calculator_3-way'!#REF!/'True_Odds_Calculator_3-way'!C247-1)</f>
        <v>#REF!</v>
      </c>
      <c r="K246" s="6">
        <f>IF('Log_working_3-way'!$D246="","",1/'True_Odds_Calculator_3-way'!A247+1/'True_Odds_Calculator_3-way'!B247+1/'True_Odds_Calculator_3-way'!C247-1)</f>
        <v>3.2764339927924713E-2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1.0302352210366834</v>
      </c>
      <c r="F247" s="6" t="e">
        <f>IF('Log_working_3-way'!D247="","",1/'True_Odds_Calculator_3-way'!N248+1/'True_Odds_Calculator_3-way'!O248+1/'True_Odds_Calculator_3-way'!#REF!-1)</f>
        <v>#REF!</v>
      </c>
      <c r="H247" s="6">
        <f>IF('Log_working_3-way'!$D247="","",'True_Odds_Calculator_3-way'!N248/'True_Odds_Calculator_3-way'!A248-1)</f>
        <v>12.283417251484874</v>
      </c>
      <c r="I247" s="6">
        <f>IF('Log_working_3-way'!$D247="","",'True_Odds_Calculator_3-way'!O248/'True_Odds_Calculator_3-way'!B248-1)</f>
        <v>8.1679159065869573</v>
      </c>
      <c r="J247" s="6" t="e">
        <f>IF('Log_working_3-way'!$D247="","",'True_Odds_Calculator_3-way'!#REF!/'True_Odds_Calculator_3-way'!C248-1)</f>
        <v>#REF!</v>
      </c>
      <c r="K247" s="6">
        <f>IF('Log_working_3-way'!$D247="","",1/'True_Odds_Calculator_3-way'!A248+1/'True_Odds_Calculator_3-way'!B248+1/'True_Odds_Calculator_3-way'!C248-1)</f>
        <v>3.26726071406922E-2</v>
      </c>
    </row>
    <row r="248" spans="4:11" x14ac:dyDescent="0.25">
      <c r="D248">
        <f>solve_for_c('True_Odds_Calculator_3-way'!A249,'True_Odds_Calculator_3-way'!B249,'True_Odds_Calculator_3-way'!C249,'Log_working_3-way'!B$1,'Log_working_3-way'!B$2)</f>
        <v>1.0314096400952271</v>
      </c>
      <c r="F248" s="6" t="e">
        <f>IF('Log_working_3-way'!D248="","",1/'True_Odds_Calculator_3-way'!N249+1/'True_Odds_Calculator_3-way'!O249+1/'True_Odds_Calculator_3-way'!#REF!-1)</f>
        <v>#REF!</v>
      </c>
      <c r="H248" s="6">
        <f>IF('Log_working_3-way'!$D248="","",'True_Odds_Calculator_3-way'!N249/'True_Odds_Calculator_3-way'!A249-1)</f>
        <v>12.269702676482337</v>
      </c>
      <c r="I248" s="6">
        <f>IF('Log_working_3-way'!$D248="","",'True_Odds_Calculator_3-way'!O249/'True_Odds_Calculator_3-way'!B249-1)</f>
        <v>6.6759478287289244</v>
      </c>
      <c r="J248" s="6" t="e">
        <f>IF('Log_working_3-way'!$D248="","",'True_Odds_Calculator_3-way'!#REF!/'True_Odds_Calculator_3-way'!C249-1)</f>
        <v>#REF!</v>
      </c>
      <c r="K248" s="6">
        <f>IF('Log_working_3-way'!$D248="","",1/'True_Odds_Calculator_3-way'!A249+1/'True_Odds_Calculator_3-way'!B249+1/'True_Odds_Calculator_3-way'!C249-1)</f>
        <v>3.3739900528417799E-2</v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1.0315627571977843</v>
      </c>
      <c r="F249" s="6" t="e">
        <f>IF('Log_working_3-way'!D249="","",1/'True_Odds_Calculator_3-way'!N250+1/'True_Odds_Calculator_3-way'!O250+1/'True_Odds_Calculator_3-way'!#REF!-1)</f>
        <v>#REF!</v>
      </c>
      <c r="H249" s="6">
        <f>IF('Log_working_3-way'!$D249="","",'True_Odds_Calculator_3-way'!N250/'True_Odds_Calculator_3-way'!A250-1)</f>
        <v>17.131635035991959</v>
      </c>
      <c r="I249" s="6">
        <f>IF('Log_working_3-way'!$D249="","",'True_Odds_Calculator_3-way'!O250/'True_Odds_Calculator_3-way'!B250-1)</f>
        <v>6.0293166800267874</v>
      </c>
      <c r="J249" s="6" t="e">
        <f>IF('Log_working_3-way'!$D249="","",'True_Odds_Calculator_3-way'!#REF!/'True_Odds_Calculator_3-way'!C250-1)</f>
        <v>#REF!</v>
      </c>
      <c r="K249" s="6">
        <f>IF('Log_working_3-way'!$D249="","",1/'True_Odds_Calculator_3-way'!A250+1/'True_Odds_Calculator_3-way'!B250+1/'True_Odds_Calculator_3-way'!C250-1)</f>
        <v>3.3568039690743845E-2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1.0381666185675069</v>
      </c>
      <c r="F250" s="6" t="e">
        <f>IF('Log_working_3-way'!D250="","",1/'True_Odds_Calculator_3-way'!N251+1/'True_Odds_Calculator_3-way'!O251+1/'True_Odds_Calculator_3-way'!#REF!-1)</f>
        <v>#REF!</v>
      </c>
      <c r="H250" s="6">
        <f>IF('Log_working_3-way'!$D250="","",'True_Odds_Calculator_3-way'!N251/'True_Odds_Calculator_3-way'!A251-1)</f>
        <v>34.461784758563809</v>
      </c>
      <c r="I250" s="6">
        <f>IF('Log_working_3-way'!$D250="","",'True_Odds_Calculator_3-way'!O251/'True_Odds_Calculator_3-way'!B251-1)</f>
        <v>4.8859752479920733</v>
      </c>
      <c r="J250" s="6" t="e">
        <f>IF('Log_working_3-way'!$D250="","",'True_Odds_Calculator_3-way'!#REF!/'True_Odds_Calculator_3-way'!C251-1)</f>
        <v>#REF!</v>
      </c>
      <c r="K250" s="6">
        <f>IF('Log_working_3-way'!$D250="","",1/'True_Odds_Calculator_3-way'!A251+1/'True_Odds_Calculator_3-way'!B251+1/'True_Odds_Calculator_3-way'!C251-1)</f>
        <v>3.5789542797464824E-2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1.0365618968211456</v>
      </c>
      <c r="F251" s="6" t="e">
        <f>IF('Log_working_3-way'!D251="","",1/'True_Odds_Calculator_3-way'!N252+1/'True_Odds_Calculator_3-way'!O252+1/'True_Odds_Calculator_3-way'!#REF!-1)</f>
        <v>#REF!</v>
      </c>
      <c r="H251" s="6">
        <f>IF('Log_working_3-way'!$D251="","",'True_Odds_Calculator_3-way'!N252/'True_Odds_Calculator_3-way'!A252-1)</f>
        <v>28.454974164325471</v>
      </c>
      <c r="I251" s="6">
        <f>IF('Log_working_3-way'!$D251="","",'True_Odds_Calculator_3-way'!O252/'True_Odds_Calculator_3-way'!B252-1)</f>
        <v>5.2478514499767996</v>
      </c>
      <c r="J251" s="6" t="e">
        <f>IF('Log_working_3-way'!$D251="","",'True_Odds_Calculator_3-way'!#REF!/'True_Odds_Calculator_3-way'!C252-1)</f>
        <v>#REF!</v>
      </c>
      <c r="K251" s="6">
        <f>IF('Log_working_3-way'!$D251="","",1/'True_Odds_Calculator_3-way'!A252+1/'True_Odds_Calculator_3-way'!B252+1/'True_Odds_Calculator_3-way'!C252-1)</f>
        <v>3.6296912219092814E-2</v>
      </c>
    </row>
    <row r="252" spans="4:11" x14ac:dyDescent="0.25">
      <c r="D252">
        <f>solve_for_c('True_Odds_Calculator_3-way'!A253,'True_Odds_Calculator_3-way'!B253,'True_Odds_Calculator_3-way'!C253,'Log_working_3-way'!B$1,'Log_working_3-way'!B$2)</f>
        <v>1.0317596587204507</v>
      </c>
      <c r="F252" s="6" t="e">
        <f>IF('Log_working_3-way'!D252="","",1/'True_Odds_Calculator_3-way'!N253+1/'True_Odds_Calculator_3-way'!O253+1/'True_Odds_Calculator_3-way'!#REF!-1)</f>
        <v>#REF!</v>
      </c>
      <c r="H252" s="6">
        <f>IF('Log_working_3-way'!$D252="","",'True_Odds_Calculator_3-way'!N253/'True_Odds_Calculator_3-way'!A253-1)</f>
        <v>15.931073450518237</v>
      </c>
      <c r="I252" s="6">
        <f>IF('Log_working_3-way'!$D252="","",'True_Odds_Calculator_3-way'!O253/'True_Odds_Calculator_3-way'!B253-1)</f>
        <v>7.1253505277635139</v>
      </c>
      <c r="J252" s="6" t="e">
        <f>IF('Log_working_3-way'!$D252="","",'True_Odds_Calculator_3-way'!#REF!/'True_Odds_Calculator_3-way'!C253-1)</f>
        <v>#REF!</v>
      </c>
      <c r="K252" s="6">
        <f>IF('Log_working_3-way'!$D252="","",1/'True_Odds_Calculator_3-way'!A253+1/'True_Odds_Calculator_3-way'!B253+1/'True_Odds_Calculator_3-way'!C253-1)</f>
        <v>3.3998013327573684E-2</v>
      </c>
    </row>
    <row r="253" spans="4:11" x14ac:dyDescent="0.25">
      <c r="D253">
        <f>solve_for_c('True_Odds_Calculator_3-way'!A254,'True_Odds_Calculator_3-way'!B254,'True_Odds_Calculator_3-way'!C254,'Log_working_3-way'!B$1,'Log_working_3-way'!B$2)</f>
        <v>1.0199310066656362</v>
      </c>
      <c r="F253" s="6" t="e">
        <f>IF('Log_working_3-way'!D253="","",1/'True_Odds_Calculator_3-way'!N254+1/'True_Odds_Calculator_3-way'!O254+1/'True_Odds_Calculator_3-way'!#REF!-1)</f>
        <v>#REF!</v>
      </c>
      <c r="H253" s="6">
        <f>IF('Log_working_3-way'!$D253="","",'True_Odds_Calculator_3-way'!N254/'True_Odds_Calculator_3-way'!A254-1)</f>
        <v>8.5010926779000346</v>
      </c>
      <c r="I253" s="6">
        <f>IF('Log_working_3-way'!$D253="","",'True_Odds_Calculator_3-way'!O254/'True_Odds_Calculator_3-way'!B254-1)</f>
        <v>7.4192782193436368</v>
      </c>
      <c r="J253" s="6" t="e">
        <f>IF('Log_working_3-way'!$D253="","",'True_Odds_Calculator_3-way'!#REF!/'True_Odds_Calculator_3-way'!C254-1)</f>
        <v>#REF!</v>
      </c>
      <c r="K253" s="6">
        <f>IF('Log_working_3-way'!$D253="","",1/'True_Odds_Calculator_3-way'!A254+1/'True_Odds_Calculator_3-way'!B254+1/'True_Odds_Calculator_3-way'!C254-1)</f>
        <v>2.1448278382254937E-2</v>
      </c>
    </row>
    <row r="254" spans="4:11" x14ac:dyDescent="0.25">
      <c r="D254">
        <f>solve_for_c('True_Odds_Calculator_3-way'!A255,'True_Odds_Calculator_3-way'!B255,'True_Odds_Calculator_3-way'!C255,'Log_working_3-way'!B$1,'Log_working_3-way'!B$2)</f>
        <v>1.023677902475238</v>
      </c>
      <c r="F254" s="6" t="e">
        <f>IF('Log_working_3-way'!D254="","",1/'True_Odds_Calculator_3-way'!N255+1/'True_Odds_Calculator_3-way'!O255+1/'True_Odds_Calculator_3-way'!#REF!-1)</f>
        <v>#REF!</v>
      </c>
      <c r="H254" s="6">
        <f>IF('Log_working_3-way'!$D254="","",'True_Odds_Calculator_3-way'!N255/'True_Odds_Calculator_3-way'!A255-1)</f>
        <v>29.160032563795379</v>
      </c>
      <c r="I254" s="6">
        <f>IF('Log_working_3-way'!$D254="","",'True_Odds_Calculator_3-way'!O255/'True_Odds_Calculator_3-way'!B255-1)</f>
        <v>6.2551214655017873</v>
      </c>
      <c r="J254" s="6" t="e">
        <f>IF('Log_working_3-way'!$D254="","",'True_Odds_Calculator_3-way'!#REF!/'True_Odds_Calculator_3-way'!C255-1)</f>
        <v>#REF!</v>
      </c>
      <c r="K254" s="6">
        <f>IF('Log_working_3-way'!$D254="","",1/'True_Odds_Calculator_3-way'!A255+1/'True_Odds_Calculator_3-way'!B255+1/'True_Odds_Calculator_3-way'!C255-1)</f>
        <v>2.3347619588253155E-2</v>
      </c>
    </row>
    <row r="255" spans="4:11" x14ac:dyDescent="0.25">
      <c r="D255">
        <f>solve_for_c('True_Odds_Calculator_3-way'!A256,'True_Odds_Calculator_3-way'!B256,'True_Odds_Calculator_3-way'!C256,'Log_working_3-way'!B$1,'Log_working_3-way'!B$2)</f>
        <v>1.0268114957554291</v>
      </c>
      <c r="F255" s="6" t="e">
        <f>IF('Log_working_3-way'!D255="","",1/'True_Odds_Calculator_3-way'!N256+1/'True_Odds_Calculator_3-way'!O256+1/'True_Odds_Calculator_3-way'!#REF!-1)</f>
        <v>#REF!</v>
      </c>
      <c r="H255" s="6">
        <f>IF('Log_working_3-way'!$D255="","",'True_Odds_Calculator_3-way'!N256/'True_Odds_Calculator_3-way'!A256-1)</f>
        <v>1.7296083417696342</v>
      </c>
      <c r="I255" s="6">
        <f>IF('Log_working_3-way'!$D255="","",'True_Odds_Calculator_3-way'!O256/'True_Odds_Calculator_3-way'!B256-1)</f>
        <v>4.0880864736462357</v>
      </c>
      <c r="J255" s="6" t="e">
        <f>IF('Log_working_3-way'!$D255="","",'True_Odds_Calculator_3-way'!#REF!/'True_Odds_Calculator_3-way'!C256-1)</f>
        <v>#REF!</v>
      </c>
      <c r="K255" s="6">
        <f>IF('Log_working_3-way'!$D255="","",1/'True_Odds_Calculator_3-way'!A256+1/'True_Odds_Calculator_3-way'!B256+1/'True_Odds_Calculator_3-way'!C256-1)</f>
        <v>2.4465400160726514E-2</v>
      </c>
    </row>
    <row r="256" spans="4:11" x14ac:dyDescent="0.25">
      <c r="D256">
        <f>solve_for_c('True_Odds_Calculator_3-way'!A257,'True_Odds_Calculator_3-way'!B257,'True_Odds_Calculator_3-way'!C257,'Log_working_3-way'!B$1,'Log_working_3-way'!B$2)</f>
        <v>1.0386036941288055</v>
      </c>
      <c r="F256" s="6" t="e">
        <f>IF('Log_working_3-way'!D256="","",1/'True_Odds_Calculator_3-way'!N257+1/'True_Odds_Calculator_3-way'!O257+1/'True_Odds_Calculator_3-way'!#REF!-1)</f>
        <v>#REF!</v>
      </c>
      <c r="H256" s="6">
        <f>IF('Log_working_3-way'!$D256="","",'True_Odds_Calculator_3-way'!N257/'True_Odds_Calculator_3-way'!A257-1)</f>
        <v>20.798543397972171</v>
      </c>
      <c r="I256" s="6">
        <f>IF('Log_working_3-way'!$D256="","",'True_Odds_Calculator_3-way'!O257/'True_Odds_Calculator_3-way'!B257-1)</f>
        <v>8.2142718117740312</v>
      </c>
      <c r="J256" s="6" t="e">
        <f>IF('Log_working_3-way'!$D256="","",'True_Odds_Calculator_3-way'!#REF!/'True_Odds_Calculator_3-way'!C257-1)</f>
        <v>#REF!</v>
      </c>
      <c r="K256" s="6">
        <f>IF('Log_working_3-way'!$D256="","",1/'True_Odds_Calculator_3-way'!A257+1/'True_Odds_Calculator_3-way'!B257+1/'True_Odds_Calculator_3-way'!C257-1)</f>
        <v>4.024092561894177E-2</v>
      </c>
    </row>
    <row r="257" spans="4:11" x14ac:dyDescent="0.25">
      <c r="D257">
        <f>solve_for_c('True_Odds_Calculator_3-way'!A258,'True_Odds_Calculator_3-way'!B258,'True_Odds_Calculator_3-way'!C258,'Log_working_3-way'!B$1,'Log_working_3-way'!B$2)</f>
        <v>1.037650114561574</v>
      </c>
      <c r="F257" s="6" t="e">
        <f>IF('Log_working_3-way'!D257="","",1/'True_Odds_Calculator_3-way'!N258+1/'True_Odds_Calculator_3-way'!O258+1/'True_Odds_Calculator_3-way'!#REF!-1)</f>
        <v>#REF!</v>
      </c>
      <c r="H257" s="6">
        <f>IF('Log_working_3-way'!$D257="","",'True_Odds_Calculator_3-way'!N258/'True_Odds_Calculator_3-way'!A258-1)</f>
        <v>21.677216056818278</v>
      </c>
      <c r="I257" s="6">
        <f>IF('Log_working_3-way'!$D257="","",'True_Odds_Calculator_3-way'!O258/'True_Odds_Calculator_3-way'!B258-1)</f>
        <v>7.085111032028065</v>
      </c>
      <c r="J257" s="6" t="e">
        <f>IF('Log_working_3-way'!$D257="","",'True_Odds_Calculator_3-way'!#REF!/'True_Odds_Calculator_3-way'!C258-1)</f>
        <v>#REF!</v>
      </c>
      <c r="K257" s="6">
        <f>IF('Log_working_3-way'!$D257="","",1/'True_Odds_Calculator_3-way'!A258+1/'True_Odds_Calculator_3-way'!B258+1/'True_Odds_Calculator_3-way'!C258-1)</f>
        <v>3.9144208411714843E-2</v>
      </c>
    </row>
    <row r="258" spans="4:11" x14ac:dyDescent="0.25">
      <c r="D258">
        <f>solve_for_c('True_Odds_Calculator_3-way'!A259,'True_Odds_Calculator_3-way'!B259,'True_Odds_Calculator_3-way'!C259,'Log_working_3-way'!B$1,'Log_working_3-way'!B$2)</f>
        <v>1.0458942280145627</v>
      </c>
      <c r="F258" s="6" t="e">
        <f>IF('Log_working_3-way'!D258="","",1/'True_Odds_Calculator_3-way'!N259+1/'True_Odds_Calculator_3-way'!O259+1/'True_Odds_Calculator_3-way'!#REF!-1)</f>
        <v>#REF!</v>
      </c>
      <c r="H258" s="6">
        <f>IF('Log_working_3-way'!$D258="","",'True_Odds_Calculator_3-way'!N259/'True_Odds_Calculator_3-way'!A259-1)</f>
        <v>14.499913777265537</v>
      </c>
      <c r="I258" s="6">
        <f>IF('Log_working_3-way'!$D258="","",'True_Odds_Calculator_3-way'!O259/'True_Odds_Calculator_3-way'!B259-1)</f>
        <v>10.903091522642805</v>
      </c>
      <c r="J258" s="6" t="e">
        <f>IF('Log_working_3-way'!$D258="","",'True_Odds_Calculator_3-way'!#REF!/'True_Odds_Calculator_3-way'!C259-1)</f>
        <v>#REF!</v>
      </c>
      <c r="K258" s="6">
        <f>IF('Log_working_3-way'!$D258="","",1/'True_Odds_Calculator_3-way'!A259+1/'True_Odds_Calculator_3-way'!B259+1/'True_Odds_Calculator_3-way'!C259-1)</f>
        <v>4.8980357729690338E-2</v>
      </c>
    </row>
    <row r="259" spans="4:11" x14ac:dyDescent="0.25">
      <c r="D259">
        <f>solve_for_c('True_Odds_Calculator_3-way'!A260,'True_Odds_Calculator_3-way'!B260,'True_Odds_Calculator_3-way'!C260,'Log_working_3-way'!B$1,'Log_working_3-way'!B$2)</f>
        <v>1.0467511607827467</v>
      </c>
      <c r="F259" s="6" t="e">
        <f>IF('Log_working_3-way'!D259="","",1/'True_Odds_Calculator_3-way'!N260+1/'True_Odds_Calculator_3-way'!O260+1/'True_Odds_Calculator_3-way'!#REF!-1)</f>
        <v>#REF!</v>
      </c>
      <c r="H259" s="6">
        <f>IF('Log_working_3-way'!$D259="","",'True_Odds_Calculator_3-way'!N260/'True_Odds_Calculator_3-way'!A260-1)</f>
        <v>9.8699094529411493</v>
      </c>
      <c r="I259" s="6">
        <f>IF('Log_working_3-way'!$D259="","",'True_Odds_Calculator_3-way'!O260/'True_Odds_Calculator_3-way'!B260-1)</f>
        <v>8.1853900951823952</v>
      </c>
      <c r="J259" s="6" t="e">
        <f>IF('Log_working_3-way'!$D259="","",'True_Odds_Calculator_3-way'!#REF!/'True_Odds_Calculator_3-way'!C260-1)</f>
        <v>#REF!</v>
      </c>
      <c r="K259" s="6">
        <f>IF('Log_working_3-way'!$D259="","",1/'True_Odds_Calculator_3-way'!A260+1/'True_Odds_Calculator_3-way'!B260+1/'True_Odds_Calculator_3-way'!C260-1)</f>
        <v>5.0003269751829116E-2</v>
      </c>
    </row>
    <row r="260" spans="4:11" x14ac:dyDescent="0.25">
      <c r="D260">
        <f>solve_for_c('True_Odds_Calculator_3-way'!A261,'True_Odds_Calculator_3-way'!B261,'True_Odds_Calculator_3-way'!C261,'Log_working_3-way'!B$1,'Log_working_3-way'!B$2)</f>
        <v>1.0216721052861724</v>
      </c>
      <c r="F260" s="6" t="e">
        <f>IF('Log_working_3-way'!D260="","",1/'True_Odds_Calculator_3-way'!N261+1/'True_Odds_Calculator_3-way'!O261+1/'True_Odds_Calculator_3-way'!#REF!-1)</f>
        <v>#REF!</v>
      </c>
      <c r="H260" s="6">
        <f>IF('Log_working_3-way'!$D260="","",'True_Odds_Calculator_3-way'!N261/'True_Odds_Calculator_3-way'!A261-1)</f>
        <v>19.570010849928529</v>
      </c>
      <c r="I260" s="6">
        <f>IF('Log_working_3-way'!$D260="","",'True_Odds_Calculator_3-way'!O261/'True_Odds_Calculator_3-way'!B261-1)</f>
        <v>6.934750494168096</v>
      </c>
      <c r="J260" s="6" t="e">
        <f>IF('Log_working_3-way'!$D260="","",'True_Odds_Calculator_3-way'!#REF!/'True_Odds_Calculator_3-way'!C261-1)</f>
        <v>#REF!</v>
      </c>
      <c r="K260" s="6">
        <f>IF('Log_working_3-way'!$D260="","",1/'True_Odds_Calculator_3-way'!A261+1/'True_Odds_Calculator_3-way'!B261+1/'True_Odds_Calculator_3-way'!C261-1)</f>
        <v>2.2945490169107519E-2</v>
      </c>
    </row>
    <row r="261" spans="4:11" x14ac:dyDescent="0.25">
      <c r="D261">
        <f>solve_for_c('True_Odds_Calculator_3-way'!A262,'True_Odds_Calculator_3-way'!B262,'True_Odds_Calculator_3-way'!C262,'Log_working_3-way'!B$1,'Log_working_3-way'!B$2)</f>
        <v>1.0227404666251165</v>
      </c>
      <c r="F261" s="6" t="e">
        <f>IF('Log_working_3-way'!D261="","",1/'True_Odds_Calculator_3-way'!N262+1/'True_Odds_Calculator_3-way'!O262+1/'True_Odds_Calculator_3-way'!#REF!-1)</f>
        <v>#REF!</v>
      </c>
      <c r="H261" s="6">
        <f>IF('Log_working_3-way'!$D261="","",'True_Odds_Calculator_3-way'!N262/'True_Odds_Calculator_3-way'!A262-1)</f>
        <v>26.658519604637181</v>
      </c>
      <c r="I261" s="6">
        <f>IF('Log_working_3-way'!$D261="","",'True_Odds_Calculator_3-way'!O262/'True_Odds_Calculator_3-way'!B262-1)</f>
        <v>6.2185337673255567</v>
      </c>
      <c r="J261" s="6" t="e">
        <f>IF('Log_working_3-way'!$D261="","",'True_Odds_Calculator_3-way'!#REF!/'True_Odds_Calculator_3-way'!C262-1)</f>
        <v>#REF!</v>
      </c>
      <c r="K261" s="6">
        <f>IF('Log_working_3-way'!$D261="","",1/'True_Odds_Calculator_3-way'!A262+1/'True_Odds_Calculator_3-way'!B262+1/'True_Odds_Calculator_3-way'!C262-1)</f>
        <v>2.2952269665839076E-2</v>
      </c>
    </row>
    <row r="262" spans="4:11" x14ac:dyDescent="0.25">
      <c r="D262">
        <f>solve_for_c('True_Odds_Calculator_3-way'!A263,'True_Odds_Calculator_3-way'!B263,'True_Odds_Calculator_3-way'!C263,'Log_working_3-way'!B$1,'Log_working_3-way'!B$2)</f>
        <v>1.0310108363801411</v>
      </c>
      <c r="F262" s="6" t="e">
        <f>IF('Log_working_3-way'!D262="","",1/'True_Odds_Calculator_3-way'!N263+1/'True_Odds_Calculator_3-way'!O263+1/'True_Odds_Calculator_3-way'!#REF!-1)</f>
        <v>#REF!</v>
      </c>
      <c r="H262" s="6">
        <f>IF('Log_working_3-way'!$D262="","",'True_Odds_Calculator_3-way'!N263/'True_Odds_Calculator_3-way'!A263-1)</f>
        <v>0.26934069129424043</v>
      </c>
      <c r="I262" s="6">
        <f>IF('Log_working_3-way'!$D262="","",'True_Odds_Calculator_3-way'!O263/'True_Odds_Calculator_3-way'!B263-1)</f>
        <v>2.5556157004051614</v>
      </c>
      <c r="J262" s="6" t="e">
        <f>IF('Log_working_3-way'!$D262="","",'True_Odds_Calculator_3-way'!#REF!/'True_Odds_Calculator_3-way'!C263-1)</f>
        <v>#REF!</v>
      </c>
      <c r="K262" s="6">
        <f>IF('Log_working_3-way'!$D262="","",1/'True_Odds_Calculator_3-way'!A263+1/'True_Odds_Calculator_3-way'!B263+1/'True_Odds_Calculator_3-way'!C263-1)</f>
        <v>2.4289240606957474E-2</v>
      </c>
    </row>
    <row r="263" spans="4:11" x14ac:dyDescent="0.25">
      <c r="D263">
        <f>solve_for_c('True_Odds_Calculator_3-way'!A264,'True_Odds_Calculator_3-way'!B264,'True_Odds_Calculator_3-way'!C264,'Log_working_3-way'!B$1,'Log_working_3-way'!B$2)</f>
        <v>1.0300128487347611</v>
      </c>
      <c r="F263" s="6" t="e">
        <f>IF('Log_working_3-way'!D263="","",1/'True_Odds_Calculator_3-way'!N264+1/'True_Odds_Calculator_3-way'!O264+1/'True_Odds_Calculator_3-way'!#REF!-1)</f>
        <v>#REF!</v>
      </c>
      <c r="H263" s="6">
        <f>IF('Log_working_3-way'!$D263="","",'True_Odds_Calculator_3-way'!N264/'True_Odds_Calculator_3-way'!A264-1)</f>
        <v>28.315836424157744</v>
      </c>
      <c r="I263" s="6">
        <f>IF('Log_working_3-way'!$D263="","",'True_Odds_Calculator_3-way'!O264/'True_Odds_Calculator_3-way'!B264-1)</f>
        <v>6.0931903996625358</v>
      </c>
      <c r="J263" s="6" t="e">
        <f>IF('Log_working_3-way'!$D263="","",'True_Odds_Calculator_3-way'!#REF!/'True_Odds_Calculator_3-way'!C264-1)</f>
        <v>#REF!</v>
      </c>
      <c r="K263" s="6">
        <f>IF('Log_working_3-way'!$D263="","",1/'True_Odds_Calculator_3-way'!A264+1/'True_Odds_Calculator_3-way'!B264+1/'True_Odds_Calculator_3-way'!C264-1)</f>
        <v>2.9804853334264969E-2</v>
      </c>
    </row>
    <row r="264" spans="4:11" x14ac:dyDescent="0.25">
      <c r="D264">
        <f>solve_for_c('True_Odds_Calculator_3-way'!A265,'True_Odds_Calculator_3-way'!B265,'True_Odds_Calculator_3-way'!C265,'Log_working_3-way'!B$1,'Log_working_3-way'!B$2)</f>
        <v>1.0254868955033556</v>
      </c>
      <c r="F264" s="6" t="e">
        <f>IF('Log_working_3-way'!D264="","",1/'True_Odds_Calculator_3-way'!N265+1/'True_Odds_Calculator_3-way'!O265+1/'True_Odds_Calculator_3-way'!#REF!-1)</f>
        <v>#REF!</v>
      </c>
      <c r="H264" s="6">
        <f>IF('Log_working_3-way'!$D264="","",'True_Odds_Calculator_3-way'!N265/'True_Odds_Calculator_3-way'!A265-1)</f>
        <v>15.620324292980698</v>
      </c>
      <c r="I264" s="6">
        <f>IF('Log_working_3-way'!$D264="","",'True_Odds_Calculator_3-way'!O265/'True_Odds_Calculator_3-way'!B265-1)</f>
        <v>9.3950689039912163</v>
      </c>
      <c r="J264" s="6" t="e">
        <f>IF('Log_working_3-way'!$D264="","",'True_Odds_Calculator_3-way'!#REF!/'True_Odds_Calculator_3-way'!C265-1)</f>
        <v>#REF!</v>
      </c>
      <c r="K264" s="6">
        <f>IF('Log_working_3-way'!$D264="","",1/'True_Odds_Calculator_3-way'!A265+1/'True_Odds_Calculator_3-way'!B265+1/'True_Odds_Calculator_3-way'!C265-1)</f>
        <v>2.7376847955863148E-2</v>
      </c>
    </row>
    <row r="265" spans="4:11" x14ac:dyDescent="0.25">
      <c r="D265">
        <f>solve_for_c('True_Odds_Calculator_3-way'!A266,'True_Odds_Calculator_3-way'!B266,'True_Odds_Calculator_3-way'!C266,'Log_working_3-way'!B$1,'Log_working_3-way'!B$2)</f>
        <v>1.0279264654158224</v>
      </c>
      <c r="F265" s="6" t="e">
        <f>IF('Log_working_3-way'!D265="","",1/'True_Odds_Calculator_3-way'!N266+1/'True_Odds_Calculator_3-way'!O266+1/'True_Odds_Calculator_3-way'!#REF!-1)</f>
        <v>#REF!</v>
      </c>
      <c r="H265" s="6">
        <f>IF('Log_working_3-way'!$D265="","",'True_Odds_Calculator_3-way'!N266/'True_Odds_Calculator_3-way'!A266-1)</f>
        <v>26.522447641814775</v>
      </c>
      <c r="I265" s="6">
        <f>IF('Log_working_3-way'!$D265="","",'True_Odds_Calculator_3-way'!O266/'True_Odds_Calculator_3-way'!B266-1)</f>
        <v>7.3655402813211222</v>
      </c>
      <c r="J265" s="6" t="e">
        <f>IF('Log_working_3-way'!$D265="","",'True_Odds_Calculator_3-way'!#REF!/'True_Odds_Calculator_3-way'!C266-1)</f>
        <v>#REF!</v>
      </c>
      <c r="K265" s="6">
        <f>IF('Log_working_3-way'!$D265="","",1/'True_Odds_Calculator_3-way'!A266+1/'True_Odds_Calculator_3-way'!B266+1/'True_Odds_Calculator_3-way'!C266-1)</f>
        <v>2.8009782174122755E-2</v>
      </c>
    </row>
    <row r="266" spans="4:11" x14ac:dyDescent="0.25">
      <c r="D266">
        <f>solve_for_c('True_Odds_Calculator_3-way'!A267,'True_Odds_Calculator_3-way'!B267,'True_Odds_Calculator_3-way'!C267,'Log_working_3-way'!B$1,'Log_working_3-way'!B$2)</f>
        <v>1.0331231242005601</v>
      </c>
      <c r="F266" s="6" t="e">
        <f>IF('Log_working_3-way'!D266="","",1/'True_Odds_Calculator_3-way'!N267+1/'True_Odds_Calculator_3-way'!O267+1/'True_Odds_Calculator_3-way'!#REF!-1)</f>
        <v>#REF!</v>
      </c>
      <c r="H266" s="6">
        <f>IF('Log_working_3-way'!$D266="","",'True_Odds_Calculator_3-way'!N267/'True_Odds_Calculator_3-way'!A267-1)</f>
        <v>38.908233069046382</v>
      </c>
      <c r="I266" s="6">
        <f>IF('Log_working_3-way'!$D266="","",'True_Odds_Calculator_3-way'!O267/'True_Odds_Calculator_3-way'!B267-1)</f>
        <v>4.2771217281383631</v>
      </c>
      <c r="J266" s="6" t="e">
        <f>IF('Log_working_3-way'!$D266="","",'True_Odds_Calculator_3-way'!#REF!/'True_Odds_Calculator_3-way'!C267-1)</f>
        <v>#REF!</v>
      </c>
      <c r="K266" s="6">
        <f>IF('Log_working_3-way'!$D266="","",1/'True_Odds_Calculator_3-way'!A267+1/'True_Odds_Calculator_3-way'!B267+1/'True_Odds_Calculator_3-way'!C267-1)</f>
        <v>2.9646869460244307E-2</v>
      </c>
    </row>
    <row r="267" spans="4:11" x14ac:dyDescent="0.25">
      <c r="D267">
        <f>solve_for_c('True_Odds_Calculator_3-way'!A268,'True_Odds_Calculator_3-way'!B268,'True_Odds_Calculator_3-way'!C268,'Log_working_3-way'!B$1,'Log_working_3-way'!B$2)</f>
        <v>1.0255179690775618</v>
      </c>
      <c r="F267" s="6" t="e">
        <f>IF('Log_working_3-way'!D267="","",1/'True_Odds_Calculator_3-way'!N268+1/'True_Odds_Calculator_3-way'!O268+1/'True_Odds_Calculator_3-way'!#REF!-1)</f>
        <v>#REF!</v>
      </c>
      <c r="H267" s="6">
        <f>IF('Log_working_3-way'!$D267="","",'True_Odds_Calculator_3-way'!N268/'True_Odds_Calculator_3-way'!A268-1)</f>
        <v>12.057070571243333</v>
      </c>
      <c r="I267" s="6">
        <f>IF('Log_working_3-way'!$D267="","",'True_Odds_Calculator_3-way'!O268/'True_Odds_Calculator_3-way'!B268-1)</f>
        <v>7.7757163704623053</v>
      </c>
      <c r="J267" s="6" t="e">
        <f>IF('Log_working_3-way'!$D267="","",'True_Odds_Calculator_3-way'!#REF!/'True_Odds_Calculator_3-way'!C268-1)</f>
        <v>#REF!</v>
      </c>
      <c r="K267" s="6">
        <f>IF('Log_working_3-way'!$D267="","",1/'True_Odds_Calculator_3-way'!A268+1/'True_Odds_Calculator_3-way'!B268+1/'True_Odds_Calculator_3-way'!C268-1)</f>
        <v>2.7611496925576295E-2</v>
      </c>
    </row>
    <row r="268" spans="4:11" x14ac:dyDescent="0.25">
      <c r="D268">
        <f>solve_for_c('True_Odds_Calculator_3-way'!A269,'True_Odds_Calculator_3-way'!B269,'True_Odds_Calculator_3-way'!C269,'Log_working_3-way'!B$1,'Log_working_3-way'!B$2)</f>
        <v>1.0308446921791738</v>
      </c>
      <c r="F268" s="6" t="e">
        <f>IF('Log_working_3-way'!D268="","",1/'True_Odds_Calculator_3-way'!N269+1/'True_Odds_Calculator_3-way'!O269+1/'True_Odds_Calculator_3-way'!#REF!-1)</f>
        <v>#REF!</v>
      </c>
      <c r="H268" s="6">
        <f>IF('Log_working_3-way'!$D268="","",'True_Odds_Calculator_3-way'!N269/'True_Odds_Calculator_3-way'!A269-1)</f>
        <v>27.66274239565152</v>
      </c>
      <c r="I268" s="6">
        <f>IF('Log_working_3-way'!$D268="","",'True_Odds_Calculator_3-way'!O269/'True_Odds_Calculator_3-way'!B269-1)</f>
        <v>7.6988221749361596</v>
      </c>
      <c r="J268" s="6" t="e">
        <f>IF('Log_working_3-way'!$D268="","",'True_Odds_Calculator_3-way'!#REF!/'True_Odds_Calculator_3-way'!C269-1)</f>
        <v>#REF!</v>
      </c>
      <c r="K268" s="6">
        <f>IF('Log_working_3-way'!$D268="","",1/'True_Odds_Calculator_3-way'!A269+1/'True_Odds_Calculator_3-way'!B269+1/'True_Odds_Calculator_3-way'!C269-1)</f>
        <v>3.0496719262348204E-2</v>
      </c>
    </row>
    <row r="269" spans="4:11" x14ac:dyDescent="0.25">
      <c r="D269">
        <f>solve_for_c('True_Odds_Calculator_3-way'!A270,'True_Odds_Calculator_3-way'!B270,'True_Odds_Calculator_3-way'!C270,'Log_working_3-way'!B$1,'Log_working_3-way'!B$2)</f>
        <v>1.0291263480259569</v>
      </c>
      <c r="F269" s="6" t="e">
        <f>IF('Log_working_3-way'!D269="","",1/'True_Odds_Calculator_3-way'!N270+1/'True_Odds_Calculator_3-way'!O270+1/'True_Odds_Calculator_3-way'!#REF!-1)</f>
        <v>#REF!</v>
      </c>
      <c r="H269" s="6">
        <f>IF('Log_working_3-way'!$D269="","",'True_Odds_Calculator_3-way'!N270/'True_Odds_Calculator_3-way'!A270-1)</f>
        <v>4.3250538537945777</v>
      </c>
      <c r="I269" s="6">
        <f>IF('Log_working_3-way'!$D269="","",'True_Odds_Calculator_3-way'!O270/'True_Odds_Calculator_3-way'!B270-1)</f>
        <v>7.3497023942734518</v>
      </c>
      <c r="J269" s="6" t="e">
        <f>IF('Log_working_3-way'!$D269="","",'True_Odds_Calculator_3-way'!#REF!/'True_Odds_Calculator_3-way'!C270-1)</f>
        <v>#REF!</v>
      </c>
      <c r="K269" s="6">
        <f>IF('Log_working_3-way'!$D269="","",1/'True_Odds_Calculator_3-way'!A270+1/'True_Odds_Calculator_3-way'!B270+1/'True_Odds_Calculator_3-way'!C270-1)</f>
        <v>2.9959732249605686E-2</v>
      </c>
    </row>
    <row r="270" spans="4:11" x14ac:dyDescent="0.25">
      <c r="D270">
        <f>solve_for_c('True_Odds_Calculator_3-way'!A271,'True_Odds_Calculator_3-way'!B271,'True_Odds_Calculator_3-way'!C271,'Log_working_3-way'!B$1,'Log_working_3-way'!B$2)</f>
        <v>1.0263170801263992</v>
      </c>
      <c r="F270" s="6" t="e">
        <f>IF('Log_working_3-way'!D270="","",1/'True_Odds_Calculator_3-way'!N271+1/'True_Odds_Calculator_3-way'!O271+1/'True_Odds_Calculator_3-way'!#REF!-1)</f>
        <v>#REF!</v>
      </c>
      <c r="H270" s="6">
        <f>IF('Log_working_3-way'!$D270="","",'True_Odds_Calculator_3-way'!N271/'True_Odds_Calculator_3-way'!A271-1)</f>
        <v>15.20073054696158</v>
      </c>
      <c r="I270" s="6">
        <f>IF('Log_working_3-way'!$D270="","",'True_Odds_Calculator_3-way'!O271/'True_Odds_Calculator_3-way'!B271-1)</f>
        <v>8.2635350087769464</v>
      </c>
      <c r="J270" s="6" t="e">
        <f>IF('Log_working_3-way'!$D270="","",'True_Odds_Calculator_3-way'!#REF!/'True_Odds_Calculator_3-way'!C271-1)</f>
        <v>#REF!</v>
      </c>
      <c r="K270" s="6">
        <f>IF('Log_working_3-way'!$D270="","",1/'True_Odds_Calculator_3-way'!A271+1/'True_Odds_Calculator_3-way'!B271+1/'True_Odds_Calculator_3-way'!C271-1)</f>
        <v>2.83317203655431E-2</v>
      </c>
    </row>
    <row r="271" spans="4:11" x14ac:dyDescent="0.25">
      <c r="D271">
        <f>solve_for_c('True_Odds_Calculator_3-way'!A272,'True_Odds_Calculator_3-way'!B272,'True_Odds_Calculator_3-way'!C272,'Log_working_3-way'!B$1,'Log_working_3-way'!B$2)</f>
        <v>1.0259520266653366</v>
      </c>
      <c r="F271" s="6" t="e">
        <f>IF('Log_working_3-way'!D271="","",1/'True_Odds_Calculator_3-way'!N272+1/'True_Odds_Calculator_3-way'!O272+1/'True_Odds_Calculator_3-way'!#REF!-1)</f>
        <v>#REF!</v>
      </c>
      <c r="H271" s="6">
        <f>IF('Log_working_3-way'!$D271="","",'True_Odds_Calculator_3-way'!N272/'True_Odds_Calculator_3-way'!A272-1)</f>
        <v>13.727592276074381</v>
      </c>
      <c r="I271" s="6">
        <f>IF('Log_working_3-way'!$D271="","",'True_Odds_Calculator_3-way'!O272/'True_Odds_Calculator_3-way'!B272-1)</f>
        <v>7.6162728727540099</v>
      </c>
      <c r="J271" s="6" t="e">
        <f>IF('Log_working_3-way'!$D271="","",'True_Odds_Calculator_3-way'!#REF!/'True_Odds_Calculator_3-way'!C272-1)</f>
        <v>#REF!</v>
      </c>
      <c r="K271" s="6">
        <f>IF('Log_working_3-way'!$D271="","",1/'True_Odds_Calculator_3-way'!A272+1/'True_Odds_Calculator_3-way'!B272+1/'True_Odds_Calculator_3-way'!C272-1)</f>
        <v>2.8021034312451398E-2</v>
      </c>
    </row>
    <row r="272" spans="4:11" x14ac:dyDescent="0.25">
      <c r="D272">
        <f>solve_for_c('True_Odds_Calculator_3-way'!A273,'True_Odds_Calculator_3-way'!B273,'True_Odds_Calculator_3-way'!C273,'Log_working_3-way'!B$1,'Log_working_3-way'!B$2)</f>
        <v>1.0295192097530406</v>
      </c>
      <c r="F272" s="6" t="e">
        <f>IF('Log_working_3-way'!D272="","",1/'True_Odds_Calculator_3-way'!N273+1/'True_Odds_Calculator_3-way'!O273+1/'True_Odds_Calculator_3-way'!#REF!-1)</f>
        <v>#REF!</v>
      </c>
      <c r="H272" s="6">
        <f>IF('Log_working_3-way'!$D272="","",'True_Odds_Calculator_3-way'!N273/'True_Odds_Calculator_3-way'!A273-1)</f>
        <v>4.8946312766887985</v>
      </c>
      <c r="I272" s="6">
        <f>IF('Log_working_3-way'!$D272="","",'True_Odds_Calculator_3-way'!O273/'True_Odds_Calculator_3-way'!B273-1)</f>
        <v>3.8847123465396169</v>
      </c>
      <c r="J272" s="6" t="e">
        <f>IF('Log_working_3-way'!$D272="","",'True_Odds_Calculator_3-way'!#REF!/'True_Odds_Calculator_3-way'!C273-1)</f>
        <v>#REF!</v>
      </c>
      <c r="K272" s="6">
        <f>IF('Log_working_3-way'!$D272="","",1/'True_Odds_Calculator_3-way'!A273+1/'True_Odds_Calculator_3-way'!B273+1/'True_Odds_Calculator_3-way'!C273-1)</f>
        <v>2.9179883233078074E-2</v>
      </c>
    </row>
    <row r="273" spans="4:11" x14ac:dyDescent="0.25">
      <c r="D273">
        <f>solve_for_c('True_Odds_Calculator_3-way'!A274,'True_Odds_Calculator_3-way'!B274,'True_Odds_Calculator_3-way'!C274,'Log_working_3-way'!B$1,'Log_working_3-way'!B$2)</f>
        <v>1.0425824498484921</v>
      </c>
      <c r="F273" s="6" t="e">
        <f>IF('Log_working_3-way'!D273="","",1/'True_Odds_Calculator_3-way'!N274+1/'True_Odds_Calculator_3-way'!O274+1/'True_Odds_Calculator_3-way'!#REF!-1)</f>
        <v>#REF!</v>
      </c>
      <c r="H273" s="6">
        <f>IF('Log_working_3-way'!$D273="","",'True_Odds_Calculator_3-way'!N274/'True_Odds_Calculator_3-way'!A274-1)</f>
        <v>0.28518206359283815</v>
      </c>
      <c r="I273" s="6">
        <f>IF('Log_working_3-way'!$D273="","",'True_Odds_Calculator_3-way'!O274/'True_Odds_Calculator_3-way'!B274-1)</f>
        <v>2.4083931834050967</v>
      </c>
      <c r="J273" s="6" t="e">
        <f>IF('Log_working_3-way'!$D273="","",'True_Odds_Calculator_3-way'!#REF!/'True_Odds_Calculator_3-way'!C274-1)</f>
        <v>#REF!</v>
      </c>
      <c r="K273" s="6">
        <f>IF('Log_working_3-way'!$D273="","",1/'True_Odds_Calculator_3-way'!A274+1/'True_Odds_Calculator_3-way'!B274+1/'True_Odds_Calculator_3-way'!C274-1)</f>
        <v>3.2751641359151984E-2</v>
      </c>
    </row>
    <row r="274" spans="4:11" x14ac:dyDescent="0.25">
      <c r="D274">
        <f>solve_for_c('True_Odds_Calculator_3-way'!A275,'True_Odds_Calculator_3-way'!B275,'True_Odds_Calculator_3-way'!C275,'Log_working_3-way'!B$1,'Log_working_3-way'!B$2)</f>
        <v>1.0402991344412875</v>
      </c>
      <c r="F274" s="6" t="e">
        <f>IF('Log_working_3-way'!D274="","",1/'True_Odds_Calculator_3-way'!N275+1/'True_Odds_Calculator_3-way'!O275+1/'True_Odds_Calculator_3-way'!#REF!-1)</f>
        <v>#REF!</v>
      </c>
      <c r="H274" s="6">
        <f>IF('Log_working_3-way'!$D274="","",'True_Odds_Calculator_3-way'!N275/'True_Odds_Calculator_3-way'!A275-1)</f>
        <v>49.161831448179626</v>
      </c>
      <c r="I274" s="6">
        <f>IF('Log_working_3-way'!$D274="","",'True_Odds_Calculator_3-way'!O275/'True_Odds_Calculator_3-way'!B275-1)</f>
        <v>2.2991678538223819</v>
      </c>
      <c r="J274" s="6" t="e">
        <f>IF('Log_working_3-way'!$D274="","",'True_Odds_Calculator_3-way'!#REF!/'True_Odds_Calculator_3-way'!C275-1)</f>
        <v>#REF!</v>
      </c>
      <c r="K274" s="6">
        <f>IF('Log_working_3-way'!$D274="","",1/'True_Odds_Calculator_3-way'!A275+1/'True_Odds_Calculator_3-way'!B275+1/'True_Odds_Calculator_3-way'!C275-1)</f>
        <v>3.1803543301767379E-2</v>
      </c>
    </row>
    <row r="275" spans="4:11" x14ac:dyDescent="0.25">
      <c r="D275">
        <f>solve_for_c('True_Odds_Calculator_3-way'!A276,'True_Odds_Calculator_3-way'!B276,'True_Odds_Calculator_3-way'!C276,'Log_working_3-way'!B$1,'Log_working_3-way'!B$2)</f>
        <v>1.0247256210768989</v>
      </c>
      <c r="F275" s="6" t="e">
        <f>IF('Log_working_3-way'!D275="","",1/'True_Odds_Calculator_3-way'!N276+1/'True_Odds_Calculator_3-way'!O276+1/'True_Odds_Calculator_3-way'!#REF!-1)</f>
        <v>#REF!</v>
      </c>
      <c r="H275" s="6">
        <f>IF('Log_working_3-way'!$D275="","",'True_Odds_Calculator_3-way'!N276/'True_Odds_Calculator_3-way'!A276-1)</f>
        <v>15.496254466508187</v>
      </c>
      <c r="I275" s="6">
        <f>IF('Log_working_3-way'!$D275="","",'True_Odds_Calculator_3-way'!O276/'True_Odds_Calculator_3-way'!B276-1)</f>
        <v>7.6281828407812675</v>
      </c>
      <c r="J275" s="6" t="e">
        <f>IF('Log_working_3-way'!$D275="","",'True_Odds_Calculator_3-way'!#REF!/'True_Odds_Calculator_3-way'!C276-1)</f>
        <v>#REF!</v>
      </c>
      <c r="K275" s="6">
        <f>IF('Log_working_3-way'!$D275="","",1/'True_Odds_Calculator_3-way'!A276+1/'True_Odds_Calculator_3-way'!B276+1/'True_Odds_Calculator_3-way'!C276-1)</f>
        <v>2.6601998824220985E-2</v>
      </c>
    </row>
    <row r="276" spans="4:11" x14ac:dyDescent="0.25">
      <c r="D276">
        <f>solve_for_c('True_Odds_Calculator_3-way'!A277,'True_Odds_Calculator_3-way'!B277,'True_Odds_Calculator_3-way'!C277,'Log_working_3-way'!B$1,'Log_working_3-way'!B$2)</f>
        <v>1.0258455111785552</v>
      </c>
      <c r="F276" s="6" t="e">
        <f>IF('Log_working_3-way'!D276="","",1/'True_Odds_Calculator_3-way'!N277+1/'True_Odds_Calculator_3-way'!O277+1/'True_Odds_Calculator_3-way'!#REF!-1)</f>
        <v>#REF!</v>
      </c>
      <c r="H276" s="6">
        <f>IF('Log_working_3-way'!$D276="","",'True_Odds_Calculator_3-way'!N277/'True_Odds_Calculator_3-way'!A277-1)</f>
        <v>15.077006827640243</v>
      </c>
      <c r="I276" s="6">
        <f>IF('Log_working_3-way'!$D276="","",'True_Odds_Calculator_3-way'!O277/'True_Odds_Calculator_3-way'!B277-1)</f>
        <v>8.0433163405476389</v>
      </c>
      <c r="J276" s="6" t="e">
        <f>IF('Log_working_3-way'!$D276="","",'True_Odds_Calculator_3-way'!#REF!/'True_Odds_Calculator_3-way'!C277-1)</f>
        <v>#REF!</v>
      </c>
      <c r="K276" s="6">
        <f>IF('Log_working_3-way'!$D276="","",1/'True_Odds_Calculator_3-way'!A277+1/'True_Odds_Calculator_3-way'!B277+1/'True_Odds_Calculator_3-way'!C277-1)</f>
        <v>2.7837810023669807E-2</v>
      </c>
    </row>
    <row r="277" spans="4:11" x14ac:dyDescent="0.25">
      <c r="D277">
        <f>solve_for_c('True_Odds_Calculator_3-way'!A278,'True_Odds_Calculator_3-way'!B278,'True_Odds_Calculator_3-way'!C278,'Log_working_3-way'!B$1,'Log_working_3-way'!B$2)</f>
        <v>1.0433088185727024</v>
      </c>
      <c r="F277" s="6" t="e">
        <f>IF('Log_working_3-way'!D277="","",1/'True_Odds_Calculator_3-way'!N278+1/'True_Odds_Calculator_3-way'!O278+1/'True_Odds_Calculator_3-way'!#REF!-1)</f>
        <v>#REF!</v>
      </c>
      <c r="H277" s="6">
        <f>IF('Log_working_3-way'!$D277="","",'True_Odds_Calculator_3-way'!N278/'True_Odds_Calculator_3-way'!A278-1)</f>
        <v>54.655438603057412</v>
      </c>
      <c r="I277" s="6">
        <f>IF('Log_working_3-way'!$D277="","",'True_Odds_Calculator_3-way'!O278/'True_Odds_Calculator_3-way'!B278-1)</f>
        <v>1.9535629268802706</v>
      </c>
      <c r="J277" s="6" t="e">
        <f>IF('Log_working_3-way'!$D277="","",'True_Odds_Calculator_3-way'!#REF!/'True_Odds_Calculator_3-way'!C278-1)</f>
        <v>#REF!</v>
      </c>
      <c r="K277" s="6">
        <f>IF('Log_working_3-way'!$D277="","",1/'True_Odds_Calculator_3-way'!A278+1/'True_Odds_Calculator_3-way'!B278+1/'True_Odds_Calculator_3-way'!C278-1)</f>
        <v>3.1203855134033232E-2</v>
      </c>
    </row>
    <row r="278" spans="4:11" x14ac:dyDescent="0.25">
      <c r="D278">
        <f>solve_for_c('True_Odds_Calculator_3-way'!A279,'True_Odds_Calculator_3-way'!B279,'True_Odds_Calculator_3-way'!C279,'Log_working_3-way'!B$1,'Log_working_3-way'!B$2)</f>
        <v>1.0789907410598931</v>
      </c>
      <c r="F278" s="6" t="e">
        <f>IF('Log_working_3-way'!D278="","",1/'True_Odds_Calculator_3-way'!N279+1/'True_Odds_Calculator_3-way'!O279+1/'True_Odds_Calculator_3-way'!#REF!-1)</f>
        <v>#REF!</v>
      </c>
      <c r="H278" s="6">
        <f>IF('Log_working_3-way'!$D278="","",'True_Odds_Calculator_3-way'!N279/'True_Odds_Calculator_3-way'!A279-1)</f>
        <v>71.810739851619104</v>
      </c>
      <c r="I278" s="6">
        <f>IF('Log_working_3-way'!$D278="","",'True_Odds_Calculator_3-way'!O279/'True_Odds_Calculator_3-way'!B279-1)</f>
        <v>0.35821005655810789</v>
      </c>
      <c r="J278" s="6" t="e">
        <f>IF('Log_working_3-way'!$D278="","",'True_Odds_Calculator_3-way'!#REF!/'True_Odds_Calculator_3-way'!C279-1)</f>
        <v>#REF!</v>
      </c>
      <c r="K278" s="6">
        <f>IF('Log_working_3-way'!$D278="","",1/'True_Odds_Calculator_3-way'!A279+1/'True_Odds_Calculator_3-way'!B279+1/'True_Odds_Calculator_3-way'!C279-1)</f>
        <v>3.8505677648284609E-2</v>
      </c>
    </row>
    <row r="279" spans="4:11" x14ac:dyDescent="0.25">
      <c r="D279">
        <f>solve_for_c('True_Odds_Calculator_3-way'!A280,'True_Odds_Calculator_3-way'!B280,'True_Odds_Calculator_3-way'!C280,'Log_working_3-way'!B$1,'Log_working_3-way'!B$2)</f>
        <v>1.0291091729894459</v>
      </c>
      <c r="F279" s="6" t="e">
        <f>IF('Log_working_3-way'!D279="","",1/'True_Odds_Calculator_3-way'!N280+1/'True_Odds_Calculator_3-way'!O280+1/'True_Odds_Calculator_3-way'!#REF!-1)</f>
        <v>#REF!</v>
      </c>
      <c r="H279" s="6">
        <f>IF('Log_working_3-way'!$D279="","",'True_Odds_Calculator_3-way'!N280/'True_Odds_Calculator_3-way'!A280-1)</f>
        <v>25.071327465090089</v>
      </c>
      <c r="I279" s="6">
        <f>IF('Log_working_3-way'!$D279="","",'True_Odds_Calculator_3-way'!O280/'True_Odds_Calculator_3-way'!B280-1)</f>
        <v>5.1928047950919618</v>
      </c>
      <c r="J279" s="6" t="e">
        <f>IF('Log_working_3-way'!$D279="","",'True_Odds_Calculator_3-way'!#REF!/'True_Odds_Calculator_3-way'!C280-1)</f>
        <v>#REF!</v>
      </c>
      <c r="K279" s="6">
        <f>IF('Log_working_3-way'!$D279="","",1/'True_Odds_Calculator_3-way'!A280+1/'True_Odds_Calculator_3-way'!B280+1/'True_Odds_Calculator_3-way'!C280-1)</f>
        <v>2.9727325064112797E-2</v>
      </c>
    </row>
    <row r="280" spans="4:11" x14ac:dyDescent="0.25">
      <c r="D280">
        <f>solve_for_c('True_Odds_Calculator_3-way'!A281,'True_Odds_Calculator_3-way'!B281,'True_Odds_Calculator_3-way'!C281,'Log_working_3-way'!B$1,'Log_working_3-way'!B$2)</f>
        <v>1.0254872797746515</v>
      </c>
      <c r="F280" s="6" t="e">
        <f>IF('Log_working_3-way'!D280="","",1/'True_Odds_Calculator_3-way'!N281+1/'True_Odds_Calculator_3-way'!O281+1/'True_Odds_Calculator_3-way'!#REF!-1)</f>
        <v>#REF!</v>
      </c>
      <c r="H280" s="6">
        <f>IF('Log_working_3-way'!$D280="","",'True_Odds_Calculator_3-way'!N281/'True_Odds_Calculator_3-way'!A281-1)</f>
        <v>9.5307651236914896</v>
      </c>
      <c r="I280" s="6">
        <f>IF('Log_working_3-way'!$D280="","",'True_Odds_Calculator_3-way'!O281/'True_Odds_Calculator_3-way'!B281-1)</f>
        <v>8.046058797507742</v>
      </c>
      <c r="J280" s="6" t="e">
        <f>IF('Log_working_3-way'!$D280="","",'True_Odds_Calculator_3-way'!#REF!/'True_Odds_Calculator_3-way'!C281-1)</f>
        <v>#REF!</v>
      </c>
      <c r="K280" s="6">
        <f>IF('Log_working_3-way'!$D280="","",1/'True_Odds_Calculator_3-way'!A281+1/'True_Odds_Calculator_3-way'!B281+1/'True_Odds_Calculator_3-way'!C281-1)</f>
        <v>2.7526204603115279E-2</v>
      </c>
    </row>
    <row r="281" spans="4:11" x14ac:dyDescent="0.25">
      <c r="D281">
        <f>solve_for_c('True_Odds_Calculator_3-way'!A282,'True_Odds_Calculator_3-way'!B282,'True_Odds_Calculator_3-way'!C282,'Log_working_3-way'!B$1,'Log_working_3-way'!B$2)</f>
        <v>1.0403050649627121</v>
      </c>
      <c r="F281" s="6" t="e">
        <f>IF('Log_working_3-way'!D281="","",1/'True_Odds_Calculator_3-way'!N282+1/'True_Odds_Calculator_3-way'!O282+1/'True_Odds_Calculator_3-way'!#REF!-1)</f>
        <v>#REF!</v>
      </c>
      <c r="H281" s="6">
        <f>IF('Log_working_3-way'!$D281="","",'True_Odds_Calculator_3-way'!N282/'True_Odds_Calculator_3-way'!A282-1)</f>
        <v>6.1713218837867352</v>
      </c>
      <c r="I281" s="6">
        <f>IF('Log_working_3-way'!$D281="","",'True_Odds_Calculator_3-way'!O282/'True_Odds_Calculator_3-way'!B282-1)</f>
        <v>4.8566779104681377</v>
      </c>
      <c r="J281" s="6" t="e">
        <f>IF('Log_working_3-way'!$D281="","",'True_Odds_Calculator_3-way'!#REF!/'True_Odds_Calculator_3-way'!C282-1)</f>
        <v>#REF!</v>
      </c>
      <c r="K281" s="6">
        <f>IF('Log_working_3-way'!$D281="","",1/'True_Odds_Calculator_3-way'!A282+1/'True_Odds_Calculator_3-way'!B282+1/'True_Odds_Calculator_3-way'!C282-1)</f>
        <v>4.0970957296093902E-2</v>
      </c>
    </row>
    <row r="282" spans="4:11" x14ac:dyDescent="0.25">
      <c r="D282">
        <f>solve_for_c('True_Odds_Calculator_3-way'!A283,'True_Odds_Calculator_3-way'!B283,'True_Odds_Calculator_3-way'!C283,'Log_working_3-way'!B$1,'Log_working_3-way'!B$2)</f>
        <v>1.0355532297427885</v>
      </c>
      <c r="F282" s="6" t="e">
        <f>IF('Log_working_3-way'!D282="","",1/'True_Odds_Calculator_3-way'!N283+1/'True_Odds_Calculator_3-way'!O283+1/'True_Odds_Calculator_3-way'!#REF!-1)</f>
        <v>#REF!</v>
      </c>
      <c r="H282" s="6">
        <f>IF('Log_working_3-way'!$D282="","",'True_Odds_Calculator_3-way'!N283/'True_Odds_Calculator_3-way'!A283-1)</f>
        <v>9.423611655816142</v>
      </c>
      <c r="I282" s="6">
        <f>IF('Log_working_3-way'!$D282="","",'True_Odds_Calculator_3-way'!O283/'True_Odds_Calculator_3-way'!B283-1)</f>
        <v>7.5327070470513089</v>
      </c>
      <c r="J282" s="6" t="e">
        <f>IF('Log_working_3-way'!$D282="","",'True_Odds_Calculator_3-way'!#REF!/'True_Odds_Calculator_3-way'!C283-1)</f>
        <v>#REF!</v>
      </c>
      <c r="K282" s="6">
        <f>IF('Log_working_3-way'!$D282="","",1/'True_Odds_Calculator_3-way'!A283+1/'True_Odds_Calculator_3-way'!B283+1/'True_Odds_Calculator_3-way'!C283-1)</f>
        <v>3.8089049784956197E-2</v>
      </c>
    </row>
    <row r="283" spans="4:11" x14ac:dyDescent="0.25">
      <c r="D283">
        <f>solve_for_c('True_Odds_Calculator_3-way'!A284,'True_Odds_Calculator_3-way'!B284,'True_Odds_Calculator_3-way'!C284,'Log_working_3-way'!B$1,'Log_working_3-way'!B$2)</f>
        <v>1.0355413186481159</v>
      </c>
      <c r="F283" s="6" t="e">
        <f>IF('Log_working_3-way'!D283="","",1/'True_Odds_Calculator_3-way'!N284+1/'True_Odds_Calculator_3-way'!O284+1/'True_Odds_Calculator_3-way'!#REF!-1)</f>
        <v>#REF!</v>
      </c>
      <c r="H283" s="6">
        <f>IF('Log_working_3-way'!$D283="","",'True_Odds_Calculator_3-way'!N284/'True_Odds_Calculator_3-way'!A284-1)</f>
        <v>13.470130116797096</v>
      </c>
      <c r="I283" s="6">
        <f>IF('Log_working_3-way'!$D283="","",'True_Odds_Calculator_3-way'!O284/'True_Odds_Calculator_3-way'!B284-1)</f>
        <v>7.582666438801354</v>
      </c>
      <c r="J283" s="6" t="e">
        <f>IF('Log_working_3-way'!$D283="","",'True_Odds_Calculator_3-way'!#REF!/'True_Odds_Calculator_3-way'!C284-1)</f>
        <v>#REF!</v>
      </c>
      <c r="K283" s="6">
        <f>IF('Log_working_3-way'!$D283="","",1/'True_Odds_Calculator_3-way'!A284+1/'True_Odds_Calculator_3-way'!B284+1/'True_Odds_Calculator_3-way'!C284-1)</f>
        <v>3.8217037967711365E-2</v>
      </c>
    </row>
    <row r="284" spans="4:11" x14ac:dyDescent="0.25">
      <c r="D284">
        <f>solve_for_c('True_Odds_Calculator_3-way'!A285,'True_Odds_Calculator_3-way'!B285,'True_Odds_Calculator_3-way'!C285,'Log_working_3-way'!B$1,'Log_working_3-way'!B$2)</f>
        <v>1.036379387543737</v>
      </c>
      <c r="F284" s="6" t="e">
        <f>IF('Log_working_3-way'!D284="","",1/'True_Odds_Calculator_3-way'!N285+1/'True_Odds_Calculator_3-way'!O285+1/'True_Odds_Calculator_3-way'!#REF!-1)</f>
        <v>#REF!</v>
      </c>
      <c r="H284" s="6">
        <f>IF('Log_working_3-way'!$D284="","",'True_Odds_Calculator_3-way'!N285/'True_Odds_Calculator_3-way'!A285-1)</f>
        <v>37.781104266571809</v>
      </c>
      <c r="I284" s="6">
        <f>IF('Log_working_3-way'!$D284="","",'True_Odds_Calculator_3-way'!O285/'True_Odds_Calculator_3-way'!B285-1)</f>
        <v>4.5409187456256666</v>
      </c>
      <c r="J284" s="6" t="e">
        <f>IF('Log_working_3-way'!$D284="","",'True_Odds_Calculator_3-way'!#REF!/'True_Odds_Calculator_3-way'!C285-1)</f>
        <v>#REF!</v>
      </c>
      <c r="K284" s="6">
        <f>IF('Log_working_3-way'!$D284="","",1/'True_Odds_Calculator_3-way'!A285+1/'True_Odds_Calculator_3-way'!B285+1/'True_Odds_Calculator_3-way'!C285-1)</f>
        <v>3.2917546345893056E-2</v>
      </c>
    </row>
    <row r="285" spans="4:11" x14ac:dyDescent="0.25">
      <c r="D285">
        <f>solve_for_c('True_Odds_Calculator_3-way'!A286,'True_Odds_Calculator_3-way'!B286,'True_Odds_Calculator_3-way'!C286,'Log_working_3-way'!B$1,'Log_working_3-way'!B$2)</f>
        <v>1.0374381033227347</v>
      </c>
      <c r="F285" s="6" t="e">
        <f>IF('Log_working_3-way'!D285="","",1/'True_Odds_Calculator_3-way'!N286+1/'True_Odds_Calculator_3-way'!O286+1/'True_Odds_Calculator_3-way'!#REF!-1)</f>
        <v>#REF!</v>
      </c>
      <c r="H285" s="6">
        <f>IF('Log_working_3-way'!$D285="","",'True_Odds_Calculator_3-way'!N286/'True_Odds_Calculator_3-way'!A286-1)</f>
        <v>19.621549164848979</v>
      </c>
      <c r="I285" s="6">
        <f>IF('Log_working_3-way'!$D285="","",'True_Odds_Calculator_3-way'!O286/'True_Odds_Calculator_3-way'!B286-1)</f>
        <v>6.3826858129940227</v>
      </c>
      <c r="J285" s="6" t="e">
        <f>IF('Log_working_3-way'!$D285="","",'True_Odds_Calculator_3-way'!#REF!/'True_Odds_Calculator_3-way'!C286-1)</f>
        <v>#REF!</v>
      </c>
      <c r="K285" s="6">
        <f>IF('Log_working_3-way'!$D285="","",1/'True_Odds_Calculator_3-way'!A286+1/'True_Odds_Calculator_3-way'!B286+1/'True_Odds_Calculator_3-way'!C286-1)</f>
        <v>3.9372470817060856E-2</v>
      </c>
    </row>
    <row r="286" spans="4:11" x14ac:dyDescent="0.25">
      <c r="D286">
        <f>solve_for_c('True_Odds_Calculator_3-way'!A287,'True_Odds_Calculator_3-way'!B287,'True_Odds_Calculator_3-way'!C287,'Log_working_3-way'!B$1,'Log_working_3-way'!B$2)</f>
        <v>1.0665563621520029</v>
      </c>
      <c r="F286" s="6" t="e">
        <f>IF('Log_working_3-way'!D286="","",1/'True_Odds_Calculator_3-way'!N287+1/'True_Odds_Calculator_3-way'!O287+1/'True_Odds_Calculator_3-way'!#REF!-1)</f>
        <v>#REF!</v>
      </c>
      <c r="H286" s="6">
        <f>IF('Log_working_3-way'!$D286="","",'True_Odds_Calculator_3-way'!N287/'True_Odds_Calculator_3-way'!A287-1)</f>
        <v>40.445702781667009</v>
      </c>
      <c r="I286" s="6">
        <f>IF('Log_working_3-way'!$D286="","",'True_Odds_Calculator_3-way'!O287/'True_Odds_Calculator_3-way'!B287-1)</f>
        <v>3.6460119130426571</v>
      </c>
      <c r="J286" s="6" t="e">
        <f>IF('Log_working_3-way'!$D286="","",'True_Odds_Calculator_3-way'!#REF!/'True_Odds_Calculator_3-way'!C287-1)</f>
        <v>#REF!</v>
      </c>
      <c r="K286" s="6">
        <f>IF('Log_working_3-way'!$D286="","",1/'True_Odds_Calculator_3-way'!A287+1/'True_Odds_Calculator_3-way'!B287+1/'True_Odds_Calculator_3-way'!C287-1)</f>
        <v>5.8197173525876389E-2</v>
      </c>
    </row>
    <row r="287" spans="4:11" x14ac:dyDescent="0.25">
      <c r="D287">
        <f>solve_for_c('True_Odds_Calculator_3-way'!A288,'True_Odds_Calculator_3-way'!B288,'True_Odds_Calculator_3-way'!C288,'Log_working_3-way'!B$1,'Log_working_3-way'!B$2)</f>
        <v>1.0663307663625181</v>
      </c>
      <c r="F287" s="6" t="e">
        <f>IF('Log_working_3-way'!D287="","",1/'True_Odds_Calculator_3-way'!N288+1/'True_Odds_Calculator_3-way'!O288+1/'True_Odds_Calculator_3-way'!#REF!-1)</f>
        <v>#REF!</v>
      </c>
      <c r="H287" s="6">
        <f>IF('Log_working_3-way'!$D287="","",'True_Odds_Calculator_3-way'!N288/'True_Odds_Calculator_3-way'!A288-1)</f>
        <v>41.621638310175889</v>
      </c>
      <c r="I287" s="6">
        <f>IF('Log_working_3-way'!$D287="","",'True_Odds_Calculator_3-way'!O288/'True_Odds_Calculator_3-way'!B288-1)</f>
        <v>4.2387155273312951</v>
      </c>
      <c r="J287" s="6" t="e">
        <f>IF('Log_working_3-way'!$D287="","",'True_Odds_Calculator_3-way'!#REF!/'True_Odds_Calculator_3-way'!C288-1)</f>
        <v>#REF!</v>
      </c>
      <c r="K287" s="6">
        <f>IF('Log_working_3-way'!$D287="","",1/'True_Odds_Calculator_3-way'!A288+1/'True_Odds_Calculator_3-way'!B288+1/'True_Odds_Calculator_3-way'!C288-1)</f>
        <v>5.6810997093998283E-2</v>
      </c>
    </row>
    <row r="288" spans="4:11" x14ac:dyDescent="0.25">
      <c r="D288">
        <f>solve_for_c('True_Odds_Calculator_3-way'!A289,'True_Odds_Calculator_3-way'!B289,'True_Odds_Calculator_3-way'!C289,'Log_working_3-way'!B$1,'Log_working_3-way'!B$2)</f>
        <v>1.065554443039286</v>
      </c>
      <c r="F288" s="6" t="e">
        <f>IF('Log_working_3-way'!D288="","",1/'True_Odds_Calculator_3-way'!N289+1/'True_Odds_Calculator_3-way'!O289+1/'True_Odds_Calculator_3-way'!#REF!-1)</f>
        <v>#REF!</v>
      </c>
      <c r="H288" s="6">
        <f>IF('Log_working_3-way'!$D288="","",'True_Odds_Calculator_3-way'!N289/'True_Odds_Calculator_3-way'!A289-1)</f>
        <v>40.481371930957422</v>
      </c>
      <c r="I288" s="6">
        <f>IF('Log_working_3-way'!$D288="","",'True_Odds_Calculator_3-way'!O289/'True_Odds_Calculator_3-way'!B289-1)</f>
        <v>3.7124958216964288</v>
      </c>
      <c r="J288" s="6" t="e">
        <f>IF('Log_working_3-way'!$D288="","",'True_Odds_Calculator_3-way'!#REF!/'True_Odds_Calculator_3-way'!C289-1)</f>
        <v>#REF!</v>
      </c>
      <c r="K288" s="6">
        <f>IF('Log_working_3-way'!$D288="","",1/'True_Odds_Calculator_3-way'!A289+1/'True_Odds_Calculator_3-way'!B289+1/'True_Odds_Calculator_3-way'!C289-1)</f>
        <v>5.7287247185349166E-2</v>
      </c>
    </row>
    <row r="289" spans="4:11" x14ac:dyDescent="0.25">
      <c r="D289">
        <f>solve_for_c('True_Odds_Calculator_3-way'!A290,'True_Odds_Calculator_3-way'!B290,'True_Odds_Calculator_3-way'!C290,'Log_working_3-way'!B$1,'Log_working_3-way'!B$2)</f>
        <v>1.0526999484188813</v>
      </c>
      <c r="F289" s="6" t="e">
        <f>IF('Log_working_3-way'!D289="","",1/'True_Odds_Calculator_3-way'!N290+1/'True_Odds_Calculator_3-way'!O290+1/'True_Odds_Calculator_3-way'!#REF!-1)</f>
        <v>#REF!</v>
      </c>
      <c r="H289" s="6">
        <f>IF('Log_working_3-way'!$D289="","",'True_Odds_Calculator_3-way'!N290/'True_Odds_Calculator_3-way'!A290-1)</f>
        <v>28.010132839928556</v>
      </c>
      <c r="I289" s="6">
        <f>IF('Log_working_3-way'!$D289="","",'True_Odds_Calculator_3-way'!O290/'True_Odds_Calculator_3-way'!B290-1)</f>
        <v>4.2865842046151839</v>
      </c>
      <c r="J289" s="6" t="e">
        <f>IF('Log_working_3-way'!$D289="","",'True_Odds_Calculator_3-way'!#REF!/'True_Odds_Calculator_3-way'!C290-1)</f>
        <v>#REF!</v>
      </c>
      <c r="K289" s="6">
        <f>IF('Log_working_3-way'!$D289="","",1/'True_Odds_Calculator_3-way'!A290+1/'True_Odds_Calculator_3-way'!B290+1/'True_Odds_Calculator_3-way'!C290-1)</f>
        <v>5.2187487193140703E-2</v>
      </c>
    </row>
    <row r="290" spans="4:11" x14ac:dyDescent="0.25">
      <c r="D290">
        <f>solve_for_c('True_Odds_Calculator_3-way'!A291,'True_Odds_Calculator_3-way'!B291,'True_Odds_Calculator_3-way'!C291,'Log_working_3-way'!B$1,'Log_working_3-way'!B$2)</f>
        <v>1.0669388365003869</v>
      </c>
      <c r="F290" s="6" t="e">
        <f>IF('Log_working_3-way'!D290="","",1/'True_Odds_Calculator_3-way'!N291+1/'True_Odds_Calculator_3-way'!O291+1/'True_Odds_Calculator_3-way'!#REF!-1)</f>
        <v>#REF!</v>
      </c>
      <c r="H290" s="6">
        <f>IF('Log_working_3-way'!$D290="","",'True_Odds_Calculator_3-way'!N291/'True_Odds_Calculator_3-way'!A291-1)</f>
        <v>43.405057085482092</v>
      </c>
      <c r="I290" s="6">
        <f>IF('Log_working_3-way'!$D290="","",'True_Odds_Calculator_3-way'!O291/'True_Odds_Calculator_3-way'!B291-1)</f>
        <v>3.2667414807638639</v>
      </c>
      <c r="J290" s="6" t="e">
        <f>IF('Log_working_3-way'!$D290="","",'True_Odds_Calculator_3-way'!#REF!/'True_Odds_Calculator_3-way'!C291-1)</f>
        <v>#REF!</v>
      </c>
      <c r="K290" s="6">
        <f>IF('Log_working_3-way'!$D290="","",1/'True_Odds_Calculator_3-way'!A291+1/'True_Odds_Calculator_3-way'!B291+1/'True_Odds_Calculator_3-way'!C291-1)</f>
        <v>5.6481400692202532E-2</v>
      </c>
    </row>
    <row r="291" spans="4:11" x14ac:dyDescent="0.25">
      <c r="D291">
        <f>solve_for_c('True_Odds_Calculator_3-way'!A292,'True_Odds_Calculator_3-way'!B292,'True_Odds_Calculator_3-way'!C292,'Log_working_3-way'!B$1,'Log_working_3-way'!B$2)</f>
        <v>1.0614397575218921</v>
      </c>
      <c r="F291" s="6" t="e">
        <f>IF('Log_working_3-way'!D291="","",1/'True_Odds_Calculator_3-way'!N292+1/'True_Odds_Calculator_3-way'!O292+1/'True_Odds_Calculator_3-way'!#REF!-1)</f>
        <v>#REF!</v>
      </c>
      <c r="H291" s="6">
        <f>IF('Log_working_3-way'!$D291="","",'True_Odds_Calculator_3-way'!N292/'True_Odds_Calculator_3-way'!A292-1)</f>
        <v>2.2100802873251815</v>
      </c>
      <c r="I291" s="6">
        <f>IF('Log_working_3-way'!$D291="","",'True_Odds_Calculator_3-way'!O292/'True_Odds_Calculator_3-way'!B292-1)</f>
        <v>4.9751582197264099</v>
      </c>
      <c r="J291" s="6" t="e">
        <f>IF('Log_working_3-way'!$D291="","",'True_Odds_Calculator_3-way'!#REF!/'True_Odds_Calculator_3-way'!C292-1)</f>
        <v>#REF!</v>
      </c>
      <c r="K291" s="6">
        <f>IF('Log_working_3-way'!$D291="","",1/'True_Odds_Calculator_3-way'!A292+1/'True_Odds_Calculator_3-way'!B292+1/'True_Odds_Calculator_3-way'!C292-1)</f>
        <v>5.6536356444496505E-2</v>
      </c>
    </row>
    <row r="292" spans="4:11" x14ac:dyDescent="0.25">
      <c r="D292">
        <f>solve_for_c('True_Odds_Calculator_3-way'!A293,'True_Odds_Calculator_3-way'!B293,'True_Odds_Calculator_3-way'!C293,'Log_working_3-way'!B$1,'Log_working_3-way'!B$2)</f>
        <v>1.0583623930886272</v>
      </c>
      <c r="F292" s="6" t="e">
        <f>IF('Log_working_3-way'!D292="","",1/'True_Odds_Calculator_3-way'!N293+1/'True_Odds_Calculator_3-way'!O293+1/'True_Odds_Calculator_3-way'!#REF!-1)</f>
        <v>#REF!</v>
      </c>
      <c r="H292" s="6">
        <f>IF('Log_working_3-way'!$D292="","",'True_Odds_Calculator_3-way'!N293/'True_Odds_Calculator_3-way'!A293-1)</f>
        <v>35.603560541199201</v>
      </c>
      <c r="I292" s="6">
        <f>IF('Log_working_3-way'!$D292="","",'True_Odds_Calculator_3-way'!O293/'True_Odds_Calculator_3-way'!B293-1)</f>
        <v>4.0372745906072796</v>
      </c>
      <c r="J292" s="6" t="e">
        <f>IF('Log_working_3-way'!$D292="","",'True_Odds_Calculator_3-way'!#REF!/'True_Odds_Calculator_3-way'!C293-1)</f>
        <v>#REF!</v>
      </c>
      <c r="K292" s="6">
        <f>IF('Log_working_3-way'!$D292="","",1/'True_Odds_Calculator_3-way'!A293+1/'True_Odds_Calculator_3-way'!B293+1/'True_Odds_Calculator_3-way'!C293-1)</f>
        <v>5.3961908763709765E-2</v>
      </c>
    </row>
    <row r="293" spans="4:11" x14ac:dyDescent="0.25">
      <c r="D293">
        <f>solve_for_c('True_Odds_Calculator_3-way'!A294,'True_Odds_Calculator_3-way'!B294,'True_Odds_Calculator_3-way'!C294,'Log_working_3-way'!B$1,'Log_working_3-way'!B$2)</f>
        <v>1.0507905396094577</v>
      </c>
      <c r="F293" s="6" t="e">
        <f>IF('Log_working_3-way'!D293="","",1/'True_Odds_Calculator_3-way'!N294+1/'True_Odds_Calculator_3-way'!O294+1/'True_Odds_Calculator_3-way'!#REF!-1)</f>
        <v>#REF!</v>
      </c>
      <c r="H293" s="6">
        <f>IF('Log_working_3-way'!$D293="","",'True_Odds_Calculator_3-way'!N294/'True_Odds_Calculator_3-way'!A294-1)</f>
        <v>22.061000511533759</v>
      </c>
      <c r="I293" s="6">
        <f>IF('Log_working_3-way'!$D293="","",'True_Odds_Calculator_3-way'!O294/'True_Odds_Calculator_3-way'!B294-1)</f>
        <v>4.8514046024530311</v>
      </c>
      <c r="J293" s="6" t="e">
        <f>IF('Log_working_3-way'!$D293="","",'True_Odds_Calculator_3-way'!#REF!/'True_Odds_Calculator_3-way'!C294-1)</f>
        <v>#REF!</v>
      </c>
      <c r="K293" s="6">
        <f>IF('Log_working_3-way'!$D293="","",1/'True_Odds_Calculator_3-way'!A294+1/'True_Odds_Calculator_3-way'!B294+1/'True_Odds_Calculator_3-way'!C294-1)</f>
        <v>5.2276275005579631E-2</v>
      </c>
    </row>
    <row r="294" spans="4:11" x14ac:dyDescent="0.25">
      <c r="D294">
        <f>solve_for_c('True_Odds_Calculator_3-way'!A295,'True_Odds_Calculator_3-way'!B295,'True_Odds_Calculator_3-way'!C295,'Log_working_3-way'!B$1,'Log_working_3-way'!B$2)</f>
        <v>1.0648218536175951</v>
      </c>
      <c r="F294" s="6" t="e">
        <f>IF('Log_working_3-way'!D294="","",1/'True_Odds_Calculator_3-way'!N295+1/'True_Odds_Calculator_3-way'!O295+1/'True_Odds_Calculator_3-way'!#REF!-1)</f>
        <v>#REF!</v>
      </c>
      <c r="H294" s="6">
        <f>IF('Log_working_3-way'!$D294="","",'True_Odds_Calculator_3-way'!N295/'True_Odds_Calculator_3-way'!A295-1)</f>
        <v>27.366413636988995</v>
      </c>
      <c r="I294" s="6">
        <f>IF('Log_working_3-way'!$D294="","",'True_Odds_Calculator_3-way'!O295/'True_Odds_Calculator_3-way'!B295-1)</f>
        <v>5.1460160864438569</v>
      </c>
      <c r="J294" s="6" t="e">
        <f>IF('Log_working_3-way'!$D294="","",'True_Odds_Calculator_3-way'!#REF!/'True_Odds_Calculator_3-way'!C295-1)</f>
        <v>#REF!</v>
      </c>
      <c r="K294" s="6">
        <f>IF('Log_working_3-way'!$D294="","",1/'True_Odds_Calculator_3-way'!A295+1/'True_Odds_Calculator_3-way'!B295+1/'True_Odds_Calculator_3-way'!C295-1)</f>
        <v>6.4272382666827665E-2</v>
      </c>
    </row>
    <row r="295" spans="4:11" x14ac:dyDescent="0.25">
      <c r="D295">
        <f>solve_for_c('True_Odds_Calculator_3-way'!A296,'True_Odds_Calculator_3-way'!B296,'True_Odds_Calculator_3-way'!C296,'Log_working_3-way'!B$1,'Log_working_3-way'!B$2)</f>
        <v>1.0669136895556015</v>
      </c>
      <c r="F295" s="6" t="e">
        <f>IF('Log_working_3-way'!D295="","",1/'True_Odds_Calculator_3-way'!N296+1/'True_Odds_Calculator_3-way'!O296+1/'True_Odds_Calculator_3-way'!#REF!-1)</f>
        <v>#REF!</v>
      </c>
      <c r="H295" s="6">
        <f>IF('Log_working_3-way'!$D295="","",'True_Odds_Calculator_3-way'!N296/'True_Odds_Calculator_3-way'!A296-1)</f>
        <v>44.684670920583571</v>
      </c>
      <c r="I295" s="6">
        <f>IF('Log_working_3-way'!$D295="","",'True_Odds_Calculator_3-way'!O296/'True_Odds_Calculator_3-way'!B296-1)</f>
        <v>2.9779181344447929</v>
      </c>
      <c r="J295" s="6" t="e">
        <f>IF('Log_working_3-way'!$D295="","",'True_Odds_Calculator_3-way'!#REF!/'True_Odds_Calculator_3-way'!C296-1)</f>
        <v>#REF!</v>
      </c>
      <c r="K295" s="6">
        <f>IF('Log_working_3-way'!$D295="","",1/'True_Odds_Calculator_3-way'!A296+1/'True_Odds_Calculator_3-way'!B296+1/'True_Odds_Calculator_3-way'!C296-1)</f>
        <v>5.561247723132956E-2</v>
      </c>
    </row>
    <row r="296" spans="4:11" x14ac:dyDescent="0.25">
      <c r="D296">
        <f>solve_for_c('True_Odds_Calculator_3-way'!A297,'True_Odds_Calculator_3-way'!B297,'True_Odds_Calculator_3-way'!C297,'Log_working_3-way'!B$1,'Log_working_3-way'!B$2)</f>
        <v>1.0570899114229602</v>
      </c>
      <c r="F296" s="6" t="e">
        <f>IF('Log_working_3-way'!D296="","",1/'True_Odds_Calculator_3-way'!N297+1/'True_Odds_Calculator_3-way'!O297+1/'True_Odds_Calculator_3-way'!#REF!-1)</f>
        <v>#REF!</v>
      </c>
      <c r="H296" s="6">
        <f>IF('Log_working_3-way'!$D296="","",'True_Odds_Calculator_3-way'!N297/'True_Odds_Calculator_3-way'!A297-1)</f>
        <v>64.014327271232105</v>
      </c>
      <c r="I296" s="6">
        <f>IF('Log_working_3-way'!$D296="","",'True_Odds_Calculator_3-way'!O297/'True_Odds_Calculator_3-way'!B297-1)</f>
        <v>1.4772435125888475</v>
      </c>
      <c r="J296" s="6" t="e">
        <f>IF('Log_working_3-way'!$D296="","",'True_Odds_Calculator_3-way'!#REF!/'True_Odds_Calculator_3-way'!C297-1)</f>
        <v>#REF!</v>
      </c>
      <c r="K296" s="6">
        <f>IF('Log_working_3-way'!$D296="","",1/'True_Odds_Calculator_3-way'!A297+1/'True_Odds_Calculator_3-way'!B297+1/'True_Odds_Calculator_3-way'!C297-1)</f>
        <v>3.3406682464037551E-2</v>
      </c>
    </row>
    <row r="297" spans="4:11" x14ac:dyDescent="0.25">
      <c r="D297">
        <f>solve_for_c('True_Odds_Calculator_3-way'!A298,'True_Odds_Calculator_3-way'!B298,'True_Odds_Calculator_3-way'!C298,'Log_working_3-way'!B$1,'Log_working_3-way'!B$2)</f>
        <v>1.0358683313672805</v>
      </c>
      <c r="F297" s="6" t="e">
        <f>IF('Log_working_3-way'!D297="","",1/'True_Odds_Calculator_3-way'!N298+1/'True_Odds_Calculator_3-way'!O298+1/'True_Odds_Calculator_3-way'!#REF!-1)</f>
        <v>#REF!</v>
      </c>
      <c r="H297" s="6">
        <f>IF('Log_working_3-way'!$D297="","",'True_Odds_Calculator_3-way'!N298/'True_Odds_Calculator_3-way'!A298-1)</f>
        <v>54.084982989791627</v>
      </c>
      <c r="I297" s="6">
        <f>IF('Log_working_3-way'!$D297="","",'True_Odds_Calculator_3-way'!O298/'True_Odds_Calculator_3-way'!B298-1)</f>
        <v>1.7616180438119238</v>
      </c>
      <c r="J297" s="6" t="e">
        <f>IF('Log_working_3-way'!$D297="","",'True_Odds_Calculator_3-way'!#REF!/'True_Odds_Calculator_3-way'!C298-1)</f>
        <v>#REF!</v>
      </c>
      <c r="K297" s="6">
        <f>IF('Log_working_3-way'!$D297="","",1/'True_Odds_Calculator_3-way'!A298+1/'True_Odds_Calculator_3-way'!B298+1/'True_Odds_Calculator_3-way'!C298-1)</f>
        <v>2.627440630454525E-2</v>
      </c>
    </row>
    <row r="298" spans="4:11" x14ac:dyDescent="0.25">
      <c r="D298">
        <f>solve_for_c('True_Odds_Calculator_3-way'!A299,'True_Odds_Calculator_3-way'!B299,'True_Odds_Calculator_3-way'!C299,'Log_working_3-way'!B$1,'Log_working_3-way'!B$2)</f>
        <v>1.0213438026387405</v>
      </c>
      <c r="F298" s="6" t="e">
        <f>IF('Log_working_3-way'!D298="","",1/'True_Odds_Calculator_3-way'!N299+1/'True_Odds_Calculator_3-way'!O299+1/'True_Odds_Calculator_3-way'!#REF!-1)</f>
        <v>#REF!</v>
      </c>
      <c r="H298" s="6">
        <f>IF('Log_working_3-way'!$D298="","",'True_Odds_Calculator_3-way'!N299/'True_Odds_Calculator_3-way'!A299-1)</f>
        <v>6.3399536837147217</v>
      </c>
      <c r="I298" s="6">
        <f>IF('Log_working_3-way'!$D298="","",'True_Odds_Calculator_3-way'!O299/'True_Odds_Calculator_3-way'!B299-1)</f>
        <v>7.4590426428451035</v>
      </c>
      <c r="J298" s="6" t="e">
        <f>IF('Log_working_3-way'!$D298="","",'True_Odds_Calculator_3-way'!#REF!/'True_Odds_Calculator_3-way'!C299-1)</f>
        <v>#REF!</v>
      </c>
      <c r="K298" s="6">
        <f>IF('Log_working_3-way'!$D298="","",1/'True_Odds_Calculator_3-way'!A299+1/'True_Odds_Calculator_3-way'!B299+1/'True_Odds_Calculator_3-way'!C299-1)</f>
        <v>2.2635704344004193E-2</v>
      </c>
    </row>
    <row r="299" spans="4:11" x14ac:dyDescent="0.25">
      <c r="D299">
        <f>solve_for_c('True_Odds_Calculator_3-way'!A300,'True_Odds_Calculator_3-way'!B300,'True_Odds_Calculator_3-way'!C300,'Log_working_3-way'!B$1,'Log_working_3-way'!B$2)</f>
        <v>1.0215803267726922</v>
      </c>
      <c r="F299" s="6" t="e">
        <f>IF('Log_working_3-way'!D299="","",1/'True_Odds_Calculator_3-way'!N300+1/'True_Odds_Calculator_3-way'!O300+1/'True_Odds_Calculator_3-way'!#REF!-1)</f>
        <v>#REF!</v>
      </c>
      <c r="H299" s="6">
        <f>IF('Log_working_3-way'!$D299="","",'True_Odds_Calculator_3-way'!N300/'True_Odds_Calculator_3-way'!A300-1)</f>
        <v>5.8792492848242439</v>
      </c>
      <c r="I299" s="6">
        <f>IF('Log_working_3-way'!$D299="","",'True_Odds_Calculator_3-way'!O300/'True_Odds_Calculator_3-way'!B300-1)</f>
        <v>7.359331260924602</v>
      </c>
      <c r="J299" s="6" t="e">
        <f>IF('Log_working_3-way'!$D299="","",'True_Odds_Calculator_3-way'!#REF!/'True_Odds_Calculator_3-way'!C300-1)</f>
        <v>#REF!</v>
      </c>
      <c r="K299" s="6">
        <f>IF('Log_working_3-way'!$D299="","",1/'True_Odds_Calculator_3-way'!A300+1/'True_Odds_Calculator_3-way'!B300+1/'True_Odds_Calculator_3-way'!C300-1)</f>
        <v>2.2765929278401265E-2</v>
      </c>
    </row>
    <row r="300" spans="4:11" x14ac:dyDescent="0.25">
      <c r="D300">
        <f>solve_for_c('True_Odds_Calculator_3-way'!A301,'True_Odds_Calculator_3-way'!B301,'True_Odds_Calculator_3-way'!C301,'Log_working_3-way'!B$1,'Log_working_3-way'!B$2)</f>
        <v>1.0267013848132174</v>
      </c>
      <c r="F300" s="6" t="e">
        <f>IF('Log_working_3-way'!D300="","",1/'True_Odds_Calculator_3-way'!N301+1/'True_Odds_Calculator_3-way'!O301+1/'True_Odds_Calculator_3-way'!#REF!-1)</f>
        <v>#REF!</v>
      </c>
      <c r="H300" s="6">
        <f>IF('Log_working_3-way'!$D300="","",'True_Odds_Calculator_3-way'!N301/'True_Odds_Calculator_3-way'!A301-1)</f>
        <v>39.666472644738285</v>
      </c>
      <c r="I300" s="6">
        <f>IF('Log_working_3-way'!$D300="","",'True_Odds_Calculator_3-way'!O301/'True_Odds_Calculator_3-way'!B301-1)</f>
        <v>4.840543787338893</v>
      </c>
      <c r="J300" s="6" t="e">
        <f>IF('Log_working_3-way'!$D300="","",'True_Odds_Calculator_3-way'!#REF!/'True_Odds_Calculator_3-way'!C301-1)</f>
        <v>#REF!</v>
      </c>
      <c r="K300" s="6">
        <f>IF('Log_working_3-way'!$D300="","",1/'True_Odds_Calculator_3-way'!A301+1/'True_Odds_Calculator_3-way'!B301+1/'True_Odds_Calculator_3-way'!C301-1)</f>
        <v>2.3528876396296861E-2</v>
      </c>
    </row>
    <row r="301" spans="4:11" x14ac:dyDescent="0.25">
      <c r="D301">
        <f>solve_for_c('True_Odds_Calculator_3-way'!A302,'True_Odds_Calculator_3-way'!B302,'True_Odds_Calculator_3-way'!C302,'Log_working_3-way'!B$1,'Log_working_3-way'!B$2)</f>
        <v>1.0301412440892292</v>
      </c>
      <c r="F301" s="6" t="e">
        <f>IF('Log_working_3-way'!D301="","",1/'True_Odds_Calculator_3-way'!N302+1/'True_Odds_Calculator_3-way'!O302+1/'True_Odds_Calculator_3-way'!#REF!-1)</f>
        <v>#REF!</v>
      </c>
      <c r="H301" s="6">
        <f>IF('Log_working_3-way'!$D301="","",'True_Odds_Calculator_3-way'!N302/'True_Odds_Calculator_3-way'!A302-1)</f>
        <v>12.584492726140871</v>
      </c>
      <c r="I301" s="6">
        <f>IF('Log_working_3-way'!$D301="","",'True_Odds_Calculator_3-way'!O302/'True_Odds_Calculator_3-way'!B302-1)</f>
        <v>9.8323721429721882</v>
      </c>
      <c r="J301" s="6" t="e">
        <f>IF('Log_working_3-way'!$D301="","",'True_Odds_Calculator_3-way'!#REF!/'True_Odds_Calculator_3-way'!C302-1)</f>
        <v>#REF!</v>
      </c>
      <c r="K301" s="6">
        <f>IF('Log_working_3-way'!$D301="","",1/'True_Odds_Calculator_3-way'!A302+1/'True_Odds_Calculator_3-way'!B302+1/'True_Odds_Calculator_3-way'!C302-1)</f>
        <v>3.2604591210365186E-2</v>
      </c>
    </row>
    <row r="302" spans="4:11" x14ac:dyDescent="0.25">
      <c r="D302">
        <f>solve_for_c('True_Odds_Calculator_3-way'!A303,'True_Odds_Calculator_3-way'!B303,'True_Odds_Calculator_3-way'!C303,'Log_working_3-way'!B$1,'Log_working_3-way'!B$2)</f>
        <v>1.0382522275470127</v>
      </c>
      <c r="F302" s="6" t="e">
        <f>IF('Log_working_3-way'!D302="","",1/'True_Odds_Calculator_3-way'!N303+1/'True_Odds_Calculator_3-way'!O303+1/'True_Odds_Calculator_3-way'!#REF!-1)</f>
        <v>#REF!</v>
      </c>
      <c r="H302" s="6">
        <f>IF('Log_working_3-way'!$D302="","",'True_Odds_Calculator_3-way'!N303/'True_Odds_Calculator_3-way'!A303-1)</f>
        <v>35.354121109872217</v>
      </c>
      <c r="I302" s="6">
        <f>IF('Log_working_3-way'!$D302="","",'True_Odds_Calculator_3-way'!O303/'True_Odds_Calculator_3-way'!B303-1)</f>
        <v>5.5163949655469375</v>
      </c>
      <c r="J302" s="6" t="e">
        <f>IF('Log_working_3-way'!$D302="","",'True_Odds_Calculator_3-way'!#REF!/'True_Odds_Calculator_3-way'!C303-1)</f>
        <v>#REF!</v>
      </c>
      <c r="K302" s="6">
        <f>IF('Log_working_3-way'!$D302="","",1/'True_Odds_Calculator_3-way'!A303+1/'True_Odds_Calculator_3-way'!B303+1/'True_Odds_Calculator_3-way'!C303-1)</f>
        <v>3.5311746550572787E-2</v>
      </c>
    </row>
    <row r="303" spans="4:11" x14ac:dyDescent="0.25">
      <c r="D303">
        <f>solve_for_c('True_Odds_Calculator_3-way'!A304,'True_Odds_Calculator_3-way'!B304,'True_Odds_Calculator_3-way'!C304,'Log_working_3-way'!B$1,'Log_working_3-way'!B$2)</f>
        <v>1.0304225764973585</v>
      </c>
      <c r="F303" s="6" t="e">
        <f>IF('Log_working_3-way'!D303="","",1/'True_Odds_Calculator_3-way'!N304+1/'True_Odds_Calculator_3-way'!O304+1/'True_Odds_Calculator_3-way'!#REF!-1)</f>
        <v>#REF!</v>
      </c>
      <c r="H303" s="6">
        <f>IF('Log_working_3-way'!$D303="","",'True_Odds_Calculator_3-way'!N304/'True_Odds_Calculator_3-way'!A304-1)</f>
        <v>15.673825421007447</v>
      </c>
      <c r="I303" s="6">
        <f>IF('Log_working_3-way'!$D303="","",'True_Odds_Calculator_3-way'!O304/'True_Odds_Calculator_3-way'!B304-1)</f>
        <v>9.6183111955345524</v>
      </c>
      <c r="J303" s="6" t="e">
        <f>IF('Log_working_3-way'!$D303="","",'True_Odds_Calculator_3-way'!#REF!/'True_Odds_Calculator_3-way'!C304-1)</f>
        <v>#REF!</v>
      </c>
      <c r="K303" s="6">
        <f>IF('Log_working_3-way'!$D303="","",1/'True_Odds_Calculator_3-way'!A304+1/'True_Odds_Calculator_3-way'!B304+1/'True_Odds_Calculator_3-way'!C304-1)</f>
        <v>3.2596538440067491E-2</v>
      </c>
    </row>
    <row r="304" spans="4:11" x14ac:dyDescent="0.25">
      <c r="D304">
        <f>solve_for_c('True_Odds_Calculator_3-way'!A305,'True_Odds_Calculator_3-way'!B305,'True_Odds_Calculator_3-way'!C305,'Log_working_3-way'!B$1,'Log_working_3-way'!B$2)</f>
        <v>1.0370080618571269</v>
      </c>
      <c r="F304" s="6" t="e">
        <f>IF('Log_working_3-way'!D304="","",1/'True_Odds_Calculator_3-way'!N305+1/'True_Odds_Calculator_3-way'!O305+1/'True_Odds_Calculator_3-way'!#REF!-1)</f>
        <v>#REF!</v>
      </c>
      <c r="H304" s="6">
        <f>IF('Log_working_3-way'!$D304="","",'True_Odds_Calculator_3-way'!N305/'True_Odds_Calculator_3-way'!A305-1)</f>
        <v>18.885086092518328</v>
      </c>
      <c r="I304" s="6">
        <f>IF('Log_working_3-way'!$D304="","",'True_Odds_Calculator_3-way'!O305/'True_Odds_Calculator_3-way'!B305-1)</f>
        <v>8.4578292948957579</v>
      </c>
      <c r="J304" s="6" t="e">
        <f>IF('Log_working_3-way'!$D304="","",'True_Odds_Calculator_3-way'!#REF!/'True_Odds_Calculator_3-way'!C305-1)</f>
        <v>#REF!</v>
      </c>
      <c r="K304" s="6">
        <f>IF('Log_working_3-way'!$D304="","",1/'True_Odds_Calculator_3-way'!A305+1/'True_Odds_Calculator_3-way'!B305+1/'True_Odds_Calculator_3-way'!C305-1)</f>
        <v>3.9027788397006269E-2</v>
      </c>
    </row>
    <row r="305" spans="4:11" x14ac:dyDescent="0.25">
      <c r="D305">
        <f>solve_for_c('True_Odds_Calculator_3-way'!A306,'True_Odds_Calculator_3-way'!B306,'True_Odds_Calculator_3-way'!C306,'Log_working_3-way'!B$1,'Log_working_3-way'!B$2)</f>
        <v>1.0415434273821365</v>
      </c>
      <c r="F305" s="6" t="e">
        <f>IF('Log_working_3-way'!D305="","",1/'True_Odds_Calculator_3-way'!N306+1/'True_Odds_Calculator_3-way'!O306+1/'True_Odds_Calculator_3-way'!#REF!-1)</f>
        <v>#REF!</v>
      </c>
      <c r="H305" s="6">
        <f>IF('Log_working_3-way'!$D305="","",'True_Odds_Calculator_3-way'!N306/'True_Odds_Calculator_3-way'!A306-1)</f>
        <v>28.317372733151942</v>
      </c>
      <c r="I305" s="6">
        <f>IF('Log_working_3-way'!$D305="","",'True_Odds_Calculator_3-way'!O306/'True_Odds_Calculator_3-way'!B306-1)</f>
        <v>5.7937022416166188</v>
      </c>
      <c r="J305" s="6" t="e">
        <f>IF('Log_working_3-way'!$D305="","",'True_Odds_Calculator_3-way'!#REF!/'True_Odds_Calculator_3-way'!C306-1)</f>
        <v>#REF!</v>
      </c>
      <c r="K305" s="6">
        <f>IF('Log_working_3-way'!$D305="","",1/'True_Odds_Calculator_3-way'!A306+1/'True_Odds_Calculator_3-way'!B306+1/'True_Odds_Calculator_3-way'!C306-1)</f>
        <v>4.1160783874304441E-2</v>
      </c>
    </row>
    <row r="306" spans="4:11" x14ac:dyDescent="0.25">
      <c r="D306">
        <f>solve_for_c('True_Odds_Calculator_3-way'!A307,'True_Odds_Calculator_3-way'!B307,'True_Odds_Calculator_3-way'!C307,'Log_working_3-way'!B$1,'Log_working_3-way'!B$2)</f>
        <v>1.0383643064240258</v>
      </c>
      <c r="F306" s="6" t="e">
        <f>IF('Log_working_3-way'!D306="","",1/'True_Odds_Calculator_3-way'!N307+1/'True_Odds_Calculator_3-way'!O307+1/'True_Odds_Calculator_3-way'!#REF!-1)</f>
        <v>#REF!</v>
      </c>
      <c r="H306" s="6">
        <f>IF('Log_working_3-way'!$D306="","",'True_Odds_Calculator_3-way'!N307/'True_Odds_Calculator_3-way'!A307-1)</f>
        <v>19.795188599251471</v>
      </c>
      <c r="I306" s="6">
        <f>IF('Log_working_3-way'!$D306="","",'True_Odds_Calculator_3-way'!O307/'True_Odds_Calculator_3-way'!B307-1)</f>
        <v>7.4140750761562888</v>
      </c>
      <c r="J306" s="6" t="e">
        <f>IF('Log_working_3-way'!$D306="","",'True_Odds_Calculator_3-way'!#REF!/'True_Odds_Calculator_3-way'!C307-1)</f>
        <v>#REF!</v>
      </c>
      <c r="K306" s="6">
        <f>IF('Log_working_3-way'!$D306="","",1/'True_Odds_Calculator_3-way'!A307+1/'True_Odds_Calculator_3-way'!B307+1/'True_Odds_Calculator_3-way'!C307-1)</f>
        <v>4.0303876173995334E-2</v>
      </c>
    </row>
    <row r="307" spans="4:11" x14ac:dyDescent="0.25">
      <c r="D307">
        <f>solve_for_c('True_Odds_Calculator_3-way'!A308,'True_Odds_Calculator_3-way'!B308,'True_Odds_Calculator_3-way'!C308,'Log_working_3-way'!B$1,'Log_working_3-way'!B$2)</f>
        <v>1.0382786986629291</v>
      </c>
      <c r="F307" s="6" t="e">
        <f>IF('Log_working_3-way'!D307="","",1/'True_Odds_Calculator_3-way'!N308+1/'True_Odds_Calculator_3-way'!O308+1/'True_Odds_Calculator_3-way'!#REF!-1)</f>
        <v>#REF!</v>
      </c>
      <c r="H307" s="6">
        <f>IF('Log_working_3-way'!$D307="","",'True_Odds_Calculator_3-way'!N308/'True_Odds_Calculator_3-way'!A308-1)</f>
        <v>5.6272871793816908</v>
      </c>
      <c r="I307" s="6">
        <f>IF('Log_working_3-way'!$D307="","",'True_Odds_Calculator_3-way'!O308/'True_Odds_Calculator_3-way'!B308-1)</f>
        <v>6.3819540538073349</v>
      </c>
      <c r="J307" s="6" t="e">
        <f>IF('Log_working_3-way'!$D307="","",'True_Odds_Calculator_3-way'!#REF!/'True_Odds_Calculator_3-way'!C308-1)</f>
        <v>#REF!</v>
      </c>
      <c r="K307" s="6">
        <f>IF('Log_working_3-way'!$D307="","",1/'True_Odds_Calculator_3-way'!A308+1/'True_Odds_Calculator_3-way'!B308+1/'True_Odds_Calculator_3-way'!C308-1)</f>
        <v>3.947550185035742E-2</v>
      </c>
    </row>
    <row r="308" spans="4:11" x14ac:dyDescent="0.25">
      <c r="D308">
        <f>solve_for_c('True_Odds_Calculator_3-way'!A309,'True_Odds_Calculator_3-way'!B309,'True_Odds_Calculator_3-way'!C309,'Log_working_3-way'!B$1,'Log_working_3-way'!B$2)</f>
        <v>1.0483426339301207</v>
      </c>
      <c r="F308" s="6" t="e">
        <f>IF('Log_working_3-way'!D308="","",1/'True_Odds_Calculator_3-way'!N309+1/'True_Odds_Calculator_3-way'!O309+1/'True_Odds_Calculator_3-way'!#REF!-1)</f>
        <v>#REF!</v>
      </c>
      <c r="H308" s="6">
        <f>IF('Log_working_3-way'!$D308="","",'True_Odds_Calculator_3-way'!N309/'True_Odds_Calculator_3-way'!A309-1)</f>
        <v>36.88977213210935</v>
      </c>
      <c r="I308" s="6">
        <f>IF('Log_working_3-way'!$D308="","",'True_Odds_Calculator_3-way'!O309/'True_Odds_Calculator_3-way'!B309-1)</f>
        <v>4.8688567865396566</v>
      </c>
      <c r="J308" s="6" t="e">
        <f>IF('Log_working_3-way'!$D308="","",'True_Odds_Calculator_3-way'!#REF!/'True_Odds_Calculator_3-way'!C309-1)</f>
        <v>#REF!</v>
      </c>
      <c r="K308" s="6">
        <f>IF('Log_working_3-way'!$D308="","",1/'True_Odds_Calculator_3-way'!A309+1/'True_Odds_Calculator_3-way'!B309+1/'True_Odds_Calculator_3-way'!C309-1)</f>
        <v>4.39597576900006E-2</v>
      </c>
    </row>
    <row r="309" spans="4:11" x14ac:dyDescent="0.25">
      <c r="D309">
        <f>solve_for_c('True_Odds_Calculator_3-way'!A310,'True_Odds_Calculator_3-way'!B310,'True_Odds_Calculator_3-way'!C310,'Log_working_3-way'!B$1,'Log_working_3-way'!B$2)</f>
        <v>1.0367480866470573</v>
      </c>
      <c r="F309" s="6" t="e">
        <f>IF('Log_working_3-way'!D309="","",1/'True_Odds_Calculator_3-way'!N310+1/'True_Odds_Calculator_3-way'!O310+1/'True_Odds_Calculator_3-way'!#REF!-1)</f>
        <v>#REF!</v>
      </c>
      <c r="H309" s="6">
        <f>IF('Log_working_3-way'!$D309="","",'True_Odds_Calculator_3-way'!N310/'True_Odds_Calculator_3-way'!A310-1)</f>
        <v>13.796089840471922</v>
      </c>
      <c r="I309" s="6">
        <f>IF('Log_working_3-way'!$D309="","",'True_Odds_Calculator_3-way'!O310/'True_Odds_Calculator_3-way'!B310-1)</f>
        <v>6.8093176344078934</v>
      </c>
      <c r="J309" s="6" t="e">
        <f>IF('Log_working_3-way'!$D309="","",'True_Odds_Calculator_3-way'!#REF!/'True_Odds_Calculator_3-way'!C310-1)</f>
        <v>#REF!</v>
      </c>
      <c r="K309" s="6">
        <f>IF('Log_working_3-way'!$D309="","",1/'True_Odds_Calculator_3-way'!A310+1/'True_Odds_Calculator_3-way'!B310+1/'True_Odds_Calculator_3-way'!C310-1)</f>
        <v>3.937598822509325E-2</v>
      </c>
    </row>
    <row r="310" spans="4:11" x14ac:dyDescent="0.25">
      <c r="D310">
        <f>solve_for_c('True_Odds_Calculator_3-way'!A311,'True_Odds_Calculator_3-way'!B311,'True_Odds_Calculator_3-way'!C311,'Log_working_3-way'!B$1,'Log_working_3-way'!B$2)</f>
        <v>1.0573316919121234</v>
      </c>
      <c r="F310" s="6" t="e">
        <f>IF('Log_working_3-way'!D310="","",1/'True_Odds_Calculator_3-way'!N311+1/'True_Odds_Calculator_3-way'!O311+1/'True_Odds_Calculator_3-way'!#REF!-1)</f>
        <v>#REF!</v>
      </c>
      <c r="H310" s="6">
        <f>IF('Log_working_3-way'!$D310="","",'True_Odds_Calculator_3-way'!N311/'True_Odds_Calculator_3-way'!A311-1)</f>
        <v>47.796782333524988</v>
      </c>
      <c r="I310" s="6">
        <f>IF('Log_working_3-way'!$D310="","",'True_Odds_Calculator_3-way'!O311/'True_Odds_Calculator_3-way'!B311-1)</f>
        <v>3.0326388935193451</v>
      </c>
      <c r="J310" s="6" t="e">
        <f>IF('Log_working_3-way'!$D310="","",'True_Odds_Calculator_3-way'!#REF!/'True_Odds_Calculator_3-way'!C311-1)</f>
        <v>#REF!</v>
      </c>
      <c r="K310" s="6">
        <f>IF('Log_working_3-way'!$D310="","",1/'True_Odds_Calculator_3-way'!A311+1/'True_Odds_Calculator_3-way'!B311+1/'True_Odds_Calculator_3-way'!C311-1)</f>
        <v>4.5569107703493428E-2</v>
      </c>
    </row>
    <row r="311" spans="4:11" x14ac:dyDescent="0.25">
      <c r="D311">
        <f>solve_for_c('True_Odds_Calculator_3-way'!A312,'True_Odds_Calculator_3-way'!B312,'True_Odds_Calculator_3-way'!C312,'Log_working_3-way'!B$1,'Log_working_3-way'!B$2)</f>
        <v>1.0414155097196813</v>
      </c>
      <c r="F311" s="6" t="e">
        <f>IF('Log_working_3-way'!D311="","",1/'True_Odds_Calculator_3-way'!N312+1/'True_Odds_Calculator_3-way'!O312+1/'True_Odds_Calculator_3-way'!#REF!-1)</f>
        <v>#REF!</v>
      </c>
      <c r="H311" s="6">
        <f>IF('Log_working_3-way'!$D311="","",'True_Odds_Calculator_3-way'!N312/'True_Odds_Calculator_3-way'!A312-1)</f>
        <v>4.4967881709655497</v>
      </c>
      <c r="I311" s="6">
        <f>IF('Log_working_3-way'!$D311="","",'True_Odds_Calculator_3-way'!O312/'True_Odds_Calculator_3-way'!B312-1)</f>
        <v>5.1245078077733428</v>
      </c>
      <c r="J311" s="6" t="e">
        <f>IF('Log_working_3-way'!$D311="","",'True_Odds_Calculator_3-way'!#REF!/'True_Odds_Calculator_3-way'!C312-1)</f>
        <v>#REF!</v>
      </c>
      <c r="K311" s="6">
        <f>IF('Log_working_3-way'!$D311="","",1/'True_Odds_Calculator_3-way'!A312+1/'True_Odds_Calculator_3-way'!B312+1/'True_Odds_Calculator_3-way'!C312-1)</f>
        <v>4.121025173656756E-2</v>
      </c>
    </row>
    <row r="312" spans="4:11" x14ac:dyDescent="0.25">
      <c r="D312">
        <f>solve_for_c('True_Odds_Calculator_3-way'!A313,'True_Odds_Calculator_3-way'!B313,'True_Odds_Calculator_3-way'!C313,'Log_working_3-way'!B$1,'Log_working_3-way'!B$2)</f>
        <v>1.0203371472915459</v>
      </c>
      <c r="F312" s="6" t="e">
        <f>IF('Log_working_3-way'!D312="","",1/'True_Odds_Calculator_3-way'!N313+1/'True_Odds_Calculator_3-way'!O313+1/'True_Odds_Calculator_3-way'!#REF!-1)</f>
        <v>#REF!</v>
      </c>
      <c r="H312" s="6">
        <f>IF('Log_working_3-way'!$D312="","",'True_Odds_Calculator_3-way'!N313/'True_Odds_Calculator_3-way'!A313-1)</f>
        <v>12.725701958514861</v>
      </c>
      <c r="I312" s="6">
        <f>IF('Log_working_3-way'!$D312="","",'True_Odds_Calculator_3-way'!O313/'True_Odds_Calculator_3-way'!B313-1)</f>
        <v>6.8081934223927165</v>
      </c>
      <c r="J312" s="6" t="e">
        <f>IF('Log_working_3-way'!$D312="","",'True_Odds_Calculator_3-way'!#REF!/'True_Odds_Calculator_3-way'!C313-1)</f>
        <v>#REF!</v>
      </c>
      <c r="K312" s="6">
        <f>IF('Log_working_3-way'!$D312="","",1/'True_Odds_Calculator_3-way'!A313+1/'True_Odds_Calculator_3-way'!B313+1/'True_Odds_Calculator_3-way'!C313-1)</f>
        <v>2.1981214561842322E-2</v>
      </c>
    </row>
    <row r="313" spans="4:11" x14ac:dyDescent="0.25">
      <c r="D313">
        <f>solve_for_c('True_Odds_Calculator_3-way'!A314,'True_Odds_Calculator_3-way'!B314,'True_Odds_Calculator_3-way'!C314,'Log_working_3-way'!B$1,'Log_working_3-way'!B$2)</f>
        <v>1.0218658510174412</v>
      </c>
      <c r="F313" s="6" t="e">
        <f>IF('Log_working_3-way'!D313="","",1/'True_Odds_Calculator_3-way'!N314+1/'True_Odds_Calculator_3-way'!O314+1/'True_Odds_Calculator_3-way'!#REF!-1)</f>
        <v>#REF!</v>
      </c>
      <c r="H313" s="6">
        <f>IF('Log_working_3-way'!$D313="","",'True_Odds_Calculator_3-way'!N314/'True_Odds_Calculator_3-way'!A314-1)</f>
        <v>17.472793201707816</v>
      </c>
      <c r="I313" s="6">
        <f>IF('Log_working_3-way'!$D313="","",'True_Odds_Calculator_3-way'!O314/'True_Odds_Calculator_3-way'!B314-1)</f>
        <v>5.9121403941994632</v>
      </c>
      <c r="J313" s="6" t="e">
        <f>IF('Log_working_3-way'!$D313="","",'True_Odds_Calculator_3-way'!#REF!/'True_Odds_Calculator_3-way'!C314-1)</f>
        <v>#REF!</v>
      </c>
      <c r="K313" s="6">
        <f>IF('Log_working_3-way'!$D313="","",1/'True_Odds_Calculator_3-way'!A314+1/'True_Odds_Calculator_3-way'!B314+1/'True_Odds_Calculator_3-way'!C314-1)</f>
        <v>2.332070066545322E-2</v>
      </c>
    </row>
    <row r="314" spans="4:11" x14ac:dyDescent="0.25">
      <c r="D314">
        <f>solve_for_c('True_Odds_Calculator_3-way'!A315,'True_Odds_Calculator_3-way'!B315,'True_Odds_Calculator_3-way'!C315,'Log_working_3-way'!B$1,'Log_working_3-way'!B$2)</f>
        <v>1.0272094987093077</v>
      </c>
      <c r="F314" s="6" t="e">
        <f>IF('Log_working_3-way'!D314="","",1/'True_Odds_Calculator_3-way'!N315+1/'True_Odds_Calculator_3-way'!O315+1/'True_Odds_Calculator_3-way'!#REF!-1)</f>
        <v>#REF!</v>
      </c>
      <c r="H314" s="6">
        <f>IF('Log_working_3-way'!$D314="","",'True_Odds_Calculator_3-way'!N315/'True_Odds_Calculator_3-way'!A315-1)</f>
        <v>23.5632566297189</v>
      </c>
      <c r="I314" s="6">
        <f>IF('Log_working_3-way'!$D314="","",'True_Odds_Calculator_3-way'!O315/'True_Odds_Calculator_3-way'!B315-1)</f>
        <v>6.9406491901510048</v>
      </c>
      <c r="J314" s="6" t="e">
        <f>IF('Log_working_3-way'!$D314="","",'True_Odds_Calculator_3-way'!#REF!/'True_Odds_Calculator_3-way'!C315-1)</f>
        <v>#REF!</v>
      </c>
      <c r="K314" s="6">
        <f>IF('Log_working_3-way'!$D314="","",1/'True_Odds_Calculator_3-way'!A315+1/'True_Odds_Calculator_3-way'!B315+1/'True_Odds_Calculator_3-way'!C315-1)</f>
        <v>2.8035002005574183E-2</v>
      </c>
    </row>
    <row r="315" spans="4:11" x14ac:dyDescent="0.25">
      <c r="D315">
        <f>solve_for_c('True_Odds_Calculator_3-way'!A316,'True_Odds_Calculator_3-way'!B316,'True_Odds_Calculator_3-way'!C316,'Log_working_3-way'!B$1,'Log_working_3-way'!B$2)</f>
        <v>1.0271762579183694</v>
      </c>
      <c r="F315" s="6" t="e">
        <f>IF('Log_working_3-way'!D315="","",1/'True_Odds_Calculator_3-way'!N316+1/'True_Odds_Calculator_3-way'!O316+1/'True_Odds_Calculator_3-way'!#REF!-1)</f>
        <v>#REF!</v>
      </c>
      <c r="H315" s="6">
        <f>IF('Log_working_3-way'!$D315="","",'True_Odds_Calculator_3-way'!N316/'True_Odds_Calculator_3-way'!A316-1)</f>
        <v>7.5580731742764495</v>
      </c>
      <c r="I315" s="6">
        <f>IF('Log_working_3-way'!$D315="","",'True_Odds_Calculator_3-way'!O316/'True_Odds_Calculator_3-way'!B316-1)</f>
        <v>6.9341372435053241</v>
      </c>
      <c r="J315" s="6" t="e">
        <f>IF('Log_working_3-way'!$D315="","",'True_Odds_Calculator_3-way'!#REF!/'True_Odds_Calculator_3-way'!C316-1)</f>
        <v>#REF!</v>
      </c>
      <c r="K315" s="6">
        <f>IF('Log_working_3-way'!$D315="","",1/'True_Odds_Calculator_3-way'!A316+1/'True_Odds_Calculator_3-way'!B316+1/'True_Odds_Calculator_3-way'!C316-1)</f>
        <v>2.8878762187367402E-2</v>
      </c>
    </row>
    <row r="316" spans="4:11" x14ac:dyDescent="0.25">
      <c r="D316">
        <f>solve_for_c('True_Odds_Calculator_3-way'!A317,'True_Odds_Calculator_3-way'!B317,'True_Odds_Calculator_3-way'!C317,'Log_working_3-way'!B$1,'Log_working_3-way'!B$2)</f>
        <v>1.0256221312357054</v>
      </c>
      <c r="F316" s="6" t="e">
        <f>IF('Log_working_3-way'!D316="","",1/'True_Odds_Calculator_3-way'!N317+1/'True_Odds_Calculator_3-way'!O317+1/'True_Odds_Calculator_3-way'!#REF!-1)</f>
        <v>#REF!</v>
      </c>
      <c r="H316" s="6">
        <f>IF('Log_working_3-way'!$D316="","",'True_Odds_Calculator_3-way'!N317/'True_Odds_Calculator_3-way'!A317-1)</f>
        <v>12.962117385453931</v>
      </c>
      <c r="I316" s="6">
        <f>IF('Log_working_3-way'!$D316="","",'True_Odds_Calculator_3-way'!O317/'True_Odds_Calculator_3-way'!B317-1)</f>
        <v>6.9892918226992968</v>
      </c>
      <c r="J316" s="6" t="e">
        <f>IF('Log_working_3-way'!$D316="","",'True_Odds_Calculator_3-way'!#REF!/'True_Odds_Calculator_3-way'!C317-1)</f>
        <v>#REF!</v>
      </c>
      <c r="K316" s="6">
        <f>IF('Log_working_3-way'!$D316="","",1/'True_Odds_Calculator_3-way'!A317+1/'True_Odds_Calculator_3-way'!B317+1/'True_Odds_Calculator_3-way'!C317-1)</f>
        <v>2.7639670656987247E-2</v>
      </c>
    </row>
    <row r="317" spans="4:11" x14ac:dyDescent="0.25">
      <c r="D317">
        <f>solve_for_c('True_Odds_Calculator_3-way'!A318,'True_Odds_Calculator_3-way'!B318,'True_Odds_Calculator_3-way'!C318,'Log_working_3-way'!B$1,'Log_working_3-way'!B$2)</f>
        <v>1.0254596958608484</v>
      </c>
      <c r="F317" s="6" t="e">
        <f>IF('Log_working_3-way'!D317="","",1/'True_Odds_Calculator_3-way'!N318+1/'True_Odds_Calculator_3-way'!O318+1/'True_Odds_Calculator_3-way'!#REF!-1)</f>
        <v>#REF!</v>
      </c>
      <c r="H317" s="6">
        <f>IF('Log_working_3-way'!$D317="","",'True_Odds_Calculator_3-way'!N318/'True_Odds_Calculator_3-way'!A318-1)</f>
        <v>33.186565326245251</v>
      </c>
      <c r="I317" s="6">
        <f>IF('Log_working_3-way'!$D317="","",'True_Odds_Calculator_3-way'!O318/'True_Odds_Calculator_3-way'!B318-1)</f>
        <v>5.5872996612102588</v>
      </c>
      <c r="J317" s="6" t="e">
        <f>IF('Log_working_3-way'!$D317="","",'True_Odds_Calculator_3-way'!#REF!/'True_Odds_Calculator_3-way'!C318-1)</f>
        <v>#REF!</v>
      </c>
      <c r="K317" s="6">
        <f>IF('Log_working_3-way'!$D317="","",1/'True_Odds_Calculator_3-way'!A318+1/'True_Odds_Calculator_3-way'!B318+1/'True_Odds_Calculator_3-way'!C318-1)</f>
        <v>2.4167807746922954E-2</v>
      </c>
    </row>
    <row r="318" spans="4:11" x14ac:dyDescent="0.25">
      <c r="D318">
        <f>solve_for_c('True_Odds_Calculator_3-way'!A319,'True_Odds_Calculator_3-way'!B319,'True_Odds_Calculator_3-way'!C319,'Log_working_3-way'!B$1,'Log_working_3-way'!B$2)</f>
        <v>1.0214687288337387</v>
      </c>
      <c r="F318" s="6" t="e">
        <f>IF('Log_working_3-way'!D318="","",1/'True_Odds_Calculator_3-way'!N319+1/'True_Odds_Calculator_3-way'!O319+1/'True_Odds_Calculator_3-way'!#REF!-1)</f>
        <v>#REF!</v>
      </c>
      <c r="H318" s="6">
        <f>IF('Log_working_3-way'!$D318="","",'True_Odds_Calculator_3-way'!N319/'True_Odds_Calculator_3-way'!A319-1)</f>
        <v>21.17613969946526</v>
      </c>
      <c r="I318" s="6">
        <f>IF('Log_working_3-way'!$D318="","",'True_Odds_Calculator_3-way'!O319/'True_Odds_Calculator_3-way'!B319-1)</f>
        <v>6.8040135397428738</v>
      </c>
      <c r="J318" s="6" t="e">
        <f>IF('Log_working_3-way'!$D318="","",'True_Odds_Calculator_3-way'!#REF!/'True_Odds_Calculator_3-way'!C319-1)</f>
        <v>#REF!</v>
      </c>
      <c r="K318" s="6">
        <f>IF('Log_working_3-way'!$D318="","",1/'True_Odds_Calculator_3-way'!A319+1/'True_Odds_Calculator_3-way'!B319+1/'True_Odds_Calculator_3-way'!C319-1)</f>
        <v>2.2528594640754074E-2</v>
      </c>
    </row>
    <row r="319" spans="4:11" x14ac:dyDescent="0.25">
      <c r="D319">
        <f>solve_for_c('True_Odds_Calculator_3-way'!A320,'True_Odds_Calculator_3-way'!B320,'True_Odds_Calculator_3-way'!C320,'Log_working_3-way'!B$1,'Log_working_3-way'!B$2)</f>
        <v>1.0253738868400919</v>
      </c>
      <c r="F319" s="6" t="e">
        <f>IF('Log_working_3-way'!D319="","",1/'True_Odds_Calculator_3-way'!N320+1/'True_Odds_Calculator_3-way'!O320+1/'True_Odds_Calculator_3-way'!#REF!-1)</f>
        <v>#REF!</v>
      </c>
      <c r="H319" s="6">
        <f>IF('Log_working_3-way'!$D319="","",'True_Odds_Calculator_3-way'!N320/'True_Odds_Calculator_3-way'!A320-1)</f>
        <v>31.608749829991943</v>
      </c>
      <c r="I319" s="6">
        <f>IF('Log_working_3-way'!$D319="","",'True_Odds_Calculator_3-way'!O320/'True_Odds_Calculator_3-way'!B320-1)</f>
        <v>4.2537791768015305</v>
      </c>
      <c r="J319" s="6" t="e">
        <f>IF('Log_working_3-way'!$D319="","",'True_Odds_Calculator_3-way'!#REF!/'True_Odds_Calculator_3-way'!C320-1)</f>
        <v>#REF!</v>
      </c>
      <c r="K319" s="6">
        <f>IF('Log_working_3-way'!$D319="","",1/'True_Odds_Calculator_3-way'!A320+1/'True_Odds_Calculator_3-way'!B320+1/'True_Odds_Calculator_3-way'!C320-1)</f>
        <v>2.4645518243955333E-2</v>
      </c>
    </row>
    <row r="320" spans="4:11" x14ac:dyDescent="0.25">
      <c r="D320">
        <f>solve_for_c('True_Odds_Calculator_3-way'!A321,'True_Odds_Calculator_3-way'!B321,'True_Odds_Calculator_3-way'!C321,'Log_working_3-way'!B$1,'Log_working_3-way'!B$2)</f>
        <v>1.0221008872564548</v>
      </c>
      <c r="F320" s="6" t="e">
        <f>IF('Log_working_3-way'!D320="","",1/'True_Odds_Calculator_3-way'!N321+1/'True_Odds_Calculator_3-way'!O321+1/'True_Odds_Calculator_3-way'!#REF!-1)</f>
        <v>#REF!</v>
      </c>
      <c r="H320" s="6">
        <f>IF('Log_working_3-way'!$D320="","",'True_Odds_Calculator_3-way'!N321/'True_Odds_Calculator_3-way'!A321-1)</f>
        <v>5.6996171212546392</v>
      </c>
      <c r="I320" s="6">
        <f>IF('Log_working_3-way'!$D320="","",'True_Odds_Calculator_3-way'!O321/'True_Odds_Calculator_3-way'!B321-1)</f>
        <v>5.6646778477047484</v>
      </c>
      <c r="J320" s="6" t="e">
        <f>IF('Log_working_3-way'!$D320="","",'True_Odds_Calculator_3-way'!#REF!/'True_Odds_Calculator_3-way'!C321-1)</f>
        <v>#REF!</v>
      </c>
      <c r="K320" s="6">
        <f>IF('Log_working_3-way'!$D320="","",1/'True_Odds_Calculator_3-way'!A321+1/'True_Odds_Calculator_3-way'!B321+1/'True_Odds_Calculator_3-way'!C321-1)</f>
        <v>2.2876710456167126E-2</v>
      </c>
    </row>
    <row r="321" spans="4:11" x14ac:dyDescent="0.25">
      <c r="D321">
        <f>solve_for_c('True_Odds_Calculator_3-way'!A322,'True_Odds_Calculator_3-way'!B322,'True_Odds_Calculator_3-way'!C322,'Log_working_3-way'!B$1,'Log_working_3-way'!B$2)</f>
        <v>1.0208076460531956</v>
      </c>
      <c r="F321" s="6" t="e">
        <f>IF('Log_working_3-way'!D321="","",1/'True_Odds_Calculator_3-way'!N322+1/'True_Odds_Calculator_3-way'!O322+1/'True_Odds_Calculator_3-way'!#REF!-1)</f>
        <v>#REF!</v>
      </c>
      <c r="H321" s="6">
        <f>IF('Log_working_3-way'!$D321="","",'True_Odds_Calculator_3-way'!N322/'True_Odds_Calculator_3-way'!A322-1)</f>
        <v>8.9843731755682796</v>
      </c>
      <c r="I321" s="6">
        <f>IF('Log_working_3-way'!$D321="","",'True_Odds_Calculator_3-way'!O322/'True_Odds_Calculator_3-way'!B322-1)</f>
        <v>6.7180836986905739</v>
      </c>
      <c r="J321" s="6" t="e">
        <f>IF('Log_working_3-way'!$D321="","",'True_Odds_Calculator_3-way'!#REF!/'True_Odds_Calculator_3-way'!C322-1)</f>
        <v>#REF!</v>
      </c>
      <c r="K321" s="6">
        <f>IF('Log_working_3-way'!$D321="","",1/'True_Odds_Calculator_3-way'!A322+1/'True_Odds_Calculator_3-way'!B322+1/'True_Odds_Calculator_3-way'!C322-1)</f>
        <v>2.2328622565910283E-2</v>
      </c>
    </row>
    <row r="322" spans="4:11" x14ac:dyDescent="0.25">
      <c r="D322">
        <f>solve_for_c('True_Odds_Calculator_3-way'!A323,'True_Odds_Calculator_3-way'!B323,'True_Odds_Calculator_3-way'!C323,'Log_working_3-way'!B$1,'Log_working_3-way'!B$2)</f>
        <v>1.0289141886650299</v>
      </c>
      <c r="F322" s="6" t="e">
        <f>IF('Log_working_3-way'!D322="","",1/'True_Odds_Calculator_3-way'!N323+1/'True_Odds_Calculator_3-way'!O323+1/'True_Odds_Calculator_3-way'!#REF!-1)</f>
        <v>#REF!</v>
      </c>
      <c r="H322" s="6">
        <f>IF('Log_working_3-way'!$D322="","",'True_Odds_Calculator_3-way'!N323/'True_Odds_Calculator_3-way'!A323-1)</f>
        <v>1.7530453861061357</v>
      </c>
      <c r="I322" s="6">
        <f>IF('Log_working_3-way'!$D322="","",'True_Odds_Calculator_3-way'!O323/'True_Odds_Calculator_3-way'!B323-1)</f>
        <v>3.5861203966489184</v>
      </c>
      <c r="J322" s="6" t="e">
        <f>IF('Log_working_3-way'!$D322="","",'True_Odds_Calculator_3-way'!#REF!/'True_Odds_Calculator_3-way'!C323-1)</f>
        <v>#REF!</v>
      </c>
      <c r="K322" s="6">
        <f>IF('Log_working_3-way'!$D322="","",1/'True_Odds_Calculator_3-way'!A323+1/'True_Odds_Calculator_3-way'!B323+1/'True_Odds_Calculator_3-way'!C323-1)</f>
        <v>2.6012607612709626E-2</v>
      </c>
    </row>
    <row r="323" spans="4:11" x14ac:dyDescent="0.25">
      <c r="D323">
        <f>solve_for_c('True_Odds_Calculator_3-way'!A324,'True_Odds_Calculator_3-way'!B324,'True_Odds_Calculator_3-way'!C324,'Log_working_3-way'!B$1,'Log_working_3-way'!B$2)</f>
        <v>1.0211279566903575</v>
      </c>
      <c r="F323" s="6" t="e">
        <f>IF('Log_working_3-way'!D323="","",1/'True_Odds_Calculator_3-way'!N324+1/'True_Odds_Calculator_3-way'!O324+1/'True_Odds_Calculator_3-way'!#REF!-1)</f>
        <v>#REF!</v>
      </c>
      <c r="H323" s="6">
        <f>IF('Log_working_3-way'!$D323="","",'True_Odds_Calculator_3-way'!N324/'True_Odds_Calculator_3-way'!A324-1)</f>
        <v>14.395728329022825</v>
      </c>
      <c r="I323" s="6">
        <f>IF('Log_working_3-way'!$D323="","",'True_Odds_Calculator_3-way'!O324/'True_Odds_Calculator_3-way'!B324-1)</f>
        <v>7.3102307015466792</v>
      </c>
      <c r="J323" s="6" t="e">
        <f>IF('Log_working_3-way'!$D323="","",'True_Odds_Calculator_3-way'!#REF!/'True_Odds_Calculator_3-way'!C324-1)</f>
        <v>#REF!</v>
      </c>
      <c r="K323" s="6">
        <f>IF('Log_working_3-way'!$D323="","",1/'True_Odds_Calculator_3-way'!A324+1/'True_Odds_Calculator_3-way'!B324+1/'True_Odds_Calculator_3-way'!C324-1)</f>
        <v>2.2818746864887052E-2</v>
      </c>
    </row>
    <row r="324" spans="4:11" x14ac:dyDescent="0.25">
      <c r="D324">
        <f>solve_for_c('True_Odds_Calculator_3-way'!A325,'True_Odds_Calculator_3-way'!B325,'True_Odds_Calculator_3-way'!C325,'Log_working_3-way'!B$1,'Log_working_3-way'!B$2)</f>
        <v>1.0291049658138645</v>
      </c>
      <c r="F324" s="6" t="e">
        <f>IF('Log_working_3-way'!D324="","",1/'True_Odds_Calculator_3-way'!N325+1/'True_Odds_Calculator_3-way'!O325+1/'True_Odds_Calculator_3-way'!#REF!-1)</f>
        <v>#REF!</v>
      </c>
      <c r="H324" s="6">
        <f>IF('Log_working_3-way'!$D324="","",'True_Odds_Calculator_3-way'!N325/'True_Odds_Calculator_3-way'!A325-1)</f>
        <v>37.532574553078859</v>
      </c>
      <c r="I324" s="6">
        <f>IF('Log_working_3-way'!$D324="","",'True_Odds_Calculator_3-way'!O325/'True_Odds_Calculator_3-way'!B325-1)</f>
        <v>4.1957289082366787</v>
      </c>
      <c r="J324" s="6" t="e">
        <f>IF('Log_working_3-way'!$D324="","",'True_Odds_Calculator_3-way'!#REF!/'True_Odds_Calculator_3-way'!C325-1)</f>
        <v>#REF!</v>
      </c>
      <c r="K324" s="6">
        <f>IF('Log_working_3-way'!$D324="","",1/'True_Odds_Calculator_3-way'!A325+1/'True_Odds_Calculator_3-way'!B325+1/'True_Odds_Calculator_3-way'!C325-1)</f>
        <v>2.6544366493819638E-2</v>
      </c>
    </row>
    <row r="325" spans="4:11" x14ac:dyDescent="0.25">
      <c r="D325">
        <f>solve_for_c('True_Odds_Calculator_3-way'!A326,'True_Odds_Calculator_3-way'!B326,'True_Odds_Calculator_3-way'!C326,'Log_working_3-way'!B$1,'Log_working_3-way'!B$2)</f>
        <v>1.0208233413199197</v>
      </c>
      <c r="F325" s="6" t="e">
        <f>IF('Log_working_3-way'!D325="","",1/'True_Odds_Calculator_3-way'!N326+1/'True_Odds_Calculator_3-way'!O326+1/'True_Odds_Calculator_3-way'!#REF!-1)</f>
        <v>#REF!</v>
      </c>
      <c r="H325" s="6">
        <f>IF('Log_working_3-way'!$D325="","",'True_Odds_Calculator_3-way'!N326/'True_Odds_Calculator_3-way'!A326-1)</f>
        <v>18.497593497481333</v>
      </c>
      <c r="I325" s="6">
        <f>IF('Log_working_3-way'!$D325="","",'True_Odds_Calculator_3-way'!O326/'True_Odds_Calculator_3-way'!B326-1)</f>
        <v>7.4133371000389037</v>
      </c>
      <c r="J325" s="6" t="e">
        <f>IF('Log_working_3-way'!$D325="","",'True_Odds_Calculator_3-way'!#REF!/'True_Odds_Calculator_3-way'!C326-1)</f>
        <v>#REF!</v>
      </c>
      <c r="K325" s="6">
        <f>IF('Log_working_3-way'!$D325="","",1/'True_Odds_Calculator_3-way'!A326+1/'True_Odds_Calculator_3-way'!B326+1/'True_Odds_Calculator_3-way'!C326-1)</f>
        <v>2.2169579099595493E-2</v>
      </c>
    </row>
    <row r="326" spans="4:11" x14ac:dyDescent="0.25">
      <c r="D326">
        <f>solve_for_c('True_Odds_Calculator_3-way'!A327,'True_Odds_Calculator_3-way'!B327,'True_Odds_Calculator_3-way'!C327,'Log_working_3-way'!B$1,'Log_working_3-way'!B$2)</f>
        <v>1.0240485036741873</v>
      </c>
      <c r="F326" s="6" t="e">
        <f>IF('Log_working_3-way'!D326="","",1/'True_Odds_Calculator_3-way'!N327+1/'True_Odds_Calculator_3-way'!O327+1/'True_Odds_Calculator_3-way'!#REF!-1)</f>
        <v>#REF!</v>
      </c>
      <c r="H326" s="6">
        <f>IF('Log_working_3-way'!$D326="","",'True_Odds_Calculator_3-way'!N327/'True_Odds_Calculator_3-way'!A327-1)</f>
        <v>4.8052149190368114</v>
      </c>
      <c r="I326" s="6">
        <f>IF('Log_working_3-way'!$D326="","",'True_Odds_Calculator_3-way'!O327/'True_Odds_Calculator_3-way'!B327-1)</f>
        <v>6.2849042065311567</v>
      </c>
      <c r="J326" s="6" t="e">
        <f>IF('Log_working_3-way'!$D326="","",'True_Odds_Calculator_3-way'!#REF!/'True_Odds_Calculator_3-way'!C327-1)</f>
        <v>#REF!</v>
      </c>
      <c r="K326" s="6">
        <f>IF('Log_working_3-way'!$D326="","",1/'True_Odds_Calculator_3-way'!A327+1/'True_Odds_Calculator_3-way'!B327+1/'True_Odds_Calculator_3-way'!C327-1)</f>
        <v>2.4740695938206603E-2</v>
      </c>
    </row>
    <row r="327" spans="4:11" x14ac:dyDescent="0.25">
      <c r="D327">
        <f>solve_for_c('True_Odds_Calculator_3-way'!A328,'True_Odds_Calculator_3-way'!B328,'True_Odds_Calculator_3-way'!C328,'Log_working_3-way'!B$1,'Log_working_3-way'!B$2)</f>
        <v>1.0442991441334728</v>
      </c>
      <c r="F327" s="6" t="e">
        <f>IF('Log_working_3-way'!D327="","",1/'True_Odds_Calculator_3-way'!N328+1/'True_Odds_Calculator_3-way'!O328+1/'True_Odds_Calculator_3-way'!#REF!-1)</f>
        <v>#REF!</v>
      </c>
      <c r="H327" s="6">
        <f>IF('Log_working_3-way'!$D327="","",'True_Odds_Calculator_3-way'!N328/'True_Odds_Calculator_3-way'!A328-1)</f>
        <v>6.6755653968340463</v>
      </c>
      <c r="I327" s="6">
        <f>IF('Log_working_3-way'!$D327="","",'True_Odds_Calculator_3-way'!O328/'True_Odds_Calculator_3-way'!B328-1)</f>
        <v>5.4526532537297578</v>
      </c>
      <c r="J327" s="6" t="e">
        <f>IF('Log_working_3-way'!$D327="","",'True_Odds_Calculator_3-way'!#REF!/'True_Odds_Calculator_3-way'!C328-1)</f>
        <v>#REF!</v>
      </c>
      <c r="K327" s="6">
        <f>IF('Log_working_3-way'!$D327="","",1/'True_Odds_Calculator_3-way'!A328+1/'True_Odds_Calculator_3-way'!B328+1/'True_Odds_Calculator_3-way'!C328-1)</f>
        <v>4.5538941534499999E-2</v>
      </c>
    </row>
    <row r="328" spans="4:11" x14ac:dyDescent="0.25">
      <c r="D328">
        <f>solve_for_c('True_Odds_Calculator_3-way'!A329,'True_Odds_Calculator_3-way'!B329,'True_Odds_Calculator_3-way'!C329,'Log_working_3-way'!B$1,'Log_working_3-way'!B$2)</f>
        <v>1.1212331547861754</v>
      </c>
      <c r="F328" s="6" t="e">
        <f>IF('Log_working_3-way'!D328="","",1/'True_Odds_Calculator_3-way'!N329+1/'True_Odds_Calculator_3-way'!O329+1/'True_Odds_Calculator_3-way'!#REF!-1)</f>
        <v>#REF!</v>
      </c>
      <c r="H328" s="6">
        <f>IF('Log_working_3-way'!$D328="","",'True_Odds_Calculator_3-way'!N329/'True_Odds_Calculator_3-way'!A329-1)</f>
        <v>73.183889923594592</v>
      </c>
      <c r="I328" s="6">
        <f>IF('Log_working_3-way'!$D328="","",'True_Odds_Calculator_3-way'!O329/'True_Odds_Calculator_3-way'!B329-1)</f>
        <v>0.34248028689679555</v>
      </c>
      <c r="J328" s="6" t="e">
        <f>IF('Log_working_3-way'!$D328="","",'True_Odds_Calculator_3-way'!#REF!/'True_Odds_Calculator_3-way'!C329-1)</f>
        <v>#REF!</v>
      </c>
      <c r="K328" s="6">
        <f>IF('Log_working_3-way'!$D328="","",1/'True_Odds_Calculator_3-way'!A329+1/'True_Odds_Calculator_3-way'!B329+1/'True_Odds_Calculator_3-way'!C329-1)</f>
        <v>5.5682957823316004E-2</v>
      </c>
    </row>
    <row r="329" spans="4:11" x14ac:dyDescent="0.25">
      <c r="D329">
        <f>solve_for_c('True_Odds_Calculator_3-way'!A330,'True_Odds_Calculator_3-way'!B330,'True_Odds_Calculator_3-way'!C330,'Log_working_3-way'!B$1,'Log_working_3-way'!B$2)</f>
        <v>1.0573814145660312</v>
      </c>
      <c r="F329" s="6" t="e">
        <f>IF('Log_working_3-way'!D329="","",1/'True_Odds_Calculator_3-way'!N330+1/'True_Odds_Calculator_3-way'!O330+1/'True_Odds_Calculator_3-way'!#REF!-1)</f>
        <v>#REF!</v>
      </c>
      <c r="H329" s="6">
        <f>IF('Log_working_3-way'!$D329="","",'True_Odds_Calculator_3-way'!N330/'True_Odds_Calculator_3-way'!A330-1)</f>
        <v>32.608877230524975</v>
      </c>
      <c r="I329" s="6">
        <f>IF('Log_working_3-way'!$D329="","",'True_Odds_Calculator_3-way'!O330/'True_Odds_Calculator_3-way'!B330-1)</f>
        <v>5.9665833164734163</v>
      </c>
      <c r="J329" s="6" t="e">
        <f>IF('Log_working_3-way'!$D329="","",'True_Odds_Calculator_3-way'!#REF!/'True_Odds_Calculator_3-way'!C330-1)</f>
        <v>#REF!</v>
      </c>
      <c r="K329" s="6">
        <f>IF('Log_working_3-way'!$D329="","",1/'True_Odds_Calculator_3-way'!A330+1/'True_Odds_Calculator_3-way'!B330+1/'True_Odds_Calculator_3-way'!C330-1)</f>
        <v>5.4210730077225655E-2</v>
      </c>
    </row>
    <row r="330" spans="4:11" x14ac:dyDescent="0.25">
      <c r="D330">
        <f>solve_for_c('True_Odds_Calculator_3-way'!A331,'True_Odds_Calculator_3-way'!B331,'True_Odds_Calculator_3-way'!C331,'Log_working_3-way'!B$1,'Log_working_3-way'!B$2)</f>
        <v>1.0604892502198224</v>
      </c>
      <c r="F330" s="6" t="e">
        <f>IF('Log_working_3-way'!D330="","",1/'True_Odds_Calculator_3-way'!N331+1/'True_Odds_Calculator_3-way'!O331+1/'True_Odds_Calculator_3-way'!#REF!-1)</f>
        <v>#REF!</v>
      </c>
      <c r="H330" s="6">
        <f>IF('Log_working_3-way'!$D330="","",'True_Odds_Calculator_3-way'!N331/'True_Odds_Calculator_3-way'!A331-1)</f>
        <v>35.087650084523197</v>
      </c>
      <c r="I330" s="6">
        <f>IF('Log_working_3-way'!$D330="","",'True_Odds_Calculator_3-way'!O331/'True_Odds_Calculator_3-way'!B331-1)</f>
        <v>5.16334527812778</v>
      </c>
      <c r="J330" s="6" t="e">
        <f>IF('Log_working_3-way'!$D330="","",'True_Odds_Calculator_3-way'!#REF!/'True_Odds_Calculator_3-way'!C331-1)</f>
        <v>#REF!</v>
      </c>
      <c r="K330" s="6">
        <f>IF('Log_working_3-way'!$D330="","",1/'True_Odds_Calculator_3-way'!A331+1/'True_Odds_Calculator_3-way'!B331+1/'True_Odds_Calculator_3-way'!C331-1)</f>
        <v>5.587222996572061E-2</v>
      </c>
    </row>
    <row r="331" spans="4:11" x14ac:dyDescent="0.25">
      <c r="D331">
        <f>solve_for_c('True_Odds_Calculator_3-way'!A332,'True_Odds_Calculator_3-way'!B332,'True_Odds_Calculator_3-way'!C332,'Log_working_3-way'!B$1,'Log_working_3-way'!B$2)</f>
        <v>1.020279813512331</v>
      </c>
      <c r="F331" s="6" t="e">
        <f>IF('Log_working_3-way'!D331="","",1/'True_Odds_Calculator_3-way'!N332+1/'True_Odds_Calculator_3-way'!O332+1/'True_Odds_Calculator_3-way'!#REF!-1)</f>
        <v>#REF!</v>
      </c>
      <c r="H331" s="6">
        <f>IF('Log_working_3-way'!$D331="","",'True_Odds_Calculator_3-way'!N332/'True_Odds_Calculator_3-way'!A332-1)</f>
        <v>12.523570029030218</v>
      </c>
      <c r="I331" s="6">
        <f>IF('Log_working_3-way'!$D331="","",'True_Odds_Calculator_3-way'!O332/'True_Odds_Calculator_3-way'!B332-1)</f>
        <v>6.5089897320512859</v>
      </c>
      <c r="J331" s="6" t="e">
        <f>IF('Log_working_3-way'!$D331="","",'True_Odds_Calculator_3-way'!#REF!/'True_Odds_Calculator_3-way'!C332-1)</f>
        <v>#REF!</v>
      </c>
      <c r="K331" s="6">
        <f>IF('Log_working_3-way'!$D331="","",1/'True_Odds_Calculator_3-way'!A332+1/'True_Odds_Calculator_3-way'!B332+1/'True_Odds_Calculator_3-way'!C332-1)</f>
        <v>2.1889850503427288E-2</v>
      </c>
    </row>
    <row r="332" spans="4:11" x14ac:dyDescent="0.25">
      <c r="D332">
        <f>solve_for_c('True_Odds_Calculator_3-way'!A333,'True_Odds_Calculator_3-way'!B333,'True_Odds_Calculator_3-way'!C333,'Log_working_3-way'!B$1,'Log_working_3-way'!B$2)</f>
        <v>1.0207617891729397</v>
      </c>
      <c r="F332" s="6" t="e">
        <f>IF('Log_working_3-way'!D332="","",1/'True_Odds_Calculator_3-way'!N333+1/'True_Odds_Calculator_3-way'!O333+1/'True_Odds_Calculator_3-way'!#REF!-1)</f>
        <v>#REF!</v>
      </c>
      <c r="H332" s="6">
        <f>IF('Log_working_3-way'!$D332="","",'True_Odds_Calculator_3-way'!N333/'True_Odds_Calculator_3-way'!A333-1)</f>
        <v>17.019066907248082</v>
      </c>
      <c r="I332" s="6">
        <f>IF('Log_working_3-way'!$D332="","",'True_Odds_Calculator_3-way'!O333/'True_Odds_Calculator_3-way'!B333-1)</f>
        <v>7.1242857537857702</v>
      </c>
      <c r="J332" s="6" t="e">
        <f>IF('Log_working_3-way'!$D332="","",'True_Odds_Calculator_3-way'!#REF!/'True_Odds_Calculator_3-way'!C333-1)</f>
        <v>#REF!</v>
      </c>
      <c r="K332" s="6">
        <f>IF('Log_working_3-way'!$D332="","",1/'True_Odds_Calculator_3-way'!A333+1/'True_Odds_Calculator_3-way'!B333+1/'True_Odds_Calculator_3-way'!C333-1)</f>
        <v>2.2247036177056811E-2</v>
      </c>
    </row>
    <row r="333" spans="4:11" x14ac:dyDescent="0.25">
      <c r="D333">
        <f>solve_for_c('True_Odds_Calculator_3-way'!A334,'True_Odds_Calculator_3-way'!B334,'True_Odds_Calculator_3-way'!C334,'Log_working_3-way'!B$1,'Log_working_3-way'!B$2)</f>
        <v>1.0215332912696482</v>
      </c>
      <c r="F333" s="6" t="e">
        <f>IF('Log_working_3-way'!D333="","",1/'True_Odds_Calculator_3-way'!N334+1/'True_Odds_Calculator_3-way'!O334+1/'True_Odds_Calculator_3-way'!#REF!-1)</f>
        <v>#REF!</v>
      </c>
      <c r="H333" s="6">
        <f>IF('Log_working_3-way'!$D333="","",'True_Odds_Calculator_3-way'!N334/'True_Odds_Calculator_3-way'!A334-1)</f>
        <v>8.7265322433723096</v>
      </c>
      <c r="I333" s="6">
        <f>IF('Log_working_3-way'!$D333="","",'True_Odds_Calculator_3-way'!O334/'True_Odds_Calculator_3-way'!B334-1)</f>
        <v>6.9788530498305281</v>
      </c>
      <c r="J333" s="6" t="e">
        <f>IF('Log_working_3-way'!$D333="","",'True_Odds_Calculator_3-way'!#REF!/'True_Odds_Calculator_3-way'!C334-1)</f>
        <v>#REF!</v>
      </c>
      <c r="K333" s="6">
        <f>IF('Log_working_3-way'!$D333="","",1/'True_Odds_Calculator_3-way'!A334+1/'True_Odds_Calculator_3-way'!B334+1/'True_Odds_Calculator_3-way'!C334-1)</f>
        <v>2.3112627233539129E-2</v>
      </c>
    </row>
    <row r="334" spans="4:11" x14ac:dyDescent="0.25">
      <c r="D334">
        <f>solve_for_c('True_Odds_Calculator_3-way'!A335,'True_Odds_Calculator_3-way'!B335,'True_Odds_Calculator_3-way'!C335,'Log_working_3-way'!B$1,'Log_working_3-way'!B$2)</f>
        <v>1.0441059775989832</v>
      </c>
      <c r="F334" s="6" t="e">
        <f>IF('Log_working_3-way'!D334="","",1/'True_Odds_Calculator_3-way'!N335+1/'True_Odds_Calculator_3-way'!O335+1/'True_Odds_Calculator_3-way'!#REF!-1)</f>
        <v>#REF!</v>
      </c>
      <c r="H334" s="6">
        <f>IF('Log_working_3-way'!$D334="","",'True_Odds_Calculator_3-way'!N335/'True_Odds_Calculator_3-way'!A335-1)</f>
        <v>61.240092734811739</v>
      </c>
      <c r="I334" s="6">
        <f>IF('Log_working_3-way'!$D334="","",'True_Odds_Calculator_3-way'!O335/'True_Odds_Calculator_3-way'!B335-1)</f>
        <v>1.0969884250323627</v>
      </c>
      <c r="J334" s="6" t="e">
        <f>IF('Log_working_3-way'!$D334="","",'True_Odds_Calculator_3-way'!#REF!/'True_Odds_Calculator_3-way'!C335-1)</f>
        <v>#REF!</v>
      </c>
      <c r="K334" s="6">
        <f>IF('Log_working_3-way'!$D334="","",1/'True_Odds_Calculator_3-way'!A335+1/'True_Odds_Calculator_3-way'!B335+1/'True_Odds_Calculator_3-way'!C335-1)</f>
        <v>2.8276102876111597E-2</v>
      </c>
    </row>
    <row r="335" spans="4:11" x14ac:dyDescent="0.25">
      <c r="D335">
        <f>solve_for_c('True_Odds_Calculator_3-way'!A336,'True_Odds_Calculator_3-way'!B336,'True_Odds_Calculator_3-way'!C336,'Log_working_3-way'!B$1,'Log_working_3-way'!B$2)</f>
        <v>1.0220684685079429</v>
      </c>
      <c r="F335" s="6" t="e">
        <f>IF('Log_working_3-way'!D335="","",1/'True_Odds_Calculator_3-way'!N336+1/'True_Odds_Calculator_3-way'!O336+1/'True_Odds_Calculator_3-way'!#REF!-1)</f>
        <v>#REF!</v>
      </c>
      <c r="H335" s="6">
        <f>IF('Log_working_3-way'!$D335="","",'True_Odds_Calculator_3-way'!N336/'True_Odds_Calculator_3-way'!A336-1)</f>
        <v>6.3388422034929572</v>
      </c>
      <c r="I335" s="6">
        <f>IF('Log_working_3-way'!$D335="","",'True_Odds_Calculator_3-way'!O336/'True_Odds_Calculator_3-way'!B336-1)</f>
        <v>4.9314546128294143</v>
      </c>
      <c r="J335" s="6" t="e">
        <f>IF('Log_working_3-way'!$D335="","",'True_Odds_Calculator_3-way'!#REF!/'True_Odds_Calculator_3-way'!C336-1)</f>
        <v>#REF!</v>
      </c>
      <c r="K335" s="6">
        <f>IF('Log_working_3-way'!$D335="","",1/'True_Odds_Calculator_3-way'!A336+1/'True_Odds_Calculator_3-way'!B336+1/'True_Odds_Calculator_3-way'!C336-1)</f>
        <v>2.2790584273008285E-2</v>
      </c>
    </row>
    <row r="336" spans="4:11" x14ac:dyDescent="0.25">
      <c r="D336">
        <f>solve_for_c('True_Odds_Calculator_3-way'!A337,'True_Odds_Calculator_3-way'!B337,'True_Odds_Calculator_3-way'!C337,'Log_working_3-way'!B$1,'Log_working_3-way'!B$2)</f>
        <v>1.0212659251296903</v>
      </c>
      <c r="F336" s="6" t="e">
        <f>IF('Log_working_3-way'!D336="","",1/'True_Odds_Calculator_3-way'!N337+1/'True_Odds_Calculator_3-way'!O337+1/'True_Odds_Calculator_3-way'!#REF!-1)</f>
        <v>#REF!</v>
      </c>
      <c r="H336" s="6">
        <f>IF('Log_working_3-way'!$D336="","",'True_Odds_Calculator_3-way'!N337/'True_Odds_Calculator_3-way'!A337-1)</f>
        <v>17.810852766268308</v>
      </c>
      <c r="I336" s="6">
        <f>IF('Log_working_3-way'!$D336="","",'True_Odds_Calculator_3-way'!O337/'True_Odds_Calculator_3-way'!B337-1)</f>
        <v>5.6315603990457594</v>
      </c>
      <c r="J336" s="6" t="e">
        <f>IF('Log_working_3-way'!$D336="","",'True_Odds_Calculator_3-way'!#REF!/'True_Odds_Calculator_3-way'!C337-1)</f>
        <v>#REF!</v>
      </c>
      <c r="K336" s="6">
        <f>IF('Log_working_3-way'!$D336="","",1/'True_Odds_Calculator_3-way'!A337+1/'True_Odds_Calculator_3-way'!B337+1/'True_Odds_Calculator_3-way'!C337-1)</f>
        <v>2.2637753363992541E-2</v>
      </c>
    </row>
    <row r="337" spans="4:11" x14ac:dyDescent="0.25">
      <c r="D337">
        <f>solve_for_c('True_Odds_Calculator_3-way'!A338,'True_Odds_Calculator_3-way'!B338,'True_Odds_Calculator_3-way'!C338,'Log_working_3-way'!B$1,'Log_working_3-way'!B$2)</f>
        <v>1.0195033284579584</v>
      </c>
      <c r="F337" s="6" t="e">
        <f>IF('Log_working_3-way'!D337="","",1/'True_Odds_Calculator_3-way'!N338+1/'True_Odds_Calculator_3-way'!O338+1/'True_Odds_Calculator_3-way'!#REF!-1)</f>
        <v>#REF!</v>
      </c>
      <c r="H337" s="6">
        <f>IF('Log_working_3-way'!$D337="","",'True_Odds_Calculator_3-way'!N338/'True_Odds_Calculator_3-way'!A338-1)</f>
        <v>10.330908671653898</v>
      </c>
      <c r="I337" s="6">
        <f>IF('Log_working_3-way'!$D337="","",'True_Odds_Calculator_3-way'!O338/'True_Odds_Calculator_3-way'!B338-1)</f>
        <v>6.7278628167456462</v>
      </c>
      <c r="J337" s="6" t="e">
        <f>IF('Log_working_3-way'!$D337="","",'True_Odds_Calculator_3-way'!#REF!/'True_Odds_Calculator_3-way'!C338-1)</f>
        <v>#REF!</v>
      </c>
      <c r="K337" s="6">
        <f>IF('Log_working_3-way'!$D337="","",1/'True_Odds_Calculator_3-way'!A338+1/'True_Odds_Calculator_3-way'!B338+1/'True_Odds_Calculator_3-way'!C338-1)</f>
        <v>2.1034930826262954E-2</v>
      </c>
    </row>
    <row r="338" spans="4:11" x14ac:dyDescent="0.25">
      <c r="D338">
        <f>solve_for_c('True_Odds_Calculator_3-way'!A339,'True_Odds_Calculator_3-way'!B339,'True_Odds_Calculator_3-way'!C339,'Log_working_3-way'!B$1,'Log_working_3-way'!B$2)</f>
        <v>1.025391750646337</v>
      </c>
      <c r="F338" s="6" t="e">
        <f>IF('Log_working_3-way'!D338="","",1/'True_Odds_Calculator_3-way'!N339+1/'True_Odds_Calculator_3-way'!O339+1/'True_Odds_Calculator_3-way'!#REF!-1)</f>
        <v>#REF!</v>
      </c>
      <c r="H338" s="6">
        <f>IF('Log_working_3-way'!$D338="","",'True_Odds_Calculator_3-way'!N339/'True_Odds_Calculator_3-way'!A339-1)</f>
        <v>17.566964236350461</v>
      </c>
      <c r="I338" s="6">
        <f>IF('Log_working_3-way'!$D338="","",'True_Odds_Calculator_3-way'!O339/'True_Odds_Calculator_3-way'!B339-1)</f>
        <v>6.0360025112618123</v>
      </c>
      <c r="J338" s="6" t="e">
        <f>IF('Log_working_3-way'!$D338="","",'True_Odds_Calculator_3-way'!#REF!/'True_Odds_Calculator_3-way'!C339-1)</f>
        <v>#REF!</v>
      </c>
      <c r="K338" s="6">
        <f>IF('Log_working_3-way'!$D338="","",1/'True_Odds_Calculator_3-way'!A339+1/'True_Odds_Calculator_3-way'!B339+1/'True_Odds_Calculator_3-way'!C339-1)</f>
        <v>2.7041835368627476E-2</v>
      </c>
    </row>
    <row r="339" spans="4:11" x14ac:dyDescent="0.25">
      <c r="D339">
        <f>solve_for_c('True_Odds_Calculator_3-way'!A340,'True_Odds_Calculator_3-way'!B340,'True_Odds_Calculator_3-way'!C340,'Log_working_3-way'!B$1,'Log_working_3-way'!B$2)</f>
        <v>1.0950849589737459</v>
      </c>
      <c r="F339" s="6" t="e">
        <f>IF('Log_working_3-way'!D339="","",1/'True_Odds_Calculator_3-way'!N340+1/'True_Odds_Calculator_3-way'!O340+1/'True_Odds_Calculator_3-way'!#REF!-1)</f>
        <v>#REF!</v>
      </c>
      <c r="H339" s="6">
        <f>IF('Log_working_3-way'!$D339="","",'True_Odds_Calculator_3-way'!N340/'True_Odds_Calculator_3-way'!A340-1)</f>
        <v>-0.85408416036584023</v>
      </c>
      <c r="I339" s="6">
        <f>IF('Log_working_3-way'!$D339="","",'True_Odds_Calculator_3-way'!O340/'True_Odds_Calculator_3-way'!B340-1)</f>
        <v>-0.23927128320812041</v>
      </c>
      <c r="J339" s="6" t="e">
        <f>IF('Log_working_3-way'!$D339="","",'True_Odds_Calculator_3-way'!#REF!/'True_Odds_Calculator_3-way'!C340-1)</f>
        <v>#REF!</v>
      </c>
      <c r="K339" s="6">
        <f>IF('Log_working_3-way'!$D339="","",1/'True_Odds_Calculator_3-way'!A340+1/'True_Odds_Calculator_3-way'!B340+1/'True_Odds_Calculator_3-way'!C340-1)</f>
        <v>3.6796227255738501E-2</v>
      </c>
    </row>
    <row r="340" spans="4:11" x14ac:dyDescent="0.25">
      <c r="D340">
        <f>solve_for_c('True_Odds_Calculator_3-way'!A341,'True_Odds_Calculator_3-way'!B341,'True_Odds_Calculator_3-way'!C341,'Log_working_3-way'!B$1,'Log_working_3-way'!B$2)</f>
        <v>1.0289285054437118</v>
      </c>
      <c r="F340" s="6" t="e">
        <f>IF('Log_working_3-way'!D340="","",1/'True_Odds_Calculator_3-way'!N341+1/'True_Odds_Calculator_3-way'!O341+1/'True_Odds_Calculator_3-way'!#REF!-1)</f>
        <v>#REF!</v>
      </c>
      <c r="H340" s="6">
        <f>IF('Log_working_3-way'!$D340="","",'True_Odds_Calculator_3-way'!N341/'True_Odds_Calculator_3-way'!A341-1)</f>
        <v>26.786035131443771</v>
      </c>
      <c r="I340" s="6">
        <f>IF('Log_working_3-way'!$D340="","",'True_Odds_Calculator_3-way'!O341/'True_Odds_Calculator_3-way'!B341-1)</f>
        <v>4.5345427658275881</v>
      </c>
      <c r="J340" s="6" t="e">
        <f>IF('Log_working_3-way'!$D340="","",'True_Odds_Calculator_3-way'!#REF!/'True_Odds_Calculator_3-way'!C341-1)</f>
        <v>#REF!</v>
      </c>
      <c r="K340" s="6">
        <f>IF('Log_working_3-way'!$D340="","",1/'True_Odds_Calculator_3-way'!A341+1/'True_Odds_Calculator_3-way'!B341+1/'True_Odds_Calculator_3-way'!C341-1)</f>
        <v>2.9177318478968317E-2</v>
      </c>
    </row>
    <row r="341" spans="4:11" x14ac:dyDescent="0.25">
      <c r="D341">
        <f>solve_for_c('True_Odds_Calculator_3-way'!A342,'True_Odds_Calculator_3-way'!B342,'True_Odds_Calculator_3-way'!C342,'Log_working_3-way'!B$1,'Log_working_3-way'!B$2)</f>
        <v>1.0449647710715724</v>
      </c>
      <c r="F341" s="6" t="e">
        <f>IF('Log_working_3-way'!D341="","",1/'True_Odds_Calculator_3-way'!N342+1/'True_Odds_Calculator_3-way'!O342+1/'True_Odds_Calculator_3-way'!#REF!-1)</f>
        <v>#REF!</v>
      </c>
      <c r="H341" s="6">
        <f>IF('Log_working_3-way'!$D341="","",'True_Odds_Calculator_3-way'!N342/'True_Odds_Calculator_3-way'!A342-1)</f>
        <v>52.0733049701604</v>
      </c>
      <c r="I341" s="6">
        <f>IF('Log_working_3-way'!$D341="","",'True_Odds_Calculator_3-way'!O342/'True_Odds_Calculator_3-way'!B342-1)</f>
        <v>2.1289173149719653</v>
      </c>
      <c r="J341" s="6" t="e">
        <f>IF('Log_working_3-way'!$D341="","",'True_Odds_Calculator_3-way'!#REF!/'True_Odds_Calculator_3-way'!C342-1)</f>
        <v>#REF!</v>
      </c>
      <c r="K341" s="6">
        <f>IF('Log_working_3-way'!$D341="","",1/'True_Odds_Calculator_3-way'!A342+1/'True_Odds_Calculator_3-way'!B342+1/'True_Odds_Calculator_3-way'!C342-1)</f>
        <v>3.3847138974362201E-2</v>
      </c>
    </row>
    <row r="342" spans="4:11" x14ac:dyDescent="0.25">
      <c r="D342">
        <f>solve_for_c('True_Odds_Calculator_3-way'!A343,'True_Odds_Calculator_3-way'!B343,'True_Odds_Calculator_3-way'!C343,'Log_working_3-way'!B$1,'Log_working_3-way'!B$2)</f>
        <v>1.0255615675774497</v>
      </c>
      <c r="F342" s="6" t="e">
        <f>IF('Log_working_3-way'!D342="","",1/'True_Odds_Calculator_3-way'!N343+1/'True_Odds_Calculator_3-way'!O343+1/'True_Odds_Calculator_3-way'!#REF!-1)</f>
        <v>#REF!</v>
      </c>
      <c r="H342" s="6">
        <f>IF('Log_working_3-way'!$D342="","",'True_Odds_Calculator_3-way'!N343/'True_Odds_Calculator_3-way'!A343-1)</f>
        <v>17.562776090976229</v>
      </c>
      <c r="I342" s="6">
        <f>IF('Log_working_3-way'!$D342="","",'True_Odds_Calculator_3-way'!O343/'True_Odds_Calculator_3-way'!B343-1)</f>
        <v>6.9465350284643632</v>
      </c>
      <c r="J342" s="6" t="e">
        <f>IF('Log_working_3-way'!$D342="","",'True_Odds_Calculator_3-way'!#REF!/'True_Odds_Calculator_3-way'!C343-1)</f>
        <v>#REF!</v>
      </c>
      <c r="K342" s="6">
        <f>IF('Log_working_3-way'!$D342="","",1/'True_Odds_Calculator_3-way'!A343+1/'True_Odds_Calculator_3-way'!B343+1/'True_Odds_Calculator_3-way'!C343-1)</f>
        <v>2.7273557202197152E-2</v>
      </c>
    </row>
    <row r="343" spans="4:11" x14ac:dyDescent="0.25">
      <c r="D343">
        <f>solve_for_c('True_Odds_Calculator_3-way'!A344,'True_Odds_Calculator_3-way'!B344,'True_Odds_Calculator_3-way'!C344,'Log_working_3-way'!B$1,'Log_working_3-way'!B$2)</f>
        <v>1.0410225621805065</v>
      </c>
      <c r="F343" s="6" t="e">
        <f>IF('Log_working_3-way'!D343="","",1/'True_Odds_Calculator_3-way'!N344+1/'True_Odds_Calculator_3-way'!O344+1/'True_Odds_Calculator_3-way'!#REF!-1)</f>
        <v>#REF!</v>
      </c>
      <c r="H343" s="6">
        <f>IF('Log_working_3-way'!$D343="","",'True_Odds_Calculator_3-way'!N344/'True_Odds_Calculator_3-way'!A344-1)</f>
        <v>0.62772183823866712</v>
      </c>
      <c r="I343" s="6">
        <f>IF('Log_working_3-way'!$D343="","",'True_Odds_Calculator_3-way'!O344/'True_Odds_Calculator_3-way'!B344-1)</f>
        <v>3.0464225109648746</v>
      </c>
      <c r="J343" s="6" t="e">
        <f>IF('Log_working_3-way'!$D343="","",'True_Odds_Calculator_3-way'!#REF!/'True_Odds_Calculator_3-way'!C344-1)</f>
        <v>#REF!</v>
      </c>
      <c r="K343" s="6">
        <f>IF('Log_working_3-way'!$D343="","",1/'True_Odds_Calculator_3-way'!A344+1/'True_Odds_Calculator_3-way'!B344+1/'True_Odds_Calculator_3-way'!C344-1)</f>
        <v>3.3501362927731426E-2</v>
      </c>
    </row>
    <row r="344" spans="4:11" x14ac:dyDescent="0.25">
      <c r="D344">
        <f>solve_for_c('True_Odds_Calculator_3-way'!A345,'True_Odds_Calculator_3-way'!B345,'True_Odds_Calculator_3-way'!C345,'Log_working_3-way'!B$1,'Log_working_3-way'!B$2)</f>
        <v>1.0465060087018665</v>
      </c>
      <c r="F344" s="6" t="e">
        <f>IF('Log_working_3-way'!D344="","",1/'True_Odds_Calculator_3-way'!N345+1/'True_Odds_Calculator_3-way'!O345+1/'True_Odds_Calculator_3-way'!#REF!-1)</f>
        <v>#REF!</v>
      </c>
      <c r="H344" s="6">
        <f>IF('Log_working_3-way'!$D344="","",'True_Odds_Calculator_3-way'!N345/'True_Odds_Calculator_3-way'!A345-1)</f>
        <v>58.176224678030955</v>
      </c>
      <c r="I344" s="6">
        <f>IF('Log_working_3-way'!$D344="","",'True_Odds_Calculator_3-way'!O345/'True_Odds_Calculator_3-way'!B345-1)</f>
        <v>1.622768960799156</v>
      </c>
      <c r="J344" s="6" t="e">
        <f>IF('Log_working_3-way'!$D344="","",'True_Odds_Calculator_3-way'!#REF!/'True_Odds_Calculator_3-way'!C345-1)</f>
        <v>#REF!</v>
      </c>
      <c r="K344" s="6">
        <f>IF('Log_working_3-way'!$D344="","",1/'True_Odds_Calculator_3-way'!A345+1/'True_Odds_Calculator_3-way'!B345+1/'True_Odds_Calculator_3-way'!C345-1)</f>
        <v>3.1413487123979511E-2</v>
      </c>
    </row>
    <row r="345" spans="4:11" x14ac:dyDescent="0.25">
      <c r="D345">
        <f>solve_for_c('True_Odds_Calculator_3-way'!A346,'True_Odds_Calculator_3-way'!B346,'True_Odds_Calculator_3-way'!C346,'Log_working_3-way'!B$1,'Log_working_3-way'!B$2)</f>
        <v>1.0258109416068946</v>
      </c>
      <c r="F345" s="6" t="e">
        <f>IF('Log_working_3-way'!D345="","",1/'True_Odds_Calculator_3-way'!N346+1/'True_Odds_Calculator_3-way'!O346+1/'True_Odds_Calculator_3-way'!#REF!-1)</f>
        <v>#REF!</v>
      </c>
      <c r="H345" s="6">
        <f>IF('Log_working_3-way'!$D345="","",'True_Odds_Calculator_3-way'!N346/'True_Odds_Calculator_3-way'!A346-1)</f>
        <v>8.5020563930997621</v>
      </c>
      <c r="I345" s="6">
        <f>IF('Log_working_3-way'!$D345="","",'True_Odds_Calculator_3-way'!O346/'True_Odds_Calculator_3-way'!B346-1)</f>
        <v>7.7746356685822384</v>
      </c>
      <c r="J345" s="6" t="e">
        <f>IF('Log_working_3-way'!$D345="","",'True_Odds_Calculator_3-way'!#REF!/'True_Odds_Calculator_3-way'!C346-1)</f>
        <v>#REF!</v>
      </c>
      <c r="K345" s="6">
        <f>IF('Log_working_3-way'!$D345="","",1/'True_Odds_Calculator_3-way'!A346+1/'True_Odds_Calculator_3-way'!B346+1/'True_Odds_Calculator_3-way'!C346-1)</f>
        <v>2.7738059636399859E-2</v>
      </c>
    </row>
    <row r="346" spans="4:11" x14ac:dyDescent="0.25">
      <c r="D346">
        <f>solve_for_c('True_Odds_Calculator_3-way'!A347,'True_Odds_Calculator_3-way'!B347,'True_Odds_Calculator_3-way'!C347,'Log_working_3-way'!B$1,'Log_working_3-way'!B$2)</f>
        <v>1.0267811391262451</v>
      </c>
      <c r="F346" s="6" t="e">
        <f>IF('Log_working_3-way'!D346="","",1/'True_Odds_Calculator_3-way'!N347+1/'True_Odds_Calculator_3-way'!O347+1/'True_Odds_Calculator_3-way'!#REF!-1)</f>
        <v>#REF!</v>
      </c>
      <c r="H346" s="6">
        <f>IF('Log_working_3-way'!$D346="","",'True_Odds_Calculator_3-way'!N347/'True_Odds_Calculator_3-way'!A347-1)</f>
        <v>31.950409522989474</v>
      </c>
      <c r="I346" s="6">
        <f>IF('Log_working_3-way'!$D346="","",'True_Odds_Calculator_3-way'!O347/'True_Odds_Calculator_3-way'!B347-1)</f>
        <v>5.0320593260570332</v>
      </c>
      <c r="J346" s="6" t="e">
        <f>IF('Log_working_3-way'!$D346="","",'True_Odds_Calculator_3-way'!#REF!/'True_Odds_Calculator_3-way'!C347-1)</f>
        <v>#REF!</v>
      </c>
      <c r="K346" s="6">
        <f>IF('Log_working_3-way'!$D346="","",1/'True_Odds_Calculator_3-way'!A347+1/'True_Odds_Calculator_3-way'!B347+1/'True_Odds_Calculator_3-way'!C347-1)</f>
        <v>2.5846283985343499E-2</v>
      </c>
    </row>
    <row r="347" spans="4:11" x14ac:dyDescent="0.25">
      <c r="D347">
        <f>solve_for_c('True_Odds_Calculator_3-way'!A348,'True_Odds_Calculator_3-way'!B348,'True_Odds_Calculator_3-way'!C348,'Log_working_3-way'!B$1,'Log_working_3-way'!B$2)</f>
        <v>1.0215947426350576</v>
      </c>
      <c r="F347" s="6" t="e">
        <f>IF('Log_working_3-way'!D347="","",1/'True_Odds_Calculator_3-way'!N348+1/'True_Odds_Calculator_3-way'!O348+1/'True_Odds_Calculator_3-way'!#REF!-1)</f>
        <v>#REF!</v>
      </c>
      <c r="H347" s="6">
        <f>IF('Log_working_3-way'!$D347="","",'True_Odds_Calculator_3-way'!N348/'True_Odds_Calculator_3-way'!A348-1)</f>
        <v>13.235285722302384</v>
      </c>
      <c r="I347" s="6">
        <f>IF('Log_working_3-way'!$D347="","",'True_Odds_Calculator_3-way'!O348/'True_Odds_Calculator_3-way'!B348-1)</f>
        <v>7.4034962988082746</v>
      </c>
      <c r="J347" s="6" t="e">
        <f>IF('Log_working_3-way'!$D347="","",'True_Odds_Calculator_3-way'!#REF!/'True_Odds_Calculator_3-way'!C348-1)</f>
        <v>#REF!</v>
      </c>
      <c r="K347" s="6">
        <f>IF('Log_working_3-way'!$D347="","",1/'True_Odds_Calculator_3-way'!A348+1/'True_Odds_Calculator_3-way'!B348+1/'True_Odds_Calculator_3-way'!C348-1)</f>
        <v>2.3366577026915358E-2</v>
      </c>
    </row>
    <row r="348" spans="4:11" x14ac:dyDescent="0.25">
      <c r="D348">
        <f>solve_for_c('True_Odds_Calculator_3-way'!A349,'True_Odds_Calculator_3-way'!B349,'True_Odds_Calculator_3-way'!C349,'Log_working_3-way'!B$1,'Log_working_3-way'!B$2)</f>
        <v>1.0194157672149418</v>
      </c>
      <c r="F348" s="6" t="e">
        <f>IF('Log_working_3-way'!D348="","",1/'True_Odds_Calculator_3-way'!N349+1/'True_Odds_Calculator_3-way'!O349+1/'True_Odds_Calculator_3-way'!#REF!-1)</f>
        <v>#REF!</v>
      </c>
      <c r="H348" s="6">
        <f>IF('Log_working_3-way'!$D348="","",'True_Odds_Calculator_3-way'!N349/'True_Odds_Calculator_3-way'!A349-1)</f>
        <v>7.2288320883430348</v>
      </c>
      <c r="I348" s="6">
        <f>IF('Log_working_3-way'!$D348="","",'True_Odds_Calculator_3-way'!O349/'True_Odds_Calculator_3-way'!B349-1)</f>
        <v>10.254659457799825</v>
      </c>
      <c r="J348" s="6" t="e">
        <f>IF('Log_working_3-way'!$D348="","",'True_Odds_Calculator_3-way'!#REF!/'True_Odds_Calculator_3-way'!C349-1)</f>
        <v>#REF!</v>
      </c>
      <c r="K348" s="6">
        <f>IF('Log_working_3-way'!$D348="","",1/'True_Odds_Calculator_3-way'!A349+1/'True_Odds_Calculator_3-way'!B349+1/'True_Odds_Calculator_3-way'!C349-1)</f>
        <v>2.0994986056323661E-2</v>
      </c>
    </row>
    <row r="349" spans="4:11" x14ac:dyDescent="0.25">
      <c r="D349">
        <f>solve_for_c('True_Odds_Calculator_3-way'!A350,'True_Odds_Calculator_3-way'!B350,'True_Odds_Calculator_3-way'!C350,'Log_working_3-way'!B$1,'Log_working_3-way'!B$2)</f>
        <v>1.0276863126465356</v>
      </c>
      <c r="F349" s="6" t="e">
        <f>IF('Log_working_3-way'!D349="","",1/'True_Odds_Calculator_3-way'!N350+1/'True_Odds_Calculator_3-way'!O350+1/'True_Odds_Calculator_3-way'!#REF!-1)</f>
        <v>#REF!</v>
      </c>
      <c r="H349" s="6">
        <f>IF('Log_working_3-way'!$D349="","",'True_Odds_Calculator_3-way'!N350/'True_Odds_Calculator_3-way'!A350-1)</f>
        <v>1.1227216802075328</v>
      </c>
      <c r="I349" s="6">
        <f>IF('Log_working_3-way'!$D349="","",'True_Odds_Calculator_3-way'!O350/'True_Odds_Calculator_3-way'!B350-1)</f>
        <v>4.638528527439207</v>
      </c>
      <c r="J349" s="6" t="e">
        <f>IF('Log_working_3-way'!$D349="","",'True_Odds_Calculator_3-way'!#REF!/'True_Odds_Calculator_3-way'!C350-1)</f>
        <v>#REF!</v>
      </c>
      <c r="K349" s="6">
        <f>IF('Log_working_3-way'!$D349="","",1/'True_Odds_Calculator_3-way'!A350+1/'True_Odds_Calculator_3-way'!B350+1/'True_Odds_Calculator_3-way'!C350-1)</f>
        <v>2.4819915912582591E-2</v>
      </c>
    </row>
    <row r="350" spans="4:11" x14ac:dyDescent="0.25">
      <c r="D350">
        <f>solve_for_c('True_Odds_Calculator_3-way'!A351,'True_Odds_Calculator_3-way'!B351,'True_Odds_Calculator_3-way'!C351,'Log_working_3-way'!B$1,'Log_working_3-way'!B$2)</f>
        <v>1.032083434461138</v>
      </c>
      <c r="F350" s="6" t="e">
        <f>IF('Log_working_3-way'!D350="","",1/'True_Odds_Calculator_3-way'!N351+1/'True_Odds_Calculator_3-way'!O351+1/'True_Odds_Calculator_3-way'!#REF!-1)</f>
        <v>#REF!</v>
      </c>
      <c r="H350" s="6">
        <f>IF('Log_working_3-way'!$D350="","",'True_Odds_Calculator_3-way'!N351/'True_Odds_Calculator_3-way'!A351-1)</f>
        <v>17.280706076065886</v>
      </c>
      <c r="I350" s="6">
        <f>IF('Log_working_3-way'!$D350="","",'True_Odds_Calculator_3-way'!O351/'True_Odds_Calculator_3-way'!B351-1)</f>
        <v>9.7449927935987262</v>
      </c>
      <c r="J350" s="6" t="e">
        <f>IF('Log_working_3-way'!$D350="","",'True_Odds_Calculator_3-way'!#REF!/'True_Odds_Calculator_3-way'!C351-1)</f>
        <v>#REF!</v>
      </c>
      <c r="K350" s="6">
        <f>IF('Log_working_3-way'!$D350="","",1/'True_Odds_Calculator_3-way'!A351+1/'True_Odds_Calculator_3-way'!B351+1/'True_Odds_Calculator_3-way'!C351-1)</f>
        <v>3.4073388837496221E-2</v>
      </c>
    </row>
    <row r="351" spans="4:11" x14ac:dyDescent="0.25">
      <c r="D351">
        <f>solve_for_c('True_Odds_Calculator_3-way'!A352,'True_Odds_Calculator_3-way'!B352,'True_Odds_Calculator_3-way'!C352,'Log_working_3-way'!B$1,'Log_working_3-way'!B$2)</f>
        <v>1.0378405322087787</v>
      </c>
      <c r="F351" s="6" t="e">
        <f>IF('Log_working_3-way'!D351="","",1/'True_Odds_Calculator_3-way'!N352+1/'True_Odds_Calculator_3-way'!O352+1/'True_Odds_Calculator_3-way'!#REF!-1)</f>
        <v>#REF!</v>
      </c>
      <c r="H351" s="6">
        <f>IF('Log_working_3-way'!$D351="","",'True_Odds_Calculator_3-way'!N352/'True_Odds_Calculator_3-way'!A352-1)</f>
        <v>31.250287672715622</v>
      </c>
      <c r="I351" s="6">
        <f>IF('Log_working_3-way'!$D351="","",'True_Odds_Calculator_3-way'!O352/'True_Odds_Calculator_3-way'!B352-1)</f>
        <v>7.3007444015506024</v>
      </c>
      <c r="J351" s="6" t="e">
        <f>IF('Log_working_3-way'!$D351="","",'True_Odds_Calculator_3-way'!#REF!/'True_Odds_Calculator_3-way'!C352-1)</f>
        <v>#REF!</v>
      </c>
      <c r="K351" s="6">
        <f>IF('Log_working_3-way'!$D351="","",1/'True_Odds_Calculator_3-way'!A352+1/'True_Odds_Calculator_3-way'!B352+1/'True_Odds_Calculator_3-way'!C352-1)</f>
        <v>3.6034459844745736E-2</v>
      </c>
    </row>
    <row r="352" spans="4:11" x14ac:dyDescent="0.25">
      <c r="D352">
        <f>solve_for_c('True_Odds_Calculator_3-way'!A353,'True_Odds_Calculator_3-way'!B353,'True_Odds_Calculator_3-way'!C353,'Log_working_3-way'!B$1,'Log_working_3-way'!B$2)</f>
        <v>1.0371917378796836</v>
      </c>
      <c r="F352" s="6" t="e">
        <f>IF('Log_working_3-way'!D352="","",1/'True_Odds_Calculator_3-way'!N353+1/'True_Odds_Calculator_3-way'!O353+1/'True_Odds_Calculator_3-way'!#REF!-1)</f>
        <v>#REF!</v>
      </c>
      <c r="H352" s="6">
        <f>IF('Log_working_3-way'!$D352="","",'True_Odds_Calculator_3-way'!N353/'True_Odds_Calculator_3-way'!A353-1)</f>
        <v>27.800673925987635</v>
      </c>
      <c r="I352" s="6">
        <f>IF('Log_working_3-way'!$D352="","",'True_Odds_Calculator_3-way'!O353/'True_Odds_Calculator_3-way'!B353-1)</f>
        <v>7.1981637677107315</v>
      </c>
      <c r="J352" s="6" t="e">
        <f>IF('Log_working_3-way'!$D352="","",'True_Odds_Calculator_3-way'!#REF!/'True_Odds_Calculator_3-way'!C353-1)</f>
        <v>#REF!</v>
      </c>
      <c r="K352" s="6">
        <f>IF('Log_working_3-way'!$D352="","",1/'True_Odds_Calculator_3-way'!A353+1/'True_Odds_Calculator_3-way'!B353+1/'True_Odds_Calculator_3-way'!C353-1)</f>
        <v>3.6800433993721127E-2</v>
      </c>
    </row>
    <row r="353" spans="4:11" x14ac:dyDescent="0.25">
      <c r="D353">
        <f>solve_for_c('True_Odds_Calculator_3-way'!A354,'True_Odds_Calculator_3-way'!B354,'True_Odds_Calculator_3-way'!C354,'Log_working_3-way'!B$1,'Log_working_3-way'!B$2)</f>
        <v>1.0329146017518742</v>
      </c>
      <c r="F353" s="6" t="e">
        <f>IF('Log_working_3-way'!D353="","",1/'True_Odds_Calculator_3-way'!N354+1/'True_Odds_Calculator_3-way'!O354+1/'True_Odds_Calculator_3-way'!#REF!-1)</f>
        <v>#REF!</v>
      </c>
      <c r="H353" s="6">
        <f>IF('Log_working_3-way'!$D353="","",'True_Odds_Calculator_3-way'!N354/'True_Odds_Calculator_3-way'!A354-1)</f>
        <v>18.971061127968124</v>
      </c>
      <c r="I353" s="6">
        <f>IF('Log_working_3-way'!$D353="","",'True_Odds_Calculator_3-way'!O354/'True_Odds_Calculator_3-way'!B354-1)</f>
        <v>9.9580582320812727</v>
      </c>
      <c r="J353" s="6" t="e">
        <f>IF('Log_working_3-way'!$D353="","",'True_Odds_Calculator_3-way'!#REF!/'True_Odds_Calculator_3-way'!C354-1)</f>
        <v>#REF!</v>
      </c>
      <c r="K353" s="6">
        <f>IF('Log_working_3-way'!$D353="","",1/'True_Odds_Calculator_3-way'!A354+1/'True_Odds_Calculator_3-way'!B354+1/'True_Odds_Calculator_3-way'!C354-1)</f>
        <v>3.4554793678881257E-2</v>
      </c>
    </row>
    <row r="354" spans="4:11" x14ac:dyDescent="0.25">
      <c r="D354">
        <f>solve_for_c('True_Odds_Calculator_3-way'!A355,'True_Odds_Calculator_3-way'!B355,'True_Odds_Calculator_3-way'!C355,'Log_working_3-way'!B$1,'Log_working_3-way'!B$2)</f>
        <v>1.0369585423510967</v>
      </c>
      <c r="F354" s="6" t="e">
        <f>IF('Log_working_3-way'!D354="","",1/'True_Odds_Calculator_3-way'!N355+1/'True_Odds_Calculator_3-way'!O355+1/'True_Odds_Calculator_3-way'!#REF!-1)</f>
        <v>#REF!</v>
      </c>
      <c r="H354" s="6">
        <f>IF('Log_working_3-way'!$D354="","",'True_Odds_Calculator_3-way'!N355/'True_Odds_Calculator_3-way'!A355-1)</f>
        <v>19.068004954932093</v>
      </c>
      <c r="I354" s="6">
        <f>IF('Log_working_3-way'!$D354="","",'True_Odds_Calculator_3-way'!O355/'True_Odds_Calculator_3-way'!B355-1)</f>
        <v>7.8382147442010854</v>
      </c>
      <c r="J354" s="6" t="e">
        <f>IF('Log_working_3-way'!$D354="","",'True_Odds_Calculator_3-way'!#REF!/'True_Odds_Calculator_3-way'!C355-1)</f>
        <v>#REF!</v>
      </c>
      <c r="K354" s="6">
        <f>IF('Log_working_3-way'!$D354="","",1/'True_Odds_Calculator_3-way'!A355+1/'True_Odds_Calculator_3-way'!B355+1/'True_Odds_Calculator_3-way'!C355-1)</f>
        <v>3.8980916535060528E-2</v>
      </c>
    </row>
    <row r="355" spans="4:11" x14ac:dyDescent="0.25">
      <c r="D355">
        <f>solve_for_c('True_Odds_Calculator_3-way'!A356,'True_Odds_Calculator_3-way'!B356,'True_Odds_Calculator_3-way'!C356,'Log_working_3-way'!B$1,'Log_working_3-way'!B$2)</f>
        <v>1.0411044426459732</v>
      </c>
      <c r="F355" s="6" t="e">
        <f>IF('Log_working_3-way'!D355="","",1/'True_Odds_Calculator_3-way'!N356+1/'True_Odds_Calculator_3-way'!O356+1/'True_Odds_Calculator_3-way'!#REF!-1)</f>
        <v>#REF!</v>
      </c>
      <c r="H355" s="6">
        <f>IF('Log_working_3-way'!$D355="","",'True_Odds_Calculator_3-way'!N356/'True_Odds_Calculator_3-way'!A356-1)</f>
        <v>3.8517402374722485</v>
      </c>
      <c r="I355" s="6">
        <f>IF('Log_working_3-way'!$D355="","",'True_Odds_Calculator_3-way'!O356/'True_Odds_Calculator_3-way'!B356-1)</f>
        <v>5.8321127859586976</v>
      </c>
      <c r="J355" s="6" t="e">
        <f>IF('Log_working_3-way'!$D355="","",'True_Odds_Calculator_3-way'!#REF!/'True_Odds_Calculator_3-way'!C356-1)</f>
        <v>#REF!</v>
      </c>
      <c r="K355" s="6">
        <f>IF('Log_working_3-way'!$D355="","",1/'True_Odds_Calculator_3-way'!A356+1/'True_Odds_Calculator_3-way'!B356+1/'True_Odds_Calculator_3-way'!C356-1)</f>
        <v>4.0836317240811493E-2</v>
      </c>
    </row>
    <row r="356" spans="4:11" x14ac:dyDescent="0.25">
      <c r="D356">
        <f>solve_for_c('True_Odds_Calculator_3-way'!A357,'True_Odds_Calculator_3-way'!B357,'True_Odds_Calculator_3-way'!C357,'Log_working_3-way'!B$1,'Log_working_3-way'!B$2)</f>
        <v>1.0504606959426985</v>
      </c>
      <c r="F356" s="6" t="e">
        <f>IF('Log_working_3-way'!D356="","",1/'True_Odds_Calculator_3-way'!N357+1/'True_Odds_Calculator_3-way'!O357+1/'True_Odds_Calculator_3-way'!#REF!-1)</f>
        <v>#REF!</v>
      </c>
      <c r="H356" s="6">
        <f>IF('Log_working_3-way'!$D356="","",'True_Odds_Calculator_3-way'!N357/'True_Odds_Calculator_3-way'!A357-1)</f>
        <v>41.007263345242762</v>
      </c>
      <c r="I356" s="6">
        <f>IF('Log_working_3-way'!$D356="","",'True_Odds_Calculator_3-way'!O357/'True_Odds_Calculator_3-way'!B357-1)</f>
        <v>3.5462458006886255</v>
      </c>
      <c r="J356" s="6" t="e">
        <f>IF('Log_working_3-way'!$D356="","",'True_Odds_Calculator_3-way'!#REF!/'True_Odds_Calculator_3-way'!C357-1)</f>
        <v>#REF!</v>
      </c>
      <c r="K356" s="6">
        <f>IF('Log_working_3-way'!$D356="","",1/'True_Odds_Calculator_3-way'!A357+1/'True_Odds_Calculator_3-way'!B357+1/'True_Odds_Calculator_3-way'!C357-1)</f>
        <v>4.405100560592401E-2</v>
      </c>
    </row>
    <row r="357" spans="4:11" x14ac:dyDescent="0.25">
      <c r="D357">
        <f>solve_for_c('True_Odds_Calculator_3-way'!A358,'True_Odds_Calculator_3-way'!B358,'True_Odds_Calculator_3-way'!C358,'Log_working_3-way'!B$1,'Log_working_3-way'!B$2)</f>
        <v>1.0315684411308299</v>
      </c>
      <c r="F357" s="6" t="e">
        <f>IF('Log_working_3-way'!D357="","",1/'True_Odds_Calculator_3-way'!N358+1/'True_Odds_Calculator_3-way'!O358+1/'True_Odds_Calculator_3-way'!#REF!-1)</f>
        <v>#REF!</v>
      </c>
      <c r="H357" s="6">
        <f>IF('Log_working_3-way'!$D357="","",'True_Odds_Calculator_3-way'!N358/'True_Odds_Calculator_3-way'!A358-1)</f>
        <v>6.9920489380621937</v>
      </c>
      <c r="I357" s="6">
        <f>IF('Log_working_3-way'!$D357="","",'True_Odds_Calculator_3-way'!O358/'True_Odds_Calculator_3-way'!B358-1)</f>
        <v>6.5097888330714682</v>
      </c>
      <c r="J357" s="6" t="e">
        <f>IF('Log_working_3-way'!$D357="","",'True_Odds_Calculator_3-way'!#REF!/'True_Odds_Calculator_3-way'!C358-1)</f>
        <v>#REF!</v>
      </c>
      <c r="K357" s="6">
        <f>IF('Log_working_3-way'!$D357="","",1/'True_Odds_Calculator_3-way'!A358+1/'True_Odds_Calculator_3-way'!B358+1/'True_Odds_Calculator_3-way'!C358-1)</f>
        <v>3.3197573498674915E-2</v>
      </c>
    </row>
    <row r="358" spans="4:11" x14ac:dyDescent="0.25">
      <c r="D358">
        <f>solve_for_c('True_Odds_Calculator_3-way'!A359,'True_Odds_Calculator_3-way'!B359,'True_Odds_Calculator_3-way'!C359,'Log_working_3-way'!B$1,'Log_working_3-way'!B$2)</f>
        <v>1.0207452484624993</v>
      </c>
      <c r="F358" s="6" t="e">
        <f>IF('Log_working_3-way'!D358="","",1/'True_Odds_Calculator_3-way'!N359+1/'True_Odds_Calculator_3-way'!O359+1/'True_Odds_Calculator_3-way'!#REF!-1)</f>
        <v>#REF!</v>
      </c>
      <c r="H358" s="6">
        <f>IF('Log_working_3-way'!$D358="","",'True_Odds_Calculator_3-way'!N359/'True_Odds_Calculator_3-way'!A359-1)</f>
        <v>6.0321304744982323</v>
      </c>
      <c r="I358" s="6">
        <f>IF('Log_working_3-way'!$D358="","",'True_Odds_Calculator_3-way'!O359/'True_Odds_Calculator_3-way'!B359-1)</f>
        <v>8.6144228219697574</v>
      </c>
      <c r="J358" s="6" t="e">
        <f>IF('Log_working_3-way'!$D358="","",'True_Odds_Calculator_3-way'!#REF!/'True_Odds_Calculator_3-way'!C359-1)</f>
        <v>#REF!</v>
      </c>
      <c r="K358" s="6">
        <f>IF('Log_working_3-way'!$D358="","",1/'True_Odds_Calculator_3-way'!A359+1/'True_Odds_Calculator_3-way'!B359+1/'True_Odds_Calculator_3-way'!C359-1)</f>
        <v>2.2104772930993111E-2</v>
      </c>
    </row>
    <row r="359" spans="4:11" x14ac:dyDescent="0.25">
      <c r="D359">
        <f>solve_for_c('True_Odds_Calculator_3-way'!A360,'True_Odds_Calculator_3-way'!B360,'True_Odds_Calculator_3-way'!C360,'Log_working_3-way'!B$1,'Log_working_3-way'!B$2)</f>
        <v>1.0280030172425707</v>
      </c>
      <c r="F359" s="6" t="e">
        <f>IF('Log_working_3-way'!D359="","",1/'True_Odds_Calculator_3-way'!N360+1/'True_Odds_Calculator_3-way'!O360+1/'True_Odds_Calculator_3-way'!#REF!-1)</f>
        <v>#REF!</v>
      </c>
      <c r="H359" s="6">
        <f>IF('Log_working_3-way'!$D359="","",'True_Odds_Calculator_3-way'!N360/'True_Odds_Calculator_3-way'!A360-1)</f>
        <v>41.24509737852955</v>
      </c>
      <c r="I359" s="6">
        <f>IF('Log_working_3-way'!$D359="","",'True_Odds_Calculator_3-way'!O360/'True_Odds_Calculator_3-way'!B360-1)</f>
        <v>3.3810629570954234</v>
      </c>
      <c r="J359" s="6" t="e">
        <f>IF('Log_working_3-way'!$D359="","",'True_Odds_Calculator_3-way'!#REF!/'True_Odds_Calculator_3-way'!C360-1)</f>
        <v>#REF!</v>
      </c>
      <c r="K359" s="6">
        <f>IF('Log_working_3-way'!$D359="","",1/'True_Odds_Calculator_3-way'!A360+1/'True_Odds_Calculator_3-way'!B360+1/'True_Odds_Calculator_3-way'!C360-1)</f>
        <v>2.4557905231673338E-2</v>
      </c>
    </row>
    <row r="360" spans="4:11" x14ac:dyDescent="0.25">
      <c r="D360">
        <f>solve_for_c('True_Odds_Calculator_3-way'!A361,'True_Odds_Calculator_3-way'!B361,'True_Odds_Calculator_3-way'!C361,'Log_working_3-way'!B$1,'Log_working_3-way'!B$2)</f>
        <v>1.0460926468626417</v>
      </c>
      <c r="F360" s="6" t="e">
        <f>IF('Log_working_3-way'!D360="","",1/'True_Odds_Calculator_3-way'!N361+1/'True_Odds_Calculator_3-way'!O361+1/'True_Odds_Calculator_3-way'!#REF!-1)</f>
        <v>#REF!</v>
      </c>
      <c r="H360" s="6">
        <f>IF('Log_working_3-way'!$D360="","",'True_Odds_Calculator_3-way'!N361/'True_Odds_Calculator_3-way'!A361-1)</f>
        <v>13.317343457219957</v>
      </c>
      <c r="I360" s="6">
        <f>IF('Log_working_3-way'!$D360="","",'True_Odds_Calculator_3-way'!O361/'True_Odds_Calculator_3-way'!B361-1)</f>
        <v>11.694065345601642</v>
      </c>
      <c r="J360" s="6" t="e">
        <f>IF('Log_working_3-way'!$D360="","",'True_Odds_Calculator_3-way'!#REF!/'True_Odds_Calculator_3-way'!C361-1)</f>
        <v>#REF!</v>
      </c>
      <c r="K360" s="6">
        <f>IF('Log_working_3-way'!$D360="","",1/'True_Odds_Calculator_3-way'!A361+1/'True_Odds_Calculator_3-way'!B361+1/'True_Odds_Calculator_3-way'!C361-1)</f>
        <v>4.9296307918951676E-2</v>
      </c>
    </row>
    <row r="361" spans="4:11" x14ac:dyDescent="0.25">
      <c r="D361">
        <f>solve_for_c('True_Odds_Calculator_3-way'!A362,'True_Odds_Calculator_3-way'!B362,'True_Odds_Calculator_3-way'!C362,'Log_working_3-way'!B$1,'Log_working_3-way'!B$2)</f>
        <v>1.0818642999901527</v>
      </c>
      <c r="F361" s="6" t="e">
        <f>IF('Log_working_3-way'!D361="","",1/'True_Odds_Calculator_3-way'!N362+1/'True_Odds_Calculator_3-way'!O362+1/'True_Odds_Calculator_3-way'!#REF!-1)</f>
        <v>#REF!</v>
      </c>
      <c r="H361" s="6">
        <f>IF('Log_working_3-way'!$D361="","",'True_Odds_Calculator_3-way'!N362/'True_Odds_Calculator_3-way'!A362-1)</f>
        <v>55.864397392439933</v>
      </c>
      <c r="I361" s="6">
        <f>IF('Log_working_3-way'!$D361="","",'True_Odds_Calculator_3-way'!O362/'True_Odds_Calculator_3-way'!B362-1)</f>
        <v>2.1742021126259345</v>
      </c>
      <c r="J361" s="6" t="e">
        <f>IF('Log_working_3-way'!$D361="","",'True_Odds_Calculator_3-way'!#REF!/'True_Odds_Calculator_3-way'!C362-1)</f>
        <v>#REF!</v>
      </c>
      <c r="K361" s="6">
        <f>IF('Log_working_3-way'!$D361="","",1/'True_Odds_Calculator_3-way'!A362+1/'True_Odds_Calculator_3-way'!B362+1/'True_Odds_Calculator_3-way'!C362-1)</f>
        <v>5.6769178450189139E-2</v>
      </c>
    </row>
    <row r="362" spans="4:11" x14ac:dyDescent="0.25">
      <c r="D362">
        <f>solve_for_c('True_Odds_Calculator_3-way'!A363,'True_Odds_Calculator_3-way'!B363,'True_Odds_Calculator_3-way'!C363,'Log_working_3-way'!B$1,'Log_working_3-way'!B$2)</f>
        <v>1.0306032197000732</v>
      </c>
      <c r="F362" s="6" t="e">
        <f>IF('Log_working_3-way'!D362="","",1/'True_Odds_Calculator_3-way'!N363+1/'True_Odds_Calculator_3-way'!O363+1/'True_Odds_Calculator_3-way'!#REF!-1)</f>
        <v>#REF!</v>
      </c>
      <c r="H362" s="6">
        <f>IF('Log_working_3-way'!$D362="","",'True_Odds_Calculator_3-way'!N363/'True_Odds_Calculator_3-way'!A363-1)</f>
        <v>11.34752493149923</v>
      </c>
      <c r="I362" s="6">
        <f>IF('Log_working_3-way'!$D362="","",'True_Odds_Calculator_3-way'!O363/'True_Odds_Calculator_3-way'!B363-1)</f>
        <v>7.6259385576256591</v>
      </c>
      <c r="J362" s="6" t="e">
        <f>IF('Log_working_3-way'!$D362="","",'True_Odds_Calculator_3-way'!#REF!/'True_Odds_Calculator_3-way'!C363-1)</f>
        <v>#REF!</v>
      </c>
      <c r="K362" s="6">
        <f>IF('Log_working_3-way'!$D362="","",1/'True_Odds_Calculator_3-way'!A363+1/'True_Odds_Calculator_3-way'!B363+1/'True_Odds_Calculator_3-way'!C363-1)</f>
        <v>3.3008810395461996E-2</v>
      </c>
    </row>
    <row r="363" spans="4:11" x14ac:dyDescent="0.25">
      <c r="D363">
        <f>solve_for_c('True_Odds_Calculator_3-way'!A364,'True_Odds_Calculator_3-way'!B364,'True_Odds_Calculator_3-way'!C364,'Log_working_3-way'!B$1,'Log_working_3-way'!B$2)</f>
        <v>1.0373902159739807</v>
      </c>
      <c r="F363" s="6" t="e">
        <f>IF('Log_working_3-way'!D363="","",1/'True_Odds_Calculator_3-way'!N364+1/'True_Odds_Calculator_3-way'!O364+1/'True_Odds_Calculator_3-way'!#REF!-1)</f>
        <v>#REF!</v>
      </c>
      <c r="H363" s="6">
        <f>IF('Log_working_3-way'!$D363="","",'True_Odds_Calculator_3-way'!N364/'True_Odds_Calculator_3-way'!A364-1)</f>
        <v>26.273997571004749</v>
      </c>
      <c r="I363" s="6">
        <f>IF('Log_working_3-way'!$D363="","",'True_Odds_Calculator_3-way'!O364/'True_Odds_Calculator_3-way'!B364-1)</f>
        <v>7.8519023888851418</v>
      </c>
      <c r="J363" s="6" t="e">
        <f>IF('Log_working_3-way'!$D363="","",'True_Odds_Calculator_3-way'!#REF!/'True_Odds_Calculator_3-way'!C364-1)</f>
        <v>#REF!</v>
      </c>
      <c r="K363" s="6">
        <f>IF('Log_working_3-way'!$D363="","",1/'True_Odds_Calculator_3-way'!A364+1/'True_Odds_Calculator_3-way'!B364+1/'True_Odds_Calculator_3-way'!C364-1)</f>
        <v>3.7374346444895012E-2</v>
      </c>
    </row>
    <row r="364" spans="4:11" x14ac:dyDescent="0.25">
      <c r="D364">
        <f>solve_for_c('True_Odds_Calculator_3-way'!A365,'True_Odds_Calculator_3-way'!B365,'True_Odds_Calculator_3-way'!C365,'Log_working_3-way'!B$1,'Log_working_3-way'!B$2)</f>
        <v>1.0307477804868623</v>
      </c>
      <c r="F364" s="6" t="e">
        <f>IF('Log_working_3-way'!D364="","",1/'True_Odds_Calculator_3-way'!N365+1/'True_Odds_Calculator_3-way'!O365+1/'True_Odds_Calculator_3-way'!#REF!-1)</f>
        <v>#REF!</v>
      </c>
      <c r="H364" s="6">
        <f>IF('Log_working_3-way'!$D364="","",'True_Odds_Calculator_3-way'!N365/'True_Odds_Calculator_3-way'!A365-1)</f>
        <v>14.12179951195902</v>
      </c>
      <c r="I364" s="6">
        <f>IF('Log_working_3-way'!$D364="","",'True_Odds_Calculator_3-way'!O365/'True_Odds_Calculator_3-way'!B365-1)</f>
        <v>9.6128159396625676</v>
      </c>
      <c r="J364" s="6" t="e">
        <f>IF('Log_working_3-way'!$D364="","",'True_Odds_Calculator_3-way'!#REF!/'True_Odds_Calculator_3-way'!C365-1)</f>
        <v>#REF!</v>
      </c>
      <c r="K364" s="6">
        <f>IF('Log_working_3-way'!$D364="","",1/'True_Odds_Calculator_3-way'!A365+1/'True_Odds_Calculator_3-way'!B365+1/'True_Odds_Calculator_3-way'!C365-1)</f>
        <v>3.313121106828576E-2</v>
      </c>
    </row>
    <row r="365" spans="4:11" x14ac:dyDescent="0.25">
      <c r="D365">
        <f>solve_for_c('True_Odds_Calculator_3-way'!A366,'True_Odds_Calculator_3-way'!B366,'True_Odds_Calculator_3-way'!C366,'Log_working_3-way'!B$1,'Log_working_3-way'!B$2)</f>
        <v>1.0313214844353207</v>
      </c>
      <c r="F365" s="6" t="e">
        <f>IF('Log_working_3-way'!D365="","",1/'True_Odds_Calculator_3-way'!N366+1/'True_Odds_Calculator_3-way'!O366+1/'True_Odds_Calculator_3-way'!#REF!-1)</f>
        <v>#REF!</v>
      </c>
      <c r="H365" s="6">
        <f>IF('Log_working_3-way'!$D365="","",'True_Odds_Calculator_3-way'!N366/'True_Odds_Calculator_3-way'!A366-1)</f>
        <v>13.877041397464604</v>
      </c>
      <c r="I365" s="6">
        <f>IF('Log_working_3-way'!$D365="","",'True_Odds_Calculator_3-way'!O366/'True_Odds_Calculator_3-way'!B366-1)</f>
        <v>10.50273028383039</v>
      </c>
      <c r="J365" s="6" t="e">
        <f>IF('Log_working_3-way'!$D365="","",'True_Odds_Calculator_3-way'!#REF!/'True_Odds_Calculator_3-way'!C366-1)</f>
        <v>#REF!</v>
      </c>
      <c r="K365" s="6">
        <f>IF('Log_working_3-way'!$D365="","",1/'True_Odds_Calculator_3-way'!A366+1/'True_Odds_Calculator_3-way'!B366+1/'True_Odds_Calculator_3-way'!C366-1)</f>
        <v>3.372035399650497E-2</v>
      </c>
    </row>
    <row r="366" spans="4:11" x14ac:dyDescent="0.25">
      <c r="D366">
        <f>solve_for_c('True_Odds_Calculator_3-way'!A367,'True_Odds_Calculator_3-way'!B367,'True_Odds_Calculator_3-way'!C367,'Log_working_3-way'!B$1,'Log_working_3-way'!B$2)</f>
        <v>1.0388181278217887</v>
      </c>
      <c r="F366" s="6" t="e">
        <f>IF('Log_working_3-way'!D366="","",1/'True_Odds_Calculator_3-way'!N367+1/'True_Odds_Calculator_3-way'!O367+1/'True_Odds_Calculator_3-way'!#REF!-1)</f>
        <v>#REF!</v>
      </c>
      <c r="H366" s="6">
        <f>IF('Log_working_3-way'!$D366="","",'True_Odds_Calculator_3-way'!N367/'True_Odds_Calculator_3-way'!A367-1)</f>
        <v>25.096924158183594</v>
      </c>
      <c r="I366" s="6">
        <f>IF('Log_working_3-way'!$D366="","",'True_Odds_Calculator_3-way'!O367/'True_Odds_Calculator_3-way'!B367-1)</f>
        <v>6.2608758918554503</v>
      </c>
      <c r="J366" s="6" t="e">
        <f>IF('Log_working_3-way'!$D366="","",'True_Odds_Calculator_3-way'!#REF!/'True_Odds_Calculator_3-way'!C367-1)</f>
        <v>#REF!</v>
      </c>
      <c r="K366" s="6">
        <f>IF('Log_working_3-way'!$D366="","",1/'True_Odds_Calculator_3-way'!A367+1/'True_Odds_Calculator_3-way'!B367+1/'True_Odds_Calculator_3-way'!C367-1)</f>
        <v>3.9461047082998357E-2</v>
      </c>
    </row>
    <row r="367" spans="4:11" x14ac:dyDescent="0.25">
      <c r="D367">
        <f>solve_for_c('True_Odds_Calculator_3-way'!A368,'True_Odds_Calculator_3-way'!B368,'True_Odds_Calculator_3-way'!C368,'Log_working_3-way'!B$1,'Log_working_3-way'!B$2)</f>
        <v>1.0361740032150599</v>
      </c>
      <c r="F367" s="6" t="e">
        <f>IF('Log_working_3-way'!D367="","",1/'True_Odds_Calculator_3-way'!N368+1/'True_Odds_Calculator_3-way'!O368+1/'True_Odds_Calculator_3-way'!#REF!-1)</f>
        <v>#REF!</v>
      </c>
      <c r="H367" s="6">
        <f>IF('Log_working_3-way'!$D367="","",'True_Odds_Calculator_3-way'!N368/'True_Odds_Calculator_3-way'!A368-1)</f>
        <v>16.141096103165331</v>
      </c>
      <c r="I367" s="6">
        <f>IF('Log_working_3-way'!$D367="","",'True_Odds_Calculator_3-way'!O368/'True_Odds_Calculator_3-way'!B368-1)</f>
        <v>9.0187120397366627</v>
      </c>
      <c r="J367" s="6" t="e">
        <f>IF('Log_working_3-way'!$D367="","",'True_Odds_Calculator_3-way'!#REF!/'True_Odds_Calculator_3-way'!C368-1)</f>
        <v>#REF!</v>
      </c>
      <c r="K367" s="6">
        <f>IF('Log_working_3-way'!$D367="","",1/'True_Odds_Calculator_3-way'!A368+1/'True_Odds_Calculator_3-way'!B368+1/'True_Odds_Calculator_3-way'!C368-1)</f>
        <v>3.8639220490156001E-2</v>
      </c>
    </row>
    <row r="368" spans="4:11" x14ac:dyDescent="0.25">
      <c r="D368">
        <f>solve_for_c('True_Odds_Calculator_3-way'!A369,'True_Odds_Calculator_3-way'!B369,'True_Odds_Calculator_3-way'!C369,'Log_working_3-way'!B$1,'Log_working_3-way'!B$2)</f>
        <v>1.0383984197083993</v>
      </c>
      <c r="F368" s="6" t="e">
        <f>IF('Log_working_3-way'!D368="","",1/'True_Odds_Calculator_3-way'!N369+1/'True_Odds_Calculator_3-way'!O369+1/'True_Odds_Calculator_3-way'!#REF!-1)</f>
        <v>#REF!</v>
      </c>
      <c r="H368" s="6">
        <f>IF('Log_working_3-way'!$D368="","",'True_Odds_Calculator_3-way'!N369/'True_Odds_Calculator_3-way'!A369-1)</f>
        <v>36.735497102997144</v>
      </c>
      <c r="I368" s="6">
        <f>IF('Log_working_3-way'!$D368="","",'True_Odds_Calculator_3-way'!O369/'True_Odds_Calculator_3-way'!B369-1)</f>
        <v>4.5554332122027672</v>
      </c>
      <c r="J368" s="6" t="e">
        <f>IF('Log_working_3-way'!$D368="","",'True_Odds_Calculator_3-way'!#REF!/'True_Odds_Calculator_3-way'!C369-1)</f>
        <v>#REF!</v>
      </c>
      <c r="K368" s="6">
        <f>IF('Log_working_3-way'!$D368="","",1/'True_Odds_Calculator_3-way'!A369+1/'True_Odds_Calculator_3-way'!B369+1/'True_Odds_Calculator_3-way'!C369-1)</f>
        <v>3.5165904754901334E-2</v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str">
        <f>solve_for_c('True_Odds_Calculator_3-way'!A422,'True_Odds_Calculator_3-way'!B422,'True_Odds_Calculator_3-way'!C422,'Log_working_3-way'!B$1,'Log_working_3-way'!B$2)</f>
        <v/>
      </c>
      <c r="F421" s="6" t="str">
        <f>IF('Log_working_3-way'!D421="","",1/'True_Odds_Calculator_3-way'!N422+1/'True_Odds_Calculator_3-way'!O422+1/'True_Odds_Calculator_3-way'!#REF!-1)</f>
        <v/>
      </c>
      <c r="H421" s="6" t="str">
        <f>IF('Log_working_3-way'!$D421="","",'True_Odds_Calculator_3-way'!N422/'True_Odds_Calculator_3-way'!A422-1)</f>
        <v/>
      </c>
      <c r="I421" s="6" t="str">
        <f>IF('Log_working_3-way'!$D421="","",'True_Odds_Calculator_3-way'!O422/'True_Odds_Calculator_3-way'!B422-1)</f>
        <v/>
      </c>
      <c r="J421" s="6" t="str">
        <f>IF('Log_working_3-way'!$D421="","",'True_Odds_Calculator_3-way'!#REF!/'True_Odds_Calculator_3-way'!C422-1)</f>
        <v/>
      </c>
      <c r="K421" s="6" t="str">
        <f>IF('Log_working_3-way'!$D421="","",1/'True_Odds_Calculator_3-way'!A422+1/'True_Odds_Calculator_3-way'!B422+1/'True_Odds_Calculator_3-way'!C422-1)</f>
        <v/>
      </c>
    </row>
    <row r="422" spans="4:11" x14ac:dyDescent="0.25">
      <c r="D422" t="str">
        <f>solve_for_c('True_Odds_Calculator_3-way'!A423,'True_Odds_Calculator_3-way'!B423,'True_Odds_Calculator_3-way'!C423,'Log_working_3-way'!B$1,'Log_working_3-way'!B$2)</f>
        <v/>
      </c>
      <c r="F422" s="6" t="str">
        <f>IF('Log_working_3-way'!D422="","",1/'True_Odds_Calculator_3-way'!N423+1/'True_Odds_Calculator_3-way'!O423+1/'True_Odds_Calculator_3-way'!#REF!-1)</f>
        <v/>
      </c>
      <c r="H422" s="6" t="str">
        <f>IF('Log_working_3-way'!$D422="","",'True_Odds_Calculator_3-way'!N423/'True_Odds_Calculator_3-way'!A423-1)</f>
        <v/>
      </c>
      <c r="I422" s="6" t="str">
        <f>IF('Log_working_3-way'!$D422="","",'True_Odds_Calculator_3-way'!O423/'True_Odds_Calculator_3-way'!B423-1)</f>
        <v/>
      </c>
      <c r="J422" s="6" t="str">
        <f>IF('Log_working_3-way'!$D422="","",'True_Odds_Calculator_3-way'!#REF!/'True_Odds_Calculator_3-way'!C423-1)</f>
        <v/>
      </c>
      <c r="K422" s="6" t="str">
        <f>IF('Log_working_3-way'!$D422="","",1/'True_Odds_Calculator_3-way'!A423+1/'True_Odds_Calculator_3-way'!B423+1/'True_Odds_Calculator_3-way'!C423-1)</f>
        <v/>
      </c>
    </row>
    <row r="423" spans="4:11" x14ac:dyDescent="0.25">
      <c r="D423" t="str">
        <f>solve_for_c('True_Odds_Calculator_3-way'!A424,'True_Odds_Calculator_3-way'!B424,'True_Odds_Calculator_3-way'!C424,'Log_working_3-way'!B$1,'Log_working_3-way'!B$2)</f>
        <v/>
      </c>
      <c r="F423" s="6" t="str">
        <f>IF('Log_working_3-way'!D423="","",1/'True_Odds_Calculator_3-way'!N424+1/'True_Odds_Calculator_3-way'!O424+1/'True_Odds_Calculator_3-way'!#REF!-1)</f>
        <v/>
      </c>
      <c r="H423" s="6" t="str">
        <f>IF('Log_working_3-way'!$D423="","",'True_Odds_Calculator_3-way'!N424/'True_Odds_Calculator_3-way'!A424-1)</f>
        <v/>
      </c>
      <c r="I423" s="6" t="str">
        <f>IF('Log_working_3-way'!$D423="","",'True_Odds_Calculator_3-way'!O424/'True_Odds_Calculator_3-way'!B424-1)</f>
        <v/>
      </c>
      <c r="J423" s="6" t="str">
        <f>IF('Log_working_3-way'!$D423="","",'True_Odds_Calculator_3-way'!#REF!/'True_Odds_Calculator_3-way'!C424-1)</f>
        <v/>
      </c>
      <c r="K423" s="6" t="str">
        <f>IF('Log_working_3-way'!$D423="","",1/'True_Odds_Calculator_3-way'!A424+1/'True_Odds_Calculator_3-way'!B424+1/'True_Odds_Calculator_3-way'!C424-1)</f>
        <v/>
      </c>
    </row>
    <row r="424" spans="4:11" x14ac:dyDescent="0.25">
      <c r="D424" t="str">
        <f>solve_for_c('True_Odds_Calculator_3-way'!A425,'True_Odds_Calculator_3-way'!B425,'True_Odds_Calculator_3-way'!C425,'Log_working_3-way'!B$1,'Log_working_3-way'!B$2)</f>
        <v/>
      </c>
      <c r="F424" s="6" t="str">
        <f>IF('Log_working_3-way'!D424="","",1/'True_Odds_Calculator_3-way'!N425+1/'True_Odds_Calculator_3-way'!O425+1/'True_Odds_Calculator_3-way'!#REF!-1)</f>
        <v/>
      </c>
      <c r="H424" s="6" t="str">
        <f>IF('Log_working_3-way'!$D424="","",'True_Odds_Calculator_3-way'!N425/'True_Odds_Calculator_3-way'!A425-1)</f>
        <v/>
      </c>
      <c r="I424" s="6" t="str">
        <f>IF('Log_working_3-way'!$D424="","",'True_Odds_Calculator_3-way'!O425/'True_Odds_Calculator_3-way'!B425-1)</f>
        <v/>
      </c>
      <c r="J424" s="6" t="str">
        <f>IF('Log_working_3-way'!$D424="","",'True_Odds_Calculator_3-way'!#REF!/'True_Odds_Calculator_3-way'!C425-1)</f>
        <v/>
      </c>
      <c r="K424" s="6" t="str">
        <f>IF('Log_working_3-way'!$D424="","",1/'True_Odds_Calculator_3-way'!A425+1/'True_Odds_Calculator_3-way'!B425+1/'True_Odds_Calculator_3-way'!C425-1)</f>
        <v/>
      </c>
    </row>
    <row r="425" spans="4:11" x14ac:dyDescent="0.25">
      <c r="D425" t="str">
        <f>solve_for_c('True_Odds_Calculator_3-way'!A426,'True_Odds_Calculator_3-way'!B426,'True_Odds_Calculator_3-way'!C426,'Log_working_3-way'!B$1,'Log_working_3-way'!B$2)</f>
        <v/>
      </c>
      <c r="F425" s="6" t="str">
        <f>IF('Log_working_3-way'!D425="","",1/'True_Odds_Calculator_3-way'!N426+1/'True_Odds_Calculator_3-way'!O426+1/'True_Odds_Calculator_3-way'!#REF!-1)</f>
        <v/>
      </c>
      <c r="H425" s="6" t="str">
        <f>IF('Log_working_3-way'!$D425="","",'True_Odds_Calculator_3-way'!N426/'True_Odds_Calculator_3-way'!A426-1)</f>
        <v/>
      </c>
      <c r="I425" s="6" t="str">
        <f>IF('Log_working_3-way'!$D425="","",'True_Odds_Calculator_3-way'!O426/'True_Odds_Calculator_3-way'!B426-1)</f>
        <v/>
      </c>
      <c r="J425" s="6" t="str">
        <f>IF('Log_working_3-way'!$D425="","",'True_Odds_Calculator_3-way'!#REF!/'True_Odds_Calculator_3-way'!C426-1)</f>
        <v/>
      </c>
      <c r="K425" s="6" t="str">
        <f>IF('Log_working_3-way'!$D425="","",1/'True_Odds_Calculator_3-way'!A426+1/'True_Odds_Calculator_3-way'!B426+1/'True_Odds_Calculator_3-way'!C426-1)</f>
        <v/>
      </c>
    </row>
    <row r="426" spans="4:11" x14ac:dyDescent="0.25">
      <c r="D426" t="str">
        <f>solve_for_c('True_Odds_Calculator_3-way'!A427,'True_Odds_Calculator_3-way'!B427,'True_Odds_Calculator_3-way'!C427,'Log_working_3-way'!B$1,'Log_working_3-way'!B$2)</f>
        <v/>
      </c>
      <c r="F426" s="6" t="str">
        <f>IF('Log_working_3-way'!D426="","",1/'True_Odds_Calculator_3-way'!N427+1/'True_Odds_Calculator_3-way'!O427+1/'True_Odds_Calculator_3-way'!#REF!-1)</f>
        <v/>
      </c>
      <c r="H426" s="6" t="str">
        <f>IF('Log_working_3-way'!$D426="","",'True_Odds_Calculator_3-way'!N427/'True_Odds_Calculator_3-way'!A427-1)</f>
        <v/>
      </c>
      <c r="I426" s="6" t="str">
        <f>IF('Log_working_3-way'!$D426="","",'True_Odds_Calculator_3-way'!O427/'True_Odds_Calculator_3-way'!B427-1)</f>
        <v/>
      </c>
      <c r="J426" s="6" t="str">
        <f>IF('Log_working_3-way'!$D426="","",'True_Odds_Calculator_3-way'!#REF!/'True_Odds_Calculator_3-way'!C427-1)</f>
        <v/>
      </c>
      <c r="K426" s="6" t="str">
        <f>IF('Log_working_3-way'!$D426="","",1/'True_Odds_Calculator_3-way'!A427+1/'True_Odds_Calculator_3-way'!B427+1/'True_Odds_Calculator_3-way'!C427-1)</f>
        <v/>
      </c>
    </row>
    <row r="427" spans="4:11" x14ac:dyDescent="0.25">
      <c r="D427" t="str">
        <f>solve_for_c('True_Odds_Calculator_3-way'!A428,'True_Odds_Calculator_3-way'!B428,'True_Odds_Calculator_3-way'!C428,'Log_working_3-way'!B$1,'Log_working_3-way'!B$2)</f>
        <v/>
      </c>
      <c r="F427" s="6" t="str">
        <f>IF('Log_working_3-way'!D427="","",1/'True_Odds_Calculator_3-way'!N428+1/'True_Odds_Calculator_3-way'!O428+1/'True_Odds_Calculator_3-way'!#REF!-1)</f>
        <v/>
      </c>
      <c r="H427" s="6" t="str">
        <f>IF('Log_working_3-way'!$D427="","",'True_Odds_Calculator_3-way'!N428/'True_Odds_Calculator_3-way'!A428-1)</f>
        <v/>
      </c>
      <c r="I427" s="6" t="str">
        <f>IF('Log_working_3-way'!$D427="","",'True_Odds_Calculator_3-way'!O428/'True_Odds_Calculator_3-way'!B428-1)</f>
        <v/>
      </c>
      <c r="J427" s="6" t="str">
        <f>IF('Log_working_3-way'!$D427="","",'True_Odds_Calculator_3-way'!#REF!/'True_Odds_Calculator_3-way'!C428-1)</f>
        <v/>
      </c>
      <c r="K427" s="6" t="str">
        <f>IF('Log_working_3-way'!$D427="","",1/'True_Odds_Calculator_3-way'!A428+1/'True_Odds_Calculator_3-way'!B428+1/'True_Odds_Calculator_3-way'!C428-1)</f>
        <v/>
      </c>
    </row>
    <row r="428" spans="4:11" x14ac:dyDescent="0.25">
      <c r="D428" t="str">
        <f>solve_for_c('True_Odds_Calculator_3-way'!A429,'True_Odds_Calculator_3-way'!B429,'True_Odds_Calculator_3-way'!C429,'Log_working_3-way'!B$1,'Log_working_3-way'!B$2)</f>
        <v/>
      </c>
      <c r="F428" s="6" t="str">
        <f>IF('Log_working_3-way'!D428="","",1/'True_Odds_Calculator_3-way'!N429+1/'True_Odds_Calculator_3-way'!O429+1/'True_Odds_Calculator_3-way'!#REF!-1)</f>
        <v/>
      </c>
      <c r="H428" s="6" t="str">
        <f>IF('Log_working_3-way'!$D428="","",'True_Odds_Calculator_3-way'!N429/'True_Odds_Calculator_3-way'!A429-1)</f>
        <v/>
      </c>
      <c r="I428" s="6" t="str">
        <f>IF('Log_working_3-way'!$D428="","",'True_Odds_Calculator_3-way'!O429/'True_Odds_Calculator_3-way'!B429-1)</f>
        <v/>
      </c>
      <c r="J428" s="6" t="str">
        <f>IF('Log_working_3-way'!$D428="","",'True_Odds_Calculator_3-way'!#REF!/'True_Odds_Calculator_3-way'!C429-1)</f>
        <v/>
      </c>
      <c r="K428" s="6" t="str">
        <f>IF('Log_working_3-way'!$D428="","",1/'True_Odds_Calculator_3-way'!A429+1/'True_Odds_Calculator_3-way'!B429+1/'True_Odds_Calculator_3-way'!C429-1)</f>
        <v/>
      </c>
    </row>
    <row r="429" spans="4:11" x14ac:dyDescent="0.25">
      <c r="D429" t="str">
        <f>solve_for_c('True_Odds_Calculator_3-way'!A430,'True_Odds_Calculator_3-way'!B430,'True_Odds_Calculator_3-way'!C430,'Log_working_3-way'!B$1,'Log_working_3-way'!B$2)</f>
        <v/>
      </c>
      <c r="F429" s="6" t="str">
        <f>IF('Log_working_3-way'!D429="","",1/'True_Odds_Calculator_3-way'!N430+1/'True_Odds_Calculator_3-way'!O430+1/'True_Odds_Calculator_3-way'!#REF!-1)</f>
        <v/>
      </c>
      <c r="H429" s="6" t="str">
        <f>IF('Log_working_3-way'!$D429="","",'True_Odds_Calculator_3-way'!N430/'True_Odds_Calculator_3-way'!A430-1)</f>
        <v/>
      </c>
      <c r="I429" s="6" t="str">
        <f>IF('Log_working_3-way'!$D429="","",'True_Odds_Calculator_3-way'!O430/'True_Odds_Calculator_3-way'!B430-1)</f>
        <v/>
      </c>
      <c r="J429" s="6" t="str">
        <f>IF('Log_working_3-way'!$D429="","",'True_Odds_Calculator_3-way'!#REF!/'True_Odds_Calculator_3-way'!C430-1)</f>
        <v/>
      </c>
      <c r="K429" s="6" t="str">
        <f>IF('Log_working_3-way'!$D429="","",1/'True_Odds_Calculator_3-way'!A430+1/'True_Odds_Calculator_3-way'!B430+1/'True_Odds_Calculator_3-way'!C430-1)</f>
        <v/>
      </c>
    </row>
    <row r="430" spans="4:11" x14ac:dyDescent="0.25">
      <c r="D430" t="str">
        <f>solve_for_c('True_Odds_Calculator_3-way'!A431,'True_Odds_Calculator_3-way'!B431,'True_Odds_Calculator_3-way'!C431,'Log_working_3-way'!B$1,'Log_working_3-way'!B$2)</f>
        <v/>
      </c>
      <c r="F430" s="6" t="str">
        <f>IF('Log_working_3-way'!D430="","",1/'True_Odds_Calculator_3-way'!N431+1/'True_Odds_Calculator_3-way'!O431+1/'True_Odds_Calculator_3-way'!#REF!-1)</f>
        <v/>
      </c>
      <c r="H430" s="6" t="str">
        <f>IF('Log_working_3-way'!$D430="","",'True_Odds_Calculator_3-way'!N431/'True_Odds_Calculator_3-way'!A431-1)</f>
        <v/>
      </c>
      <c r="I430" s="6" t="str">
        <f>IF('Log_working_3-way'!$D430="","",'True_Odds_Calculator_3-way'!O431/'True_Odds_Calculator_3-way'!B431-1)</f>
        <v/>
      </c>
      <c r="J430" s="6" t="str">
        <f>IF('Log_working_3-way'!$D430="","",'True_Odds_Calculator_3-way'!#REF!/'True_Odds_Calculator_3-way'!C431-1)</f>
        <v/>
      </c>
      <c r="K430" s="6" t="str">
        <f>IF('Log_working_3-way'!$D430="","",1/'True_Odds_Calculator_3-way'!A431+1/'True_Odds_Calculator_3-way'!B431+1/'True_Odds_Calculator_3-way'!C431-1)</f>
        <v/>
      </c>
    </row>
    <row r="431" spans="4:11" x14ac:dyDescent="0.25">
      <c r="D431" t="str">
        <f>solve_for_c('True_Odds_Calculator_3-way'!A432,'True_Odds_Calculator_3-way'!B432,'True_Odds_Calculator_3-way'!C432,'Log_working_3-way'!B$1,'Log_working_3-way'!B$2)</f>
        <v/>
      </c>
      <c r="F431" s="6" t="str">
        <f>IF('Log_working_3-way'!D431="","",1/'True_Odds_Calculator_3-way'!N432+1/'True_Odds_Calculator_3-way'!O432+1/'True_Odds_Calculator_3-way'!#REF!-1)</f>
        <v/>
      </c>
      <c r="H431" s="6" t="str">
        <f>IF('Log_working_3-way'!$D431="","",'True_Odds_Calculator_3-way'!N432/'True_Odds_Calculator_3-way'!A432-1)</f>
        <v/>
      </c>
      <c r="I431" s="6" t="str">
        <f>IF('Log_working_3-way'!$D431="","",'True_Odds_Calculator_3-way'!O432/'True_Odds_Calculator_3-way'!B432-1)</f>
        <v/>
      </c>
      <c r="J431" s="6" t="str">
        <f>IF('Log_working_3-way'!$D431="","",'True_Odds_Calculator_3-way'!#REF!/'True_Odds_Calculator_3-way'!C432-1)</f>
        <v/>
      </c>
      <c r="K431" s="6" t="str">
        <f>IF('Log_working_3-way'!$D431="","",1/'True_Odds_Calculator_3-way'!A432+1/'True_Odds_Calculator_3-way'!B432+1/'True_Odds_Calculator_3-way'!C432-1)</f>
        <v/>
      </c>
    </row>
    <row r="432" spans="4:11" x14ac:dyDescent="0.25">
      <c r="D432" t="str">
        <f>solve_for_c('True_Odds_Calculator_3-way'!A433,'True_Odds_Calculator_3-way'!B433,'True_Odds_Calculator_3-way'!C433,'Log_working_3-way'!B$1,'Log_working_3-way'!B$2)</f>
        <v/>
      </c>
      <c r="F432" s="6" t="str">
        <f>IF('Log_working_3-way'!D432="","",1/'True_Odds_Calculator_3-way'!N433+1/'True_Odds_Calculator_3-way'!O433+1/'True_Odds_Calculator_3-way'!#REF!-1)</f>
        <v/>
      </c>
      <c r="H432" s="6" t="str">
        <f>IF('Log_working_3-way'!$D432="","",'True_Odds_Calculator_3-way'!N433/'True_Odds_Calculator_3-way'!A433-1)</f>
        <v/>
      </c>
      <c r="I432" s="6" t="str">
        <f>IF('Log_working_3-way'!$D432="","",'True_Odds_Calculator_3-way'!O433/'True_Odds_Calculator_3-way'!B433-1)</f>
        <v/>
      </c>
      <c r="J432" s="6" t="str">
        <f>IF('Log_working_3-way'!$D432="","",'True_Odds_Calculator_3-way'!#REF!/'True_Odds_Calculator_3-way'!C433-1)</f>
        <v/>
      </c>
      <c r="K432" s="6" t="str">
        <f>IF('Log_working_3-way'!$D432="","",1/'True_Odds_Calculator_3-way'!A433+1/'True_Odds_Calculator_3-way'!B433+1/'True_Odds_Calculator_3-way'!C433-1)</f>
        <v/>
      </c>
    </row>
    <row r="433" spans="4:11" x14ac:dyDescent="0.25">
      <c r="D433" t="str">
        <f>solve_for_c('True_Odds_Calculator_3-way'!A434,'True_Odds_Calculator_3-way'!B434,'True_Odds_Calculator_3-way'!C434,'Log_working_3-way'!B$1,'Log_working_3-way'!B$2)</f>
        <v/>
      </c>
      <c r="F433" s="6" t="str">
        <f>IF('Log_working_3-way'!D433="","",1/'True_Odds_Calculator_3-way'!N434+1/'True_Odds_Calculator_3-way'!O434+1/'True_Odds_Calculator_3-way'!#REF!-1)</f>
        <v/>
      </c>
      <c r="H433" s="6" t="str">
        <f>IF('Log_working_3-way'!$D433="","",'True_Odds_Calculator_3-way'!N434/'True_Odds_Calculator_3-way'!A434-1)</f>
        <v/>
      </c>
      <c r="I433" s="6" t="str">
        <f>IF('Log_working_3-way'!$D433="","",'True_Odds_Calculator_3-way'!O434/'True_Odds_Calculator_3-way'!B434-1)</f>
        <v/>
      </c>
      <c r="J433" s="6" t="str">
        <f>IF('Log_working_3-way'!$D433="","",'True_Odds_Calculator_3-way'!#REF!/'True_Odds_Calculator_3-way'!C434-1)</f>
        <v/>
      </c>
      <c r="K433" s="6" t="str">
        <f>IF('Log_working_3-way'!$D433="","",1/'True_Odds_Calculator_3-way'!A434+1/'True_Odds_Calculator_3-way'!B434+1/'True_Odds_Calculator_3-way'!C434-1)</f>
        <v/>
      </c>
    </row>
    <row r="434" spans="4:11" x14ac:dyDescent="0.25">
      <c r="D434" t="str">
        <f>solve_for_c('True_Odds_Calculator_3-way'!A435,'True_Odds_Calculator_3-way'!B435,'True_Odds_Calculator_3-way'!C435,'Log_working_3-way'!B$1,'Log_working_3-way'!B$2)</f>
        <v/>
      </c>
      <c r="F434" s="6" t="str">
        <f>IF('Log_working_3-way'!D434="","",1/'True_Odds_Calculator_3-way'!N435+1/'True_Odds_Calculator_3-way'!O435+1/'True_Odds_Calculator_3-way'!#REF!-1)</f>
        <v/>
      </c>
      <c r="H434" s="6" t="str">
        <f>IF('Log_working_3-way'!$D434="","",'True_Odds_Calculator_3-way'!N435/'True_Odds_Calculator_3-way'!A435-1)</f>
        <v/>
      </c>
      <c r="I434" s="6" t="str">
        <f>IF('Log_working_3-way'!$D434="","",'True_Odds_Calculator_3-way'!O435/'True_Odds_Calculator_3-way'!B435-1)</f>
        <v/>
      </c>
      <c r="J434" s="6" t="str">
        <f>IF('Log_working_3-way'!$D434="","",'True_Odds_Calculator_3-way'!#REF!/'True_Odds_Calculator_3-way'!C435-1)</f>
        <v/>
      </c>
      <c r="K434" s="6" t="str">
        <f>IF('Log_working_3-way'!$D434="","",1/'True_Odds_Calculator_3-way'!A435+1/'True_Odds_Calculator_3-way'!B435+1/'True_Odds_Calculator_3-way'!C435-1)</f>
        <v/>
      </c>
    </row>
    <row r="435" spans="4:11" x14ac:dyDescent="0.25">
      <c r="D435" t="str">
        <f>solve_for_c('True_Odds_Calculator_3-way'!A436,'True_Odds_Calculator_3-way'!B436,'True_Odds_Calculator_3-way'!C436,'Log_working_3-way'!B$1,'Log_working_3-way'!B$2)</f>
        <v/>
      </c>
      <c r="F435" s="6" t="str">
        <f>IF('Log_working_3-way'!D435="","",1/'True_Odds_Calculator_3-way'!N436+1/'True_Odds_Calculator_3-way'!O436+1/'True_Odds_Calculator_3-way'!#REF!-1)</f>
        <v/>
      </c>
      <c r="H435" s="6" t="str">
        <f>IF('Log_working_3-way'!$D435="","",'True_Odds_Calculator_3-way'!N436/'True_Odds_Calculator_3-way'!A436-1)</f>
        <v/>
      </c>
      <c r="I435" s="6" t="str">
        <f>IF('Log_working_3-way'!$D435="","",'True_Odds_Calculator_3-way'!O436/'True_Odds_Calculator_3-way'!B436-1)</f>
        <v/>
      </c>
      <c r="J435" s="6" t="str">
        <f>IF('Log_working_3-way'!$D435="","",'True_Odds_Calculator_3-way'!#REF!/'True_Odds_Calculator_3-way'!C436-1)</f>
        <v/>
      </c>
      <c r="K435" s="6" t="str">
        <f>IF('Log_working_3-way'!$D435="","",1/'True_Odds_Calculator_3-way'!A436+1/'True_Odds_Calculator_3-way'!B436+1/'True_Odds_Calculator_3-way'!C436-1)</f>
        <v/>
      </c>
    </row>
    <row r="436" spans="4:11" x14ac:dyDescent="0.25">
      <c r="D436" t="str">
        <f>solve_for_c('True_Odds_Calculator_3-way'!A437,'True_Odds_Calculator_3-way'!B437,'True_Odds_Calculator_3-way'!C437,'Log_working_3-way'!B$1,'Log_working_3-way'!B$2)</f>
        <v/>
      </c>
      <c r="F436" s="6" t="str">
        <f>IF('Log_working_3-way'!D436="","",1/'True_Odds_Calculator_3-way'!N437+1/'True_Odds_Calculator_3-way'!O437+1/'True_Odds_Calculator_3-way'!#REF!-1)</f>
        <v/>
      </c>
      <c r="H436" s="6" t="str">
        <f>IF('Log_working_3-way'!$D436="","",'True_Odds_Calculator_3-way'!N437/'True_Odds_Calculator_3-way'!A437-1)</f>
        <v/>
      </c>
      <c r="I436" s="6" t="str">
        <f>IF('Log_working_3-way'!$D436="","",'True_Odds_Calculator_3-way'!O437/'True_Odds_Calculator_3-way'!B437-1)</f>
        <v/>
      </c>
      <c r="J436" s="6" t="str">
        <f>IF('Log_working_3-way'!$D436="","",'True_Odds_Calculator_3-way'!#REF!/'True_Odds_Calculator_3-way'!C437-1)</f>
        <v/>
      </c>
      <c r="K436" s="6" t="str">
        <f>IF('Log_working_3-way'!$D436="","",1/'True_Odds_Calculator_3-way'!A437+1/'True_Odds_Calculator_3-way'!B437+1/'True_Odds_Calculator_3-way'!C437-1)</f>
        <v/>
      </c>
    </row>
    <row r="437" spans="4:11" x14ac:dyDescent="0.25">
      <c r="D437" t="str">
        <f>solve_for_c('True_Odds_Calculator_3-way'!A438,'True_Odds_Calculator_3-way'!B438,'True_Odds_Calculator_3-way'!C438,'Log_working_3-way'!B$1,'Log_working_3-way'!B$2)</f>
        <v/>
      </c>
      <c r="F437" s="6" t="str">
        <f>IF('Log_working_3-way'!D437="","",1/'True_Odds_Calculator_3-way'!N438+1/'True_Odds_Calculator_3-way'!O438+1/'True_Odds_Calculator_3-way'!#REF!-1)</f>
        <v/>
      </c>
      <c r="H437" s="6" t="str">
        <f>IF('Log_working_3-way'!$D437="","",'True_Odds_Calculator_3-way'!N438/'True_Odds_Calculator_3-way'!A438-1)</f>
        <v/>
      </c>
      <c r="I437" s="6" t="str">
        <f>IF('Log_working_3-way'!$D437="","",'True_Odds_Calculator_3-way'!O438/'True_Odds_Calculator_3-way'!B438-1)</f>
        <v/>
      </c>
      <c r="J437" s="6" t="str">
        <f>IF('Log_working_3-way'!$D437="","",'True_Odds_Calculator_3-way'!#REF!/'True_Odds_Calculator_3-way'!C438-1)</f>
        <v/>
      </c>
      <c r="K437" s="6" t="str">
        <f>IF('Log_working_3-way'!$D437="","",1/'True_Odds_Calculator_3-way'!A438+1/'True_Odds_Calculator_3-way'!B438+1/'True_Odds_Calculator_3-way'!C438-1)</f>
        <v/>
      </c>
    </row>
    <row r="438" spans="4:11" x14ac:dyDescent="0.25">
      <c r="D438" t="str">
        <f>solve_for_c('True_Odds_Calculator_3-way'!A439,'True_Odds_Calculator_3-way'!B439,'True_Odds_Calculator_3-way'!C439,'Log_working_3-way'!B$1,'Log_working_3-way'!B$2)</f>
        <v/>
      </c>
      <c r="F438" s="6" t="str">
        <f>IF('Log_working_3-way'!D438="","",1/'True_Odds_Calculator_3-way'!N439+1/'True_Odds_Calculator_3-way'!O439+1/'True_Odds_Calculator_3-way'!#REF!-1)</f>
        <v/>
      </c>
      <c r="H438" s="6" t="str">
        <f>IF('Log_working_3-way'!$D438="","",'True_Odds_Calculator_3-way'!N439/'True_Odds_Calculator_3-way'!A439-1)</f>
        <v/>
      </c>
      <c r="I438" s="6" t="str">
        <f>IF('Log_working_3-way'!$D438="","",'True_Odds_Calculator_3-way'!O439/'True_Odds_Calculator_3-way'!B439-1)</f>
        <v/>
      </c>
      <c r="J438" s="6" t="str">
        <f>IF('Log_working_3-way'!$D438="","",'True_Odds_Calculator_3-way'!#REF!/'True_Odds_Calculator_3-way'!C439-1)</f>
        <v/>
      </c>
      <c r="K438" s="6" t="str">
        <f>IF('Log_working_3-way'!$D438="","",1/'True_Odds_Calculator_3-way'!A439+1/'True_Odds_Calculator_3-way'!B439+1/'True_Odds_Calculator_3-way'!C439-1)</f>
        <v/>
      </c>
    </row>
    <row r="439" spans="4:11" x14ac:dyDescent="0.25">
      <c r="D439" t="str">
        <f>solve_for_c('True_Odds_Calculator_3-way'!A440,'True_Odds_Calculator_3-way'!B440,'True_Odds_Calculator_3-way'!C440,'Log_working_3-way'!B$1,'Log_working_3-way'!B$2)</f>
        <v/>
      </c>
      <c r="F439" s="6" t="str">
        <f>IF('Log_working_3-way'!D439="","",1/'True_Odds_Calculator_3-way'!N440+1/'True_Odds_Calculator_3-way'!O440+1/'True_Odds_Calculator_3-way'!#REF!-1)</f>
        <v/>
      </c>
      <c r="H439" s="6" t="str">
        <f>IF('Log_working_3-way'!$D439="","",'True_Odds_Calculator_3-way'!N440/'True_Odds_Calculator_3-way'!A440-1)</f>
        <v/>
      </c>
      <c r="I439" s="6" t="str">
        <f>IF('Log_working_3-way'!$D439="","",'True_Odds_Calculator_3-way'!O440/'True_Odds_Calculator_3-way'!B440-1)</f>
        <v/>
      </c>
      <c r="J439" s="6" t="str">
        <f>IF('Log_working_3-way'!$D439="","",'True_Odds_Calculator_3-way'!#REF!/'True_Odds_Calculator_3-way'!C440-1)</f>
        <v/>
      </c>
      <c r="K439" s="6" t="str">
        <f>IF('Log_working_3-way'!$D439="","",1/'True_Odds_Calculator_3-way'!A440+1/'True_Odds_Calculator_3-way'!B440+1/'True_Odds_Calculator_3-way'!C440-1)</f>
        <v/>
      </c>
    </row>
    <row r="440" spans="4:11" x14ac:dyDescent="0.25">
      <c r="D440" t="str">
        <f>solve_for_c('True_Odds_Calculator_3-way'!A441,'True_Odds_Calculator_3-way'!B441,'True_Odds_Calculator_3-way'!C441,'Log_working_3-way'!B$1,'Log_working_3-way'!B$2)</f>
        <v/>
      </c>
      <c r="F440" s="6" t="str">
        <f>IF('Log_working_3-way'!D440="","",1/'True_Odds_Calculator_3-way'!N441+1/'True_Odds_Calculator_3-way'!O441+1/'True_Odds_Calculator_3-way'!#REF!-1)</f>
        <v/>
      </c>
      <c r="H440" s="6" t="str">
        <f>IF('Log_working_3-way'!$D440="","",'True_Odds_Calculator_3-way'!N441/'True_Odds_Calculator_3-way'!A441-1)</f>
        <v/>
      </c>
      <c r="I440" s="6" t="str">
        <f>IF('Log_working_3-way'!$D440="","",'True_Odds_Calculator_3-way'!O441/'True_Odds_Calculator_3-way'!B441-1)</f>
        <v/>
      </c>
      <c r="J440" s="6" t="str">
        <f>IF('Log_working_3-way'!$D440="","",'True_Odds_Calculator_3-way'!#REF!/'True_Odds_Calculator_3-way'!C441-1)</f>
        <v/>
      </c>
      <c r="K440" s="6" t="str">
        <f>IF('Log_working_3-way'!$D440="","",1/'True_Odds_Calculator_3-way'!A441+1/'True_Odds_Calculator_3-way'!B441+1/'True_Odds_Calculator_3-way'!C441-1)</f>
        <v/>
      </c>
    </row>
    <row r="441" spans="4:11" x14ac:dyDescent="0.25">
      <c r="D441" t="str">
        <f>solve_for_c('True_Odds_Calculator_3-way'!A442,'True_Odds_Calculator_3-way'!B442,'True_Odds_Calculator_3-way'!C442,'Log_working_3-way'!B$1,'Log_working_3-way'!B$2)</f>
        <v/>
      </c>
      <c r="F441" s="6" t="str">
        <f>IF('Log_working_3-way'!D441="","",1/'True_Odds_Calculator_3-way'!N442+1/'True_Odds_Calculator_3-way'!O442+1/'True_Odds_Calculator_3-way'!#REF!-1)</f>
        <v/>
      </c>
      <c r="H441" s="6" t="str">
        <f>IF('Log_working_3-way'!$D441="","",'True_Odds_Calculator_3-way'!N442/'True_Odds_Calculator_3-way'!A442-1)</f>
        <v/>
      </c>
      <c r="I441" s="6" t="str">
        <f>IF('Log_working_3-way'!$D441="","",'True_Odds_Calculator_3-way'!O442/'True_Odds_Calculator_3-way'!B442-1)</f>
        <v/>
      </c>
      <c r="J441" s="6" t="str">
        <f>IF('Log_working_3-way'!$D441="","",'True_Odds_Calculator_3-way'!#REF!/'True_Odds_Calculator_3-way'!C442-1)</f>
        <v/>
      </c>
      <c r="K441" s="6" t="str">
        <f>IF('Log_working_3-way'!$D441="","",1/'True_Odds_Calculator_3-way'!A442+1/'True_Odds_Calculator_3-way'!B442+1/'True_Odds_Calculator_3-way'!C442-1)</f>
        <v/>
      </c>
    </row>
    <row r="442" spans="4:11" x14ac:dyDescent="0.25">
      <c r="D442" t="str">
        <f>solve_for_c('True_Odds_Calculator_3-way'!A443,'True_Odds_Calculator_3-way'!B443,'True_Odds_Calculator_3-way'!C443,'Log_working_3-way'!B$1,'Log_working_3-way'!B$2)</f>
        <v/>
      </c>
      <c r="F442" s="6" t="str">
        <f>IF('Log_working_3-way'!D442="","",1/'True_Odds_Calculator_3-way'!N443+1/'True_Odds_Calculator_3-way'!O443+1/'True_Odds_Calculator_3-way'!#REF!-1)</f>
        <v/>
      </c>
      <c r="H442" s="6" t="str">
        <f>IF('Log_working_3-way'!$D442="","",'True_Odds_Calculator_3-way'!N443/'True_Odds_Calculator_3-way'!A443-1)</f>
        <v/>
      </c>
      <c r="I442" s="6" t="str">
        <f>IF('Log_working_3-way'!$D442="","",'True_Odds_Calculator_3-way'!O443/'True_Odds_Calculator_3-way'!B443-1)</f>
        <v/>
      </c>
      <c r="J442" s="6" t="str">
        <f>IF('Log_working_3-way'!$D442="","",'True_Odds_Calculator_3-way'!#REF!/'True_Odds_Calculator_3-way'!C443-1)</f>
        <v/>
      </c>
      <c r="K442" s="6" t="str">
        <f>IF('Log_working_3-way'!$D442="","",1/'True_Odds_Calculator_3-way'!A443+1/'True_Odds_Calculator_3-way'!B443+1/'True_Odds_Calculator_3-way'!C443-1)</f>
        <v/>
      </c>
    </row>
    <row r="443" spans="4:11" x14ac:dyDescent="0.25">
      <c r="D443" t="str">
        <f>solve_for_c('True_Odds_Calculator_3-way'!A444,'True_Odds_Calculator_3-way'!B444,'True_Odds_Calculator_3-way'!C444,'Log_working_3-way'!B$1,'Log_working_3-way'!B$2)</f>
        <v/>
      </c>
      <c r="F443" s="6" t="str">
        <f>IF('Log_working_3-way'!D443="","",1/'True_Odds_Calculator_3-way'!N444+1/'True_Odds_Calculator_3-way'!O444+1/'True_Odds_Calculator_3-way'!#REF!-1)</f>
        <v/>
      </c>
      <c r="H443" s="6" t="str">
        <f>IF('Log_working_3-way'!$D443="","",'True_Odds_Calculator_3-way'!N444/'True_Odds_Calculator_3-way'!A444-1)</f>
        <v/>
      </c>
      <c r="I443" s="6" t="str">
        <f>IF('Log_working_3-way'!$D443="","",'True_Odds_Calculator_3-way'!O444/'True_Odds_Calculator_3-way'!B444-1)</f>
        <v/>
      </c>
      <c r="J443" s="6" t="str">
        <f>IF('Log_working_3-way'!$D443="","",'True_Odds_Calculator_3-way'!#REF!/'True_Odds_Calculator_3-way'!C444-1)</f>
        <v/>
      </c>
      <c r="K443" s="6" t="str">
        <f>IF('Log_working_3-way'!$D443="","",1/'True_Odds_Calculator_3-way'!A444+1/'True_Odds_Calculator_3-way'!B444+1/'True_Odds_Calculator_3-way'!C444-1)</f>
        <v/>
      </c>
    </row>
    <row r="444" spans="4:11" x14ac:dyDescent="0.25">
      <c r="D444" t="str">
        <f>solve_for_c('True_Odds_Calculator_3-way'!A445,'True_Odds_Calculator_3-way'!B445,'True_Odds_Calculator_3-way'!C445,'Log_working_3-way'!B$1,'Log_working_3-way'!B$2)</f>
        <v/>
      </c>
      <c r="F444" s="6" t="str">
        <f>IF('Log_working_3-way'!D444="","",1/'True_Odds_Calculator_3-way'!N445+1/'True_Odds_Calculator_3-way'!O445+1/'True_Odds_Calculator_3-way'!#REF!-1)</f>
        <v/>
      </c>
      <c r="H444" s="6" t="str">
        <f>IF('Log_working_3-way'!$D444="","",'True_Odds_Calculator_3-way'!N445/'True_Odds_Calculator_3-way'!A445-1)</f>
        <v/>
      </c>
      <c r="I444" s="6" t="str">
        <f>IF('Log_working_3-way'!$D444="","",'True_Odds_Calculator_3-way'!O445/'True_Odds_Calculator_3-way'!B445-1)</f>
        <v/>
      </c>
      <c r="J444" s="6" t="str">
        <f>IF('Log_working_3-way'!$D444="","",'True_Odds_Calculator_3-way'!#REF!/'True_Odds_Calculator_3-way'!C445-1)</f>
        <v/>
      </c>
      <c r="K444" s="6" t="str">
        <f>IF('Log_working_3-way'!$D444="","",1/'True_Odds_Calculator_3-way'!A445+1/'True_Odds_Calculator_3-way'!B445+1/'True_Odds_Calculator_3-way'!C445-1)</f>
        <v/>
      </c>
    </row>
    <row r="445" spans="4:11" x14ac:dyDescent="0.25">
      <c r="D445" t="str">
        <f>solve_for_c('True_Odds_Calculator_3-way'!A446,'True_Odds_Calculator_3-way'!B446,'True_Odds_Calculator_3-way'!C446,'Log_working_3-way'!B$1,'Log_working_3-way'!B$2)</f>
        <v/>
      </c>
      <c r="F445" s="6" t="str">
        <f>IF('Log_working_3-way'!D445="","",1/'True_Odds_Calculator_3-way'!N446+1/'True_Odds_Calculator_3-way'!O446+1/'True_Odds_Calculator_3-way'!#REF!-1)</f>
        <v/>
      </c>
      <c r="H445" s="6" t="str">
        <f>IF('Log_working_3-way'!$D445="","",'True_Odds_Calculator_3-way'!N446/'True_Odds_Calculator_3-way'!A446-1)</f>
        <v/>
      </c>
      <c r="I445" s="6" t="str">
        <f>IF('Log_working_3-way'!$D445="","",'True_Odds_Calculator_3-way'!O446/'True_Odds_Calculator_3-way'!B446-1)</f>
        <v/>
      </c>
      <c r="J445" s="6" t="str">
        <f>IF('Log_working_3-way'!$D445="","",'True_Odds_Calculator_3-way'!#REF!/'True_Odds_Calculator_3-way'!C446-1)</f>
        <v/>
      </c>
      <c r="K445" s="6" t="str">
        <f>IF('Log_working_3-way'!$D445="","",1/'True_Odds_Calculator_3-way'!A446+1/'True_Odds_Calculator_3-way'!B446+1/'True_Odds_Calculator_3-way'!C446-1)</f>
        <v/>
      </c>
    </row>
    <row r="446" spans="4:11" x14ac:dyDescent="0.25">
      <c r="D446" t="str">
        <f>solve_for_c('True_Odds_Calculator_3-way'!A447,'True_Odds_Calculator_3-way'!B447,'True_Odds_Calculator_3-way'!C447,'Log_working_3-way'!B$1,'Log_working_3-way'!B$2)</f>
        <v/>
      </c>
      <c r="F446" s="6" t="str">
        <f>IF('Log_working_3-way'!D446="","",1/'True_Odds_Calculator_3-way'!N447+1/'True_Odds_Calculator_3-way'!O447+1/'True_Odds_Calculator_3-way'!#REF!-1)</f>
        <v/>
      </c>
      <c r="H446" s="6" t="str">
        <f>IF('Log_working_3-way'!$D446="","",'True_Odds_Calculator_3-way'!N447/'True_Odds_Calculator_3-way'!A447-1)</f>
        <v/>
      </c>
      <c r="I446" s="6" t="str">
        <f>IF('Log_working_3-way'!$D446="","",'True_Odds_Calculator_3-way'!O447/'True_Odds_Calculator_3-way'!B447-1)</f>
        <v/>
      </c>
      <c r="J446" s="6" t="str">
        <f>IF('Log_working_3-way'!$D446="","",'True_Odds_Calculator_3-way'!#REF!/'True_Odds_Calculator_3-way'!C447-1)</f>
        <v/>
      </c>
      <c r="K446" s="6" t="str">
        <f>IF('Log_working_3-way'!$D446="","",1/'True_Odds_Calculator_3-way'!A447+1/'True_Odds_Calculator_3-way'!B447+1/'True_Odds_Calculator_3-way'!C447-1)</f>
        <v/>
      </c>
    </row>
    <row r="447" spans="4:11" x14ac:dyDescent="0.25">
      <c r="D447" t="str">
        <f>solve_for_c('True_Odds_Calculator_3-way'!A448,'True_Odds_Calculator_3-way'!B448,'True_Odds_Calculator_3-way'!C448,'Log_working_3-way'!B$1,'Log_working_3-way'!B$2)</f>
        <v/>
      </c>
      <c r="F447" s="6" t="str">
        <f>IF('Log_working_3-way'!D447="","",1/'True_Odds_Calculator_3-way'!N448+1/'True_Odds_Calculator_3-way'!O448+1/'True_Odds_Calculator_3-way'!#REF!-1)</f>
        <v/>
      </c>
      <c r="H447" s="6" t="str">
        <f>IF('Log_working_3-way'!$D447="","",'True_Odds_Calculator_3-way'!N448/'True_Odds_Calculator_3-way'!A448-1)</f>
        <v/>
      </c>
      <c r="I447" s="6" t="str">
        <f>IF('Log_working_3-way'!$D447="","",'True_Odds_Calculator_3-way'!O448/'True_Odds_Calculator_3-way'!B448-1)</f>
        <v/>
      </c>
      <c r="J447" s="6" t="str">
        <f>IF('Log_working_3-way'!$D447="","",'True_Odds_Calculator_3-way'!#REF!/'True_Odds_Calculator_3-way'!C448-1)</f>
        <v/>
      </c>
      <c r="K447" s="6" t="str">
        <f>IF('Log_working_3-way'!$D447="","",1/'True_Odds_Calculator_3-way'!A448+1/'True_Odds_Calculator_3-way'!B448+1/'True_Odds_Calculator_3-way'!C448-1)</f>
        <v/>
      </c>
    </row>
    <row r="448" spans="4:11" x14ac:dyDescent="0.25">
      <c r="D448" t="str">
        <f>solve_for_c('True_Odds_Calculator_3-way'!A449,'True_Odds_Calculator_3-way'!B449,'True_Odds_Calculator_3-way'!C449,'Log_working_3-way'!B$1,'Log_working_3-way'!B$2)</f>
        <v/>
      </c>
      <c r="F448" s="6" t="str">
        <f>IF('Log_working_3-way'!D448="","",1/'True_Odds_Calculator_3-way'!N449+1/'True_Odds_Calculator_3-way'!O449+1/'True_Odds_Calculator_3-way'!#REF!-1)</f>
        <v/>
      </c>
      <c r="H448" s="6" t="str">
        <f>IF('Log_working_3-way'!$D448="","",'True_Odds_Calculator_3-way'!N449/'True_Odds_Calculator_3-way'!A449-1)</f>
        <v/>
      </c>
      <c r="I448" s="6" t="str">
        <f>IF('Log_working_3-way'!$D448="","",'True_Odds_Calculator_3-way'!O449/'True_Odds_Calculator_3-way'!B449-1)</f>
        <v/>
      </c>
      <c r="J448" s="6" t="str">
        <f>IF('Log_working_3-way'!$D448="","",'True_Odds_Calculator_3-way'!#REF!/'True_Odds_Calculator_3-way'!C449-1)</f>
        <v/>
      </c>
      <c r="K448" s="6" t="str">
        <f>IF('Log_working_3-way'!$D448="","",1/'True_Odds_Calculator_3-way'!A449+1/'True_Odds_Calculator_3-way'!B449+1/'True_Odds_Calculator_3-way'!C449-1)</f>
        <v/>
      </c>
    </row>
    <row r="449" spans="4:11" x14ac:dyDescent="0.25">
      <c r="D449" t="str">
        <f>solve_for_c('True_Odds_Calculator_3-way'!A450,'True_Odds_Calculator_3-way'!B450,'True_Odds_Calculator_3-way'!C450,'Log_working_3-way'!B$1,'Log_working_3-way'!B$2)</f>
        <v/>
      </c>
      <c r="F449" s="6" t="str">
        <f>IF('Log_working_3-way'!D449="","",1/'True_Odds_Calculator_3-way'!N450+1/'True_Odds_Calculator_3-way'!O450+1/'True_Odds_Calculator_3-way'!#REF!-1)</f>
        <v/>
      </c>
      <c r="H449" s="6" t="str">
        <f>IF('Log_working_3-way'!$D449="","",'True_Odds_Calculator_3-way'!N450/'True_Odds_Calculator_3-way'!A450-1)</f>
        <v/>
      </c>
      <c r="I449" s="6" t="str">
        <f>IF('Log_working_3-way'!$D449="","",'True_Odds_Calculator_3-way'!O450/'True_Odds_Calculator_3-way'!B450-1)</f>
        <v/>
      </c>
      <c r="J449" s="6" t="str">
        <f>IF('Log_working_3-way'!$D449="","",'True_Odds_Calculator_3-way'!#REF!/'True_Odds_Calculator_3-way'!C450-1)</f>
        <v/>
      </c>
      <c r="K449" s="6" t="str">
        <f>IF('Log_working_3-way'!$D449="","",1/'True_Odds_Calculator_3-way'!A450+1/'True_Odds_Calculator_3-way'!B450+1/'True_Odds_Calculator_3-way'!C450-1)</f>
        <v/>
      </c>
    </row>
    <row r="450" spans="4:11" x14ac:dyDescent="0.25">
      <c r="D450" t="str">
        <f>solve_for_c('True_Odds_Calculator_3-way'!A451,'True_Odds_Calculator_3-way'!B451,'True_Odds_Calculator_3-way'!C451,'Log_working_3-way'!B$1,'Log_working_3-way'!B$2)</f>
        <v/>
      </c>
      <c r="F450" s="6" t="str">
        <f>IF('Log_working_3-way'!D450="","",1/'True_Odds_Calculator_3-way'!N451+1/'True_Odds_Calculator_3-way'!O451+1/'True_Odds_Calculator_3-way'!#REF!-1)</f>
        <v/>
      </c>
      <c r="H450" s="6" t="str">
        <f>IF('Log_working_3-way'!$D450="","",'True_Odds_Calculator_3-way'!N451/'True_Odds_Calculator_3-way'!A451-1)</f>
        <v/>
      </c>
      <c r="I450" s="6" t="str">
        <f>IF('Log_working_3-way'!$D450="","",'True_Odds_Calculator_3-way'!O451/'True_Odds_Calculator_3-way'!B451-1)</f>
        <v/>
      </c>
      <c r="J450" s="6" t="str">
        <f>IF('Log_working_3-way'!$D450="","",'True_Odds_Calculator_3-way'!#REF!/'True_Odds_Calculator_3-way'!C451-1)</f>
        <v/>
      </c>
      <c r="K450" s="6" t="str">
        <f>IF('Log_working_3-way'!$D450="","",1/'True_Odds_Calculator_3-way'!A451+1/'True_Odds_Calculator_3-way'!B451+1/'True_Odds_Calculator_3-way'!C451-1)</f>
        <v/>
      </c>
    </row>
    <row r="451" spans="4:11" x14ac:dyDescent="0.25">
      <c r="D451" t="str">
        <f>solve_for_c('True_Odds_Calculator_3-way'!A452,'True_Odds_Calculator_3-way'!B452,'True_Odds_Calculator_3-way'!C452,'Log_working_3-way'!B$1,'Log_working_3-way'!B$2)</f>
        <v/>
      </c>
      <c r="F451" s="6" t="str">
        <f>IF('Log_working_3-way'!D451="","",1/'True_Odds_Calculator_3-way'!N452+1/'True_Odds_Calculator_3-way'!O452+1/'True_Odds_Calculator_3-way'!#REF!-1)</f>
        <v/>
      </c>
      <c r="H451" s="6" t="str">
        <f>IF('Log_working_3-way'!$D451="","",'True_Odds_Calculator_3-way'!N452/'True_Odds_Calculator_3-way'!A452-1)</f>
        <v/>
      </c>
      <c r="I451" s="6" t="str">
        <f>IF('Log_working_3-way'!$D451="","",'True_Odds_Calculator_3-way'!O452/'True_Odds_Calculator_3-way'!B452-1)</f>
        <v/>
      </c>
      <c r="J451" s="6" t="str">
        <f>IF('Log_working_3-way'!$D451="","",'True_Odds_Calculator_3-way'!#REF!/'True_Odds_Calculator_3-way'!C452-1)</f>
        <v/>
      </c>
      <c r="K451" s="6" t="str">
        <f>IF('Log_working_3-way'!$D451="","",1/'True_Odds_Calculator_3-way'!A452+1/'True_Odds_Calculator_3-way'!B452+1/'True_Odds_Calculator_3-way'!C452-1)</f>
        <v/>
      </c>
    </row>
    <row r="452" spans="4:11" x14ac:dyDescent="0.25">
      <c r="D452" t="str">
        <f>solve_for_c('True_Odds_Calculator_3-way'!A453,'True_Odds_Calculator_3-way'!B453,'True_Odds_Calculator_3-way'!C453,'Log_working_3-way'!B$1,'Log_working_3-way'!B$2)</f>
        <v/>
      </c>
      <c r="F452" s="6" t="str">
        <f>IF('Log_working_3-way'!D452="","",1/'True_Odds_Calculator_3-way'!N453+1/'True_Odds_Calculator_3-way'!O453+1/'True_Odds_Calculator_3-way'!#REF!-1)</f>
        <v/>
      </c>
      <c r="H452" s="6" t="str">
        <f>IF('Log_working_3-way'!$D452="","",'True_Odds_Calculator_3-way'!N453/'True_Odds_Calculator_3-way'!A453-1)</f>
        <v/>
      </c>
      <c r="I452" s="6" t="str">
        <f>IF('Log_working_3-way'!$D452="","",'True_Odds_Calculator_3-way'!O453/'True_Odds_Calculator_3-way'!B453-1)</f>
        <v/>
      </c>
      <c r="J452" s="6" t="str">
        <f>IF('Log_working_3-way'!$D452="","",'True_Odds_Calculator_3-way'!#REF!/'True_Odds_Calculator_3-way'!C453-1)</f>
        <v/>
      </c>
      <c r="K452" s="6" t="str">
        <f>IF('Log_working_3-way'!$D452="","",1/'True_Odds_Calculator_3-way'!A453+1/'True_Odds_Calculator_3-way'!B453+1/'True_Odds_Calculator_3-way'!C453-1)</f>
        <v/>
      </c>
    </row>
    <row r="453" spans="4:11" x14ac:dyDescent="0.25">
      <c r="D453" t="str">
        <f>solve_for_c('True_Odds_Calculator_3-way'!A454,'True_Odds_Calculator_3-way'!B454,'True_Odds_Calculator_3-way'!C454,'Log_working_3-way'!B$1,'Log_working_3-way'!B$2)</f>
        <v/>
      </c>
      <c r="F453" s="6" t="str">
        <f>IF('Log_working_3-way'!D453="","",1/'True_Odds_Calculator_3-way'!N454+1/'True_Odds_Calculator_3-way'!O454+1/'True_Odds_Calculator_3-way'!#REF!-1)</f>
        <v/>
      </c>
      <c r="H453" s="6" t="str">
        <f>IF('Log_working_3-way'!$D453="","",'True_Odds_Calculator_3-way'!N454/'True_Odds_Calculator_3-way'!A454-1)</f>
        <v/>
      </c>
      <c r="I453" s="6" t="str">
        <f>IF('Log_working_3-way'!$D453="","",'True_Odds_Calculator_3-way'!O454/'True_Odds_Calculator_3-way'!B454-1)</f>
        <v/>
      </c>
      <c r="J453" s="6" t="str">
        <f>IF('Log_working_3-way'!$D453="","",'True_Odds_Calculator_3-way'!#REF!/'True_Odds_Calculator_3-way'!C454-1)</f>
        <v/>
      </c>
      <c r="K453" s="6" t="str">
        <f>IF('Log_working_3-way'!$D453="","",1/'True_Odds_Calculator_3-way'!A454+1/'True_Odds_Calculator_3-way'!B454+1/'True_Odds_Calculator_3-way'!C454-1)</f>
        <v/>
      </c>
    </row>
    <row r="454" spans="4:11" x14ac:dyDescent="0.25">
      <c r="D454" t="str">
        <f>solve_for_c('True_Odds_Calculator_3-way'!A455,'True_Odds_Calculator_3-way'!B455,'True_Odds_Calculator_3-way'!C455,'Log_working_3-way'!B$1,'Log_working_3-way'!B$2)</f>
        <v/>
      </c>
      <c r="F454" s="6" t="str">
        <f>IF('Log_working_3-way'!D454="","",1/'True_Odds_Calculator_3-way'!N455+1/'True_Odds_Calculator_3-way'!O455+1/'True_Odds_Calculator_3-way'!#REF!-1)</f>
        <v/>
      </c>
      <c r="H454" s="6" t="str">
        <f>IF('Log_working_3-way'!$D454="","",'True_Odds_Calculator_3-way'!N455/'True_Odds_Calculator_3-way'!A455-1)</f>
        <v/>
      </c>
      <c r="I454" s="6" t="str">
        <f>IF('Log_working_3-way'!$D454="","",'True_Odds_Calculator_3-way'!O455/'True_Odds_Calculator_3-way'!B455-1)</f>
        <v/>
      </c>
      <c r="J454" s="6" t="str">
        <f>IF('Log_working_3-way'!$D454="","",'True_Odds_Calculator_3-way'!#REF!/'True_Odds_Calculator_3-way'!C455-1)</f>
        <v/>
      </c>
      <c r="K454" s="6" t="str">
        <f>IF('Log_working_3-way'!$D454="","",1/'True_Odds_Calculator_3-way'!A455+1/'True_Odds_Calculator_3-way'!B455+1/'True_Odds_Calculator_3-way'!C455-1)</f>
        <v/>
      </c>
    </row>
    <row r="455" spans="4:11" x14ac:dyDescent="0.25">
      <c r="D455" t="str">
        <f>solve_for_c('True_Odds_Calculator_3-way'!A456,'True_Odds_Calculator_3-way'!B456,'True_Odds_Calculator_3-way'!C456,'Log_working_3-way'!B$1,'Log_working_3-way'!B$2)</f>
        <v/>
      </c>
      <c r="F455" s="6" t="str">
        <f>IF('Log_working_3-way'!D455="","",1/'True_Odds_Calculator_3-way'!N456+1/'True_Odds_Calculator_3-way'!O456+1/'True_Odds_Calculator_3-way'!#REF!-1)</f>
        <v/>
      </c>
      <c r="H455" s="6" t="str">
        <f>IF('Log_working_3-way'!$D455="","",'True_Odds_Calculator_3-way'!N456/'True_Odds_Calculator_3-way'!A456-1)</f>
        <v/>
      </c>
      <c r="I455" s="6" t="str">
        <f>IF('Log_working_3-way'!$D455="","",'True_Odds_Calculator_3-way'!O456/'True_Odds_Calculator_3-way'!B456-1)</f>
        <v/>
      </c>
      <c r="J455" s="6" t="str">
        <f>IF('Log_working_3-way'!$D455="","",'True_Odds_Calculator_3-way'!#REF!/'True_Odds_Calculator_3-way'!C456-1)</f>
        <v/>
      </c>
      <c r="K455" s="6" t="str">
        <f>IF('Log_working_3-way'!$D455="","",1/'True_Odds_Calculator_3-way'!A456+1/'True_Odds_Calculator_3-way'!B456+1/'True_Odds_Calculator_3-way'!C456-1)</f>
        <v/>
      </c>
    </row>
    <row r="456" spans="4:11" x14ac:dyDescent="0.25">
      <c r="D456" t="str">
        <f>solve_for_c('True_Odds_Calculator_3-way'!A457,'True_Odds_Calculator_3-way'!B457,'True_Odds_Calculator_3-way'!C457,'Log_working_3-way'!B$1,'Log_working_3-way'!B$2)</f>
        <v/>
      </c>
      <c r="F456" s="6" t="str">
        <f>IF('Log_working_3-way'!D456="","",1/'True_Odds_Calculator_3-way'!N457+1/'True_Odds_Calculator_3-way'!O457+1/'True_Odds_Calculator_3-way'!#REF!-1)</f>
        <v/>
      </c>
      <c r="H456" s="6" t="str">
        <f>IF('Log_working_3-way'!$D456="","",'True_Odds_Calculator_3-way'!N457/'True_Odds_Calculator_3-way'!A457-1)</f>
        <v/>
      </c>
      <c r="I456" s="6" t="str">
        <f>IF('Log_working_3-way'!$D456="","",'True_Odds_Calculator_3-way'!O457/'True_Odds_Calculator_3-way'!B457-1)</f>
        <v/>
      </c>
      <c r="J456" s="6" t="str">
        <f>IF('Log_working_3-way'!$D456="","",'True_Odds_Calculator_3-way'!#REF!/'True_Odds_Calculator_3-way'!C457-1)</f>
        <v/>
      </c>
      <c r="K456" s="6" t="str">
        <f>IF('Log_working_3-way'!$D456="","",1/'True_Odds_Calculator_3-way'!A457+1/'True_Odds_Calculator_3-way'!B457+1/'True_Odds_Calculator_3-way'!C457-1)</f>
        <v/>
      </c>
    </row>
    <row r="457" spans="4:11" x14ac:dyDescent="0.25">
      <c r="D457" t="str">
        <f>solve_for_c('True_Odds_Calculator_3-way'!A458,'True_Odds_Calculator_3-way'!B458,'True_Odds_Calculator_3-way'!C458,'Log_working_3-way'!B$1,'Log_working_3-way'!B$2)</f>
        <v/>
      </c>
      <c r="F457" s="6" t="str">
        <f>IF('Log_working_3-way'!D457="","",1/'True_Odds_Calculator_3-way'!N458+1/'True_Odds_Calculator_3-way'!O458+1/'True_Odds_Calculator_3-way'!#REF!-1)</f>
        <v/>
      </c>
      <c r="H457" s="6" t="str">
        <f>IF('Log_working_3-way'!$D457="","",'True_Odds_Calculator_3-way'!N458/'True_Odds_Calculator_3-way'!A458-1)</f>
        <v/>
      </c>
      <c r="I457" s="6" t="str">
        <f>IF('Log_working_3-way'!$D457="","",'True_Odds_Calculator_3-way'!O458/'True_Odds_Calculator_3-way'!B458-1)</f>
        <v/>
      </c>
      <c r="J457" s="6" t="str">
        <f>IF('Log_working_3-way'!$D457="","",'True_Odds_Calculator_3-way'!#REF!/'True_Odds_Calculator_3-way'!C458-1)</f>
        <v/>
      </c>
      <c r="K457" s="6" t="str">
        <f>IF('Log_working_3-way'!$D457="","",1/'True_Odds_Calculator_3-way'!A458+1/'True_Odds_Calculator_3-way'!B458+1/'True_Odds_Calculator_3-way'!C458-1)</f>
        <v/>
      </c>
    </row>
    <row r="458" spans="4:11" x14ac:dyDescent="0.25">
      <c r="D458" t="str">
        <f>solve_for_c('True_Odds_Calculator_3-way'!A459,'True_Odds_Calculator_3-way'!B459,'True_Odds_Calculator_3-way'!C459,'Log_working_3-way'!B$1,'Log_working_3-way'!B$2)</f>
        <v/>
      </c>
      <c r="F458" s="6" t="str">
        <f>IF('Log_working_3-way'!D458="","",1/'True_Odds_Calculator_3-way'!N459+1/'True_Odds_Calculator_3-way'!O459+1/'True_Odds_Calculator_3-way'!#REF!-1)</f>
        <v/>
      </c>
      <c r="H458" s="6" t="str">
        <f>IF('Log_working_3-way'!$D458="","",'True_Odds_Calculator_3-way'!N459/'True_Odds_Calculator_3-way'!A459-1)</f>
        <v/>
      </c>
      <c r="I458" s="6" t="str">
        <f>IF('Log_working_3-way'!$D458="","",'True_Odds_Calculator_3-way'!O459/'True_Odds_Calculator_3-way'!B459-1)</f>
        <v/>
      </c>
      <c r="J458" s="6" t="str">
        <f>IF('Log_working_3-way'!$D458="","",'True_Odds_Calculator_3-way'!#REF!/'True_Odds_Calculator_3-way'!C459-1)</f>
        <v/>
      </c>
      <c r="K458" s="6" t="str">
        <f>IF('Log_working_3-way'!$D458="","",1/'True_Odds_Calculator_3-way'!A459+1/'True_Odds_Calculator_3-way'!B459+1/'True_Odds_Calculator_3-way'!C459-1)</f>
        <v/>
      </c>
    </row>
    <row r="459" spans="4:11" x14ac:dyDescent="0.25">
      <c r="D459" t="str">
        <f>solve_for_c('True_Odds_Calculator_3-way'!A460,'True_Odds_Calculator_3-way'!B460,'True_Odds_Calculator_3-way'!C460,'Log_working_3-way'!B$1,'Log_working_3-way'!B$2)</f>
        <v/>
      </c>
      <c r="F459" s="6" t="str">
        <f>IF('Log_working_3-way'!D459="","",1/'True_Odds_Calculator_3-way'!N460+1/'True_Odds_Calculator_3-way'!O460+1/'True_Odds_Calculator_3-way'!#REF!-1)</f>
        <v/>
      </c>
      <c r="H459" s="6" t="str">
        <f>IF('Log_working_3-way'!$D459="","",'True_Odds_Calculator_3-way'!N460/'True_Odds_Calculator_3-way'!A460-1)</f>
        <v/>
      </c>
      <c r="I459" s="6" t="str">
        <f>IF('Log_working_3-way'!$D459="","",'True_Odds_Calculator_3-way'!O460/'True_Odds_Calculator_3-way'!B460-1)</f>
        <v/>
      </c>
      <c r="J459" s="6" t="str">
        <f>IF('Log_working_3-way'!$D459="","",'True_Odds_Calculator_3-way'!#REF!/'True_Odds_Calculator_3-way'!C460-1)</f>
        <v/>
      </c>
      <c r="K459" s="6" t="str">
        <f>IF('Log_working_3-way'!$D459="","",1/'True_Odds_Calculator_3-way'!A460+1/'True_Odds_Calculator_3-way'!B460+1/'True_Odds_Calculator_3-way'!C460-1)</f>
        <v/>
      </c>
    </row>
    <row r="460" spans="4:11" x14ac:dyDescent="0.25">
      <c r="D460" t="str">
        <f>solve_for_c('True_Odds_Calculator_3-way'!A461,'True_Odds_Calculator_3-way'!B461,'True_Odds_Calculator_3-way'!C461,'Log_working_3-way'!B$1,'Log_working_3-way'!B$2)</f>
        <v/>
      </c>
      <c r="F460" s="6" t="str">
        <f>IF('Log_working_3-way'!D460="","",1/'True_Odds_Calculator_3-way'!N461+1/'True_Odds_Calculator_3-way'!O461+1/'True_Odds_Calculator_3-way'!#REF!-1)</f>
        <v/>
      </c>
      <c r="H460" s="6" t="str">
        <f>IF('Log_working_3-way'!$D460="","",'True_Odds_Calculator_3-way'!N461/'True_Odds_Calculator_3-way'!A461-1)</f>
        <v/>
      </c>
      <c r="I460" s="6" t="str">
        <f>IF('Log_working_3-way'!$D460="","",'True_Odds_Calculator_3-way'!O461/'True_Odds_Calculator_3-way'!B461-1)</f>
        <v/>
      </c>
      <c r="J460" s="6" t="str">
        <f>IF('Log_working_3-way'!$D460="","",'True_Odds_Calculator_3-way'!#REF!/'True_Odds_Calculator_3-way'!C461-1)</f>
        <v/>
      </c>
      <c r="K460" s="6" t="str">
        <f>IF('Log_working_3-way'!$D460="","",1/'True_Odds_Calculator_3-way'!A461+1/'True_Odds_Calculator_3-way'!B461+1/'True_Odds_Calculator_3-way'!C461-1)</f>
        <v/>
      </c>
    </row>
    <row r="461" spans="4:11" x14ac:dyDescent="0.25">
      <c r="D461" t="str">
        <f>solve_for_c('True_Odds_Calculator_3-way'!A462,'True_Odds_Calculator_3-way'!B462,'True_Odds_Calculator_3-way'!C462,'Log_working_3-way'!B$1,'Log_working_3-way'!B$2)</f>
        <v/>
      </c>
      <c r="F461" s="6" t="str">
        <f>IF('Log_working_3-way'!D461="","",1/'True_Odds_Calculator_3-way'!N462+1/'True_Odds_Calculator_3-way'!O462+1/'True_Odds_Calculator_3-way'!#REF!-1)</f>
        <v/>
      </c>
      <c r="H461" s="6" t="str">
        <f>IF('Log_working_3-way'!$D461="","",'True_Odds_Calculator_3-way'!N462/'True_Odds_Calculator_3-way'!A462-1)</f>
        <v/>
      </c>
      <c r="I461" s="6" t="str">
        <f>IF('Log_working_3-way'!$D461="","",'True_Odds_Calculator_3-way'!O462/'True_Odds_Calculator_3-way'!B462-1)</f>
        <v/>
      </c>
      <c r="J461" s="6" t="str">
        <f>IF('Log_working_3-way'!$D461="","",'True_Odds_Calculator_3-way'!#REF!/'True_Odds_Calculator_3-way'!C462-1)</f>
        <v/>
      </c>
      <c r="K461" s="6" t="str">
        <f>IF('Log_working_3-way'!$D461="","",1/'True_Odds_Calculator_3-way'!A462+1/'True_Odds_Calculator_3-way'!B462+1/'True_Odds_Calculator_3-way'!C462-1)</f>
        <v/>
      </c>
    </row>
    <row r="462" spans="4:11" x14ac:dyDescent="0.25">
      <c r="D462" t="str">
        <f>solve_for_c('True_Odds_Calculator_3-way'!A463,'True_Odds_Calculator_3-way'!B463,'True_Odds_Calculator_3-way'!C463,'Log_working_3-way'!B$1,'Log_working_3-way'!B$2)</f>
        <v/>
      </c>
      <c r="F462" s="6" t="str">
        <f>IF('Log_working_3-way'!D462="","",1/'True_Odds_Calculator_3-way'!N463+1/'True_Odds_Calculator_3-way'!O463+1/'True_Odds_Calculator_3-way'!#REF!-1)</f>
        <v/>
      </c>
      <c r="H462" s="6" t="str">
        <f>IF('Log_working_3-way'!$D462="","",'True_Odds_Calculator_3-way'!N463/'True_Odds_Calculator_3-way'!A463-1)</f>
        <v/>
      </c>
      <c r="I462" s="6" t="str">
        <f>IF('Log_working_3-way'!$D462="","",'True_Odds_Calculator_3-way'!O463/'True_Odds_Calculator_3-way'!B463-1)</f>
        <v/>
      </c>
      <c r="J462" s="6" t="str">
        <f>IF('Log_working_3-way'!$D462="","",'True_Odds_Calculator_3-way'!#REF!/'True_Odds_Calculator_3-way'!C463-1)</f>
        <v/>
      </c>
      <c r="K462" s="6" t="str">
        <f>IF('Log_working_3-way'!$D462="","",1/'True_Odds_Calculator_3-way'!A463+1/'True_Odds_Calculator_3-way'!B463+1/'True_Odds_Calculator_3-way'!C463-1)</f>
        <v/>
      </c>
    </row>
    <row r="463" spans="4:11" x14ac:dyDescent="0.25">
      <c r="D463" t="str">
        <f>solve_for_c('True_Odds_Calculator_3-way'!A464,'True_Odds_Calculator_3-way'!B464,'True_Odds_Calculator_3-way'!C464,'Log_working_3-way'!B$1,'Log_working_3-way'!B$2)</f>
        <v/>
      </c>
      <c r="F463" s="6" t="str">
        <f>IF('Log_working_3-way'!D463="","",1/'True_Odds_Calculator_3-way'!N464+1/'True_Odds_Calculator_3-way'!O464+1/'True_Odds_Calculator_3-way'!#REF!-1)</f>
        <v/>
      </c>
      <c r="H463" s="6" t="str">
        <f>IF('Log_working_3-way'!$D463="","",'True_Odds_Calculator_3-way'!N464/'True_Odds_Calculator_3-way'!A464-1)</f>
        <v/>
      </c>
      <c r="I463" s="6" t="str">
        <f>IF('Log_working_3-way'!$D463="","",'True_Odds_Calculator_3-way'!O464/'True_Odds_Calculator_3-way'!B464-1)</f>
        <v/>
      </c>
      <c r="J463" s="6" t="str">
        <f>IF('Log_working_3-way'!$D463="","",'True_Odds_Calculator_3-way'!#REF!/'True_Odds_Calculator_3-way'!C464-1)</f>
        <v/>
      </c>
      <c r="K463" s="6" t="str">
        <f>IF('Log_working_3-way'!$D463="","",1/'True_Odds_Calculator_3-way'!A464+1/'True_Odds_Calculator_3-way'!B464+1/'True_Odds_Calculator_3-way'!C464-1)</f>
        <v/>
      </c>
    </row>
    <row r="464" spans="4:11" x14ac:dyDescent="0.25">
      <c r="D464" t="str">
        <f>solve_for_c('True_Odds_Calculator_3-way'!A465,'True_Odds_Calculator_3-way'!B465,'True_Odds_Calculator_3-way'!C465,'Log_working_3-way'!B$1,'Log_working_3-way'!B$2)</f>
        <v/>
      </c>
      <c r="F464" s="6" t="str">
        <f>IF('Log_working_3-way'!D464="","",1/'True_Odds_Calculator_3-way'!N465+1/'True_Odds_Calculator_3-way'!O465+1/'True_Odds_Calculator_3-way'!#REF!-1)</f>
        <v/>
      </c>
      <c r="H464" s="6" t="str">
        <f>IF('Log_working_3-way'!$D464="","",'True_Odds_Calculator_3-way'!N465/'True_Odds_Calculator_3-way'!A465-1)</f>
        <v/>
      </c>
      <c r="I464" s="6" t="str">
        <f>IF('Log_working_3-way'!$D464="","",'True_Odds_Calculator_3-way'!O465/'True_Odds_Calculator_3-way'!B465-1)</f>
        <v/>
      </c>
      <c r="J464" s="6" t="str">
        <f>IF('Log_working_3-way'!$D464="","",'True_Odds_Calculator_3-way'!#REF!/'True_Odds_Calculator_3-way'!C465-1)</f>
        <v/>
      </c>
      <c r="K464" s="6" t="str">
        <f>IF('Log_working_3-way'!$D464="","",1/'True_Odds_Calculator_3-way'!A465+1/'True_Odds_Calculator_3-way'!B465+1/'True_Odds_Calculator_3-way'!C465-1)</f>
        <v/>
      </c>
    </row>
    <row r="465" spans="4:11" x14ac:dyDescent="0.25">
      <c r="D465" t="str">
        <f>solve_for_c('True_Odds_Calculator_3-way'!A466,'True_Odds_Calculator_3-way'!B466,'True_Odds_Calculator_3-way'!C466,'Log_working_3-way'!B$1,'Log_working_3-way'!B$2)</f>
        <v/>
      </c>
      <c r="F465" s="6" t="str">
        <f>IF('Log_working_3-way'!D465="","",1/'True_Odds_Calculator_3-way'!N466+1/'True_Odds_Calculator_3-way'!O466+1/'True_Odds_Calculator_3-way'!#REF!-1)</f>
        <v/>
      </c>
      <c r="H465" s="6" t="str">
        <f>IF('Log_working_3-way'!$D465="","",'True_Odds_Calculator_3-way'!N466/'True_Odds_Calculator_3-way'!A466-1)</f>
        <v/>
      </c>
      <c r="I465" s="6" t="str">
        <f>IF('Log_working_3-way'!$D465="","",'True_Odds_Calculator_3-way'!O466/'True_Odds_Calculator_3-way'!B466-1)</f>
        <v/>
      </c>
      <c r="J465" s="6" t="str">
        <f>IF('Log_working_3-way'!$D465="","",'True_Odds_Calculator_3-way'!#REF!/'True_Odds_Calculator_3-way'!C466-1)</f>
        <v/>
      </c>
      <c r="K465" s="6" t="str">
        <f>IF('Log_working_3-way'!$D465="","",1/'True_Odds_Calculator_3-way'!A466+1/'True_Odds_Calculator_3-way'!B466+1/'True_Odds_Calculator_3-way'!C466-1)</f>
        <v/>
      </c>
    </row>
    <row r="466" spans="4:11" x14ac:dyDescent="0.25">
      <c r="D466" t="str">
        <f>solve_for_c('True_Odds_Calculator_3-way'!A467,'True_Odds_Calculator_3-way'!B467,'True_Odds_Calculator_3-way'!C467,'Log_working_3-way'!B$1,'Log_working_3-way'!B$2)</f>
        <v/>
      </c>
      <c r="F466" s="6" t="str">
        <f>IF('Log_working_3-way'!D466="","",1/'True_Odds_Calculator_3-way'!N467+1/'True_Odds_Calculator_3-way'!O467+1/'True_Odds_Calculator_3-way'!#REF!-1)</f>
        <v/>
      </c>
      <c r="H466" s="6" t="str">
        <f>IF('Log_working_3-way'!$D466="","",'True_Odds_Calculator_3-way'!N467/'True_Odds_Calculator_3-way'!A467-1)</f>
        <v/>
      </c>
      <c r="I466" s="6" t="str">
        <f>IF('Log_working_3-way'!$D466="","",'True_Odds_Calculator_3-way'!O467/'True_Odds_Calculator_3-way'!B467-1)</f>
        <v/>
      </c>
      <c r="J466" s="6" t="str">
        <f>IF('Log_working_3-way'!$D466="","",'True_Odds_Calculator_3-way'!#REF!/'True_Odds_Calculator_3-way'!C467-1)</f>
        <v/>
      </c>
      <c r="K466" s="6" t="str">
        <f>IF('Log_working_3-way'!$D466="","",1/'True_Odds_Calculator_3-way'!A467+1/'True_Odds_Calculator_3-way'!B467+1/'True_Odds_Calculator_3-way'!C467-1)</f>
        <v/>
      </c>
    </row>
    <row r="467" spans="4:11" x14ac:dyDescent="0.25">
      <c r="D467" t="str">
        <f>solve_for_c('True_Odds_Calculator_3-way'!A468,'True_Odds_Calculator_3-way'!B468,'True_Odds_Calculator_3-way'!C468,'Log_working_3-way'!B$1,'Log_working_3-way'!B$2)</f>
        <v/>
      </c>
      <c r="F467" s="6" t="str">
        <f>IF('Log_working_3-way'!D467="","",1/'True_Odds_Calculator_3-way'!N468+1/'True_Odds_Calculator_3-way'!O468+1/'True_Odds_Calculator_3-way'!#REF!-1)</f>
        <v/>
      </c>
      <c r="H467" s="6" t="str">
        <f>IF('Log_working_3-way'!$D467="","",'True_Odds_Calculator_3-way'!N468/'True_Odds_Calculator_3-way'!A468-1)</f>
        <v/>
      </c>
      <c r="I467" s="6" t="str">
        <f>IF('Log_working_3-way'!$D467="","",'True_Odds_Calculator_3-way'!O468/'True_Odds_Calculator_3-way'!B468-1)</f>
        <v/>
      </c>
      <c r="J467" s="6" t="str">
        <f>IF('Log_working_3-way'!$D467="","",'True_Odds_Calculator_3-way'!#REF!/'True_Odds_Calculator_3-way'!C468-1)</f>
        <v/>
      </c>
      <c r="K467" s="6" t="str">
        <f>IF('Log_working_3-way'!$D467="","",1/'True_Odds_Calculator_3-way'!A468+1/'True_Odds_Calculator_3-way'!B468+1/'True_Odds_Calculator_3-way'!C468-1)</f>
        <v/>
      </c>
    </row>
    <row r="468" spans="4:11" x14ac:dyDescent="0.25">
      <c r="D468" t="str">
        <f>solve_for_c('True_Odds_Calculator_3-way'!A469,'True_Odds_Calculator_3-way'!B469,'True_Odds_Calculator_3-way'!C469,'Log_working_3-way'!B$1,'Log_working_3-way'!B$2)</f>
        <v/>
      </c>
      <c r="F468" s="6" t="str">
        <f>IF('Log_working_3-way'!D468="","",1/'True_Odds_Calculator_3-way'!N469+1/'True_Odds_Calculator_3-way'!O469+1/'True_Odds_Calculator_3-way'!#REF!-1)</f>
        <v/>
      </c>
      <c r="H468" s="6" t="str">
        <f>IF('Log_working_3-way'!$D468="","",'True_Odds_Calculator_3-way'!N469/'True_Odds_Calculator_3-way'!A469-1)</f>
        <v/>
      </c>
      <c r="I468" s="6" t="str">
        <f>IF('Log_working_3-way'!$D468="","",'True_Odds_Calculator_3-way'!O469/'True_Odds_Calculator_3-way'!B469-1)</f>
        <v/>
      </c>
      <c r="J468" s="6" t="str">
        <f>IF('Log_working_3-way'!$D468="","",'True_Odds_Calculator_3-way'!#REF!/'True_Odds_Calculator_3-way'!C469-1)</f>
        <v/>
      </c>
      <c r="K468" s="6" t="str">
        <f>IF('Log_working_3-way'!$D468="","",1/'True_Odds_Calculator_3-way'!A469+1/'True_Odds_Calculator_3-way'!B469+1/'True_Odds_Calculator_3-way'!C469-1)</f>
        <v/>
      </c>
    </row>
    <row r="469" spans="4:11" x14ac:dyDescent="0.25">
      <c r="D469" t="str">
        <f>solve_for_c('True_Odds_Calculator_3-way'!A470,'True_Odds_Calculator_3-way'!B470,'True_Odds_Calculator_3-way'!C470,'Log_working_3-way'!B$1,'Log_working_3-way'!B$2)</f>
        <v/>
      </c>
      <c r="F469" s="6" t="str">
        <f>IF('Log_working_3-way'!D469="","",1/'True_Odds_Calculator_3-way'!N470+1/'True_Odds_Calculator_3-way'!O470+1/'True_Odds_Calculator_3-way'!#REF!-1)</f>
        <v/>
      </c>
      <c r="H469" s="6" t="str">
        <f>IF('Log_working_3-way'!$D469="","",'True_Odds_Calculator_3-way'!N470/'True_Odds_Calculator_3-way'!A470-1)</f>
        <v/>
      </c>
      <c r="I469" s="6" t="str">
        <f>IF('Log_working_3-way'!$D469="","",'True_Odds_Calculator_3-way'!O470/'True_Odds_Calculator_3-way'!B470-1)</f>
        <v/>
      </c>
      <c r="J469" s="6" t="str">
        <f>IF('Log_working_3-way'!$D469="","",'True_Odds_Calculator_3-way'!#REF!/'True_Odds_Calculator_3-way'!C470-1)</f>
        <v/>
      </c>
      <c r="K469" s="6" t="str">
        <f>IF('Log_working_3-way'!$D469="","",1/'True_Odds_Calculator_3-way'!A470+1/'True_Odds_Calculator_3-way'!B470+1/'True_Odds_Calculator_3-way'!C470-1)</f>
        <v/>
      </c>
    </row>
    <row r="470" spans="4:11" x14ac:dyDescent="0.25">
      <c r="D470" t="str">
        <f>solve_for_c('True_Odds_Calculator_3-way'!A471,'True_Odds_Calculator_3-way'!B471,'True_Odds_Calculator_3-way'!C471,'Log_working_3-way'!B$1,'Log_working_3-way'!B$2)</f>
        <v/>
      </c>
      <c r="F470" s="6" t="str">
        <f>IF('Log_working_3-way'!D470="","",1/'True_Odds_Calculator_3-way'!N471+1/'True_Odds_Calculator_3-way'!O471+1/'True_Odds_Calculator_3-way'!#REF!-1)</f>
        <v/>
      </c>
      <c r="H470" s="6" t="str">
        <f>IF('Log_working_3-way'!$D470="","",'True_Odds_Calculator_3-way'!N471/'True_Odds_Calculator_3-way'!A471-1)</f>
        <v/>
      </c>
      <c r="I470" s="6" t="str">
        <f>IF('Log_working_3-way'!$D470="","",'True_Odds_Calculator_3-way'!O471/'True_Odds_Calculator_3-way'!B471-1)</f>
        <v/>
      </c>
      <c r="J470" s="6" t="str">
        <f>IF('Log_working_3-way'!$D470="","",'True_Odds_Calculator_3-way'!#REF!/'True_Odds_Calculator_3-way'!C471-1)</f>
        <v/>
      </c>
      <c r="K470" s="6" t="str">
        <f>IF('Log_working_3-way'!$D470="","",1/'True_Odds_Calculator_3-way'!A471+1/'True_Odds_Calculator_3-way'!B471+1/'True_Odds_Calculator_3-way'!C471-1)</f>
        <v/>
      </c>
    </row>
    <row r="471" spans="4:11" x14ac:dyDescent="0.25">
      <c r="D471" t="str">
        <f>solve_for_c('True_Odds_Calculator_3-way'!A472,'True_Odds_Calculator_3-way'!B472,'True_Odds_Calculator_3-way'!C472,'Log_working_3-way'!B$1,'Log_working_3-way'!B$2)</f>
        <v/>
      </c>
      <c r="F471" s="6" t="str">
        <f>IF('Log_working_3-way'!D471="","",1/'True_Odds_Calculator_3-way'!N472+1/'True_Odds_Calculator_3-way'!O472+1/'True_Odds_Calculator_3-way'!#REF!-1)</f>
        <v/>
      </c>
      <c r="H471" s="6" t="str">
        <f>IF('Log_working_3-way'!$D471="","",'True_Odds_Calculator_3-way'!N472/'True_Odds_Calculator_3-way'!A472-1)</f>
        <v/>
      </c>
      <c r="I471" s="6" t="str">
        <f>IF('Log_working_3-way'!$D471="","",'True_Odds_Calculator_3-way'!O472/'True_Odds_Calculator_3-way'!B472-1)</f>
        <v/>
      </c>
      <c r="J471" s="6" t="str">
        <f>IF('Log_working_3-way'!$D471="","",'True_Odds_Calculator_3-way'!#REF!/'True_Odds_Calculator_3-way'!C472-1)</f>
        <v/>
      </c>
      <c r="K471" s="6" t="str">
        <f>IF('Log_working_3-way'!$D471="","",1/'True_Odds_Calculator_3-way'!A472+1/'True_Odds_Calculator_3-way'!B472+1/'True_Odds_Calculator_3-way'!C472-1)</f>
        <v/>
      </c>
    </row>
    <row r="472" spans="4:11" x14ac:dyDescent="0.25">
      <c r="D472" t="str">
        <f>solve_for_c('True_Odds_Calculator_3-way'!A473,'True_Odds_Calculator_3-way'!B473,'True_Odds_Calculator_3-way'!C473,'Log_working_3-way'!B$1,'Log_working_3-way'!B$2)</f>
        <v/>
      </c>
      <c r="F472" s="6" t="str">
        <f>IF('Log_working_3-way'!D472="","",1/'True_Odds_Calculator_3-way'!N473+1/'True_Odds_Calculator_3-way'!O473+1/'True_Odds_Calculator_3-way'!#REF!-1)</f>
        <v/>
      </c>
      <c r="H472" s="6" t="str">
        <f>IF('Log_working_3-way'!$D472="","",'True_Odds_Calculator_3-way'!N473/'True_Odds_Calculator_3-way'!A473-1)</f>
        <v/>
      </c>
      <c r="I472" s="6" t="str">
        <f>IF('Log_working_3-way'!$D472="","",'True_Odds_Calculator_3-way'!O473/'True_Odds_Calculator_3-way'!B473-1)</f>
        <v/>
      </c>
      <c r="J472" s="6" t="str">
        <f>IF('Log_working_3-way'!$D472="","",'True_Odds_Calculator_3-way'!#REF!/'True_Odds_Calculator_3-way'!C473-1)</f>
        <v/>
      </c>
      <c r="K472" s="6" t="str">
        <f>IF('Log_working_3-way'!$D472="","",1/'True_Odds_Calculator_3-way'!A473+1/'True_Odds_Calculator_3-way'!B473+1/'True_Odds_Calculator_3-way'!C473-1)</f>
        <v/>
      </c>
    </row>
    <row r="473" spans="4:11" x14ac:dyDescent="0.25">
      <c r="D473" t="str">
        <f>solve_for_c('True_Odds_Calculator_3-way'!A474,'True_Odds_Calculator_3-way'!B474,'True_Odds_Calculator_3-way'!C474,'Log_working_3-way'!B$1,'Log_working_3-way'!B$2)</f>
        <v/>
      </c>
      <c r="F473" s="6" t="str">
        <f>IF('Log_working_3-way'!D473="","",1/'True_Odds_Calculator_3-way'!N474+1/'True_Odds_Calculator_3-way'!O474+1/'True_Odds_Calculator_3-way'!#REF!-1)</f>
        <v/>
      </c>
      <c r="H473" s="6" t="str">
        <f>IF('Log_working_3-way'!$D473="","",'True_Odds_Calculator_3-way'!N474/'True_Odds_Calculator_3-way'!A474-1)</f>
        <v/>
      </c>
      <c r="I473" s="6" t="str">
        <f>IF('Log_working_3-way'!$D473="","",'True_Odds_Calculator_3-way'!O474/'True_Odds_Calculator_3-way'!B474-1)</f>
        <v/>
      </c>
      <c r="J473" s="6" t="str">
        <f>IF('Log_working_3-way'!$D473="","",'True_Odds_Calculator_3-way'!#REF!/'True_Odds_Calculator_3-way'!C474-1)</f>
        <v/>
      </c>
      <c r="K473" s="6" t="str">
        <f>IF('Log_working_3-way'!$D473="","",1/'True_Odds_Calculator_3-way'!A474+1/'True_Odds_Calculator_3-way'!B474+1/'True_Odds_Calculator_3-way'!C474-1)</f>
        <v/>
      </c>
    </row>
    <row r="474" spans="4:11" x14ac:dyDescent="0.25">
      <c r="D474" t="str">
        <f>solve_for_c('True_Odds_Calculator_3-way'!A475,'True_Odds_Calculator_3-way'!B475,'True_Odds_Calculator_3-way'!C475,'Log_working_3-way'!B$1,'Log_working_3-way'!B$2)</f>
        <v/>
      </c>
      <c r="F474" s="6" t="str">
        <f>IF('Log_working_3-way'!D474="","",1/'True_Odds_Calculator_3-way'!N475+1/'True_Odds_Calculator_3-way'!O475+1/'True_Odds_Calculator_3-way'!#REF!-1)</f>
        <v/>
      </c>
      <c r="H474" s="6" t="str">
        <f>IF('Log_working_3-way'!$D474="","",'True_Odds_Calculator_3-way'!N475/'True_Odds_Calculator_3-way'!A475-1)</f>
        <v/>
      </c>
      <c r="I474" s="6" t="str">
        <f>IF('Log_working_3-way'!$D474="","",'True_Odds_Calculator_3-way'!O475/'True_Odds_Calculator_3-way'!B475-1)</f>
        <v/>
      </c>
      <c r="J474" s="6" t="str">
        <f>IF('Log_working_3-way'!$D474="","",'True_Odds_Calculator_3-way'!#REF!/'True_Odds_Calculator_3-way'!C475-1)</f>
        <v/>
      </c>
      <c r="K474" s="6" t="str">
        <f>IF('Log_working_3-way'!$D474="","",1/'True_Odds_Calculator_3-way'!A475+1/'True_Odds_Calculator_3-way'!B475+1/'True_Odds_Calculator_3-way'!C475-1)</f>
        <v/>
      </c>
    </row>
    <row r="475" spans="4:11" x14ac:dyDescent="0.25">
      <c r="D475" t="str">
        <f>solve_for_c('True_Odds_Calculator_3-way'!A476,'True_Odds_Calculator_3-way'!B476,'True_Odds_Calculator_3-way'!C476,'Log_working_3-way'!B$1,'Log_working_3-way'!B$2)</f>
        <v/>
      </c>
      <c r="F475" s="6" t="str">
        <f>IF('Log_working_3-way'!D475="","",1/'True_Odds_Calculator_3-way'!N476+1/'True_Odds_Calculator_3-way'!O476+1/'True_Odds_Calculator_3-way'!#REF!-1)</f>
        <v/>
      </c>
      <c r="H475" s="6" t="str">
        <f>IF('Log_working_3-way'!$D475="","",'True_Odds_Calculator_3-way'!N476/'True_Odds_Calculator_3-way'!A476-1)</f>
        <v/>
      </c>
      <c r="I475" s="6" t="str">
        <f>IF('Log_working_3-way'!$D475="","",'True_Odds_Calculator_3-way'!O476/'True_Odds_Calculator_3-way'!B476-1)</f>
        <v/>
      </c>
      <c r="J475" s="6" t="str">
        <f>IF('Log_working_3-way'!$D475="","",'True_Odds_Calculator_3-way'!#REF!/'True_Odds_Calculator_3-way'!C476-1)</f>
        <v/>
      </c>
      <c r="K475" s="6" t="str">
        <f>IF('Log_working_3-way'!$D475="","",1/'True_Odds_Calculator_3-way'!A476+1/'True_Odds_Calculator_3-way'!B476+1/'True_Odds_Calculator_3-way'!C476-1)</f>
        <v/>
      </c>
    </row>
    <row r="476" spans="4:11" x14ac:dyDescent="0.25">
      <c r="D476" t="str">
        <f>solve_for_c('True_Odds_Calculator_3-way'!A477,'True_Odds_Calculator_3-way'!B477,'True_Odds_Calculator_3-way'!C477,'Log_working_3-way'!B$1,'Log_working_3-way'!B$2)</f>
        <v/>
      </c>
      <c r="F476" s="6" t="str">
        <f>IF('Log_working_3-way'!D476="","",1/'True_Odds_Calculator_3-way'!N477+1/'True_Odds_Calculator_3-way'!O477+1/'True_Odds_Calculator_3-way'!#REF!-1)</f>
        <v/>
      </c>
      <c r="H476" s="6" t="str">
        <f>IF('Log_working_3-way'!$D476="","",'True_Odds_Calculator_3-way'!N477/'True_Odds_Calculator_3-way'!A477-1)</f>
        <v/>
      </c>
      <c r="I476" s="6" t="str">
        <f>IF('Log_working_3-way'!$D476="","",'True_Odds_Calculator_3-way'!O477/'True_Odds_Calculator_3-way'!B477-1)</f>
        <v/>
      </c>
      <c r="J476" s="6" t="str">
        <f>IF('Log_working_3-way'!$D476="","",'True_Odds_Calculator_3-way'!#REF!/'True_Odds_Calculator_3-way'!C477-1)</f>
        <v/>
      </c>
      <c r="K476" s="6" t="str">
        <f>IF('Log_working_3-way'!$D476="","",1/'True_Odds_Calculator_3-way'!A477+1/'True_Odds_Calculator_3-way'!B477+1/'True_Odds_Calculator_3-way'!C477-1)</f>
        <v/>
      </c>
    </row>
    <row r="477" spans="4:11" x14ac:dyDescent="0.25">
      <c r="D477" t="str">
        <f>solve_for_c('True_Odds_Calculator_3-way'!A478,'True_Odds_Calculator_3-way'!B478,'True_Odds_Calculator_3-way'!C478,'Log_working_3-way'!B$1,'Log_working_3-way'!B$2)</f>
        <v/>
      </c>
      <c r="F477" s="6" t="str">
        <f>IF('Log_working_3-way'!D477="","",1/'True_Odds_Calculator_3-way'!N478+1/'True_Odds_Calculator_3-way'!O478+1/'True_Odds_Calculator_3-way'!#REF!-1)</f>
        <v/>
      </c>
      <c r="H477" s="6" t="str">
        <f>IF('Log_working_3-way'!$D477="","",'True_Odds_Calculator_3-way'!N478/'True_Odds_Calculator_3-way'!A478-1)</f>
        <v/>
      </c>
      <c r="I477" s="6" t="str">
        <f>IF('Log_working_3-way'!$D477="","",'True_Odds_Calculator_3-way'!O478/'True_Odds_Calculator_3-way'!B478-1)</f>
        <v/>
      </c>
      <c r="J477" s="6" t="str">
        <f>IF('Log_working_3-way'!$D477="","",'True_Odds_Calculator_3-way'!#REF!/'True_Odds_Calculator_3-way'!C478-1)</f>
        <v/>
      </c>
      <c r="K477" s="6" t="str">
        <f>IF('Log_working_3-way'!$D477="","",1/'True_Odds_Calculator_3-way'!A478+1/'True_Odds_Calculator_3-way'!B478+1/'True_Odds_Calculator_3-way'!C478-1)</f>
        <v/>
      </c>
    </row>
    <row r="478" spans="4:11" x14ac:dyDescent="0.25">
      <c r="D478" t="str">
        <f>solve_for_c('True_Odds_Calculator_3-way'!A479,'True_Odds_Calculator_3-way'!B479,'True_Odds_Calculator_3-way'!C479,'Log_working_3-way'!B$1,'Log_working_3-way'!B$2)</f>
        <v/>
      </c>
      <c r="F478" s="6" t="str">
        <f>IF('Log_working_3-way'!D478="","",1/'True_Odds_Calculator_3-way'!N479+1/'True_Odds_Calculator_3-way'!O479+1/'True_Odds_Calculator_3-way'!#REF!-1)</f>
        <v/>
      </c>
      <c r="H478" s="6" t="str">
        <f>IF('Log_working_3-way'!$D478="","",'True_Odds_Calculator_3-way'!N479/'True_Odds_Calculator_3-way'!A479-1)</f>
        <v/>
      </c>
      <c r="I478" s="6" t="str">
        <f>IF('Log_working_3-way'!$D478="","",'True_Odds_Calculator_3-way'!O479/'True_Odds_Calculator_3-way'!B479-1)</f>
        <v/>
      </c>
      <c r="J478" s="6" t="str">
        <f>IF('Log_working_3-way'!$D478="","",'True_Odds_Calculator_3-way'!#REF!/'True_Odds_Calculator_3-way'!C479-1)</f>
        <v/>
      </c>
      <c r="K478" s="6" t="str">
        <f>IF('Log_working_3-way'!$D478="","",1/'True_Odds_Calculator_3-way'!A479+1/'True_Odds_Calculator_3-way'!B479+1/'True_Odds_Calculator_3-way'!C479-1)</f>
        <v/>
      </c>
    </row>
    <row r="479" spans="4:11" x14ac:dyDescent="0.25">
      <c r="D479" t="str">
        <f>solve_for_c('True_Odds_Calculator_3-way'!A480,'True_Odds_Calculator_3-way'!B480,'True_Odds_Calculator_3-way'!C480,'Log_working_3-way'!B$1,'Log_working_3-way'!B$2)</f>
        <v/>
      </c>
      <c r="F479" s="6" t="str">
        <f>IF('Log_working_3-way'!D479="","",1/'True_Odds_Calculator_3-way'!N480+1/'True_Odds_Calculator_3-way'!O480+1/'True_Odds_Calculator_3-way'!#REF!-1)</f>
        <v/>
      </c>
      <c r="H479" s="6" t="str">
        <f>IF('Log_working_3-way'!$D479="","",'True_Odds_Calculator_3-way'!N480/'True_Odds_Calculator_3-way'!A480-1)</f>
        <v/>
      </c>
      <c r="I479" s="6" t="str">
        <f>IF('Log_working_3-way'!$D479="","",'True_Odds_Calculator_3-way'!O480/'True_Odds_Calculator_3-way'!B480-1)</f>
        <v/>
      </c>
      <c r="J479" s="6" t="str">
        <f>IF('Log_working_3-way'!$D479="","",'True_Odds_Calculator_3-way'!#REF!/'True_Odds_Calculator_3-way'!C480-1)</f>
        <v/>
      </c>
      <c r="K479" s="6" t="str">
        <f>IF('Log_working_3-way'!$D479="","",1/'True_Odds_Calculator_3-way'!A480+1/'True_Odds_Calculator_3-way'!B480+1/'True_Odds_Calculator_3-way'!C480-1)</f>
        <v/>
      </c>
    </row>
    <row r="480" spans="4:11" x14ac:dyDescent="0.25">
      <c r="D480" t="str">
        <f>solve_for_c('True_Odds_Calculator_3-way'!A481,'True_Odds_Calculator_3-way'!B481,'True_Odds_Calculator_3-way'!C481,'Log_working_3-way'!B$1,'Log_working_3-way'!B$2)</f>
        <v/>
      </c>
      <c r="F480" s="6" t="str">
        <f>IF('Log_working_3-way'!D480="","",1/'True_Odds_Calculator_3-way'!N481+1/'True_Odds_Calculator_3-way'!O481+1/'True_Odds_Calculator_3-way'!#REF!-1)</f>
        <v/>
      </c>
      <c r="H480" s="6" t="str">
        <f>IF('Log_working_3-way'!$D480="","",'True_Odds_Calculator_3-way'!N481/'True_Odds_Calculator_3-way'!A481-1)</f>
        <v/>
      </c>
      <c r="I480" s="6" t="str">
        <f>IF('Log_working_3-way'!$D480="","",'True_Odds_Calculator_3-way'!O481/'True_Odds_Calculator_3-way'!B481-1)</f>
        <v/>
      </c>
      <c r="J480" s="6" t="str">
        <f>IF('Log_working_3-way'!$D480="","",'True_Odds_Calculator_3-way'!#REF!/'True_Odds_Calculator_3-way'!C481-1)</f>
        <v/>
      </c>
      <c r="K480" s="6" t="str">
        <f>IF('Log_working_3-way'!$D480="","",1/'True_Odds_Calculator_3-way'!A481+1/'True_Odds_Calculator_3-way'!B481+1/'True_Odds_Calculator_3-way'!C481-1)</f>
        <v/>
      </c>
    </row>
    <row r="481" spans="4:11" x14ac:dyDescent="0.25">
      <c r="D481" t="str">
        <f>solve_for_c('True_Odds_Calculator_3-way'!A482,'True_Odds_Calculator_3-way'!B482,'True_Odds_Calculator_3-way'!C482,'Log_working_3-way'!B$1,'Log_working_3-way'!B$2)</f>
        <v/>
      </c>
      <c r="F481" s="6" t="str">
        <f>IF('Log_working_3-way'!D481="","",1/'True_Odds_Calculator_3-way'!N482+1/'True_Odds_Calculator_3-way'!O482+1/'True_Odds_Calculator_3-way'!#REF!-1)</f>
        <v/>
      </c>
      <c r="H481" s="6" t="str">
        <f>IF('Log_working_3-way'!$D481="","",'True_Odds_Calculator_3-way'!N482/'True_Odds_Calculator_3-way'!A482-1)</f>
        <v/>
      </c>
      <c r="I481" s="6" t="str">
        <f>IF('Log_working_3-way'!$D481="","",'True_Odds_Calculator_3-way'!O482/'True_Odds_Calculator_3-way'!B482-1)</f>
        <v/>
      </c>
      <c r="J481" s="6" t="str">
        <f>IF('Log_working_3-way'!$D481="","",'True_Odds_Calculator_3-way'!#REF!/'True_Odds_Calculator_3-way'!C482-1)</f>
        <v/>
      </c>
      <c r="K481" s="6" t="str">
        <f>IF('Log_working_3-way'!$D481="","",1/'True_Odds_Calculator_3-way'!A482+1/'True_Odds_Calculator_3-way'!B482+1/'True_Odds_Calculator_3-way'!C482-1)</f>
        <v/>
      </c>
    </row>
    <row r="482" spans="4:11" x14ac:dyDescent="0.25">
      <c r="D482" t="str">
        <f>solve_for_c('True_Odds_Calculator_3-way'!A483,'True_Odds_Calculator_3-way'!B483,'True_Odds_Calculator_3-way'!C483,'Log_working_3-way'!B$1,'Log_working_3-way'!B$2)</f>
        <v/>
      </c>
      <c r="F482" s="6" t="str">
        <f>IF('Log_working_3-way'!D482="","",1/'True_Odds_Calculator_3-way'!N483+1/'True_Odds_Calculator_3-way'!O483+1/'True_Odds_Calculator_3-way'!#REF!-1)</f>
        <v/>
      </c>
      <c r="H482" s="6" t="str">
        <f>IF('Log_working_3-way'!$D482="","",'True_Odds_Calculator_3-way'!N483/'True_Odds_Calculator_3-way'!A483-1)</f>
        <v/>
      </c>
      <c r="I482" s="6" t="str">
        <f>IF('Log_working_3-way'!$D482="","",'True_Odds_Calculator_3-way'!O483/'True_Odds_Calculator_3-way'!B483-1)</f>
        <v/>
      </c>
      <c r="J482" s="6" t="str">
        <f>IF('Log_working_3-way'!$D482="","",'True_Odds_Calculator_3-way'!#REF!/'True_Odds_Calculator_3-way'!C483-1)</f>
        <v/>
      </c>
      <c r="K482" s="6" t="str">
        <f>IF('Log_working_3-way'!$D482="","",1/'True_Odds_Calculator_3-way'!A483+1/'True_Odds_Calculator_3-way'!B483+1/'True_Odds_Calculator_3-way'!C483-1)</f>
        <v/>
      </c>
    </row>
    <row r="483" spans="4:11" x14ac:dyDescent="0.25">
      <c r="D483" t="str">
        <f>solve_for_c('True_Odds_Calculator_3-way'!A484,'True_Odds_Calculator_3-way'!B484,'True_Odds_Calculator_3-way'!C484,'Log_working_3-way'!B$1,'Log_working_3-way'!B$2)</f>
        <v/>
      </c>
      <c r="F483" s="6" t="str">
        <f>IF('Log_working_3-way'!D483="","",1/'True_Odds_Calculator_3-way'!N484+1/'True_Odds_Calculator_3-way'!O484+1/'True_Odds_Calculator_3-way'!#REF!-1)</f>
        <v/>
      </c>
      <c r="H483" s="6" t="str">
        <f>IF('Log_working_3-way'!$D483="","",'True_Odds_Calculator_3-way'!N484/'True_Odds_Calculator_3-way'!A484-1)</f>
        <v/>
      </c>
      <c r="I483" s="6" t="str">
        <f>IF('Log_working_3-way'!$D483="","",'True_Odds_Calculator_3-way'!O484/'True_Odds_Calculator_3-way'!B484-1)</f>
        <v/>
      </c>
      <c r="J483" s="6" t="str">
        <f>IF('Log_working_3-way'!$D483="","",'True_Odds_Calculator_3-way'!#REF!/'True_Odds_Calculator_3-way'!C484-1)</f>
        <v/>
      </c>
      <c r="K483" s="6" t="str">
        <f>IF('Log_working_3-way'!$D483="","",1/'True_Odds_Calculator_3-way'!A484+1/'True_Odds_Calculator_3-way'!B484+1/'True_Odds_Calculator_3-way'!C484-1)</f>
        <v/>
      </c>
    </row>
    <row r="484" spans="4:11" x14ac:dyDescent="0.25">
      <c r="D484" t="str">
        <f>solve_for_c('True_Odds_Calculator_3-way'!A485,'True_Odds_Calculator_3-way'!B485,'True_Odds_Calculator_3-way'!C485,'Log_working_3-way'!B$1,'Log_working_3-way'!B$2)</f>
        <v/>
      </c>
      <c r="F484" s="6" t="str">
        <f>IF('Log_working_3-way'!D484="","",1/'True_Odds_Calculator_3-way'!N485+1/'True_Odds_Calculator_3-way'!O485+1/'True_Odds_Calculator_3-way'!#REF!-1)</f>
        <v/>
      </c>
      <c r="H484" s="6" t="str">
        <f>IF('Log_working_3-way'!$D484="","",'True_Odds_Calculator_3-way'!N485/'True_Odds_Calculator_3-way'!A485-1)</f>
        <v/>
      </c>
      <c r="I484" s="6" t="str">
        <f>IF('Log_working_3-way'!$D484="","",'True_Odds_Calculator_3-way'!O485/'True_Odds_Calculator_3-way'!B485-1)</f>
        <v/>
      </c>
      <c r="J484" s="6" t="str">
        <f>IF('Log_working_3-way'!$D484="","",'True_Odds_Calculator_3-way'!#REF!/'True_Odds_Calculator_3-way'!C485-1)</f>
        <v/>
      </c>
      <c r="K484" s="6" t="str">
        <f>IF('Log_working_3-way'!$D484="","",1/'True_Odds_Calculator_3-way'!A485+1/'True_Odds_Calculator_3-way'!B485+1/'True_Odds_Calculator_3-way'!C485-1)</f>
        <v/>
      </c>
    </row>
    <row r="485" spans="4:11" x14ac:dyDescent="0.25">
      <c r="D485" t="str">
        <f>solve_for_c('True_Odds_Calculator_3-way'!A486,'True_Odds_Calculator_3-way'!B486,'True_Odds_Calculator_3-way'!C486,'Log_working_3-way'!B$1,'Log_working_3-way'!B$2)</f>
        <v/>
      </c>
      <c r="F485" s="6" t="str">
        <f>IF('Log_working_3-way'!D485="","",1/'True_Odds_Calculator_3-way'!N486+1/'True_Odds_Calculator_3-way'!O486+1/'True_Odds_Calculator_3-way'!#REF!-1)</f>
        <v/>
      </c>
      <c r="H485" s="6" t="str">
        <f>IF('Log_working_3-way'!$D485="","",'True_Odds_Calculator_3-way'!N486/'True_Odds_Calculator_3-way'!A486-1)</f>
        <v/>
      </c>
      <c r="I485" s="6" t="str">
        <f>IF('Log_working_3-way'!$D485="","",'True_Odds_Calculator_3-way'!O486/'True_Odds_Calculator_3-way'!B486-1)</f>
        <v/>
      </c>
      <c r="J485" s="6" t="str">
        <f>IF('Log_working_3-way'!$D485="","",'True_Odds_Calculator_3-way'!#REF!/'True_Odds_Calculator_3-way'!C486-1)</f>
        <v/>
      </c>
      <c r="K485" s="6" t="str">
        <f>IF('Log_working_3-way'!$D485="","",1/'True_Odds_Calculator_3-way'!A486+1/'True_Odds_Calculator_3-way'!B486+1/'True_Odds_Calculator_3-way'!C486-1)</f>
        <v/>
      </c>
    </row>
    <row r="486" spans="4:11" x14ac:dyDescent="0.25">
      <c r="D486" t="str">
        <f>solve_for_c('True_Odds_Calculator_3-way'!A487,'True_Odds_Calculator_3-way'!B487,'True_Odds_Calculator_3-way'!C487,'Log_working_3-way'!B$1,'Log_working_3-way'!B$2)</f>
        <v/>
      </c>
      <c r="F486" s="6" t="str">
        <f>IF('Log_working_3-way'!D486="","",1/'True_Odds_Calculator_3-way'!N487+1/'True_Odds_Calculator_3-way'!O487+1/'True_Odds_Calculator_3-way'!#REF!-1)</f>
        <v/>
      </c>
      <c r="H486" s="6" t="str">
        <f>IF('Log_working_3-way'!$D486="","",'True_Odds_Calculator_3-way'!N487/'True_Odds_Calculator_3-way'!A487-1)</f>
        <v/>
      </c>
      <c r="I486" s="6" t="str">
        <f>IF('Log_working_3-way'!$D486="","",'True_Odds_Calculator_3-way'!O487/'True_Odds_Calculator_3-way'!B487-1)</f>
        <v/>
      </c>
      <c r="J486" s="6" t="str">
        <f>IF('Log_working_3-way'!$D486="","",'True_Odds_Calculator_3-way'!#REF!/'True_Odds_Calculator_3-way'!C487-1)</f>
        <v/>
      </c>
      <c r="K486" s="6" t="str">
        <f>IF('Log_working_3-way'!$D486="","",1/'True_Odds_Calculator_3-way'!A487+1/'True_Odds_Calculator_3-way'!B487+1/'True_Odds_Calculator_3-way'!C487-1)</f>
        <v/>
      </c>
    </row>
    <row r="487" spans="4:11" x14ac:dyDescent="0.25">
      <c r="D487" t="str">
        <f>solve_for_c('True_Odds_Calculator_3-way'!A488,'True_Odds_Calculator_3-way'!B488,'True_Odds_Calculator_3-way'!C488,'Log_working_3-way'!B$1,'Log_working_3-way'!B$2)</f>
        <v/>
      </c>
      <c r="F487" s="6" t="str">
        <f>IF('Log_working_3-way'!D487="","",1/'True_Odds_Calculator_3-way'!N488+1/'True_Odds_Calculator_3-way'!O488+1/'True_Odds_Calculator_3-way'!#REF!-1)</f>
        <v/>
      </c>
      <c r="H487" s="6" t="str">
        <f>IF('Log_working_3-way'!$D487="","",'True_Odds_Calculator_3-way'!N488/'True_Odds_Calculator_3-way'!A488-1)</f>
        <v/>
      </c>
      <c r="I487" s="6" t="str">
        <f>IF('Log_working_3-way'!$D487="","",'True_Odds_Calculator_3-way'!O488/'True_Odds_Calculator_3-way'!B488-1)</f>
        <v/>
      </c>
      <c r="J487" s="6" t="str">
        <f>IF('Log_working_3-way'!$D487="","",'True_Odds_Calculator_3-way'!#REF!/'True_Odds_Calculator_3-way'!C488-1)</f>
        <v/>
      </c>
      <c r="K487" s="6" t="str">
        <f>IF('Log_working_3-way'!$D487="","",1/'True_Odds_Calculator_3-way'!A488+1/'True_Odds_Calculator_3-way'!B488+1/'True_Odds_Calculator_3-way'!C488-1)</f>
        <v/>
      </c>
    </row>
    <row r="488" spans="4:11" x14ac:dyDescent="0.25">
      <c r="D488" t="str">
        <f>solve_for_c('True_Odds_Calculator_3-way'!A489,'True_Odds_Calculator_3-way'!B489,'True_Odds_Calculator_3-way'!C489,'Log_working_3-way'!B$1,'Log_working_3-way'!B$2)</f>
        <v/>
      </c>
      <c r="F488" s="6" t="str">
        <f>IF('Log_working_3-way'!D488="","",1/'True_Odds_Calculator_3-way'!N489+1/'True_Odds_Calculator_3-way'!O489+1/'True_Odds_Calculator_3-way'!#REF!-1)</f>
        <v/>
      </c>
      <c r="H488" s="6" t="str">
        <f>IF('Log_working_3-way'!$D488="","",'True_Odds_Calculator_3-way'!N489/'True_Odds_Calculator_3-way'!A489-1)</f>
        <v/>
      </c>
      <c r="I488" s="6" t="str">
        <f>IF('Log_working_3-way'!$D488="","",'True_Odds_Calculator_3-way'!O489/'True_Odds_Calculator_3-way'!B489-1)</f>
        <v/>
      </c>
      <c r="J488" s="6" t="str">
        <f>IF('Log_working_3-way'!$D488="","",'True_Odds_Calculator_3-way'!#REF!/'True_Odds_Calculator_3-way'!C489-1)</f>
        <v/>
      </c>
      <c r="K488" s="6" t="str">
        <f>IF('Log_working_3-way'!$D488="","",1/'True_Odds_Calculator_3-way'!A489+1/'True_Odds_Calculator_3-way'!B489+1/'True_Odds_Calculator_3-way'!C489-1)</f>
        <v/>
      </c>
    </row>
    <row r="489" spans="4:11" x14ac:dyDescent="0.25">
      <c r="D489" t="str">
        <f>solve_for_c('True_Odds_Calculator_3-way'!A490,'True_Odds_Calculator_3-way'!B490,'True_Odds_Calculator_3-way'!C490,'Log_working_3-way'!B$1,'Log_working_3-way'!B$2)</f>
        <v/>
      </c>
      <c r="F489" s="6" t="str">
        <f>IF('Log_working_3-way'!D489="","",1/'True_Odds_Calculator_3-way'!N490+1/'True_Odds_Calculator_3-way'!O490+1/'True_Odds_Calculator_3-way'!#REF!-1)</f>
        <v/>
      </c>
      <c r="H489" s="6" t="str">
        <f>IF('Log_working_3-way'!$D489="","",'True_Odds_Calculator_3-way'!N490/'True_Odds_Calculator_3-way'!A490-1)</f>
        <v/>
      </c>
      <c r="I489" s="6" t="str">
        <f>IF('Log_working_3-way'!$D489="","",'True_Odds_Calculator_3-way'!O490/'True_Odds_Calculator_3-way'!B490-1)</f>
        <v/>
      </c>
      <c r="J489" s="6" t="str">
        <f>IF('Log_working_3-way'!$D489="","",'True_Odds_Calculator_3-way'!#REF!/'True_Odds_Calculator_3-way'!C490-1)</f>
        <v/>
      </c>
      <c r="K489" s="6" t="str">
        <f>IF('Log_working_3-way'!$D489="","",1/'True_Odds_Calculator_3-way'!A490+1/'True_Odds_Calculator_3-way'!B490+1/'True_Odds_Calculator_3-way'!C490-1)</f>
        <v/>
      </c>
    </row>
    <row r="490" spans="4:11" x14ac:dyDescent="0.25">
      <c r="D490" t="str">
        <f>solve_for_c('True_Odds_Calculator_3-way'!A491,'True_Odds_Calculator_3-way'!B491,'True_Odds_Calculator_3-way'!C491,'Log_working_3-way'!B$1,'Log_working_3-way'!B$2)</f>
        <v/>
      </c>
      <c r="F490" s="6" t="str">
        <f>IF('Log_working_3-way'!D490="","",1/'True_Odds_Calculator_3-way'!N491+1/'True_Odds_Calculator_3-way'!O491+1/'True_Odds_Calculator_3-way'!#REF!-1)</f>
        <v/>
      </c>
      <c r="H490" s="6" t="str">
        <f>IF('Log_working_3-way'!$D490="","",'True_Odds_Calculator_3-way'!N491/'True_Odds_Calculator_3-way'!A491-1)</f>
        <v/>
      </c>
      <c r="I490" s="6" t="str">
        <f>IF('Log_working_3-way'!$D490="","",'True_Odds_Calculator_3-way'!O491/'True_Odds_Calculator_3-way'!B491-1)</f>
        <v/>
      </c>
      <c r="J490" s="6" t="str">
        <f>IF('Log_working_3-way'!$D490="","",'True_Odds_Calculator_3-way'!#REF!/'True_Odds_Calculator_3-way'!C491-1)</f>
        <v/>
      </c>
      <c r="K490" s="6" t="str">
        <f>IF('Log_working_3-way'!$D490="","",1/'True_Odds_Calculator_3-way'!A491+1/'True_Odds_Calculator_3-way'!B491+1/'True_Odds_Calculator_3-way'!C491-1)</f>
        <v/>
      </c>
    </row>
    <row r="491" spans="4:11" x14ac:dyDescent="0.25">
      <c r="D491" t="str">
        <f>solve_for_c('True_Odds_Calculator_3-way'!A492,'True_Odds_Calculator_3-way'!B492,'True_Odds_Calculator_3-way'!C492,'Log_working_3-way'!B$1,'Log_working_3-way'!B$2)</f>
        <v/>
      </c>
      <c r="F491" s="6" t="str">
        <f>IF('Log_working_3-way'!D491="","",1/'True_Odds_Calculator_3-way'!N492+1/'True_Odds_Calculator_3-way'!O492+1/'True_Odds_Calculator_3-way'!#REF!-1)</f>
        <v/>
      </c>
      <c r="H491" s="6" t="str">
        <f>IF('Log_working_3-way'!$D491="","",'True_Odds_Calculator_3-way'!N492/'True_Odds_Calculator_3-way'!A492-1)</f>
        <v/>
      </c>
      <c r="I491" s="6" t="str">
        <f>IF('Log_working_3-way'!$D491="","",'True_Odds_Calculator_3-way'!O492/'True_Odds_Calculator_3-way'!B492-1)</f>
        <v/>
      </c>
      <c r="J491" s="6" t="str">
        <f>IF('Log_working_3-way'!$D491="","",'True_Odds_Calculator_3-way'!#REF!/'True_Odds_Calculator_3-way'!C492-1)</f>
        <v/>
      </c>
      <c r="K491" s="6" t="str">
        <f>IF('Log_working_3-way'!$D491="","",1/'True_Odds_Calculator_3-way'!A492+1/'True_Odds_Calculator_3-way'!B492+1/'True_Odds_Calculator_3-way'!C492-1)</f>
        <v/>
      </c>
    </row>
    <row r="492" spans="4:11" x14ac:dyDescent="0.25">
      <c r="D492" t="str">
        <f>solve_for_c('True_Odds_Calculator_3-way'!A493,'True_Odds_Calculator_3-way'!B493,'True_Odds_Calculator_3-way'!C493,'Log_working_3-way'!B$1,'Log_working_3-way'!B$2)</f>
        <v/>
      </c>
      <c r="F492" s="6" t="str">
        <f>IF('Log_working_3-way'!D492="","",1/'True_Odds_Calculator_3-way'!N493+1/'True_Odds_Calculator_3-way'!O493+1/'True_Odds_Calculator_3-way'!#REF!-1)</f>
        <v/>
      </c>
      <c r="H492" s="6" t="str">
        <f>IF('Log_working_3-way'!$D492="","",'True_Odds_Calculator_3-way'!N493/'True_Odds_Calculator_3-way'!A493-1)</f>
        <v/>
      </c>
      <c r="I492" s="6" t="str">
        <f>IF('Log_working_3-way'!$D492="","",'True_Odds_Calculator_3-way'!O493/'True_Odds_Calculator_3-way'!B493-1)</f>
        <v/>
      </c>
      <c r="J492" s="6" t="str">
        <f>IF('Log_working_3-way'!$D492="","",'True_Odds_Calculator_3-way'!#REF!/'True_Odds_Calculator_3-way'!C493-1)</f>
        <v/>
      </c>
      <c r="K492" s="6" t="str">
        <f>IF('Log_working_3-way'!$D492="","",1/'True_Odds_Calculator_3-way'!A493+1/'True_Odds_Calculator_3-way'!B493+1/'True_Odds_Calculator_3-way'!C493-1)</f>
        <v/>
      </c>
    </row>
    <row r="493" spans="4:11" x14ac:dyDescent="0.25">
      <c r="D493" t="str">
        <f>solve_for_c('True_Odds_Calculator_3-way'!A494,'True_Odds_Calculator_3-way'!B494,'True_Odds_Calculator_3-way'!C494,'Log_working_3-way'!B$1,'Log_working_3-way'!B$2)</f>
        <v/>
      </c>
      <c r="F493" s="6" t="str">
        <f>IF('Log_working_3-way'!D493="","",1/'True_Odds_Calculator_3-way'!N494+1/'True_Odds_Calculator_3-way'!O494+1/'True_Odds_Calculator_3-way'!#REF!-1)</f>
        <v/>
      </c>
      <c r="H493" s="6" t="str">
        <f>IF('Log_working_3-way'!$D493="","",'True_Odds_Calculator_3-way'!N494/'True_Odds_Calculator_3-way'!A494-1)</f>
        <v/>
      </c>
      <c r="I493" s="6" t="str">
        <f>IF('Log_working_3-way'!$D493="","",'True_Odds_Calculator_3-way'!O494/'True_Odds_Calculator_3-way'!B494-1)</f>
        <v/>
      </c>
      <c r="J493" s="6" t="str">
        <f>IF('Log_working_3-way'!$D493="","",'True_Odds_Calculator_3-way'!#REF!/'True_Odds_Calculator_3-way'!C494-1)</f>
        <v/>
      </c>
      <c r="K493" s="6" t="str">
        <f>IF('Log_working_3-way'!$D493="","",1/'True_Odds_Calculator_3-way'!A494+1/'True_Odds_Calculator_3-way'!B494+1/'True_Odds_Calculator_3-way'!C494-1)</f>
        <v/>
      </c>
    </row>
    <row r="494" spans="4:11" x14ac:dyDescent="0.25">
      <c r="D494" t="str">
        <f>solve_for_c('True_Odds_Calculator_3-way'!A495,'True_Odds_Calculator_3-way'!B495,'True_Odds_Calculator_3-way'!C495,'Log_working_3-way'!B$1,'Log_working_3-way'!B$2)</f>
        <v/>
      </c>
      <c r="F494" s="6" t="str">
        <f>IF('Log_working_3-way'!D494="","",1/'True_Odds_Calculator_3-way'!N495+1/'True_Odds_Calculator_3-way'!O495+1/'True_Odds_Calculator_3-way'!#REF!-1)</f>
        <v/>
      </c>
      <c r="H494" s="6" t="str">
        <f>IF('Log_working_3-way'!$D494="","",'True_Odds_Calculator_3-way'!N495/'True_Odds_Calculator_3-way'!A495-1)</f>
        <v/>
      </c>
      <c r="I494" s="6" t="str">
        <f>IF('Log_working_3-way'!$D494="","",'True_Odds_Calculator_3-way'!O495/'True_Odds_Calculator_3-way'!B495-1)</f>
        <v/>
      </c>
      <c r="J494" s="6" t="str">
        <f>IF('Log_working_3-way'!$D494="","",'True_Odds_Calculator_3-way'!#REF!/'True_Odds_Calculator_3-way'!C495-1)</f>
        <v/>
      </c>
      <c r="K494" s="6" t="str">
        <f>IF('Log_working_3-way'!$D494="","",1/'True_Odds_Calculator_3-way'!A495+1/'True_Odds_Calculator_3-way'!B495+1/'True_Odds_Calculator_3-way'!C495-1)</f>
        <v/>
      </c>
    </row>
    <row r="495" spans="4:11" x14ac:dyDescent="0.25">
      <c r="D495" t="str">
        <f>solve_for_c('True_Odds_Calculator_3-way'!A496,'True_Odds_Calculator_3-way'!B496,'True_Odds_Calculator_3-way'!C496,'Log_working_3-way'!B$1,'Log_working_3-way'!B$2)</f>
        <v/>
      </c>
      <c r="F495" s="6" t="str">
        <f>IF('Log_working_3-way'!D495="","",1/'True_Odds_Calculator_3-way'!N496+1/'True_Odds_Calculator_3-way'!O496+1/'True_Odds_Calculator_3-way'!#REF!-1)</f>
        <v/>
      </c>
      <c r="H495" s="6" t="str">
        <f>IF('Log_working_3-way'!$D495="","",'True_Odds_Calculator_3-way'!N496/'True_Odds_Calculator_3-way'!A496-1)</f>
        <v/>
      </c>
      <c r="I495" s="6" t="str">
        <f>IF('Log_working_3-way'!$D495="","",'True_Odds_Calculator_3-way'!O496/'True_Odds_Calculator_3-way'!B496-1)</f>
        <v/>
      </c>
      <c r="J495" s="6" t="str">
        <f>IF('Log_working_3-way'!$D495="","",'True_Odds_Calculator_3-way'!#REF!/'True_Odds_Calculator_3-way'!C496-1)</f>
        <v/>
      </c>
      <c r="K495" s="6" t="str">
        <f>IF('Log_working_3-way'!$D495="","",1/'True_Odds_Calculator_3-way'!A496+1/'True_Odds_Calculator_3-way'!B496+1/'True_Odds_Calculator_3-way'!C496-1)</f>
        <v/>
      </c>
    </row>
    <row r="496" spans="4:11" x14ac:dyDescent="0.25">
      <c r="D496" t="str">
        <f>solve_for_c('True_Odds_Calculator_3-way'!A497,'True_Odds_Calculator_3-way'!B497,'True_Odds_Calculator_3-way'!C497,'Log_working_3-way'!B$1,'Log_working_3-way'!B$2)</f>
        <v/>
      </c>
      <c r="F496" s="6" t="str">
        <f>IF('Log_working_3-way'!D496="","",1/'True_Odds_Calculator_3-way'!N497+1/'True_Odds_Calculator_3-way'!O497+1/'True_Odds_Calculator_3-way'!#REF!-1)</f>
        <v/>
      </c>
      <c r="H496" s="6" t="str">
        <f>IF('Log_working_3-way'!$D496="","",'True_Odds_Calculator_3-way'!N497/'True_Odds_Calculator_3-way'!A497-1)</f>
        <v/>
      </c>
      <c r="I496" s="6" t="str">
        <f>IF('Log_working_3-way'!$D496="","",'True_Odds_Calculator_3-way'!O497/'True_Odds_Calculator_3-way'!B497-1)</f>
        <v/>
      </c>
      <c r="J496" s="6" t="str">
        <f>IF('Log_working_3-way'!$D496="","",'True_Odds_Calculator_3-way'!#REF!/'True_Odds_Calculator_3-way'!C497-1)</f>
        <v/>
      </c>
      <c r="K496" s="6" t="str">
        <f>IF('Log_working_3-way'!$D496="","",1/'True_Odds_Calculator_3-way'!A497+1/'True_Odds_Calculator_3-way'!B497+1/'True_Odds_Calculator_3-way'!C497-1)</f>
        <v/>
      </c>
    </row>
    <row r="497" spans="4:11" x14ac:dyDescent="0.25">
      <c r="D497" t="str">
        <f>solve_for_c('True_Odds_Calculator_3-way'!A498,'True_Odds_Calculator_3-way'!B498,'True_Odds_Calculator_3-way'!C498,'Log_working_3-way'!B$1,'Log_working_3-way'!B$2)</f>
        <v/>
      </c>
      <c r="F497" s="6" t="str">
        <f>IF('Log_working_3-way'!D497="","",1/'True_Odds_Calculator_3-way'!N498+1/'True_Odds_Calculator_3-way'!O498+1/'True_Odds_Calculator_3-way'!#REF!-1)</f>
        <v/>
      </c>
      <c r="H497" s="6" t="str">
        <f>IF('Log_working_3-way'!$D497="","",'True_Odds_Calculator_3-way'!N498/'True_Odds_Calculator_3-way'!A498-1)</f>
        <v/>
      </c>
      <c r="I497" s="6" t="str">
        <f>IF('Log_working_3-way'!$D497="","",'True_Odds_Calculator_3-way'!O498/'True_Odds_Calculator_3-way'!B498-1)</f>
        <v/>
      </c>
      <c r="J497" s="6" t="str">
        <f>IF('Log_working_3-way'!$D497="","",'True_Odds_Calculator_3-way'!#REF!/'True_Odds_Calculator_3-way'!C498-1)</f>
        <v/>
      </c>
      <c r="K497" s="6" t="str">
        <f>IF('Log_working_3-way'!$D497="","",1/'True_Odds_Calculator_3-way'!A498+1/'True_Odds_Calculator_3-way'!B498+1/'True_Odds_Calculator_3-way'!C498-1)</f>
        <v/>
      </c>
    </row>
    <row r="498" spans="4:11" x14ac:dyDescent="0.25">
      <c r="D498" t="str">
        <f>solve_for_c('True_Odds_Calculator_3-way'!A499,'True_Odds_Calculator_3-way'!B499,'True_Odds_Calculator_3-way'!C499,'Log_working_3-way'!B$1,'Log_working_3-way'!B$2)</f>
        <v/>
      </c>
      <c r="F498" s="6" t="str">
        <f>IF('Log_working_3-way'!D498="","",1/'True_Odds_Calculator_3-way'!N499+1/'True_Odds_Calculator_3-way'!O499+1/'True_Odds_Calculator_3-way'!#REF!-1)</f>
        <v/>
      </c>
      <c r="H498" s="6" t="str">
        <f>IF('Log_working_3-way'!$D498="","",'True_Odds_Calculator_3-way'!N499/'True_Odds_Calculator_3-way'!A499-1)</f>
        <v/>
      </c>
      <c r="I498" s="6" t="str">
        <f>IF('Log_working_3-way'!$D498="","",'True_Odds_Calculator_3-way'!O499/'True_Odds_Calculator_3-way'!B499-1)</f>
        <v/>
      </c>
      <c r="J498" s="6" t="str">
        <f>IF('Log_working_3-way'!$D498="","",'True_Odds_Calculator_3-way'!#REF!/'True_Odds_Calculator_3-way'!C499-1)</f>
        <v/>
      </c>
      <c r="K498" s="6" t="str">
        <f>IF('Log_working_3-way'!$D498="","",1/'True_Odds_Calculator_3-way'!A499+1/'True_Odds_Calculator_3-way'!B499+1/'True_Odds_Calculator_3-way'!C499-1)</f>
        <v/>
      </c>
    </row>
    <row r="499" spans="4:11" x14ac:dyDescent="0.25">
      <c r="D499" t="str">
        <f>solve_for_c('True_Odds_Calculator_3-way'!A500,'True_Odds_Calculator_3-way'!B500,'True_Odds_Calculator_3-way'!C500,'Log_working_3-way'!B$1,'Log_working_3-way'!B$2)</f>
        <v/>
      </c>
      <c r="F499" s="6" t="str">
        <f>IF('Log_working_3-way'!D499="","",1/'True_Odds_Calculator_3-way'!N500+1/'True_Odds_Calculator_3-way'!O500+1/'True_Odds_Calculator_3-way'!#REF!-1)</f>
        <v/>
      </c>
      <c r="H499" s="6" t="str">
        <f>IF('Log_working_3-way'!$D499="","",'True_Odds_Calculator_3-way'!N500/'True_Odds_Calculator_3-way'!A500-1)</f>
        <v/>
      </c>
      <c r="I499" s="6" t="str">
        <f>IF('Log_working_3-way'!$D499="","",'True_Odds_Calculator_3-way'!O500/'True_Odds_Calculator_3-way'!B500-1)</f>
        <v/>
      </c>
      <c r="J499" s="6" t="str">
        <f>IF('Log_working_3-way'!$D499="","",'True_Odds_Calculator_3-way'!#REF!/'True_Odds_Calculator_3-way'!C500-1)</f>
        <v/>
      </c>
      <c r="K499" s="6" t="str">
        <f>IF('Log_working_3-way'!$D499="","",1/'True_Odds_Calculator_3-way'!A500+1/'True_Odds_Calculator_3-way'!B500+1/'True_Odds_Calculator_3-way'!C500-1)</f>
        <v/>
      </c>
    </row>
    <row r="500" spans="4:11" x14ac:dyDescent="0.25">
      <c r="D500" t="str">
        <f>solve_for_c('True_Odds_Calculator_3-way'!A501,'True_Odds_Calculator_3-way'!B501,'True_Odds_Calculator_3-way'!C501,'Log_working_3-way'!B$1,'Log_working_3-way'!B$2)</f>
        <v/>
      </c>
      <c r="F500" s="6" t="str">
        <f>IF('Log_working_3-way'!D500="","",1/'True_Odds_Calculator_3-way'!N501+1/'True_Odds_Calculator_3-way'!O501+1/'True_Odds_Calculator_3-way'!#REF!-1)</f>
        <v/>
      </c>
      <c r="H500" s="6" t="str">
        <f>IF('Log_working_3-way'!$D500="","",'True_Odds_Calculator_3-way'!N501/'True_Odds_Calculator_3-way'!A501-1)</f>
        <v/>
      </c>
      <c r="I500" s="6" t="str">
        <f>IF('Log_working_3-way'!$D500="","",'True_Odds_Calculator_3-way'!O501/'True_Odds_Calculator_3-way'!B501-1)</f>
        <v/>
      </c>
      <c r="J500" s="6" t="str">
        <f>IF('Log_working_3-way'!$D500="","",'True_Odds_Calculator_3-way'!#REF!/'True_Odds_Calculator_3-way'!C501-1)</f>
        <v/>
      </c>
      <c r="K500" s="6" t="str">
        <f>IF('Log_working_3-way'!$D500="","",1/'True_Odds_Calculator_3-way'!A501+1/'True_Odds_Calculator_3-way'!B501+1/'True_Odds_Calculator_3-way'!C501-1)</f>
        <v/>
      </c>
    </row>
    <row r="501" spans="4:11" x14ac:dyDescent="0.25">
      <c r="D501" t="str">
        <f>solve_for_c('True_Odds_Calculator_3-way'!A502,'True_Odds_Calculator_3-way'!B502,'True_Odds_Calculator_3-way'!C502,'Log_working_3-way'!B$1,'Log_working_3-way'!B$2)</f>
        <v/>
      </c>
      <c r="F501" s="6" t="str">
        <f>IF('Log_working_3-way'!D501="","",1/'True_Odds_Calculator_3-way'!N502+1/'True_Odds_Calculator_3-way'!O502+1/'True_Odds_Calculator_3-way'!#REF!-1)</f>
        <v/>
      </c>
      <c r="H501" s="6" t="str">
        <f>IF('Log_working_3-way'!$D501="","",'True_Odds_Calculator_3-way'!N502/'True_Odds_Calculator_3-way'!A502-1)</f>
        <v/>
      </c>
      <c r="I501" s="6" t="str">
        <f>IF('Log_working_3-way'!$D501="","",'True_Odds_Calculator_3-way'!O502/'True_Odds_Calculator_3-way'!B502-1)</f>
        <v/>
      </c>
      <c r="J501" s="6" t="str">
        <f>IF('Log_working_3-way'!$D501="","",'True_Odds_Calculator_3-way'!#REF!/'True_Odds_Calculator_3-way'!C502-1)</f>
        <v/>
      </c>
      <c r="K501" s="6" t="str">
        <f>IF('Log_working_3-way'!$D501="","",1/'True_Odds_Calculator_3-way'!A502+1/'True_Odds_Calculator_3-way'!B502+1/'True_Odds_Calculator_3-way'!C502-1)</f>
        <v/>
      </c>
    </row>
    <row r="502" spans="4:11" x14ac:dyDescent="0.25">
      <c r="D502" t="str">
        <f>solve_for_c('True_Odds_Calculator_3-way'!A503,'True_Odds_Calculator_3-way'!B503,'True_Odds_Calculator_3-way'!C503,'Log_working_3-way'!B$1,'Log_working_3-way'!B$2)</f>
        <v/>
      </c>
      <c r="F502" s="6" t="str">
        <f>IF('Log_working_3-way'!D502="","",1/'True_Odds_Calculator_3-way'!N503+1/'True_Odds_Calculator_3-way'!O503+1/'True_Odds_Calculator_3-way'!#REF!-1)</f>
        <v/>
      </c>
      <c r="H502" s="6" t="str">
        <f>IF('Log_working_3-way'!$D502="","",'True_Odds_Calculator_3-way'!N503/'True_Odds_Calculator_3-way'!A503-1)</f>
        <v/>
      </c>
      <c r="I502" s="6" t="str">
        <f>IF('Log_working_3-way'!$D502="","",'True_Odds_Calculator_3-way'!O503/'True_Odds_Calculator_3-way'!B503-1)</f>
        <v/>
      </c>
      <c r="J502" s="6" t="str">
        <f>IF('Log_working_3-way'!$D502="","",'True_Odds_Calculator_3-way'!#REF!/'True_Odds_Calculator_3-way'!C503-1)</f>
        <v/>
      </c>
      <c r="K502" s="6" t="str">
        <f>IF('Log_working_3-way'!$D502="","",1/'True_Odds_Calculator_3-way'!A503+1/'True_Odds_Calculator_3-way'!B503+1/'True_Odds_Calculator_3-way'!C503-1)</f>
        <v/>
      </c>
    </row>
    <row r="503" spans="4:11" x14ac:dyDescent="0.25">
      <c r="D503" t="str">
        <f>solve_for_c('True_Odds_Calculator_3-way'!A504,'True_Odds_Calculator_3-way'!B504,'True_Odds_Calculator_3-way'!C504,'Log_working_3-way'!B$1,'Log_working_3-way'!B$2)</f>
        <v/>
      </c>
      <c r="F503" s="6" t="str">
        <f>IF('Log_working_3-way'!D503="","",1/'True_Odds_Calculator_3-way'!N504+1/'True_Odds_Calculator_3-way'!O504+1/'True_Odds_Calculator_3-way'!#REF!-1)</f>
        <v/>
      </c>
      <c r="H503" s="6" t="str">
        <f>IF('Log_working_3-way'!$D503="","",'True_Odds_Calculator_3-way'!N504/'True_Odds_Calculator_3-way'!A504-1)</f>
        <v/>
      </c>
      <c r="I503" s="6" t="str">
        <f>IF('Log_working_3-way'!$D503="","",'True_Odds_Calculator_3-way'!O504/'True_Odds_Calculator_3-way'!B504-1)</f>
        <v/>
      </c>
      <c r="J503" s="6" t="str">
        <f>IF('Log_working_3-way'!$D503="","",'True_Odds_Calculator_3-way'!#REF!/'True_Odds_Calculator_3-way'!C504-1)</f>
        <v/>
      </c>
      <c r="K503" s="6" t="str">
        <f>IF('Log_working_3-way'!$D503="","",1/'True_Odds_Calculator_3-way'!A504+1/'True_Odds_Calculator_3-way'!B504+1/'True_Odds_Calculator_3-way'!C504-1)</f>
        <v/>
      </c>
    </row>
    <row r="504" spans="4:11" x14ac:dyDescent="0.25">
      <c r="D504" t="str">
        <f>solve_for_c('True_Odds_Calculator_3-way'!A505,'True_Odds_Calculator_3-way'!B505,'True_Odds_Calculator_3-way'!C505,'Log_working_3-way'!B$1,'Log_working_3-way'!B$2)</f>
        <v/>
      </c>
      <c r="F504" s="6" t="str">
        <f>IF('Log_working_3-way'!D504="","",1/'True_Odds_Calculator_3-way'!N505+1/'True_Odds_Calculator_3-way'!O505+1/'True_Odds_Calculator_3-way'!#REF!-1)</f>
        <v/>
      </c>
      <c r="H504" s="6" t="str">
        <f>IF('Log_working_3-way'!$D504="","",'True_Odds_Calculator_3-way'!N505/'True_Odds_Calculator_3-way'!A505-1)</f>
        <v/>
      </c>
      <c r="I504" s="6" t="str">
        <f>IF('Log_working_3-way'!$D504="","",'True_Odds_Calculator_3-way'!O505/'True_Odds_Calculator_3-way'!B505-1)</f>
        <v/>
      </c>
      <c r="J504" s="6" t="str">
        <f>IF('Log_working_3-way'!$D504="","",'True_Odds_Calculator_3-way'!#REF!/'True_Odds_Calculator_3-way'!C505-1)</f>
        <v/>
      </c>
      <c r="K504" s="6" t="str">
        <f>IF('Log_working_3-way'!$D504="","",1/'True_Odds_Calculator_3-way'!A505+1/'True_Odds_Calculator_3-way'!B505+1/'True_Odds_Calculator_3-way'!C505-1)</f>
        <v/>
      </c>
    </row>
    <row r="505" spans="4:11" x14ac:dyDescent="0.25">
      <c r="D505" t="str">
        <f>solve_for_c('True_Odds_Calculator_3-way'!A506,'True_Odds_Calculator_3-way'!B506,'True_Odds_Calculator_3-way'!C506,'Log_working_3-way'!B$1,'Log_working_3-way'!B$2)</f>
        <v/>
      </c>
      <c r="F505" s="6" t="str">
        <f>IF('Log_working_3-way'!D505="","",1/'True_Odds_Calculator_3-way'!N506+1/'True_Odds_Calculator_3-way'!O506+1/'True_Odds_Calculator_3-way'!#REF!-1)</f>
        <v/>
      </c>
      <c r="H505" s="6" t="str">
        <f>IF('Log_working_3-way'!$D505="","",'True_Odds_Calculator_3-way'!N506/'True_Odds_Calculator_3-way'!A506-1)</f>
        <v/>
      </c>
      <c r="I505" s="6" t="str">
        <f>IF('Log_working_3-way'!$D505="","",'True_Odds_Calculator_3-way'!O506/'True_Odds_Calculator_3-way'!B506-1)</f>
        <v/>
      </c>
      <c r="J505" s="6" t="str">
        <f>IF('Log_working_3-way'!$D505="","",'True_Odds_Calculator_3-way'!#REF!/'True_Odds_Calculator_3-way'!C506-1)</f>
        <v/>
      </c>
      <c r="K505" s="6" t="str">
        <f>IF('Log_working_3-way'!$D505="","",1/'True_Odds_Calculator_3-way'!A506+1/'True_Odds_Calculator_3-way'!B506+1/'True_Odds_Calculator_3-way'!C506-1)</f>
        <v/>
      </c>
    </row>
    <row r="506" spans="4:11" x14ac:dyDescent="0.25">
      <c r="D506" t="str">
        <f>solve_for_c('True_Odds_Calculator_3-way'!A507,'True_Odds_Calculator_3-way'!B507,'True_Odds_Calculator_3-way'!C507,'Log_working_3-way'!B$1,'Log_working_3-way'!B$2)</f>
        <v/>
      </c>
      <c r="F506" s="6" t="str">
        <f>IF('Log_working_3-way'!D506="","",1/'True_Odds_Calculator_3-way'!N507+1/'True_Odds_Calculator_3-way'!O507+1/'True_Odds_Calculator_3-way'!#REF!-1)</f>
        <v/>
      </c>
      <c r="H506" s="6" t="str">
        <f>IF('Log_working_3-way'!$D506="","",'True_Odds_Calculator_3-way'!N507/'True_Odds_Calculator_3-way'!A507-1)</f>
        <v/>
      </c>
      <c r="I506" s="6" t="str">
        <f>IF('Log_working_3-way'!$D506="","",'True_Odds_Calculator_3-way'!O507/'True_Odds_Calculator_3-way'!B507-1)</f>
        <v/>
      </c>
      <c r="J506" s="6" t="str">
        <f>IF('Log_working_3-way'!$D506="","",'True_Odds_Calculator_3-way'!#REF!/'True_Odds_Calculator_3-way'!C507-1)</f>
        <v/>
      </c>
      <c r="K506" s="6" t="str">
        <f>IF('Log_working_3-way'!$D506="","",1/'True_Odds_Calculator_3-way'!A507+1/'True_Odds_Calculator_3-way'!B507+1/'True_Odds_Calculator_3-way'!C507-1)</f>
        <v/>
      </c>
    </row>
    <row r="507" spans="4:11" x14ac:dyDescent="0.25">
      <c r="D507" t="str">
        <f>solve_for_c('True_Odds_Calculator_3-way'!A508,'True_Odds_Calculator_3-way'!B508,'True_Odds_Calculator_3-way'!C508,'Log_working_3-way'!B$1,'Log_working_3-way'!B$2)</f>
        <v/>
      </c>
      <c r="F507" s="6" t="str">
        <f>IF('Log_working_3-way'!D507="","",1/'True_Odds_Calculator_3-way'!N508+1/'True_Odds_Calculator_3-way'!O508+1/'True_Odds_Calculator_3-way'!#REF!-1)</f>
        <v/>
      </c>
      <c r="H507" s="6" t="str">
        <f>IF('Log_working_3-way'!$D507="","",'True_Odds_Calculator_3-way'!N508/'True_Odds_Calculator_3-way'!A508-1)</f>
        <v/>
      </c>
      <c r="I507" s="6" t="str">
        <f>IF('Log_working_3-way'!$D507="","",'True_Odds_Calculator_3-way'!O508/'True_Odds_Calculator_3-way'!B508-1)</f>
        <v/>
      </c>
      <c r="J507" s="6" t="str">
        <f>IF('Log_working_3-way'!$D507="","",'True_Odds_Calculator_3-way'!#REF!/'True_Odds_Calculator_3-way'!C508-1)</f>
        <v/>
      </c>
      <c r="K507" s="6" t="str">
        <f>IF('Log_working_3-way'!$D507="","",1/'True_Odds_Calculator_3-way'!A508+1/'True_Odds_Calculator_3-way'!B508+1/'True_Odds_Calculator_3-way'!C508-1)</f>
        <v/>
      </c>
    </row>
    <row r="508" spans="4:11" x14ac:dyDescent="0.25">
      <c r="D508" t="str">
        <f>solve_for_c('True_Odds_Calculator_3-way'!A509,'True_Odds_Calculator_3-way'!B509,'True_Odds_Calculator_3-way'!C509,'Log_working_3-way'!B$1,'Log_working_3-way'!B$2)</f>
        <v/>
      </c>
      <c r="F508" s="6" t="str">
        <f>IF('Log_working_3-way'!D508="","",1/'True_Odds_Calculator_3-way'!N509+1/'True_Odds_Calculator_3-way'!O509+1/'True_Odds_Calculator_3-way'!#REF!-1)</f>
        <v/>
      </c>
      <c r="H508" s="6" t="str">
        <f>IF('Log_working_3-way'!$D508="","",'True_Odds_Calculator_3-way'!N509/'True_Odds_Calculator_3-way'!A509-1)</f>
        <v/>
      </c>
      <c r="I508" s="6" t="str">
        <f>IF('Log_working_3-way'!$D508="","",'True_Odds_Calculator_3-way'!O509/'True_Odds_Calculator_3-way'!B509-1)</f>
        <v/>
      </c>
      <c r="J508" s="6" t="str">
        <f>IF('Log_working_3-way'!$D508="","",'True_Odds_Calculator_3-way'!#REF!/'True_Odds_Calculator_3-way'!C509-1)</f>
        <v/>
      </c>
      <c r="K508" s="6" t="str">
        <f>IF('Log_working_3-way'!$D508="","",1/'True_Odds_Calculator_3-way'!A509+1/'True_Odds_Calculator_3-way'!B509+1/'True_Odds_Calculator_3-way'!C509-1)</f>
        <v/>
      </c>
    </row>
    <row r="509" spans="4:11" x14ac:dyDescent="0.25">
      <c r="D509" t="str">
        <f>solve_for_c('True_Odds_Calculator_3-way'!A510,'True_Odds_Calculator_3-way'!B510,'True_Odds_Calculator_3-way'!C510,'Log_working_3-way'!B$1,'Log_working_3-way'!B$2)</f>
        <v/>
      </c>
      <c r="F509" s="6" t="str">
        <f>IF('Log_working_3-way'!D509="","",1/'True_Odds_Calculator_3-way'!N510+1/'True_Odds_Calculator_3-way'!O510+1/'True_Odds_Calculator_3-way'!#REF!-1)</f>
        <v/>
      </c>
      <c r="H509" s="6" t="str">
        <f>IF('Log_working_3-way'!$D509="","",'True_Odds_Calculator_3-way'!N510/'True_Odds_Calculator_3-way'!A510-1)</f>
        <v/>
      </c>
      <c r="I509" s="6" t="str">
        <f>IF('Log_working_3-way'!$D509="","",'True_Odds_Calculator_3-way'!O510/'True_Odds_Calculator_3-way'!B510-1)</f>
        <v/>
      </c>
      <c r="J509" s="6" t="str">
        <f>IF('Log_working_3-way'!$D509="","",'True_Odds_Calculator_3-way'!#REF!/'True_Odds_Calculator_3-way'!C510-1)</f>
        <v/>
      </c>
      <c r="K509" s="6" t="str">
        <f>IF('Log_working_3-way'!$D509="","",1/'True_Odds_Calculator_3-way'!A510+1/'True_Odds_Calculator_3-way'!B510+1/'True_Odds_Calculator_3-way'!C510-1)</f>
        <v/>
      </c>
    </row>
    <row r="510" spans="4:11" x14ac:dyDescent="0.25">
      <c r="D510" t="str">
        <f>solve_for_c('True_Odds_Calculator_3-way'!A511,'True_Odds_Calculator_3-way'!B511,'True_Odds_Calculator_3-way'!C511,'Log_working_3-way'!B$1,'Log_working_3-way'!B$2)</f>
        <v/>
      </c>
      <c r="F510" s="6" t="str">
        <f>IF('Log_working_3-way'!D510="","",1/'True_Odds_Calculator_3-way'!N511+1/'True_Odds_Calculator_3-way'!O511+1/'True_Odds_Calculator_3-way'!#REF!-1)</f>
        <v/>
      </c>
      <c r="H510" s="6" t="str">
        <f>IF('Log_working_3-way'!$D510="","",'True_Odds_Calculator_3-way'!N511/'True_Odds_Calculator_3-way'!A511-1)</f>
        <v/>
      </c>
      <c r="I510" s="6" t="str">
        <f>IF('Log_working_3-way'!$D510="","",'True_Odds_Calculator_3-way'!O511/'True_Odds_Calculator_3-way'!B511-1)</f>
        <v/>
      </c>
      <c r="J510" s="6" t="str">
        <f>IF('Log_working_3-way'!$D510="","",'True_Odds_Calculator_3-way'!#REF!/'True_Odds_Calculator_3-way'!C511-1)</f>
        <v/>
      </c>
      <c r="K510" s="6" t="str">
        <f>IF('Log_working_3-way'!$D510="","",1/'True_Odds_Calculator_3-way'!A511+1/'True_Odds_Calculator_3-way'!B511+1/'True_Odds_Calculator_3-way'!C511-1)</f>
        <v/>
      </c>
    </row>
    <row r="511" spans="4:11" x14ac:dyDescent="0.25">
      <c r="D511" t="str">
        <f>solve_for_c('True_Odds_Calculator_3-way'!A512,'True_Odds_Calculator_3-way'!B512,'True_Odds_Calculator_3-way'!C512,'Log_working_3-way'!B$1,'Log_working_3-way'!B$2)</f>
        <v/>
      </c>
      <c r="F511" s="6" t="str">
        <f>IF('Log_working_3-way'!D511="","",1/'True_Odds_Calculator_3-way'!N512+1/'True_Odds_Calculator_3-way'!O512+1/'True_Odds_Calculator_3-way'!#REF!-1)</f>
        <v/>
      </c>
      <c r="H511" s="6" t="str">
        <f>IF('Log_working_3-way'!$D511="","",'True_Odds_Calculator_3-way'!N512/'True_Odds_Calculator_3-way'!A512-1)</f>
        <v/>
      </c>
      <c r="I511" s="6" t="str">
        <f>IF('Log_working_3-way'!$D511="","",'True_Odds_Calculator_3-way'!O512/'True_Odds_Calculator_3-way'!B512-1)</f>
        <v/>
      </c>
      <c r="J511" s="6" t="str">
        <f>IF('Log_working_3-way'!$D511="","",'True_Odds_Calculator_3-way'!#REF!/'True_Odds_Calculator_3-way'!C512-1)</f>
        <v/>
      </c>
      <c r="K511" s="6" t="str">
        <f>IF('Log_working_3-way'!$D511="","",1/'True_Odds_Calculator_3-way'!A512+1/'True_Odds_Calculator_3-way'!B512+1/'True_Odds_Calculator_3-way'!C512-1)</f>
        <v/>
      </c>
    </row>
    <row r="512" spans="4:11" x14ac:dyDescent="0.25">
      <c r="D512" t="str">
        <f>solve_for_c('True_Odds_Calculator_3-way'!A513,'True_Odds_Calculator_3-way'!B513,'True_Odds_Calculator_3-way'!C513,'Log_working_3-way'!B$1,'Log_working_3-way'!B$2)</f>
        <v/>
      </c>
      <c r="F512" s="6" t="str">
        <f>IF('Log_working_3-way'!D512="","",1/'True_Odds_Calculator_3-way'!N513+1/'True_Odds_Calculator_3-way'!O513+1/'True_Odds_Calculator_3-way'!#REF!-1)</f>
        <v/>
      </c>
      <c r="H512" s="6" t="str">
        <f>IF('Log_working_3-way'!$D512="","",'True_Odds_Calculator_3-way'!N513/'True_Odds_Calculator_3-way'!A513-1)</f>
        <v/>
      </c>
      <c r="I512" s="6" t="str">
        <f>IF('Log_working_3-way'!$D512="","",'True_Odds_Calculator_3-way'!O513/'True_Odds_Calculator_3-way'!B513-1)</f>
        <v/>
      </c>
      <c r="J512" s="6" t="str">
        <f>IF('Log_working_3-way'!$D512="","",'True_Odds_Calculator_3-way'!#REF!/'True_Odds_Calculator_3-way'!C513-1)</f>
        <v/>
      </c>
      <c r="K512" s="6" t="str">
        <f>IF('Log_working_3-way'!$D512="","",1/'True_Odds_Calculator_3-way'!A513+1/'True_Odds_Calculator_3-way'!B513+1/'True_Odds_Calculator_3-way'!C513-1)</f>
        <v/>
      </c>
    </row>
    <row r="513" spans="4:11" x14ac:dyDescent="0.25">
      <c r="D513" t="str">
        <f>solve_for_c('True_Odds_Calculator_3-way'!A514,'True_Odds_Calculator_3-way'!B514,'True_Odds_Calculator_3-way'!C514,'Log_working_3-way'!B$1,'Log_working_3-way'!B$2)</f>
        <v/>
      </c>
      <c r="F513" s="6" t="str">
        <f>IF('Log_working_3-way'!D513="","",1/'True_Odds_Calculator_3-way'!N514+1/'True_Odds_Calculator_3-way'!O514+1/'True_Odds_Calculator_3-way'!#REF!-1)</f>
        <v/>
      </c>
      <c r="H513" s="6" t="str">
        <f>IF('Log_working_3-way'!$D513="","",'True_Odds_Calculator_3-way'!N514/'True_Odds_Calculator_3-way'!A514-1)</f>
        <v/>
      </c>
      <c r="I513" s="6" t="str">
        <f>IF('Log_working_3-way'!$D513="","",'True_Odds_Calculator_3-way'!O514/'True_Odds_Calculator_3-way'!B514-1)</f>
        <v/>
      </c>
      <c r="J513" s="6" t="str">
        <f>IF('Log_working_3-way'!$D513="","",'True_Odds_Calculator_3-way'!#REF!/'True_Odds_Calculator_3-way'!C514-1)</f>
        <v/>
      </c>
      <c r="K513" s="6" t="str">
        <f>IF('Log_working_3-way'!$D513="","",1/'True_Odds_Calculator_3-way'!A514+1/'True_Odds_Calculator_3-way'!B514+1/'True_Odds_Calculator_3-way'!C514-1)</f>
        <v/>
      </c>
    </row>
    <row r="514" spans="4:11" x14ac:dyDescent="0.25">
      <c r="D514" t="str">
        <f>solve_for_c('True_Odds_Calculator_3-way'!A515,'True_Odds_Calculator_3-way'!B515,'True_Odds_Calculator_3-way'!C515,'Log_working_3-way'!B$1,'Log_working_3-way'!B$2)</f>
        <v/>
      </c>
      <c r="F514" s="6" t="str">
        <f>IF('Log_working_3-way'!D514="","",1/'True_Odds_Calculator_3-way'!N515+1/'True_Odds_Calculator_3-way'!O515+1/'True_Odds_Calculator_3-way'!#REF!-1)</f>
        <v/>
      </c>
      <c r="H514" s="6" t="str">
        <f>IF('Log_working_3-way'!$D514="","",'True_Odds_Calculator_3-way'!N515/'True_Odds_Calculator_3-way'!A515-1)</f>
        <v/>
      </c>
      <c r="I514" s="6" t="str">
        <f>IF('Log_working_3-way'!$D514="","",'True_Odds_Calculator_3-way'!O515/'True_Odds_Calculator_3-way'!B515-1)</f>
        <v/>
      </c>
      <c r="J514" s="6" t="str">
        <f>IF('Log_working_3-way'!$D514="","",'True_Odds_Calculator_3-way'!#REF!/'True_Odds_Calculator_3-way'!C515-1)</f>
        <v/>
      </c>
      <c r="K514" s="6" t="str">
        <f>IF('Log_working_3-way'!$D514="","",1/'True_Odds_Calculator_3-way'!A515+1/'True_Odds_Calculator_3-way'!B515+1/'True_Odds_Calculator_3-way'!C515-1)</f>
        <v/>
      </c>
    </row>
    <row r="515" spans="4:11" x14ac:dyDescent="0.25">
      <c r="D515" t="str">
        <f>solve_for_c('True_Odds_Calculator_3-way'!A516,'True_Odds_Calculator_3-way'!B516,'True_Odds_Calculator_3-way'!C516,'Log_working_3-way'!B$1,'Log_working_3-way'!B$2)</f>
        <v/>
      </c>
      <c r="F515" s="6" t="str">
        <f>IF('Log_working_3-way'!D515="","",1/'True_Odds_Calculator_3-way'!N516+1/'True_Odds_Calculator_3-way'!O516+1/'True_Odds_Calculator_3-way'!#REF!-1)</f>
        <v/>
      </c>
      <c r="H515" s="6" t="str">
        <f>IF('Log_working_3-way'!$D515="","",'True_Odds_Calculator_3-way'!N516/'True_Odds_Calculator_3-way'!A516-1)</f>
        <v/>
      </c>
      <c r="I515" s="6" t="str">
        <f>IF('Log_working_3-way'!$D515="","",'True_Odds_Calculator_3-way'!O516/'True_Odds_Calculator_3-way'!B516-1)</f>
        <v/>
      </c>
      <c r="J515" s="6" t="str">
        <f>IF('Log_working_3-way'!$D515="","",'True_Odds_Calculator_3-way'!#REF!/'True_Odds_Calculator_3-way'!C516-1)</f>
        <v/>
      </c>
      <c r="K515" s="6" t="str">
        <f>IF('Log_working_3-way'!$D515="","",1/'True_Odds_Calculator_3-way'!A516+1/'True_Odds_Calculator_3-way'!B516+1/'True_Odds_Calculator_3-way'!C516-1)</f>
        <v/>
      </c>
    </row>
    <row r="516" spans="4:11" x14ac:dyDescent="0.25">
      <c r="D516" t="str">
        <f>solve_for_c('True_Odds_Calculator_3-way'!A517,'True_Odds_Calculator_3-way'!B517,'True_Odds_Calculator_3-way'!C517,'Log_working_3-way'!B$1,'Log_working_3-way'!B$2)</f>
        <v/>
      </c>
      <c r="F516" s="6" t="str">
        <f>IF('Log_working_3-way'!D516="","",1/'True_Odds_Calculator_3-way'!N517+1/'True_Odds_Calculator_3-way'!O517+1/'True_Odds_Calculator_3-way'!#REF!-1)</f>
        <v/>
      </c>
      <c r="H516" s="6" t="str">
        <f>IF('Log_working_3-way'!$D516="","",'True_Odds_Calculator_3-way'!N517/'True_Odds_Calculator_3-way'!A517-1)</f>
        <v/>
      </c>
      <c r="I516" s="6" t="str">
        <f>IF('Log_working_3-way'!$D516="","",'True_Odds_Calculator_3-way'!O517/'True_Odds_Calculator_3-way'!B517-1)</f>
        <v/>
      </c>
      <c r="J516" s="6" t="str">
        <f>IF('Log_working_3-way'!$D516="","",'True_Odds_Calculator_3-way'!#REF!/'True_Odds_Calculator_3-way'!C517-1)</f>
        <v/>
      </c>
      <c r="K516" s="6" t="str">
        <f>IF('Log_working_3-way'!$D516="","",1/'True_Odds_Calculator_3-way'!A517+1/'True_Odds_Calculator_3-way'!B517+1/'True_Odds_Calculator_3-way'!C517-1)</f>
        <v/>
      </c>
    </row>
    <row r="517" spans="4:11" x14ac:dyDescent="0.25">
      <c r="D517" t="str">
        <f>solve_for_c('True_Odds_Calculator_3-way'!A518,'True_Odds_Calculator_3-way'!B518,'True_Odds_Calculator_3-way'!C518,'Log_working_3-way'!B$1,'Log_working_3-way'!B$2)</f>
        <v/>
      </c>
      <c r="F517" s="6" t="str">
        <f>IF('Log_working_3-way'!D517="","",1/'True_Odds_Calculator_3-way'!N518+1/'True_Odds_Calculator_3-way'!O518+1/'True_Odds_Calculator_3-way'!#REF!-1)</f>
        <v/>
      </c>
      <c r="H517" s="6" t="str">
        <f>IF('Log_working_3-way'!$D517="","",'True_Odds_Calculator_3-way'!N518/'True_Odds_Calculator_3-way'!A518-1)</f>
        <v/>
      </c>
      <c r="I517" s="6" t="str">
        <f>IF('Log_working_3-way'!$D517="","",'True_Odds_Calculator_3-way'!O518/'True_Odds_Calculator_3-way'!B518-1)</f>
        <v/>
      </c>
      <c r="J517" s="6" t="str">
        <f>IF('Log_working_3-way'!$D517="","",'True_Odds_Calculator_3-way'!#REF!/'True_Odds_Calculator_3-way'!C518-1)</f>
        <v/>
      </c>
      <c r="K517" s="6" t="str">
        <f>IF('Log_working_3-way'!$D517="","",1/'True_Odds_Calculator_3-way'!A518+1/'True_Odds_Calculator_3-way'!B518+1/'True_Odds_Calculator_3-way'!C518-1)</f>
        <v/>
      </c>
    </row>
    <row r="518" spans="4:11" x14ac:dyDescent="0.25">
      <c r="D518" t="str">
        <f>solve_for_c('True_Odds_Calculator_3-way'!A519,'True_Odds_Calculator_3-way'!B519,'True_Odds_Calculator_3-way'!C519,'Log_working_3-way'!B$1,'Log_working_3-way'!B$2)</f>
        <v/>
      </c>
      <c r="F518" s="6" t="str">
        <f>IF('Log_working_3-way'!D518="","",1/'True_Odds_Calculator_3-way'!N519+1/'True_Odds_Calculator_3-way'!O519+1/'True_Odds_Calculator_3-way'!#REF!-1)</f>
        <v/>
      </c>
      <c r="H518" s="6" t="str">
        <f>IF('Log_working_3-way'!$D518="","",'True_Odds_Calculator_3-way'!N519/'True_Odds_Calculator_3-way'!A519-1)</f>
        <v/>
      </c>
      <c r="I518" s="6" t="str">
        <f>IF('Log_working_3-way'!$D518="","",'True_Odds_Calculator_3-way'!O519/'True_Odds_Calculator_3-way'!B519-1)</f>
        <v/>
      </c>
      <c r="J518" s="6" t="str">
        <f>IF('Log_working_3-way'!$D518="","",'True_Odds_Calculator_3-way'!#REF!/'True_Odds_Calculator_3-way'!C519-1)</f>
        <v/>
      </c>
      <c r="K518" s="6" t="str">
        <f>IF('Log_working_3-way'!$D518="","",1/'True_Odds_Calculator_3-way'!A519+1/'True_Odds_Calculator_3-way'!B519+1/'True_Odds_Calculator_3-way'!C519-1)</f>
        <v/>
      </c>
    </row>
    <row r="519" spans="4:11" x14ac:dyDescent="0.25">
      <c r="D519" t="str">
        <f>solve_for_c('True_Odds_Calculator_3-way'!A520,'True_Odds_Calculator_3-way'!B520,'True_Odds_Calculator_3-way'!C520,'Log_working_3-way'!B$1,'Log_working_3-way'!B$2)</f>
        <v/>
      </c>
      <c r="F519" s="6" t="str">
        <f>IF('Log_working_3-way'!D519="","",1/'True_Odds_Calculator_3-way'!N520+1/'True_Odds_Calculator_3-way'!O520+1/'True_Odds_Calculator_3-way'!#REF!-1)</f>
        <v/>
      </c>
      <c r="H519" s="6" t="str">
        <f>IF('Log_working_3-way'!$D519="","",'True_Odds_Calculator_3-way'!N520/'True_Odds_Calculator_3-way'!A520-1)</f>
        <v/>
      </c>
      <c r="I519" s="6" t="str">
        <f>IF('Log_working_3-way'!$D519="","",'True_Odds_Calculator_3-way'!O520/'True_Odds_Calculator_3-way'!B520-1)</f>
        <v/>
      </c>
      <c r="J519" s="6" t="str">
        <f>IF('Log_working_3-way'!$D519="","",'True_Odds_Calculator_3-way'!#REF!/'True_Odds_Calculator_3-way'!C520-1)</f>
        <v/>
      </c>
      <c r="K519" s="6" t="str">
        <f>IF('Log_working_3-way'!$D519="","",1/'True_Odds_Calculator_3-way'!A520+1/'True_Odds_Calculator_3-way'!B520+1/'True_Odds_Calculator_3-way'!C520-1)</f>
        <v/>
      </c>
    </row>
    <row r="520" spans="4:11" x14ac:dyDescent="0.25">
      <c r="D520" t="str">
        <f>solve_for_c('True_Odds_Calculator_3-way'!A521,'True_Odds_Calculator_3-way'!B521,'True_Odds_Calculator_3-way'!C521,'Log_working_3-way'!B$1,'Log_working_3-way'!B$2)</f>
        <v/>
      </c>
      <c r="F520" s="6" t="str">
        <f>IF('Log_working_3-way'!D520="","",1/'True_Odds_Calculator_3-way'!N521+1/'True_Odds_Calculator_3-way'!O521+1/'True_Odds_Calculator_3-way'!#REF!-1)</f>
        <v/>
      </c>
      <c r="H520" s="6" t="str">
        <f>IF('Log_working_3-way'!$D520="","",'True_Odds_Calculator_3-way'!N521/'True_Odds_Calculator_3-way'!A521-1)</f>
        <v/>
      </c>
      <c r="I520" s="6" t="str">
        <f>IF('Log_working_3-way'!$D520="","",'True_Odds_Calculator_3-way'!O521/'True_Odds_Calculator_3-way'!B521-1)</f>
        <v/>
      </c>
      <c r="J520" s="6" t="str">
        <f>IF('Log_working_3-way'!$D520="","",'True_Odds_Calculator_3-way'!#REF!/'True_Odds_Calculator_3-way'!C521-1)</f>
        <v/>
      </c>
      <c r="K520" s="6" t="str">
        <f>IF('Log_working_3-way'!$D520="","",1/'True_Odds_Calculator_3-way'!A521+1/'True_Odds_Calculator_3-way'!B521+1/'True_Odds_Calculator_3-way'!C521-1)</f>
        <v/>
      </c>
    </row>
    <row r="521" spans="4:11" x14ac:dyDescent="0.25">
      <c r="D521" t="str">
        <f>solve_for_c('True_Odds_Calculator_3-way'!A522,'True_Odds_Calculator_3-way'!B522,'True_Odds_Calculator_3-way'!C522,'Log_working_3-way'!B$1,'Log_working_3-way'!B$2)</f>
        <v/>
      </c>
      <c r="F521" s="6" t="str">
        <f>IF('Log_working_3-way'!D521="","",1/'True_Odds_Calculator_3-way'!N522+1/'True_Odds_Calculator_3-way'!O522+1/'True_Odds_Calculator_3-way'!#REF!-1)</f>
        <v/>
      </c>
      <c r="H521" s="6" t="str">
        <f>IF('Log_working_3-way'!$D521="","",'True_Odds_Calculator_3-way'!N522/'True_Odds_Calculator_3-way'!A522-1)</f>
        <v/>
      </c>
      <c r="I521" s="6" t="str">
        <f>IF('Log_working_3-way'!$D521="","",'True_Odds_Calculator_3-way'!O522/'True_Odds_Calculator_3-way'!B522-1)</f>
        <v/>
      </c>
      <c r="J521" s="6" t="str">
        <f>IF('Log_working_3-way'!$D521="","",'True_Odds_Calculator_3-way'!#REF!/'True_Odds_Calculator_3-way'!C522-1)</f>
        <v/>
      </c>
      <c r="K521" s="6" t="str">
        <f>IF('Log_working_3-way'!$D521="","",1/'True_Odds_Calculator_3-way'!A522+1/'True_Odds_Calculator_3-way'!B522+1/'True_Odds_Calculator_3-way'!C522-1)</f>
        <v/>
      </c>
    </row>
    <row r="522" spans="4:11" x14ac:dyDescent="0.25">
      <c r="D522" t="str">
        <f>solve_for_c('True_Odds_Calculator_3-way'!A523,'True_Odds_Calculator_3-way'!B523,'True_Odds_Calculator_3-way'!C523,'Log_working_3-way'!B$1,'Log_working_3-way'!B$2)</f>
        <v/>
      </c>
      <c r="F522" s="6" t="str">
        <f>IF('Log_working_3-way'!D522="","",1/'True_Odds_Calculator_3-way'!N523+1/'True_Odds_Calculator_3-way'!O523+1/'True_Odds_Calculator_3-way'!#REF!-1)</f>
        <v/>
      </c>
      <c r="H522" s="6" t="str">
        <f>IF('Log_working_3-way'!$D522="","",'True_Odds_Calculator_3-way'!N523/'True_Odds_Calculator_3-way'!A523-1)</f>
        <v/>
      </c>
      <c r="I522" s="6" t="str">
        <f>IF('Log_working_3-way'!$D522="","",'True_Odds_Calculator_3-way'!O523/'True_Odds_Calculator_3-way'!B523-1)</f>
        <v/>
      </c>
      <c r="J522" s="6" t="str">
        <f>IF('Log_working_3-way'!$D522="","",'True_Odds_Calculator_3-way'!#REF!/'True_Odds_Calculator_3-way'!C523-1)</f>
        <v/>
      </c>
      <c r="K522" s="6" t="str">
        <f>IF('Log_working_3-way'!$D522="","",1/'True_Odds_Calculator_3-way'!A523+1/'True_Odds_Calculator_3-way'!B523+1/'True_Odds_Calculator_3-way'!C523-1)</f>
        <v/>
      </c>
    </row>
    <row r="523" spans="4:11" x14ac:dyDescent="0.25">
      <c r="D523" t="str">
        <f>solve_for_c('True_Odds_Calculator_3-way'!A524,'True_Odds_Calculator_3-way'!B524,'True_Odds_Calculator_3-way'!C524,'Log_working_3-way'!B$1,'Log_working_3-way'!B$2)</f>
        <v/>
      </c>
      <c r="F523" s="6" t="str">
        <f>IF('Log_working_3-way'!D523="","",1/'True_Odds_Calculator_3-way'!N524+1/'True_Odds_Calculator_3-way'!O524+1/'True_Odds_Calculator_3-way'!#REF!-1)</f>
        <v/>
      </c>
      <c r="H523" s="6" t="str">
        <f>IF('Log_working_3-way'!$D523="","",'True_Odds_Calculator_3-way'!N524/'True_Odds_Calculator_3-way'!A524-1)</f>
        <v/>
      </c>
      <c r="I523" s="6" t="str">
        <f>IF('Log_working_3-way'!$D523="","",'True_Odds_Calculator_3-way'!O524/'True_Odds_Calculator_3-way'!B524-1)</f>
        <v/>
      </c>
      <c r="J523" s="6" t="str">
        <f>IF('Log_working_3-way'!$D523="","",'True_Odds_Calculator_3-way'!#REF!/'True_Odds_Calculator_3-way'!C524-1)</f>
        <v/>
      </c>
      <c r="K523" s="6" t="str">
        <f>IF('Log_working_3-way'!$D523="","",1/'True_Odds_Calculator_3-way'!A524+1/'True_Odds_Calculator_3-way'!B524+1/'True_Odds_Calculator_3-way'!C524-1)</f>
        <v/>
      </c>
    </row>
    <row r="524" spans="4:11" x14ac:dyDescent="0.25">
      <c r="D524" t="str">
        <f>solve_for_c('True_Odds_Calculator_3-way'!A525,'True_Odds_Calculator_3-way'!B525,'True_Odds_Calculator_3-way'!C525,'Log_working_3-way'!B$1,'Log_working_3-way'!B$2)</f>
        <v/>
      </c>
      <c r="F524" s="6" t="str">
        <f>IF('Log_working_3-way'!D524="","",1/'True_Odds_Calculator_3-way'!N525+1/'True_Odds_Calculator_3-way'!O525+1/'True_Odds_Calculator_3-way'!#REF!-1)</f>
        <v/>
      </c>
      <c r="H524" s="6" t="str">
        <f>IF('Log_working_3-way'!$D524="","",'True_Odds_Calculator_3-way'!N525/'True_Odds_Calculator_3-way'!A525-1)</f>
        <v/>
      </c>
      <c r="I524" s="6" t="str">
        <f>IF('Log_working_3-way'!$D524="","",'True_Odds_Calculator_3-way'!O525/'True_Odds_Calculator_3-way'!B525-1)</f>
        <v/>
      </c>
      <c r="J524" s="6" t="str">
        <f>IF('Log_working_3-way'!$D524="","",'True_Odds_Calculator_3-way'!#REF!/'True_Odds_Calculator_3-way'!C525-1)</f>
        <v/>
      </c>
      <c r="K524" s="6" t="str">
        <f>IF('Log_working_3-way'!$D524="","",1/'True_Odds_Calculator_3-way'!A525+1/'True_Odds_Calculator_3-way'!B525+1/'True_Odds_Calculator_3-way'!C525-1)</f>
        <v/>
      </c>
    </row>
    <row r="525" spans="4:11" x14ac:dyDescent="0.25">
      <c r="D525" t="str">
        <f>solve_for_c('True_Odds_Calculator_3-way'!A526,'True_Odds_Calculator_3-way'!B526,'True_Odds_Calculator_3-way'!C526,'Log_working_3-way'!B$1,'Log_working_3-way'!B$2)</f>
        <v/>
      </c>
      <c r="F525" s="6" t="str">
        <f>IF('Log_working_3-way'!D525="","",1/'True_Odds_Calculator_3-way'!N526+1/'True_Odds_Calculator_3-way'!O526+1/'True_Odds_Calculator_3-way'!#REF!-1)</f>
        <v/>
      </c>
      <c r="H525" s="6" t="str">
        <f>IF('Log_working_3-way'!$D525="","",'True_Odds_Calculator_3-way'!N526/'True_Odds_Calculator_3-way'!A526-1)</f>
        <v/>
      </c>
      <c r="I525" s="6" t="str">
        <f>IF('Log_working_3-way'!$D525="","",'True_Odds_Calculator_3-way'!O526/'True_Odds_Calculator_3-way'!B526-1)</f>
        <v/>
      </c>
      <c r="J525" s="6" t="str">
        <f>IF('Log_working_3-way'!$D525="","",'True_Odds_Calculator_3-way'!#REF!/'True_Odds_Calculator_3-way'!C526-1)</f>
        <v/>
      </c>
      <c r="K525" s="6" t="str">
        <f>IF('Log_working_3-way'!$D525="","",1/'True_Odds_Calculator_3-way'!A526+1/'True_Odds_Calculator_3-way'!B526+1/'True_Odds_Calculator_3-way'!C526-1)</f>
        <v/>
      </c>
    </row>
    <row r="526" spans="4:11" x14ac:dyDescent="0.25">
      <c r="D526" t="str">
        <f>solve_for_c('True_Odds_Calculator_3-way'!A527,'True_Odds_Calculator_3-way'!B527,'True_Odds_Calculator_3-way'!C527,'Log_working_3-way'!B$1,'Log_working_3-way'!B$2)</f>
        <v/>
      </c>
      <c r="F526" s="6" t="str">
        <f>IF('Log_working_3-way'!D526="","",1/'True_Odds_Calculator_3-way'!N527+1/'True_Odds_Calculator_3-way'!O527+1/'True_Odds_Calculator_3-way'!#REF!-1)</f>
        <v/>
      </c>
      <c r="H526" s="6" t="str">
        <f>IF('Log_working_3-way'!$D526="","",'True_Odds_Calculator_3-way'!N527/'True_Odds_Calculator_3-way'!A527-1)</f>
        <v/>
      </c>
      <c r="I526" s="6" t="str">
        <f>IF('Log_working_3-way'!$D526="","",'True_Odds_Calculator_3-way'!O527/'True_Odds_Calculator_3-way'!B527-1)</f>
        <v/>
      </c>
      <c r="J526" s="6" t="str">
        <f>IF('Log_working_3-way'!$D526="","",'True_Odds_Calculator_3-way'!#REF!/'True_Odds_Calculator_3-way'!C527-1)</f>
        <v/>
      </c>
      <c r="K526" s="6" t="str">
        <f>IF('Log_working_3-way'!$D526="","",1/'True_Odds_Calculator_3-way'!A527+1/'True_Odds_Calculator_3-way'!B527+1/'True_Odds_Calculator_3-way'!C527-1)</f>
        <v/>
      </c>
    </row>
    <row r="527" spans="4:11" x14ac:dyDescent="0.25">
      <c r="D527" t="str">
        <f>solve_for_c('True_Odds_Calculator_3-way'!A528,'True_Odds_Calculator_3-way'!B528,'True_Odds_Calculator_3-way'!C528,'Log_working_3-way'!B$1,'Log_working_3-way'!B$2)</f>
        <v/>
      </c>
      <c r="F527" s="6" t="str">
        <f>IF('Log_working_3-way'!D527="","",1/'True_Odds_Calculator_3-way'!N528+1/'True_Odds_Calculator_3-way'!O528+1/'True_Odds_Calculator_3-way'!#REF!-1)</f>
        <v/>
      </c>
      <c r="H527" s="6" t="str">
        <f>IF('Log_working_3-way'!$D527="","",'True_Odds_Calculator_3-way'!N528/'True_Odds_Calculator_3-way'!A528-1)</f>
        <v/>
      </c>
      <c r="I527" s="6" t="str">
        <f>IF('Log_working_3-way'!$D527="","",'True_Odds_Calculator_3-way'!O528/'True_Odds_Calculator_3-way'!B528-1)</f>
        <v/>
      </c>
      <c r="J527" s="6" t="str">
        <f>IF('Log_working_3-way'!$D527="","",'True_Odds_Calculator_3-way'!#REF!/'True_Odds_Calculator_3-way'!C528-1)</f>
        <v/>
      </c>
      <c r="K527" s="6" t="str">
        <f>IF('Log_working_3-way'!$D527="","",1/'True_Odds_Calculator_3-way'!A528+1/'True_Odds_Calculator_3-way'!B528+1/'True_Odds_Calculator_3-way'!C528-1)</f>
        <v/>
      </c>
    </row>
    <row r="528" spans="4:11" x14ac:dyDescent="0.25">
      <c r="D528" t="str">
        <f>solve_for_c('True_Odds_Calculator_3-way'!A529,'True_Odds_Calculator_3-way'!B529,'True_Odds_Calculator_3-way'!C529,'Log_working_3-way'!B$1,'Log_working_3-way'!B$2)</f>
        <v/>
      </c>
      <c r="F528" s="6" t="str">
        <f>IF('Log_working_3-way'!D528="","",1/'True_Odds_Calculator_3-way'!N529+1/'True_Odds_Calculator_3-way'!O529+1/'True_Odds_Calculator_3-way'!#REF!-1)</f>
        <v/>
      </c>
      <c r="H528" s="6" t="str">
        <f>IF('Log_working_3-way'!$D528="","",'True_Odds_Calculator_3-way'!N529/'True_Odds_Calculator_3-way'!A529-1)</f>
        <v/>
      </c>
      <c r="I528" s="6" t="str">
        <f>IF('Log_working_3-way'!$D528="","",'True_Odds_Calculator_3-way'!O529/'True_Odds_Calculator_3-way'!B529-1)</f>
        <v/>
      </c>
      <c r="J528" s="6" t="str">
        <f>IF('Log_working_3-way'!$D528="","",'True_Odds_Calculator_3-way'!#REF!/'True_Odds_Calculator_3-way'!C529-1)</f>
        <v/>
      </c>
      <c r="K528" s="6" t="str">
        <f>IF('Log_working_3-way'!$D528="","",1/'True_Odds_Calculator_3-way'!A529+1/'True_Odds_Calculator_3-way'!B529+1/'True_Odds_Calculator_3-way'!C529-1)</f>
        <v/>
      </c>
    </row>
    <row r="529" spans="4:11" x14ac:dyDescent="0.25">
      <c r="D529" t="str">
        <f>solve_for_c('True_Odds_Calculator_3-way'!A530,'True_Odds_Calculator_3-way'!B530,'True_Odds_Calculator_3-way'!C530,'Log_working_3-way'!B$1,'Log_working_3-way'!B$2)</f>
        <v/>
      </c>
      <c r="F529" s="6" t="str">
        <f>IF('Log_working_3-way'!D529="","",1/'True_Odds_Calculator_3-way'!N530+1/'True_Odds_Calculator_3-way'!O530+1/'True_Odds_Calculator_3-way'!#REF!-1)</f>
        <v/>
      </c>
      <c r="H529" s="6" t="str">
        <f>IF('Log_working_3-way'!$D529="","",'True_Odds_Calculator_3-way'!N530/'True_Odds_Calculator_3-way'!A530-1)</f>
        <v/>
      </c>
      <c r="I529" s="6" t="str">
        <f>IF('Log_working_3-way'!$D529="","",'True_Odds_Calculator_3-way'!O530/'True_Odds_Calculator_3-way'!B530-1)</f>
        <v/>
      </c>
      <c r="J529" s="6" t="str">
        <f>IF('Log_working_3-way'!$D529="","",'True_Odds_Calculator_3-way'!#REF!/'True_Odds_Calculator_3-way'!C530-1)</f>
        <v/>
      </c>
      <c r="K529" s="6" t="str">
        <f>IF('Log_working_3-way'!$D529="","",1/'True_Odds_Calculator_3-way'!A530+1/'True_Odds_Calculator_3-way'!B530+1/'True_Odds_Calculator_3-way'!C530-1)</f>
        <v/>
      </c>
    </row>
    <row r="530" spans="4:11" x14ac:dyDescent="0.25">
      <c r="D530" t="str">
        <f>solve_for_c('True_Odds_Calculator_3-way'!A531,'True_Odds_Calculator_3-way'!B531,'True_Odds_Calculator_3-way'!C531,'Log_working_3-way'!B$1,'Log_working_3-way'!B$2)</f>
        <v/>
      </c>
      <c r="F530" s="6" t="str">
        <f>IF('Log_working_3-way'!D530="","",1/'True_Odds_Calculator_3-way'!N531+1/'True_Odds_Calculator_3-way'!O531+1/'True_Odds_Calculator_3-way'!#REF!-1)</f>
        <v/>
      </c>
      <c r="H530" s="6" t="str">
        <f>IF('Log_working_3-way'!$D530="","",'True_Odds_Calculator_3-way'!N531/'True_Odds_Calculator_3-way'!A531-1)</f>
        <v/>
      </c>
      <c r="I530" s="6" t="str">
        <f>IF('Log_working_3-way'!$D530="","",'True_Odds_Calculator_3-way'!O531/'True_Odds_Calculator_3-way'!B531-1)</f>
        <v/>
      </c>
      <c r="J530" s="6" t="str">
        <f>IF('Log_working_3-way'!$D530="","",'True_Odds_Calculator_3-way'!#REF!/'True_Odds_Calculator_3-way'!C531-1)</f>
        <v/>
      </c>
      <c r="K530" s="6" t="str">
        <f>IF('Log_working_3-way'!$D530="","",1/'True_Odds_Calculator_3-way'!A531+1/'True_Odds_Calculator_3-way'!B531+1/'True_Odds_Calculator_3-way'!C531-1)</f>
        <v/>
      </c>
    </row>
    <row r="531" spans="4:11" x14ac:dyDescent="0.25">
      <c r="D531" t="str">
        <f>solve_for_c('True_Odds_Calculator_3-way'!A532,'True_Odds_Calculator_3-way'!B532,'True_Odds_Calculator_3-way'!C532,'Log_working_3-way'!B$1,'Log_working_3-way'!B$2)</f>
        <v/>
      </c>
      <c r="F531" s="6" t="str">
        <f>IF('Log_working_3-way'!D531="","",1/'True_Odds_Calculator_3-way'!N532+1/'True_Odds_Calculator_3-way'!O532+1/'True_Odds_Calculator_3-way'!#REF!-1)</f>
        <v/>
      </c>
      <c r="H531" s="6" t="str">
        <f>IF('Log_working_3-way'!$D531="","",'True_Odds_Calculator_3-way'!N532/'True_Odds_Calculator_3-way'!A532-1)</f>
        <v/>
      </c>
      <c r="I531" s="6" t="str">
        <f>IF('Log_working_3-way'!$D531="","",'True_Odds_Calculator_3-way'!O532/'True_Odds_Calculator_3-way'!B532-1)</f>
        <v/>
      </c>
      <c r="J531" s="6" t="str">
        <f>IF('Log_working_3-way'!$D531="","",'True_Odds_Calculator_3-way'!#REF!/'True_Odds_Calculator_3-way'!C532-1)</f>
        <v/>
      </c>
      <c r="K531" s="6" t="str">
        <f>IF('Log_working_3-way'!$D531="","",1/'True_Odds_Calculator_3-way'!A532+1/'True_Odds_Calculator_3-way'!B532+1/'True_Odds_Calculator_3-way'!C532-1)</f>
        <v/>
      </c>
    </row>
    <row r="532" spans="4:11" x14ac:dyDescent="0.25">
      <c r="D532" t="str">
        <f>solve_for_c('True_Odds_Calculator_3-way'!A533,'True_Odds_Calculator_3-way'!B533,'True_Odds_Calculator_3-way'!C533,'Log_working_3-way'!B$1,'Log_working_3-way'!B$2)</f>
        <v/>
      </c>
      <c r="F532" s="6" t="str">
        <f>IF('Log_working_3-way'!D532="","",1/'True_Odds_Calculator_3-way'!N533+1/'True_Odds_Calculator_3-way'!O533+1/'True_Odds_Calculator_3-way'!#REF!-1)</f>
        <v/>
      </c>
      <c r="H532" s="6" t="str">
        <f>IF('Log_working_3-way'!$D532="","",'True_Odds_Calculator_3-way'!N533/'True_Odds_Calculator_3-way'!A533-1)</f>
        <v/>
      </c>
      <c r="I532" s="6" t="str">
        <f>IF('Log_working_3-way'!$D532="","",'True_Odds_Calculator_3-way'!O533/'True_Odds_Calculator_3-way'!B533-1)</f>
        <v/>
      </c>
      <c r="J532" s="6" t="str">
        <f>IF('Log_working_3-way'!$D532="","",'True_Odds_Calculator_3-way'!#REF!/'True_Odds_Calculator_3-way'!C533-1)</f>
        <v/>
      </c>
      <c r="K532" s="6" t="str">
        <f>IF('Log_working_3-way'!$D532="","",1/'True_Odds_Calculator_3-way'!A533+1/'True_Odds_Calculator_3-way'!B533+1/'True_Odds_Calculator_3-way'!C533-1)</f>
        <v/>
      </c>
    </row>
    <row r="533" spans="4:11" x14ac:dyDescent="0.25">
      <c r="D533" t="str">
        <f>solve_for_c('True_Odds_Calculator_3-way'!A534,'True_Odds_Calculator_3-way'!B534,'True_Odds_Calculator_3-way'!C534,'Log_working_3-way'!B$1,'Log_working_3-way'!B$2)</f>
        <v/>
      </c>
      <c r="F533" s="6" t="str">
        <f>IF('Log_working_3-way'!D533="","",1/'True_Odds_Calculator_3-way'!N534+1/'True_Odds_Calculator_3-way'!O534+1/'True_Odds_Calculator_3-way'!#REF!-1)</f>
        <v/>
      </c>
      <c r="H533" s="6" t="str">
        <f>IF('Log_working_3-way'!$D533="","",'True_Odds_Calculator_3-way'!N534/'True_Odds_Calculator_3-way'!A534-1)</f>
        <v/>
      </c>
      <c r="I533" s="6" t="str">
        <f>IF('Log_working_3-way'!$D533="","",'True_Odds_Calculator_3-way'!O534/'True_Odds_Calculator_3-way'!B534-1)</f>
        <v/>
      </c>
      <c r="J533" s="6" t="str">
        <f>IF('Log_working_3-way'!$D533="","",'True_Odds_Calculator_3-way'!#REF!/'True_Odds_Calculator_3-way'!C534-1)</f>
        <v/>
      </c>
      <c r="K533" s="6" t="str">
        <f>IF('Log_working_3-way'!$D533="","",1/'True_Odds_Calculator_3-way'!A534+1/'True_Odds_Calculator_3-way'!B534+1/'True_Odds_Calculator_3-way'!C534-1)</f>
        <v/>
      </c>
    </row>
    <row r="534" spans="4:11" x14ac:dyDescent="0.25">
      <c r="D534" t="str">
        <f>solve_for_c('True_Odds_Calculator_3-way'!A535,'True_Odds_Calculator_3-way'!B535,'True_Odds_Calculator_3-way'!C535,'Log_working_3-way'!B$1,'Log_working_3-way'!B$2)</f>
        <v/>
      </c>
      <c r="F534" s="6" t="str">
        <f>IF('Log_working_3-way'!D534="","",1/'True_Odds_Calculator_3-way'!N535+1/'True_Odds_Calculator_3-way'!O535+1/'True_Odds_Calculator_3-way'!#REF!-1)</f>
        <v/>
      </c>
      <c r="H534" s="6" t="str">
        <f>IF('Log_working_3-way'!$D534="","",'True_Odds_Calculator_3-way'!N535/'True_Odds_Calculator_3-way'!A535-1)</f>
        <v/>
      </c>
      <c r="I534" s="6" t="str">
        <f>IF('Log_working_3-way'!$D534="","",'True_Odds_Calculator_3-way'!O535/'True_Odds_Calculator_3-way'!B535-1)</f>
        <v/>
      </c>
      <c r="J534" s="6" t="str">
        <f>IF('Log_working_3-way'!$D534="","",'True_Odds_Calculator_3-way'!#REF!/'True_Odds_Calculator_3-way'!C535-1)</f>
        <v/>
      </c>
      <c r="K534" s="6" t="str">
        <f>IF('Log_working_3-way'!$D534="","",1/'True_Odds_Calculator_3-way'!A535+1/'True_Odds_Calculator_3-way'!B535+1/'True_Odds_Calculator_3-way'!C535-1)</f>
        <v/>
      </c>
    </row>
    <row r="535" spans="4:11" x14ac:dyDescent="0.25">
      <c r="D535" t="str">
        <f>solve_for_c('True_Odds_Calculator_3-way'!A536,'True_Odds_Calculator_3-way'!B536,'True_Odds_Calculator_3-way'!C536,'Log_working_3-way'!B$1,'Log_working_3-way'!B$2)</f>
        <v/>
      </c>
      <c r="F535" s="6" t="str">
        <f>IF('Log_working_3-way'!D535="","",1/'True_Odds_Calculator_3-way'!N536+1/'True_Odds_Calculator_3-way'!O536+1/'True_Odds_Calculator_3-way'!#REF!-1)</f>
        <v/>
      </c>
      <c r="H535" s="6" t="str">
        <f>IF('Log_working_3-way'!$D535="","",'True_Odds_Calculator_3-way'!N536/'True_Odds_Calculator_3-way'!A536-1)</f>
        <v/>
      </c>
      <c r="I535" s="6" t="str">
        <f>IF('Log_working_3-way'!$D535="","",'True_Odds_Calculator_3-way'!O536/'True_Odds_Calculator_3-way'!B536-1)</f>
        <v/>
      </c>
      <c r="J535" s="6" t="str">
        <f>IF('Log_working_3-way'!$D535="","",'True_Odds_Calculator_3-way'!#REF!/'True_Odds_Calculator_3-way'!C536-1)</f>
        <v/>
      </c>
      <c r="K535" s="6" t="str">
        <f>IF('Log_working_3-way'!$D535="","",1/'True_Odds_Calculator_3-way'!A536+1/'True_Odds_Calculator_3-way'!B536+1/'True_Odds_Calculator_3-way'!C536-1)</f>
        <v/>
      </c>
    </row>
    <row r="536" spans="4:11" x14ac:dyDescent="0.25">
      <c r="D536" t="str">
        <f>solve_for_c('True_Odds_Calculator_3-way'!A537,'True_Odds_Calculator_3-way'!B537,'True_Odds_Calculator_3-way'!C537,'Log_working_3-way'!B$1,'Log_working_3-way'!B$2)</f>
        <v/>
      </c>
      <c r="F536" s="6" t="str">
        <f>IF('Log_working_3-way'!D536="","",1/'True_Odds_Calculator_3-way'!N537+1/'True_Odds_Calculator_3-way'!O537+1/'True_Odds_Calculator_3-way'!#REF!-1)</f>
        <v/>
      </c>
      <c r="H536" s="6" t="str">
        <f>IF('Log_working_3-way'!$D536="","",'True_Odds_Calculator_3-way'!N537/'True_Odds_Calculator_3-way'!A537-1)</f>
        <v/>
      </c>
      <c r="I536" s="6" t="str">
        <f>IF('Log_working_3-way'!$D536="","",'True_Odds_Calculator_3-way'!O537/'True_Odds_Calculator_3-way'!B537-1)</f>
        <v/>
      </c>
      <c r="J536" s="6" t="str">
        <f>IF('Log_working_3-way'!$D536="","",'True_Odds_Calculator_3-way'!#REF!/'True_Odds_Calculator_3-way'!C537-1)</f>
        <v/>
      </c>
      <c r="K536" s="6" t="str">
        <f>IF('Log_working_3-way'!$D536="","",1/'True_Odds_Calculator_3-way'!A537+1/'True_Odds_Calculator_3-way'!B537+1/'True_Odds_Calculator_3-way'!C537-1)</f>
        <v/>
      </c>
    </row>
    <row r="537" spans="4:11" x14ac:dyDescent="0.25">
      <c r="D537" t="str">
        <f>solve_for_c('True_Odds_Calculator_3-way'!A538,'True_Odds_Calculator_3-way'!B538,'True_Odds_Calculator_3-way'!C538,'Log_working_3-way'!B$1,'Log_working_3-way'!B$2)</f>
        <v/>
      </c>
      <c r="F537" s="6" t="str">
        <f>IF('Log_working_3-way'!D537="","",1/'True_Odds_Calculator_3-way'!N538+1/'True_Odds_Calculator_3-way'!O538+1/'True_Odds_Calculator_3-way'!#REF!-1)</f>
        <v/>
      </c>
      <c r="H537" s="6" t="str">
        <f>IF('Log_working_3-way'!$D537="","",'True_Odds_Calculator_3-way'!N538/'True_Odds_Calculator_3-way'!A538-1)</f>
        <v/>
      </c>
      <c r="I537" s="6" t="str">
        <f>IF('Log_working_3-way'!$D537="","",'True_Odds_Calculator_3-way'!O538/'True_Odds_Calculator_3-way'!B538-1)</f>
        <v/>
      </c>
      <c r="J537" s="6" t="str">
        <f>IF('Log_working_3-way'!$D537="","",'True_Odds_Calculator_3-way'!#REF!/'True_Odds_Calculator_3-way'!C538-1)</f>
        <v/>
      </c>
      <c r="K537" s="6" t="str">
        <f>IF('Log_working_3-way'!$D537="","",1/'True_Odds_Calculator_3-way'!A538+1/'True_Odds_Calculator_3-way'!B538+1/'True_Odds_Calculator_3-way'!C538-1)</f>
        <v/>
      </c>
    </row>
    <row r="538" spans="4:11" x14ac:dyDescent="0.25">
      <c r="D538" t="str">
        <f>solve_for_c('True_Odds_Calculator_3-way'!A539,'True_Odds_Calculator_3-way'!B539,'True_Odds_Calculator_3-way'!C539,'Log_working_3-way'!B$1,'Log_working_3-way'!B$2)</f>
        <v/>
      </c>
      <c r="F538" s="6" t="str">
        <f>IF('Log_working_3-way'!D538="","",1/'True_Odds_Calculator_3-way'!N539+1/'True_Odds_Calculator_3-way'!O539+1/'True_Odds_Calculator_3-way'!#REF!-1)</f>
        <v/>
      </c>
      <c r="H538" s="6" t="str">
        <f>IF('Log_working_3-way'!$D538="","",'True_Odds_Calculator_3-way'!N539/'True_Odds_Calculator_3-way'!A539-1)</f>
        <v/>
      </c>
      <c r="I538" s="6" t="str">
        <f>IF('Log_working_3-way'!$D538="","",'True_Odds_Calculator_3-way'!O539/'True_Odds_Calculator_3-way'!B539-1)</f>
        <v/>
      </c>
      <c r="J538" s="6" t="str">
        <f>IF('Log_working_3-way'!$D538="","",'True_Odds_Calculator_3-way'!#REF!/'True_Odds_Calculator_3-way'!C539-1)</f>
        <v/>
      </c>
      <c r="K538" s="6" t="str">
        <f>IF('Log_working_3-way'!$D538="","",1/'True_Odds_Calculator_3-way'!A539+1/'True_Odds_Calculator_3-way'!B539+1/'True_Odds_Calculator_3-way'!C539-1)</f>
        <v/>
      </c>
    </row>
    <row r="539" spans="4:11" x14ac:dyDescent="0.25">
      <c r="D539" t="str">
        <f>solve_for_c('True_Odds_Calculator_3-way'!A540,'True_Odds_Calculator_3-way'!B540,'True_Odds_Calculator_3-way'!C540,'Log_working_3-way'!B$1,'Log_working_3-way'!B$2)</f>
        <v/>
      </c>
      <c r="F539" s="6" t="str">
        <f>IF('Log_working_3-way'!D539="","",1/'True_Odds_Calculator_3-way'!N540+1/'True_Odds_Calculator_3-way'!O540+1/'True_Odds_Calculator_3-way'!#REF!-1)</f>
        <v/>
      </c>
      <c r="H539" s="6" t="str">
        <f>IF('Log_working_3-way'!$D539="","",'True_Odds_Calculator_3-way'!N540/'True_Odds_Calculator_3-way'!A540-1)</f>
        <v/>
      </c>
      <c r="I539" s="6" t="str">
        <f>IF('Log_working_3-way'!$D539="","",'True_Odds_Calculator_3-way'!O540/'True_Odds_Calculator_3-way'!B540-1)</f>
        <v/>
      </c>
      <c r="J539" s="6" t="str">
        <f>IF('Log_working_3-way'!$D539="","",'True_Odds_Calculator_3-way'!#REF!/'True_Odds_Calculator_3-way'!C540-1)</f>
        <v/>
      </c>
      <c r="K539" s="6" t="str">
        <f>IF('Log_working_3-way'!$D539="","",1/'True_Odds_Calculator_3-way'!A540+1/'True_Odds_Calculator_3-way'!B540+1/'True_Odds_Calculator_3-way'!C540-1)</f>
        <v/>
      </c>
    </row>
    <row r="540" spans="4:11" x14ac:dyDescent="0.25">
      <c r="D540" t="str">
        <f>solve_for_c('True_Odds_Calculator_3-way'!A541,'True_Odds_Calculator_3-way'!B541,'True_Odds_Calculator_3-way'!C541,'Log_working_3-way'!B$1,'Log_working_3-way'!B$2)</f>
        <v/>
      </c>
      <c r="F540" s="6" t="str">
        <f>IF('Log_working_3-way'!D540="","",1/'True_Odds_Calculator_3-way'!N541+1/'True_Odds_Calculator_3-way'!O541+1/'True_Odds_Calculator_3-way'!#REF!-1)</f>
        <v/>
      </c>
      <c r="H540" s="6" t="str">
        <f>IF('Log_working_3-way'!$D540="","",'True_Odds_Calculator_3-way'!N541/'True_Odds_Calculator_3-way'!A541-1)</f>
        <v/>
      </c>
      <c r="I540" s="6" t="str">
        <f>IF('Log_working_3-way'!$D540="","",'True_Odds_Calculator_3-way'!O541/'True_Odds_Calculator_3-way'!B541-1)</f>
        <v/>
      </c>
      <c r="J540" s="6" t="str">
        <f>IF('Log_working_3-way'!$D540="","",'True_Odds_Calculator_3-way'!#REF!/'True_Odds_Calculator_3-way'!C541-1)</f>
        <v/>
      </c>
      <c r="K540" s="6" t="str">
        <f>IF('Log_working_3-way'!$D540="","",1/'True_Odds_Calculator_3-way'!A541+1/'True_Odds_Calculator_3-way'!B541+1/'True_Odds_Calculator_3-way'!C541-1)</f>
        <v/>
      </c>
    </row>
    <row r="541" spans="4:11" x14ac:dyDescent="0.25">
      <c r="D541" t="str">
        <f>solve_for_c('True_Odds_Calculator_3-way'!A542,'True_Odds_Calculator_3-way'!B542,'True_Odds_Calculator_3-way'!C542,'Log_working_3-way'!B$1,'Log_working_3-way'!B$2)</f>
        <v/>
      </c>
      <c r="F541" s="6" t="str">
        <f>IF('Log_working_3-way'!D541="","",1/'True_Odds_Calculator_3-way'!N542+1/'True_Odds_Calculator_3-way'!O542+1/'True_Odds_Calculator_3-way'!#REF!-1)</f>
        <v/>
      </c>
      <c r="H541" s="6" t="str">
        <f>IF('Log_working_3-way'!$D541="","",'True_Odds_Calculator_3-way'!N542/'True_Odds_Calculator_3-way'!A542-1)</f>
        <v/>
      </c>
      <c r="I541" s="6" t="str">
        <f>IF('Log_working_3-way'!$D541="","",'True_Odds_Calculator_3-way'!O542/'True_Odds_Calculator_3-way'!B542-1)</f>
        <v/>
      </c>
      <c r="J541" s="6" t="str">
        <f>IF('Log_working_3-way'!$D541="","",'True_Odds_Calculator_3-way'!#REF!/'True_Odds_Calculator_3-way'!C542-1)</f>
        <v/>
      </c>
      <c r="K541" s="6" t="str">
        <f>IF('Log_working_3-way'!$D541="","",1/'True_Odds_Calculator_3-way'!A542+1/'True_Odds_Calculator_3-way'!B542+1/'True_Odds_Calculator_3-way'!C542-1)</f>
        <v/>
      </c>
    </row>
    <row r="542" spans="4:11" x14ac:dyDescent="0.25">
      <c r="D542" t="str">
        <f>solve_for_c('True_Odds_Calculator_3-way'!A543,'True_Odds_Calculator_3-way'!B543,'True_Odds_Calculator_3-way'!C543,'Log_working_3-way'!B$1,'Log_working_3-way'!B$2)</f>
        <v/>
      </c>
      <c r="F542" s="6" t="str">
        <f>IF('Log_working_3-way'!D542="","",1/'True_Odds_Calculator_3-way'!N543+1/'True_Odds_Calculator_3-way'!O543+1/'True_Odds_Calculator_3-way'!#REF!-1)</f>
        <v/>
      </c>
      <c r="H542" s="6" t="str">
        <f>IF('Log_working_3-way'!$D542="","",'True_Odds_Calculator_3-way'!N543/'True_Odds_Calculator_3-way'!A543-1)</f>
        <v/>
      </c>
      <c r="I542" s="6" t="str">
        <f>IF('Log_working_3-way'!$D542="","",'True_Odds_Calculator_3-way'!O543/'True_Odds_Calculator_3-way'!B543-1)</f>
        <v/>
      </c>
      <c r="J542" s="6" t="str">
        <f>IF('Log_working_3-way'!$D542="","",'True_Odds_Calculator_3-way'!#REF!/'True_Odds_Calculator_3-way'!C543-1)</f>
        <v/>
      </c>
      <c r="K542" s="6" t="str">
        <f>IF('Log_working_3-way'!$D542="","",1/'True_Odds_Calculator_3-way'!A543+1/'True_Odds_Calculator_3-way'!B543+1/'True_Odds_Calculator_3-way'!C543-1)</f>
        <v/>
      </c>
    </row>
    <row r="543" spans="4:11" x14ac:dyDescent="0.25">
      <c r="D543" t="str">
        <f>solve_for_c('True_Odds_Calculator_3-way'!A544,'True_Odds_Calculator_3-way'!B544,'True_Odds_Calculator_3-way'!C544,'Log_working_3-way'!B$1,'Log_working_3-way'!B$2)</f>
        <v/>
      </c>
      <c r="F543" s="6" t="str">
        <f>IF('Log_working_3-way'!D543="","",1/'True_Odds_Calculator_3-way'!N544+1/'True_Odds_Calculator_3-way'!O544+1/'True_Odds_Calculator_3-way'!#REF!-1)</f>
        <v/>
      </c>
      <c r="H543" s="6" t="str">
        <f>IF('Log_working_3-way'!$D543="","",'True_Odds_Calculator_3-way'!N544/'True_Odds_Calculator_3-way'!A544-1)</f>
        <v/>
      </c>
      <c r="I543" s="6" t="str">
        <f>IF('Log_working_3-way'!$D543="","",'True_Odds_Calculator_3-way'!O544/'True_Odds_Calculator_3-way'!B544-1)</f>
        <v/>
      </c>
      <c r="J543" s="6" t="str">
        <f>IF('Log_working_3-way'!$D543="","",'True_Odds_Calculator_3-way'!#REF!/'True_Odds_Calculator_3-way'!C544-1)</f>
        <v/>
      </c>
      <c r="K543" s="6" t="str">
        <f>IF('Log_working_3-way'!$D543="","",1/'True_Odds_Calculator_3-way'!A544+1/'True_Odds_Calculator_3-way'!B544+1/'True_Odds_Calculator_3-way'!C544-1)</f>
        <v/>
      </c>
    </row>
    <row r="544" spans="4:11" x14ac:dyDescent="0.25">
      <c r="D544" t="str">
        <f>solve_for_c('True_Odds_Calculator_3-way'!A545,'True_Odds_Calculator_3-way'!B545,'True_Odds_Calculator_3-way'!C545,'Log_working_3-way'!B$1,'Log_working_3-way'!B$2)</f>
        <v/>
      </c>
      <c r="F544" s="6" t="str">
        <f>IF('Log_working_3-way'!D544="","",1/'True_Odds_Calculator_3-way'!N545+1/'True_Odds_Calculator_3-way'!O545+1/'True_Odds_Calculator_3-way'!#REF!-1)</f>
        <v/>
      </c>
      <c r="H544" s="6" t="str">
        <f>IF('Log_working_3-way'!$D544="","",'True_Odds_Calculator_3-way'!N545/'True_Odds_Calculator_3-way'!A545-1)</f>
        <v/>
      </c>
      <c r="I544" s="6" t="str">
        <f>IF('Log_working_3-way'!$D544="","",'True_Odds_Calculator_3-way'!O545/'True_Odds_Calculator_3-way'!B545-1)</f>
        <v/>
      </c>
      <c r="J544" s="6" t="str">
        <f>IF('Log_working_3-way'!$D544="","",'True_Odds_Calculator_3-way'!#REF!/'True_Odds_Calculator_3-way'!C545-1)</f>
        <v/>
      </c>
      <c r="K544" s="6" t="str">
        <f>IF('Log_working_3-way'!$D544="","",1/'True_Odds_Calculator_3-way'!A545+1/'True_Odds_Calculator_3-way'!B545+1/'True_Odds_Calculator_3-way'!C545-1)</f>
        <v/>
      </c>
    </row>
    <row r="545" spans="4:11" x14ac:dyDescent="0.25">
      <c r="D545" t="str">
        <f>solve_for_c('True_Odds_Calculator_3-way'!A546,'True_Odds_Calculator_3-way'!B546,'True_Odds_Calculator_3-way'!C546,'Log_working_3-way'!B$1,'Log_working_3-way'!B$2)</f>
        <v/>
      </c>
      <c r="F545" s="6" t="str">
        <f>IF('Log_working_3-way'!D545="","",1/'True_Odds_Calculator_3-way'!N546+1/'True_Odds_Calculator_3-way'!O546+1/'True_Odds_Calculator_3-way'!#REF!-1)</f>
        <v/>
      </c>
      <c r="H545" s="6" t="str">
        <f>IF('Log_working_3-way'!$D545="","",'True_Odds_Calculator_3-way'!N546/'True_Odds_Calculator_3-way'!A546-1)</f>
        <v/>
      </c>
      <c r="I545" s="6" t="str">
        <f>IF('Log_working_3-way'!$D545="","",'True_Odds_Calculator_3-way'!O546/'True_Odds_Calculator_3-way'!B546-1)</f>
        <v/>
      </c>
      <c r="J545" s="6" t="str">
        <f>IF('Log_working_3-way'!$D545="","",'True_Odds_Calculator_3-way'!#REF!/'True_Odds_Calculator_3-way'!C546-1)</f>
        <v/>
      </c>
      <c r="K545" s="6" t="str">
        <f>IF('Log_working_3-way'!$D545="","",1/'True_Odds_Calculator_3-way'!A546+1/'True_Odds_Calculator_3-way'!B546+1/'True_Odds_Calculator_3-way'!C546-1)</f>
        <v/>
      </c>
    </row>
    <row r="546" spans="4:11" x14ac:dyDescent="0.25">
      <c r="D546" t="str">
        <f>solve_for_c('True_Odds_Calculator_3-way'!A547,'True_Odds_Calculator_3-way'!B547,'True_Odds_Calculator_3-way'!C547,'Log_working_3-way'!B$1,'Log_working_3-way'!B$2)</f>
        <v/>
      </c>
      <c r="F546" s="6" t="str">
        <f>IF('Log_working_3-way'!D546="","",1/'True_Odds_Calculator_3-way'!N547+1/'True_Odds_Calculator_3-way'!O547+1/'True_Odds_Calculator_3-way'!#REF!-1)</f>
        <v/>
      </c>
      <c r="H546" s="6" t="str">
        <f>IF('Log_working_3-way'!$D546="","",'True_Odds_Calculator_3-way'!N547/'True_Odds_Calculator_3-way'!A547-1)</f>
        <v/>
      </c>
      <c r="I546" s="6" t="str">
        <f>IF('Log_working_3-way'!$D546="","",'True_Odds_Calculator_3-way'!O547/'True_Odds_Calculator_3-way'!B547-1)</f>
        <v/>
      </c>
      <c r="J546" s="6" t="str">
        <f>IF('Log_working_3-way'!$D546="","",'True_Odds_Calculator_3-way'!#REF!/'True_Odds_Calculator_3-way'!C547-1)</f>
        <v/>
      </c>
      <c r="K546" s="6" t="str">
        <f>IF('Log_working_3-way'!$D546="","",1/'True_Odds_Calculator_3-way'!A547+1/'True_Odds_Calculator_3-way'!B547+1/'True_Odds_Calculator_3-way'!C547-1)</f>
        <v/>
      </c>
    </row>
    <row r="547" spans="4:11" x14ac:dyDescent="0.25">
      <c r="D547" t="str">
        <f>solve_for_c('True_Odds_Calculator_3-way'!A548,'True_Odds_Calculator_3-way'!B548,'True_Odds_Calculator_3-way'!C548,'Log_working_3-way'!B$1,'Log_working_3-way'!B$2)</f>
        <v/>
      </c>
      <c r="F547" s="6" t="str">
        <f>IF('Log_working_3-way'!D547="","",1/'True_Odds_Calculator_3-way'!N548+1/'True_Odds_Calculator_3-way'!O548+1/'True_Odds_Calculator_3-way'!#REF!-1)</f>
        <v/>
      </c>
      <c r="H547" s="6" t="str">
        <f>IF('Log_working_3-way'!$D547="","",'True_Odds_Calculator_3-way'!N548/'True_Odds_Calculator_3-way'!A548-1)</f>
        <v/>
      </c>
      <c r="I547" s="6" t="str">
        <f>IF('Log_working_3-way'!$D547="","",'True_Odds_Calculator_3-way'!O548/'True_Odds_Calculator_3-way'!B548-1)</f>
        <v/>
      </c>
      <c r="J547" s="6" t="str">
        <f>IF('Log_working_3-way'!$D547="","",'True_Odds_Calculator_3-way'!#REF!/'True_Odds_Calculator_3-way'!C548-1)</f>
        <v/>
      </c>
      <c r="K547" s="6" t="str">
        <f>IF('Log_working_3-way'!$D547="","",1/'True_Odds_Calculator_3-way'!A548+1/'True_Odds_Calculator_3-way'!B548+1/'True_Odds_Calculator_3-way'!C548-1)</f>
        <v/>
      </c>
    </row>
    <row r="548" spans="4:11" x14ac:dyDescent="0.25">
      <c r="D548" t="str">
        <f>solve_for_c('True_Odds_Calculator_3-way'!A549,'True_Odds_Calculator_3-way'!B549,'True_Odds_Calculator_3-way'!C549,'Log_working_3-way'!B$1,'Log_working_3-way'!B$2)</f>
        <v/>
      </c>
      <c r="F548" s="6" t="str">
        <f>IF('Log_working_3-way'!D548="","",1/'True_Odds_Calculator_3-way'!N549+1/'True_Odds_Calculator_3-way'!O549+1/'True_Odds_Calculator_3-way'!#REF!-1)</f>
        <v/>
      </c>
      <c r="H548" s="6" t="str">
        <f>IF('Log_working_3-way'!$D548="","",'True_Odds_Calculator_3-way'!N549/'True_Odds_Calculator_3-way'!A549-1)</f>
        <v/>
      </c>
      <c r="I548" s="6" t="str">
        <f>IF('Log_working_3-way'!$D548="","",'True_Odds_Calculator_3-way'!O549/'True_Odds_Calculator_3-way'!B549-1)</f>
        <v/>
      </c>
      <c r="J548" s="6" t="str">
        <f>IF('Log_working_3-way'!$D548="","",'True_Odds_Calculator_3-way'!#REF!/'True_Odds_Calculator_3-way'!C549-1)</f>
        <v/>
      </c>
      <c r="K548" s="6" t="str">
        <f>IF('Log_working_3-way'!$D548="","",1/'True_Odds_Calculator_3-way'!A549+1/'True_Odds_Calculator_3-way'!B549+1/'True_Odds_Calculator_3-way'!C549-1)</f>
        <v/>
      </c>
    </row>
    <row r="549" spans="4:11" x14ac:dyDescent="0.25">
      <c r="D549" t="str">
        <f>solve_for_c('True_Odds_Calculator_3-way'!A550,'True_Odds_Calculator_3-way'!B550,'True_Odds_Calculator_3-way'!C550,'Log_working_3-way'!B$1,'Log_working_3-way'!B$2)</f>
        <v/>
      </c>
      <c r="F549" s="6" t="str">
        <f>IF('Log_working_3-way'!D549="","",1/'True_Odds_Calculator_3-way'!N550+1/'True_Odds_Calculator_3-way'!O550+1/'True_Odds_Calculator_3-way'!#REF!-1)</f>
        <v/>
      </c>
      <c r="H549" s="6" t="str">
        <f>IF('Log_working_3-way'!$D549="","",'True_Odds_Calculator_3-way'!N550/'True_Odds_Calculator_3-way'!A550-1)</f>
        <v/>
      </c>
      <c r="I549" s="6" t="str">
        <f>IF('Log_working_3-way'!$D549="","",'True_Odds_Calculator_3-way'!O550/'True_Odds_Calculator_3-way'!B550-1)</f>
        <v/>
      </c>
      <c r="J549" s="6" t="str">
        <f>IF('Log_working_3-way'!$D549="","",'True_Odds_Calculator_3-way'!#REF!/'True_Odds_Calculator_3-way'!C550-1)</f>
        <v/>
      </c>
      <c r="K549" s="6" t="str">
        <f>IF('Log_working_3-way'!$D549="","",1/'True_Odds_Calculator_3-way'!A550+1/'True_Odds_Calculator_3-way'!B550+1/'True_Odds_Calculator_3-way'!C550-1)</f>
        <v/>
      </c>
    </row>
    <row r="550" spans="4:11" x14ac:dyDescent="0.25">
      <c r="D550" t="str">
        <f>solve_for_c('True_Odds_Calculator_3-way'!A551,'True_Odds_Calculator_3-way'!B551,'True_Odds_Calculator_3-way'!C551,'Log_working_3-way'!B$1,'Log_working_3-way'!B$2)</f>
        <v/>
      </c>
      <c r="F550" s="6" t="str">
        <f>IF('Log_working_3-way'!D550="","",1/'True_Odds_Calculator_3-way'!N551+1/'True_Odds_Calculator_3-way'!O551+1/'True_Odds_Calculator_3-way'!#REF!-1)</f>
        <v/>
      </c>
      <c r="H550" s="6" t="str">
        <f>IF('Log_working_3-way'!$D550="","",'True_Odds_Calculator_3-way'!N551/'True_Odds_Calculator_3-way'!A551-1)</f>
        <v/>
      </c>
      <c r="I550" s="6" t="str">
        <f>IF('Log_working_3-way'!$D550="","",'True_Odds_Calculator_3-way'!O551/'True_Odds_Calculator_3-way'!B551-1)</f>
        <v/>
      </c>
      <c r="J550" s="6" t="str">
        <f>IF('Log_working_3-way'!$D550="","",'True_Odds_Calculator_3-way'!#REF!/'True_Odds_Calculator_3-way'!C551-1)</f>
        <v/>
      </c>
      <c r="K550" s="6" t="str">
        <f>IF('Log_working_3-way'!$D550="","",1/'True_Odds_Calculator_3-way'!A551+1/'True_Odds_Calculator_3-way'!B551+1/'True_Odds_Calculator_3-way'!C551-1)</f>
        <v/>
      </c>
    </row>
    <row r="551" spans="4:11" x14ac:dyDescent="0.25">
      <c r="D551" t="str">
        <f>solve_for_c('True_Odds_Calculator_3-way'!A552,'True_Odds_Calculator_3-way'!B552,'True_Odds_Calculator_3-way'!C552,'Log_working_3-way'!B$1,'Log_working_3-way'!B$2)</f>
        <v/>
      </c>
      <c r="F551" s="6" t="str">
        <f>IF('Log_working_3-way'!D551="","",1/'True_Odds_Calculator_3-way'!N552+1/'True_Odds_Calculator_3-way'!O552+1/'True_Odds_Calculator_3-way'!#REF!-1)</f>
        <v/>
      </c>
      <c r="H551" s="6" t="str">
        <f>IF('Log_working_3-way'!$D551="","",'True_Odds_Calculator_3-way'!N552/'True_Odds_Calculator_3-way'!A552-1)</f>
        <v/>
      </c>
      <c r="I551" s="6" t="str">
        <f>IF('Log_working_3-way'!$D551="","",'True_Odds_Calculator_3-way'!O552/'True_Odds_Calculator_3-way'!B552-1)</f>
        <v/>
      </c>
      <c r="J551" s="6" t="str">
        <f>IF('Log_working_3-way'!$D551="","",'True_Odds_Calculator_3-way'!#REF!/'True_Odds_Calculator_3-way'!C552-1)</f>
        <v/>
      </c>
      <c r="K551" s="6" t="str">
        <f>IF('Log_working_3-way'!$D551="","",1/'True_Odds_Calculator_3-way'!A552+1/'True_Odds_Calculator_3-way'!B552+1/'True_Odds_Calculator_3-way'!C552-1)</f>
        <v/>
      </c>
    </row>
    <row r="552" spans="4:11" x14ac:dyDescent="0.25">
      <c r="D552" t="str">
        <f>solve_for_c('True_Odds_Calculator_3-way'!A553,'True_Odds_Calculator_3-way'!B553,'True_Odds_Calculator_3-way'!C553,'Log_working_3-way'!B$1,'Log_working_3-way'!B$2)</f>
        <v/>
      </c>
      <c r="F552" s="6" t="str">
        <f>IF('Log_working_3-way'!D552="","",1/'True_Odds_Calculator_3-way'!N553+1/'True_Odds_Calculator_3-way'!O553+1/'True_Odds_Calculator_3-way'!#REF!-1)</f>
        <v/>
      </c>
      <c r="H552" s="6" t="str">
        <f>IF('Log_working_3-way'!$D552="","",'True_Odds_Calculator_3-way'!N553/'True_Odds_Calculator_3-way'!A553-1)</f>
        <v/>
      </c>
      <c r="I552" s="6" t="str">
        <f>IF('Log_working_3-way'!$D552="","",'True_Odds_Calculator_3-way'!O553/'True_Odds_Calculator_3-way'!B553-1)</f>
        <v/>
      </c>
      <c r="J552" s="6" t="str">
        <f>IF('Log_working_3-way'!$D552="","",'True_Odds_Calculator_3-way'!#REF!/'True_Odds_Calculator_3-way'!C553-1)</f>
        <v/>
      </c>
      <c r="K552" s="6" t="str">
        <f>IF('Log_working_3-way'!$D552="","",1/'True_Odds_Calculator_3-way'!A553+1/'True_Odds_Calculator_3-way'!B553+1/'True_Odds_Calculator_3-way'!C553-1)</f>
        <v/>
      </c>
    </row>
    <row r="553" spans="4:11" x14ac:dyDescent="0.25">
      <c r="D553" t="str">
        <f>solve_for_c('True_Odds_Calculator_3-way'!A554,'True_Odds_Calculator_3-way'!B554,'True_Odds_Calculator_3-way'!C554,'Log_working_3-way'!B$1,'Log_working_3-way'!B$2)</f>
        <v/>
      </c>
      <c r="F553" s="6" t="str">
        <f>IF('Log_working_3-way'!D553="","",1/'True_Odds_Calculator_3-way'!N554+1/'True_Odds_Calculator_3-way'!O554+1/'True_Odds_Calculator_3-way'!#REF!-1)</f>
        <v/>
      </c>
      <c r="H553" s="6" t="str">
        <f>IF('Log_working_3-way'!$D553="","",'True_Odds_Calculator_3-way'!N554/'True_Odds_Calculator_3-way'!A554-1)</f>
        <v/>
      </c>
      <c r="I553" s="6" t="str">
        <f>IF('Log_working_3-way'!$D553="","",'True_Odds_Calculator_3-way'!O554/'True_Odds_Calculator_3-way'!B554-1)</f>
        <v/>
      </c>
      <c r="J553" s="6" t="str">
        <f>IF('Log_working_3-way'!$D553="","",'True_Odds_Calculator_3-way'!#REF!/'True_Odds_Calculator_3-way'!C554-1)</f>
        <v/>
      </c>
      <c r="K553" s="6" t="str">
        <f>IF('Log_working_3-way'!$D553="","",1/'True_Odds_Calculator_3-way'!A554+1/'True_Odds_Calculator_3-way'!B554+1/'True_Odds_Calculator_3-way'!C554-1)</f>
        <v/>
      </c>
    </row>
    <row r="554" spans="4:11" x14ac:dyDescent="0.25">
      <c r="D554" t="str">
        <f>solve_for_c('True_Odds_Calculator_3-way'!A555,'True_Odds_Calculator_3-way'!B555,'True_Odds_Calculator_3-way'!C555,'Log_working_3-way'!B$1,'Log_working_3-way'!B$2)</f>
        <v/>
      </c>
      <c r="F554" s="6" t="str">
        <f>IF('Log_working_3-way'!D554="","",1/'True_Odds_Calculator_3-way'!N555+1/'True_Odds_Calculator_3-way'!O555+1/'True_Odds_Calculator_3-way'!#REF!-1)</f>
        <v/>
      </c>
      <c r="H554" s="6" t="str">
        <f>IF('Log_working_3-way'!$D554="","",'True_Odds_Calculator_3-way'!N555/'True_Odds_Calculator_3-way'!A555-1)</f>
        <v/>
      </c>
      <c r="I554" s="6" t="str">
        <f>IF('Log_working_3-way'!$D554="","",'True_Odds_Calculator_3-way'!O555/'True_Odds_Calculator_3-way'!B555-1)</f>
        <v/>
      </c>
      <c r="J554" s="6" t="str">
        <f>IF('Log_working_3-way'!$D554="","",'True_Odds_Calculator_3-way'!#REF!/'True_Odds_Calculator_3-way'!C555-1)</f>
        <v/>
      </c>
      <c r="K554" s="6" t="str">
        <f>IF('Log_working_3-way'!$D554="","",1/'True_Odds_Calculator_3-way'!A555+1/'True_Odds_Calculator_3-way'!B555+1/'True_Odds_Calculator_3-way'!C555-1)</f>
        <v/>
      </c>
    </row>
    <row r="555" spans="4:11" x14ac:dyDescent="0.25">
      <c r="D555" t="str">
        <f>solve_for_c('True_Odds_Calculator_3-way'!A556,'True_Odds_Calculator_3-way'!B556,'True_Odds_Calculator_3-way'!C556,'Log_working_3-way'!B$1,'Log_working_3-way'!B$2)</f>
        <v/>
      </c>
      <c r="F555" s="6" t="str">
        <f>IF('Log_working_3-way'!D555="","",1/'True_Odds_Calculator_3-way'!N556+1/'True_Odds_Calculator_3-way'!O556+1/'True_Odds_Calculator_3-way'!#REF!-1)</f>
        <v/>
      </c>
      <c r="H555" s="6" t="str">
        <f>IF('Log_working_3-way'!$D555="","",'True_Odds_Calculator_3-way'!N556/'True_Odds_Calculator_3-way'!A556-1)</f>
        <v/>
      </c>
      <c r="I555" s="6" t="str">
        <f>IF('Log_working_3-way'!$D555="","",'True_Odds_Calculator_3-way'!O556/'True_Odds_Calculator_3-way'!B556-1)</f>
        <v/>
      </c>
      <c r="J555" s="6" t="str">
        <f>IF('Log_working_3-way'!$D555="","",'True_Odds_Calculator_3-way'!#REF!/'True_Odds_Calculator_3-way'!C556-1)</f>
        <v/>
      </c>
      <c r="K555" s="6" t="str">
        <f>IF('Log_working_3-way'!$D555="","",1/'True_Odds_Calculator_3-way'!A556+1/'True_Odds_Calculator_3-way'!B556+1/'True_Odds_Calculator_3-way'!C556-1)</f>
        <v/>
      </c>
    </row>
    <row r="556" spans="4:11" x14ac:dyDescent="0.25">
      <c r="D556" t="str">
        <f>solve_for_c('True_Odds_Calculator_3-way'!A557,'True_Odds_Calculator_3-way'!B557,'True_Odds_Calculator_3-way'!C557,'Log_working_3-way'!B$1,'Log_working_3-way'!B$2)</f>
        <v/>
      </c>
      <c r="F556" s="6" t="str">
        <f>IF('Log_working_3-way'!D556="","",1/'True_Odds_Calculator_3-way'!N557+1/'True_Odds_Calculator_3-way'!O557+1/'True_Odds_Calculator_3-way'!#REF!-1)</f>
        <v/>
      </c>
      <c r="H556" s="6" t="str">
        <f>IF('Log_working_3-way'!$D556="","",'True_Odds_Calculator_3-way'!N557/'True_Odds_Calculator_3-way'!A557-1)</f>
        <v/>
      </c>
      <c r="I556" s="6" t="str">
        <f>IF('Log_working_3-way'!$D556="","",'True_Odds_Calculator_3-way'!O557/'True_Odds_Calculator_3-way'!B557-1)</f>
        <v/>
      </c>
      <c r="J556" s="6" t="str">
        <f>IF('Log_working_3-way'!$D556="","",'True_Odds_Calculator_3-way'!#REF!/'True_Odds_Calculator_3-way'!C557-1)</f>
        <v/>
      </c>
      <c r="K556" s="6" t="str">
        <f>IF('Log_working_3-way'!$D556="","",1/'True_Odds_Calculator_3-way'!A557+1/'True_Odds_Calculator_3-way'!B557+1/'True_Odds_Calculator_3-way'!C557-1)</f>
        <v/>
      </c>
    </row>
    <row r="557" spans="4:11" x14ac:dyDescent="0.25">
      <c r="D557" t="str">
        <f>solve_for_c('True_Odds_Calculator_3-way'!A558,'True_Odds_Calculator_3-way'!B558,'True_Odds_Calculator_3-way'!C558,'Log_working_3-way'!B$1,'Log_working_3-way'!B$2)</f>
        <v/>
      </c>
      <c r="F557" s="6" t="str">
        <f>IF('Log_working_3-way'!D557="","",1/'True_Odds_Calculator_3-way'!N558+1/'True_Odds_Calculator_3-way'!O558+1/'True_Odds_Calculator_3-way'!#REF!-1)</f>
        <v/>
      </c>
      <c r="H557" s="6" t="str">
        <f>IF('Log_working_3-way'!$D557="","",'True_Odds_Calculator_3-way'!N558/'True_Odds_Calculator_3-way'!A558-1)</f>
        <v/>
      </c>
      <c r="I557" s="6" t="str">
        <f>IF('Log_working_3-way'!$D557="","",'True_Odds_Calculator_3-way'!O558/'True_Odds_Calculator_3-way'!B558-1)</f>
        <v/>
      </c>
      <c r="J557" s="6" t="str">
        <f>IF('Log_working_3-way'!$D557="","",'True_Odds_Calculator_3-way'!#REF!/'True_Odds_Calculator_3-way'!C558-1)</f>
        <v/>
      </c>
      <c r="K557" s="6" t="str">
        <f>IF('Log_working_3-way'!$D557="","",1/'True_Odds_Calculator_3-way'!A558+1/'True_Odds_Calculator_3-way'!B558+1/'True_Odds_Calculator_3-way'!C558-1)</f>
        <v/>
      </c>
    </row>
    <row r="558" spans="4:11" x14ac:dyDescent="0.25">
      <c r="D558" t="str">
        <f>solve_for_c('True_Odds_Calculator_3-way'!A559,'True_Odds_Calculator_3-way'!B559,'True_Odds_Calculator_3-way'!C559,'Log_working_3-way'!B$1,'Log_working_3-way'!B$2)</f>
        <v/>
      </c>
      <c r="F558" s="6" t="str">
        <f>IF('Log_working_3-way'!D558="","",1/'True_Odds_Calculator_3-way'!N559+1/'True_Odds_Calculator_3-way'!O559+1/'True_Odds_Calculator_3-way'!#REF!-1)</f>
        <v/>
      </c>
      <c r="H558" s="6" t="str">
        <f>IF('Log_working_3-way'!$D558="","",'True_Odds_Calculator_3-way'!N559/'True_Odds_Calculator_3-way'!A559-1)</f>
        <v/>
      </c>
      <c r="I558" s="6" t="str">
        <f>IF('Log_working_3-way'!$D558="","",'True_Odds_Calculator_3-way'!O559/'True_Odds_Calculator_3-way'!B559-1)</f>
        <v/>
      </c>
      <c r="J558" s="6" t="str">
        <f>IF('Log_working_3-way'!$D558="","",'True_Odds_Calculator_3-way'!#REF!/'True_Odds_Calculator_3-way'!C559-1)</f>
        <v/>
      </c>
      <c r="K558" s="6" t="str">
        <f>IF('Log_working_3-way'!$D558="","",1/'True_Odds_Calculator_3-way'!A559+1/'True_Odds_Calculator_3-way'!B559+1/'True_Odds_Calculator_3-way'!C559-1)</f>
        <v/>
      </c>
    </row>
    <row r="559" spans="4:11" x14ac:dyDescent="0.25">
      <c r="D559" t="str">
        <f>solve_for_c('True_Odds_Calculator_3-way'!A560,'True_Odds_Calculator_3-way'!B560,'True_Odds_Calculator_3-way'!C560,'Log_working_3-way'!B$1,'Log_working_3-way'!B$2)</f>
        <v/>
      </c>
      <c r="F559" s="6" t="str">
        <f>IF('Log_working_3-way'!D559="","",1/'True_Odds_Calculator_3-way'!N560+1/'True_Odds_Calculator_3-way'!O560+1/'True_Odds_Calculator_3-way'!#REF!-1)</f>
        <v/>
      </c>
      <c r="H559" s="6" t="str">
        <f>IF('Log_working_3-way'!$D559="","",'True_Odds_Calculator_3-way'!N560/'True_Odds_Calculator_3-way'!A560-1)</f>
        <v/>
      </c>
      <c r="I559" s="6" t="str">
        <f>IF('Log_working_3-way'!$D559="","",'True_Odds_Calculator_3-way'!O560/'True_Odds_Calculator_3-way'!B560-1)</f>
        <v/>
      </c>
      <c r="J559" s="6" t="str">
        <f>IF('Log_working_3-way'!$D559="","",'True_Odds_Calculator_3-way'!#REF!/'True_Odds_Calculator_3-way'!C560-1)</f>
        <v/>
      </c>
      <c r="K559" s="6" t="str">
        <f>IF('Log_working_3-way'!$D559="","",1/'True_Odds_Calculator_3-way'!A560+1/'True_Odds_Calculator_3-way'!B560+1/'True_Odds_Calculator_3-way'!C560-1)</f>
        <v/>
      </c>
    </row>
    <row r="560" spans="4:11" x14ac:dyDescent="0.25">
      <c r="D560" t="str">
        <f>solve_for_c('True_Odds_Calculator_3-way'!A561,'True_Odds_Calculator_3-way'!B561,'True_Odds_Calculator_3-way'!C561,'Log_working_3-way'!B$1,'Log_working_3-way'!B$2)</f>
        <v/>
      </c>
      <c r="F560" s="6" t="str">
        <f>IF('Log_working_3-way'!D560="","",1/'True_Odds_Calculator_3-way'!N561+1/'True_Odds_Calculator_3-way'!O561+1/'True_Odds_Calculator_3-way'!#REF!-1)</f>
        <v/>
      </c>
      <c r="H560" s="6" t="str">
        <f>IF('Log_working_3-way'!$D560="","",'True_Odds_Calculator_3-way'!N561/'True_Odds_Calculator_3-way'!A561-1)</f>
        <v/>
      </c>
      <c r="I560" s="6" t="str">
        <f>IF('Log_working_3-way'!$D560="","",'True_Odds_Calculator_3-way'!O561/'True_Odds_Calculator_3-way'!B561-1)</f>
        <v/>
      </c>
      <c r="J560" s="6" t="str">
        <f>IF('Log_working_3-way'!$D560="","",'True_Odds_Calculator_3-way'!#REF!/'True_Odds_Calculator_3-way'!C561-1)</f>
        <v/>
      </c>
      <c r="K560" s="6" t="str">
        <f>IF('Log_working_3-way'!$D560="","",1/'True_Odds_Calculator_3-way'!A561+1/'True_Odds_Calculator_3-way'!B561+1/'True_Odds_Calculator_3-way'!C561-1)</f>
        <v/>
      </c>
    </row>
    <row r="561" spans="4:11" x14ac:dyDescent="0.25">
      <c r="D561" t="str">
        <f>solve_for_c('True_Odds_Calculator_3-way'!A562,'True_Odds_Calculator_3-way'!B562,'True_Odds_Calculator_3-way'!C562,'Log_working_3-way'!B$1,'Log_working_3-way'!B$2)</f>
        <v/>
      </c>
      <c r="F561" s="6" t="str">
        <f>IF('Log_working_3-way'!D561="","",1/'True_Odds_Calculator_3-way'!N562+1/'True_Odds_Calculator_3-way'!O562+1/'True_Odds_Calculator_3-way'!#REF!-1)</f>
        <v/>
      </c>
      <c r="H561" s="6" t="str">
        <f>IF('Log_working_3-way'!$D561="","",'True_Odds_Calculator_3-way'!N562/'True_Odds_Calculator_3-way'!A562-1)</f>
        <v/>
      </c>
      <c r="I561" s="6" t="str">
        <f>IF('Log_working_3-way'!$D561="","",'True_Odds_Calculator_3-way'!O562/'True_Odds_Calculator_3-way'!B562-1)</f>
        <v/>
      </c>
      <c r="J561" s="6" t="str">
        <f>IF('Log_working_3-way'!$D561="","",'True_Odds_Calculator_3-way'!#REF!/'True_Odds_Calculator_3-way'!C562-1)</f>
        <v/>
      </c>
      <c r="K561" s="6" t="str">
        <f>IF('Log_working_3-way'!$D561="","",1/'True_Odds_Calculator_3-way'!A562+1/'True_Odds_Calculator_3-way'!B562+1/'True_Odds_Calculator_3-way'!C562-1)</f>
        <v/>
      </c>
    </row>
    <row r="562" spans="4:11" x14ac:dyDescent="0.25">
      <c r="D562" t="str">
        <f>solve_for_c('True_Odds_Calculator_3-way'!A563,'True_Odds_Calculator_3-way'!B563,'True_Odds_Calculator_3-way'!C563,'Log_working_3-way'!B$1,'Log_working_3-way'!B$2)</f>
        <v/>
      </c>
      <c r="F562" s="6" t="str">
        <f>IF('Log_working_3-way'!D562="","",1/'True_Odds_Calculator_3-way'!N563+1/'True_Odds_Calculator_3-way'!O563+1/'True_Odds_Calculator_3-way'!#REF!-1)</f>
        <v/>
      </c>
      <c r="H562" s="6" t="str">
        <f>IF('Log_working_3-way'!$D562="","",'True_Odds_Calculator_3-way'!N563/'True_Odds_Calculator_3-way'!A563-1)</f>
        <v/>
      </c>
      <c r="I562" s="6" t="str">
        <f>IF('Log_working_3-way'!$D562="","",'True_Odds_Calculator_3-way'!O563/'True_Odds_Calculator_3-way'!B563-1)</f>
        <v/>
      </c>
      <c r="J562" s="6" t="str">
        <f>IF('Log_working_3-way'!$D562="","",'True_Odds_Calculator_3-way'!#REF!/'True_Odds_Calculator_3-way'!C563-1)</f>
        <v/>
      </c>
      <c r="K562" s="6" t="str">
        <f>IF('Log_working_3-way'!$D562="","",1/'True_Odds_Calculator_3-way'!A563+1/'True_Odds_Calculator_3-way'!B563+1/'True_Odds_Calculator_3-way'!C563-1)</f>
        <v/>
      </c>
    </row>
    <row r="563" spans="4:11" x14ac:dyDescent="0.25">
      <c r="D563" t="str">
        <f>solve_for_c('True_Odds_Calculator_3-way'!A564,'True_Odds_Calculator_3-way'!B564,'True_Odds_Calculator_3-way'!C564,'Log_working_3-way'!B$1,'Log_working_3-way'!B$2)</f>
        <v/>
      </c>
      <c r="F563" s="6" t="str">
        <f>IF('Log_working_3-way'!D563="","",1/'True_Odds_Calculator_3-way'!N564+1/'True_Odds_Calculator_3-way'!O564+1/'True_Odds_Calculator_3-way'!#REF!-1)</f>
        <v/>
      </c>
      <c r="H563" s="6" t="str">
        <f>IF('Log_working_3-way'!$D563="","",'True_Odds_Calculator_3-way'!N564/'True_Odds_Calculator_3-way'!A564-1)</f>
        <v/>
      </c>
      <c r="I563" s="6" t="str">
        <f>IF('Log_working_3-way'!$D563="","",'True_Odds_Calculator_3-way'!O564/'True_Odds_Calculator_3-way'!B564-1)</f>
        <v/>
      </c>
      <c r="J563" s="6" t="str">
        <f>IF('Log_working_3-way'!$D563="","",'True_Odds_Calculator_3-way'!#REF!/'True_Odds_Calculator_3-way'!C564-1)</f>
        <v/>
      </c>
      <c r="K563" s="6" t="str">
        <f>IF('Log_working_3-way'!$D563="","",1/'True_Odds_Calculator_3-way'!A564+1/'True_Odds_Calculator_3-way'!B564+1/'True_Odds_Calculator_3-way'!C564-1)</f>
        <v/>
      </c>
    </row>
    <row r="564" spans="4:11" x14ac:dyDescent="0.25">
      <c r="D564" t="str">
        <f>solve_for_c('True_Odds_Calculator_3-way'!A565,'True_Odds_Calculator_3-way'!B565,'True_Odds_Calculator_3-way'!C565,'Log_working_3-way'!B$1,'Log_working_3-way'!B$2)</f>
        <v/>
      </c>
      <c r="F564" s="6" t="str">
        <f>IF('Log_working_3-way'!D564="","",1/'True_Odds_Calculator_3-way'!N565+1/'True_Odds_Calculator_3-way'!O565+1/'True_Odds_Calculator_3-way'!#REF!-1)</f>
        <v/>
      </c>
      <c r="H564" s="6" t="str">
        <f>IF('Log_working_3-way'!$D564="","",'True_Odds_Calculator_3-way'!N565/'True_Odds_Calculator_3-way'!A565-1)</f>
        <v/>
      </c>
      <c r="I564" s="6" t="str">
        <f>IF('Log_working_3-way'!$D564="","",'True_Odds_Calculator_3-way'!O565/'True_Odds_Calculator_3-way'!B565-1)</f>
        <v/>
      </c>
      <c r="J564" s="6" t="str">
        <f>IF('Log_working_3-way'!$D564="","",'True_Odds_Calculator_3-way'!#REF!/'True_Odds_Calculator_3-way'!C565-1)</f>
        <v/>
      </c>
      <c r="K564" s="6" t="str">
        <f>IF('Log_working_3-way'!$D564="","",1/'True_Odds_Calculator_3-way'!A565+1/'True_Odds_Calculator_3-way'!B565+1/'True_Odds_Calculator_3-way'!C565-1)</f>
        <v/>
      </c>
    </row>
    <row r="565" spans="4:11" x14ac:dyDescent="0.25">
      <c r="D565" t="str">
        <f>solve_for_c('True_Odds_Calculator_3-way'!A566,'True_Odds_Calculator_3-way'!B566,'True_Odds_Calculator_3-way'!C566,'Log_working_3-way'!B$1,'Log_working_3-way'!B$2)</f>
        <v/>
      </c>
      <c r="F565" s="6" t="str">
        <f>IF('Log_working_3-way'!D565="","",1/'True_Odds_Calculator_3-way'!N566+1/'True_Odds_Calculator_3-way'!O566+1/'True_Odds_Calculator_3-way'!#REF!-1)</f>
        <v/>
      </c>
      <c r="H565" s="6" t="str">
        <f>IF('Log_working_3-way'!$D565="","",'True_Odds_Calculator_3-way'!N566/'True_Odds_Calculator_3-way'!A566-1)</f>
        <v/>
      </c>
      <c r="I565" s="6" t="str">
        <f>IF('Log_working_3-way'!$D565="","",'True_Odds_Calculator_3-way'!O566/'True_Odds_Calculator_3-way'!B566-1)</f>
        <v/>
      </c>
      <c r="J565" s="6" t="str">
        <f>IF('Log_working_3-way'!$D565="","",'True_Odds_Calculator_3-way'!#REF!/'True_Odds_Calculator_3-way'!C566-1)</f>
        <v/>
      </c>
      <c r="K565" s="6" t="str">
        <f>IF('Log_working_3-way'!$D565="","",1/'True_Odds_Calculator_3-way'!A566+1/'True_Odds_Calculator_3-way'!B566+1/'True_Odds_Calculator_3-way'!C566-1)</f>
        <v/>
      </c>
    </row>
    <row r="566" spans="4:11" x14ac:dyDescent="0.25">
      <c r="D566" t="str">
        <f>solve_for_c('True_Odds_Calculator_3-way'!A567,'True_Odds_Calculator_3-way'!B567,'True_Odds_Calculator_3-way'!C567,'Log_working_3-way'!B$1,'Log_working_3-way'!B$2)</f>
        <v/>
      </c>
      <c r="F566" s="6" t="str">
        <f>IF('Log_working_3-way'!D566="","",1/'True_Odds_Calculator_3-way'!N567+1/'True_Odds_Calculator_3-way'!O567+1/'True_Odds_Calculator_3-way'!#REF!-1)</f>
        <v/>
      </c>
      <c r="H566" s="6" t="str">
        <f>IF('Log_working_3-way'!$D566="","",'True_Odds_Calculator_3-way'!N567/'True_Odds_Calculator_3-way'!A567-1)</f>
        <v/>
      </c>
      <c r="I566" s="6" t="str">
        <f>IF('Log_working_3-way'!$D566="","",'True_Odds_Calculator_3-way'!O567/'True_Odds_Calculator_3-way'!B567-1)</f>
        <v/>
      </c>
      <c r="J566" s="6" t="str">
        <f>IF('Log_working_3-way'!$D566="","",'True_Odds_Calculator_3-way'!#REF!/'True_Odds_Calculator_3-way'!C567-1)</f>
        <v/>
      </c>
      <c r="K566" s="6" t="str">
        <f>IF('Log_working_3-way'!$D566="","",1/'True_Odds_Calculator_3-way'!A567+1/'True_Odds_Calculator_3-way'!B567+1/'True_Odds_Calculator_3-way'!C567-1)</f>
        <v/>
      </c>
    </row>
    <row r="567" spans="4:11" x14ac:dyDescent="0.25">
      <c r="D567" t="str">
        <f>solve_for_c('True_Odds_Calculator_3-way'!A568,'True_Odds_Calculator_3-way'!B568,'True_Odds_Calculator_3-way'!C568,'Log_working_3-way'!B$1,'Log_working_3-way'!B$2)</f>
        <v/>
      </c>
      <c r="F567" s="6" t="str">
        <f>IF('Log_working_3-way'!D567="","",1/'True_Odds_Calculator_3-way'!N568+1/'True_Odds_Calculator_3-way'!O568+1/'True_Odds_Calculator_3-way'!#REF!-1)</f>
        <v/>
      </c>
      <c r="H567" s="6" t="str">
        <f>IF('Log_working_3-way'!$D567="","",'True_Odds_Calculator_3-way'!N568/'True_Odds_Calculator_3-way'!A568-1)</f>
        <v/>
      </c>
      <c r="I567" s="6" t="str">
        <f>IF('Log_working_3-way'!$D567="","",'True_Odds_Calculator_3-way'!O568/'True_Odds_Calculator_3-way'!B568-1)</f>
        <v/>
      </c>
      <c r="J567" s="6" t="str">
        <f>IF('Log_working_3-way'!$D567="","",'True_Odds_Calculator_3-way'!#REF!/'True_Odds_Calculator_3-way'!C568-1)</f>
        <v/>
      </c>
      <c r="K567" s="6" t="str">
        <f>IF('Log_working_3-way'!$D567="","",1/'True_Odds_Calculator_3-way'!A568+1/'True_Odds_Calculator_3-way'!B568+1/'True_Odds_Calculator_3-way'!C568-1)</f>
        <v/>
      </c>
    </row>
    <row r="568" spans="4:11" x14ac:dyDescent="0.25">
      <c r="D568" t="str">
        <f>solve_for_c('True_Odds_Calculator_3-way'!A569,'True_Odds_Calculator_3-way'!B569,'True_Odds_Calculator_3-way'!C569,'Log_working_3-way'!B$1,'Log_working_3-way'!B$2)</f>
        <v/>
      </c>
      <c r="F568" s="6" t="str">
        <f>IF('Log_working_3-way'!D568="","",1/'True_Odds_Calculator_3-way'!N569+1/'True_Odds_Calculator_3-way'!O569+1/'True_Odds_Calculator_3-way'!#REF!-1)</f>
        <v/>
      </c>
      <c r="H568" s="6" t="str">
        <f>IF('Log_working_3-way'!$D568="","",'True_Odds_Calculator_3-way'!N569/'True_Odds_Calculator_3-way'!A569-1)</f>
        <v/>
      </c>
      <c r="I568" s="6" t="str">
        <f>IF('Log_working_3-way'!$D568="","",'True_Odds_Calculator_3-way'!O569/'True_Odds_Calculator_3-way'!B569-1)</f>
        <v/>
      </c>
      <c r="J568" s="6" t="str">
        <f>IF('Log_working_3-way'!$D568="","",'True_Odds_Calculator_3-way'!#REF!/'True_Odds_Calculator_3-way'!C569-1)</f>
        <v/>
      </c>
      <c r="K568" s="6" t="str">
        <f>IF('Log_working_3-way'!$D568="","",1/'True_Odds_Calculator_3-way'!A569+1/'True_Odds_Calculator_3-way'!B569+1/'True_Odds_Calculator_3-way'!C569-1)</f>
        <v/>
      </c>
    </row>
    <row r="569" spans="4:11" x14ac:dyDescent="0.25">
      <c r="D569" t="str">
        <f>solve_for_c('True_Odds_Calculator_3-way'!A570,'True_Odds_Calculator_3-way'!B570,'True_Odds_Calculator_3-way'!C570,'Log_working_3-way'!B$1,'Log_working_3-way'!B$2)</f>
        <v/>
      </c>
      <c r="F569" s="6" t="str">
        <f>IF('Log_working_3-way'!D569="","",1/'True_Odds_Calculator_3-way'!N570+1/'True_Odds_Calculator_3-way'!O570+1/'True_Odds_Calculator_3-way'!#REF!-1)</f>
        <v/>
      </c>
      <c r="H569" s="6" t="str">
        <f>IF('Log_working_3-way'!$D569="","",'True_Odds_Calculator_3-way'!N570/'True_Odds_Calculator_3-way'!A570-1)</f>
        <v/>
      </c>
      <c r="I569" s="6" t="str">
        <f>IF('Log_working_3-way'!$D569="","",'True_Odds_Calculator_3-way'!O570/'True_Odds_Calculator_3-way'!B570-1)</f>
        <v/>
      </c>
      <c r="J569" s="6" t="str">
        <f>IF('Log_working_3-way'!$D569="","",'True_Odds_Calculator_3-way'!#REF!/'True_Odds_Calculator_3-way'!C570-1)</f>
        <v/>
      </c>
      <c r="K569" s="6" t="str">
        <f>IF('Log_working_3-way'!$D569="","",1/'True_Odds_Calculator_3-way'!A570+1/'True_Odds_Calculator_3-way'!B570+1/'True_Odds_Calculator_3-way'!C570-1)</f>
        <v/>
      </c>
    </row>
    <row r="570" spans="4:11" x14ac:dyDescent="0.25">
      <c r="D570" t="str">
        <f>solve_for_c('True_Odds_Calculator_3-way'!A571,'True_Odds_Calculator_3-way'!B571,'True_Odds_Calculator_3-way'!C571,'Log_working_3-way'!B$1,'Log_working_3-way'!B$2)</f>
        <v/>
      </c>
      <c r="F570" s="6" t="str">
        <f>IF('Log_working_3-way'!D570="","",1/'True_Odds_Calculator_3-way'!N571+1/'True_Odds_Calculator_3-way'!O571+1/'True_Odds_Calculator_3-way'!#REF!-1)</f>
        <v/>
      </c>
      <c r="H570" s="6" t="str">
        <f>IF('Log_working_3-way'!$D570="","",'True_Odds_Calculator_3-way'!N571/'True_Odds_Calculator_3-way'!A571-1)</f>
        <v/>
      </c>
      <c r="I570" s="6" t="str">
        <f>IF('Log_working_3-way'!$D570="","",'True_Odds_Calculator_3-way'!O571/'True_Odds_Calculator_3-way'!B571-1)</f>
        <v/>
      </c>
      <c r="J570" s="6" t="str">
        <f>IF('Log_working_3-way'!$D570="","",'True_Odds_Calculator_3-way'!#REF!/'True_Odds_Calculator_3-way'!C571-1)</f>
        <v/>
      </c>
      <c r="K570" s="6" t="str">
        <f>IF('Log_working_3-way'!$D570="","",1/'True_Odds_Calculator_3-way'!A571+1/'True_Odds_Calculator_3-way'!B571+1/'True_Odds_Calculator_3-way'!C571-1)</f>
        <v/>
      </c>
    </row>
    <row r="571" spans="4:11" x14ac:dyDescent="0.25">
      <c r="D571" t="str">
        <f>solve_for_c('True_Odds_Calculator_3-way'!A572,'True_Odds_Calculator_3-way'!B572,'True_Odds_Calculator_3-way'!C572,'Log_working_3-way'!B$1,'Log_working_3-way'!B$2)</f>
        <v/>
      </c>
      <c r="F571" s="6" t="str">
        <f>IF('Log_working_3-way'!D571="","",1/'True_Odds_Calculator_3-way'!N572+1/'True_Odds_Calculator_3-way'!O572+1/'True_Odds_Calculator_3-way'!#REF!-1)</f>
        <v/>
      </c>
      <c r="H571" s="6" t="str">
        <f>IF('Log_working_3-way'!$D571="","",'True_Odds_Calculator_3-way'!N572/'True_Odds_Calculator_3-way'!A572-1)</f>
        <v/>
      </c>
      <c r="I571" s="6" t="str">
        <f>IF('Log_working_3-way'!$D571="","",'True_Odds_Calculator_3-way'!O572/'True_Odds_Calculator_3-way'!B572-1)</f>
        <v/>
      </c>
      <c r="J571" s="6" t="str">
        <f>IF('Log_working_3-way'!$D571="","",'True_Odds_Calculator_3-way'!#REF!/'True_Odds_Calculator_3-way'!C572-1)</f>
        <v/>
      </c>
      <c r="K571" s="6" t="str">
        <f>IF('Log_working_3-way'!$D571="","",1/'True_Odds_Calculator_3-way'!A572+1/'True_Odds_Calculator_3-way'!B572+1/'True_Odds_Calculator_3-way'!C572-1)</f>
        <v/>
      </c>
    </row>
    <row r="572" spans="4:11" x14ac:dyDescent="0.25">
      <c r="D572" t="str">
        <f>solve_for_c('True_Odds_Calculator_3-way'!A573,'True_Odds_Calculator_3-way'!B573,'True_Odds_Calculator_3-way'!C573,'Log_working_3-way'!B$1,'Log_working_3-way'!B$2)</f>
        <v/>
      </c>
      <c r="F572" s="6" t="str">
        <f>IF('Log_working_3-way'!D572="","",1/'True_Odds_Calculator_3-way'!N573+1/'True_Odds_Calculator_3-way'!O573+1/'True_Odds_Calculator_3-way'!#REF!-1)</f>
        <v/>
      </c>
      <c r="H572" s="6" t="str">
        <f>IF('Log_working_3-way'!$D572="","",'True_Odds_Calculator_3-way'!N573/'True_Odds_Calculator_3-way'!A573-1)</f>
        <v/>
      </c>
      <c r="I572" s="6" t="str">
        <f>IF('Log_working_3-way'!$D572="","",'True_Odds_Calculator_3-way'!O573/'True_Odds_Calculator_3-way'!B573-1)</f>
        <v/>
      </c>
      <c r="J572" s="6" t="str">
        <f>IF('Log_working_3-way'!$D572="","",'True_Odds_Calculator_3-way'!#REF!/'True_Odds_Calculator_3-way'!C573-1)</f>
        <v/>
      </c>
      <c r="K572" s="6" t="str">
        <f>IF('Log_working_3-way'!$D572="","",1/'True_Odds_Calculator_3-way'!A573+1/'True_Odds_Calculator_3-way'!B573+1/'True_Odds_Calculator_3-way'!C573-1)</f>
        <v/>
      </c>
    </row>
    <row r="573" spans="4:11" x14ac:dyDescent="0.25">
      <c r="D573" t="str">
        <f>solve_for_c('True_Odds_Calculator_3-way'!A574,'True_Odds_Calculator_3-way'!B574,'True_Odds_Calculator_3-way'!C574,'Log_working_3-way'!B$1,'Log_working_3-way'!B$2)</f>
        <v/>
      </c>
      <c r="F573" s="6" t="str">
        <f>IF('Log_working_3-way'!D573="","",1/'True_Odds_Calculator_3-way'!N574+1/'True_Odds_Calculator_3-way'!O574+1/'True_Odds_Calculator_3-way'!#REF!-1)</f>
        <v/>
      </c>
      <c r="H573" s="6" t="str">
        <f>IF('Log_working_3-way'!$D573="","",'True_Odds_Calculator_3-way'!N574/'True_Odds_Calculator_3-way'!A574-1)</f>
        <v/>
      </c>
      <c r="I573" s="6" t="str">
        <f>IF('Log_working_3-way'!$D573="","",'True_Odds_Calculator_3-way'!O574/'True_Odds_Calculator_3-way'!B574-1)</f>
        <v/>
      </c>
      <c r="J573" s="6" t="str">
        <f>IF('Log_working_3-way'!$D573="","",'True_Odds_Calculator_3-way'!#REF!/'True_Odds_Calculator_3-way'!C574-1)</f>
        <v/>
      </c>
      <c r="K573" s="6" t="str">
        <f>IF('Log_working_3-way'!$D573="","",1/'True_Odds_Calculator_3-way'!A574+1/'True_Odds_Calculator_3-way'!B574+1/'True_Odds_Calculator_3-way'!C574-1)</f>
        <v/>
      </c>
    </row>
    <row r="574" spans="4:11" x14ac:dyDescent="0.25">
      <c r="D574" t="str">
        <f>solve_for_c('True_Odds_Calculator_3-way'!A575,'True_Odds_Calculator_3-way'!B575,'True_Odds_Calculator_3-way'!C575,'Log_working_3-way'!B$1,'Log_working_3-way'!B$2)</f>
        <v/>
      </c>
      <c r="F574" s="6" t="str">
        <f>IF('Log_working_3-way'!D574="","",1/'True_Odds_Calculator_3-way'!N575+1/'True_Odds_Calculator_3-way'!O575+1/'True_Odds_Calculator_3-way'!#REF!-1)</f>
        <v/>
      </c>
      <c r="H574" s="6" t="str">
        <f>IF('Log_working_3-way'!$D574="","",'True_Odds_Calculator_3-way'!N575/'True_Odds_Calculator_3-way'!A575-1)</f>
        <v/>
      </c>
      <c r="I574" s="6" t="str">
        <f>IF('Log_working_3-way'!$D574="","",'True_Odds_Calculator_3-way'!O575/'True_Odds_Calculator_3-way'!B575-1)</f>
        <v/>
      </c>
      <c r="J574" s="6" t="str">
        <f>IF('Log_working_3-way'!$D574="","",'True_Odds_Calculator_3-way'!#REF!/'True_Odds_Calculator_3-way'!C575-1)</f>
        <v/>
      </c>
      <c r="K574" s="6" t="str">
        <f>IF('Log_working_3-way'!$D574="","",1/'True_Odds_Calculator_3-way'!A575+1/'True_Odds_Calculator_3-way'!B575+1/'True_Odds_Calculator_3-way'!C575-1)</f>
        <v/>
      </c>
    </row>
    <row r="575" spans="4:11" x14ac:dyDescent="0.25">
      <c r="D575" t="str">
        <f>solve_for_c('True_Odds_Calculator_3-way'!A576,'True_Odds_Calculator_3-way'!B576,'True_Odds_Calculator_3-way'!C576,'Log_working_3-way'!B$1,'Log_working_3-way'!B$2)</f>
        <v/>
      </c>
      <c r="F575" s="6" t="str">
        <f>IF('Log_working_3-way'!D575="","",1/'True_Odds_Calculator_3-way'!N576+1/'True_Odds_Calculator_3-way'!O576+1/'True_Odds_Calculator_3-way'!#REF!-1)</f>
        <v/>
      </c>
      <c r="H575" s="6" t="str">
        <f>IF('Log_working_3-way'!$D575="","",'True_Odds_Calculator_3-way'!N576/'True_Odds_Calculator_3-way'!A576-1)</f>
        <v/>
      </c>
      <c r="I575" s="6" t="str">
        <f>IF('Log_working_3-way'!$D575="","",'True_Odds_Calculator_3-way'!O576/'True_Odds_Calculator_3-way'!B576-1)</f>
        <v/>
      </c>
      <c r="J575" s="6" t="str">
        <f>IF('Log_working_3-way'!$D575="","",'True_Odds_Calculator_3-way'!#REF!/'True_Odds_Calculator_3-way'!C576-1)</f>
        <v/>
      </c>
      <c r="K575" s="6" t="str">
        <f>IF('Log_working_3-way'!$D575="","",1/'True_Odds_Calculator_3-way'!A576+1/'True_Odds_Calculator_3-way'!B576+1/'True_Odds_Calculator_3-way'!C576-1)</f>
        <v/>
      </c>
    </row>
    <row r="576" spans="4:11" x14ac:dyDescent="0.25">
      <c r="D576" t="str">
        <f>solve_for_c('True_Odds_Calculator_3-way'!A577,'True_Odds_Calculator_3-way'!B577,'True_Odds_Calculator_3-way'!C577,'Log_working_3-way'!B$1,'Log_working_3-way'!B$2)</f>
        <v/>
      </c>
      <c r="F576" s="6" t="str">
        <f>IF('Log_working_3-way'!D576="","",1/'True_Odds_Calculator_3-way'!N577+1/'True_Odds_Calculator_3-way'!O577+1/'True_Odds_Calculator_3-way'!#REF!-1)</f>
        <v/>
      </c>
      <c r="H576" s="6" t="str">
        <f>IF('Log_working_3-way'!$D576="","",'True_Odds_Calculator_3-way'!N577/'True_Odds_Calculator_3-way'!A577-1)</f>
        <v/>
      </c>
      <c r="I576" s="6" t="str">
        <f>IF('Log_working_3-way'!$D576="","",'True_Odds_Calculator_3-way'!O577/'True_Odds_Calculator_3-way'!B577-1)</f>
        <v/>
      </c>
      <c r="J576" s="6" t="str">
        <f>IF('Log_working_3-way'!$D576="","",'True_Odds_Calculator_3-way'!#REF!/'True_Odds_Calculator_3-way'!C577-1)</f>
        <v/>
      </c>
      <c r="K576" s="6" t="str">
        <f>IF('Log_working_3-way'!$D576="","",1/'True_Odds_Calculator_3-way'!A577+1/'True_Odds_Calculator_3-way'!B577+1/'True_Odds_Calculator_3-way'!C577-1)</f>
        <v/>
      </c>
    </row>
    <row r="577" spans="4:11" x14ac:dyDescent="0.25">
      <c r="D577" t="str">
        <f>solve_for_c('True_Odds_Calculator_3-way'!A578,'True_Odds_Calculator_3-way'!B578,'True_Odds_Calculator_3-way'!C578,'Log_working_3-way'!B$1,'Log_working_3-way'!B$2)</f>
        <v/>
      </c>
      <c r="F577" s="6" t="str">
        <f>IF('Log_working_3-way'!D577="","",1/'True_Odds_Calculator_3-way'!N578+1/'True_Odds_Calculator_3-way'!O578+1/'True_Odds_Calculator_3-way'!#REF!-1)</f>
        <v/>
      </c>
      <c r="H577" s="6" t="str">
        <f>IF('Log_working_3-way'!$D577="","",'True_Odds_Calculator_3-way'!N578/'True_Odds_Calculator_3-way'!A578-1)</f>
        <v/>
      </c>
      <c r="I577" s="6" t="str">
        <f>IF('Log_working_3-way'!$D577="","",'True_Odds_Calculator_3-way'!O578/'True_Odds_Calculator_3-way'!B578-1)</f>
        <v/>
      </c>
      <c r="J577" s="6" t="str">
        <f>IF('Log_working_3-way'!$D577="","",'True_Odds_Calculator_3-way'!#REF!/'True_Odds_Calculator_3-way'!C578-1)</f>
        <v/>
      </c>
      <c r="K577" s="6" t="str">
        <f>IF('Log_working_3-way'!$D577="","",1/'True_Odds_Calculator_3-way'!A578+1/'True_Odds_Calculator_3-way'!B578+1/'True_Odds_Calculator_3-way'!C578-1)</f>
        <v/>
      </c>
    </row>
    <row r="578" spans="4:11" x14ac:dyDescent="0.25">
      <c r="D578" t="str">
        <f>solve_for_c('True_Odds_Calculator_3-way'!A579,'True_Odds_Calculator_3-way'!B579,'True_Odds_Calculator_3-way'!C579,'Log_working_3-way'!B$1,'Log_working_3-way'!B$2)</f>
        <v/>
      </c>
      <c r="F578" s="6" t="str">
        <f>IF('Log_working_3-way'!D578="","",1/'True_Odds_Calculator_3-way'!N579+1/'True_Odds_Calculator_3-way'!O579+1/'True_Odds_Calculator_3-way'!#REF!-1)</f>
        <v/>
      </c>
      <c r="H578" s="6" t="str">
        <f>IF('Log_working_3-way'!$D578="","",'True_Odds_Calculator_3-way'!N579/'True_Odds_Calculator_3-way'!A579-1)</f>
        <v/>
      </c>
      <c r="I578" s="6" t="str">
        <f>IF('Log_working_3-way'!$D578="","",'True_Odds_Calculator_3-way'!O579/'True_Odds_Calculator_3-way'!B579-1)</f>
        <v/>
      </c>
      <c r="J578" s="6" t="str">
        <f>IF('Log_working_3-way'!$D578="","",'True_Odds_Calculator_3-way'!#REF!/'True_Odds_Calculator_3-way'!C579-1)</f>
        <v/>
      </c>
      <c r="K578" s="6" t="str">
        <f>IF('Log_working_3-way'!$D578="","",1/'True_Odds_Calculator_3-way'!A579+1/'True_Odds_Calculator_3-way'!B579+1/'True_Odds_Calculator_3-way'!C579-1)</f>
        <v/>
      </c>
    </row>
    <row r="579" spans="4:11" x14ac:dyDescent="0.25">
      <c r="D579" t="str">
        <f>solve_for_c('True_Odds_Calculator_3-way'!A580,'True_Odds_Calculator_3-way'!B580,'True_Odds_Calculator_3-way'!C580,'Log_working_3-way'!B$1,'Log_working_3-way'!B$2)</f>
        <v/>
      </c>
      <c r="F579" s="6" t="str">
        <f>IF('Log_working_3-way'!D579="","",1/'True_Odds_Calculator_3-way'!N580+1/'True_Odds_Calculator_3-way'!O580+1/'True_Odds_Calculator_3-way'!#REF!-1)</f>
        <v/>
      </c>
      <c r="H579" s="6" t="str">
        <f>IF('Log_working_3-way'!$D579="","",'True_Odds_Calculator_3-way'!N580/'True_Odds_Calculator_3-way'!A580-1)</f>
        <v/>
      </c>
      <c r="I579" s="6" t="str">
        <f>IF('Log_working_3-way'!$D579="","",'True_Odds_Calculator_3-way'!O580/'True_Odds_Calculator_3-way'!B580-1)</f>
        <v/>
      </c>
      <c r="J579" s="6" t="str">
        <f>IF('Log_working_3-way'!$D579="","",'True_Odds_Calculator_3-way'!#REF!/'True_Odds_Calculator_3-way'!C580-1)</f>
        <v/>
      </c>
      <c r="K579" s="6" t="str">
        <f>IF('Log_working_3-way'!$D579="","",1/'True_Odds_Calculator_3-way'!A580+1/'True_Odds_Calculator_3-way'!B580+1/'True_Odds_Calculator_3-way'!C580-1)</f>
        <v/>
      </c>
    </row>
    <row r="580" spans="4:11" x14ac:dyDescent="0.25">
      <c r="D580" t="str">
        <f>solve_for_c('True_Odds_Calculator_3-way'!A581,'True_Odds_Calculator_3-way'!B581,'True_Odds_Calculator_3-way'!C581,'Log_working_3-way'!B$1,'Log_working_3-way'!B$2)</f>
        <v/>
      </c>
      <c r="F580" s="6" t="str">
        <f>IF('Log_working_3-way'!D580="","",1/'True_Odds_Calculator_3-way'!N581+1/'True_Odds_Calculator_3-way'!O581+1/'True_Odds_Calculator_3-way'!#REF!-1)</f>
        <v/>
      </c>
      <c r="H580" s="6" t="str">
        <f>IF('Log_working_3-way'!$D580="","",'True_Odds_Calculator_3-way'!N581/'True_Odds_Calculator_3-way'!A581-1)</f>
        <v/>
      </c>
      <c r="I580" s="6" t="str">
        <f>IF('Log_working_3-way'!$D580="","",'True_Odds_Calculator_3-way'!O581/'True_Odds_Calculator_3-way'!B581-1)</f>
        <v/>
      </c>
      <c r="J580" s="6" t="str">
        <f>IF('Log_working_3-way'!$D580="","",'True_Odds_Calculator_3-way'!#REF!/'True_Odds_Calculator_3-way'!C581-1)</f>
        <v/>
      </c>
      <c r="K580" s="6" t="str">
        <f>IF('Log_working_3-way'!$D580="","",1/'True_Odds_Calculator_3-way'!A581+1/'True_Odds_Calculator_3-way'!B581+1/'True_Odds_Calculator_3-way'!C581-1)</f>
        <v/>
      </c>
    </row>
    <row r="581" spans="4:11" x14ac:dyDescent="0.25">
      <c r="D581" t="str">
        <f>solve_for_c('True_Odds_Calculator_3-way'!A582,'True_Odds_Calculator_3-way'!B582,'True_Odds_Calculator_3-way'!C582,'Log_working_3-way'!B$1,'Log_working_3-way'!B$2)</f>
        <v/>
      </c>
      <c r="F581" s="6" t="str">
        <f>IF('Log_working_3-way'!D581="","",1/'True_Odds_Calculator_3-way'!N582+1/'True_Odds_Calculator_3-way'!O582+1/'True_Odds_Calculator_3-way'!#REF!-1)</f>
        <v/>
      </c>
      <c r="H581" s="6" t="str">
        <f>IF('Log_working_3-way'!$D581="","",'True_Odds_Calculator_3-way'!N582/'True_Odds_Calculator_3-way'!A582-1)</f>
        <v/>
      </c>
      <c r="I581" s="6" t="str">
        <f>IF('Log_working_3-way'!$D581="","",'True_Odds_Calculator_3-way'!O582/'True_Odds_Calculator_3-way'!B582-1)</f>
        <v/>
      </c>
      <c r="J581" s="6" t="str">
        <f>IF('Log_working_3-way'!$D581="","",'True_Odds_Calculator_3-way'!#REF!/'True_Odds_Calculator_3-way'!C582-1)</f>
        <v/>
      </c>
      <c r="K581" s="6" t="str">
        <f>IF('Log_working_3-way'!$D581="","",1/'True_Odds_Calculator_3-way'!A582+1/'True_Odds_Calculator_3-way'!B582+1/'True_Odds_Calculator_3-way'!C582-1)</f>
        <v/>
      </c>
    </row>
    <row r="582" spans="4:11" x14ac:dyDescent="0.25">
      <c r="D582" t="str">
        <f>solve_for_c('True_Odds_Calculator_3-way'!A583,'True_Odds_Calculator_3-way'!B583,'True_Odds_Calculator_3-way'!C583,'Log_working_3-way'!B$1,'Log_working_3-way'!B$2)</f>
        <v/>
      </c>
      <c r="F582" s="6" t="str">
        <f>IF('Log_working_3-way'!D582="","",1/'True_Odds_Calculator_3-way'!N583+1/'True_Odds_Calculator_3-way'!O583+1/'True_Odds_Calculator_3-way'!#REF!-1)</f>
        <v/>
      </c>
      <c r="H582" s="6" t="str">
        <f>IF('Log_working_3-way'!$D582="","",'True_Odds_Calculator_3-way'!N583/'True_Odds_Calculator_3-way'!A583-1)</f>
        <v/>
      </c>
      <c r="I582" s="6" t="str">
        <f>IF('Log_working_3-way'!$D582="","",'True_Odds_Calculator_3-way'!O583/'True_Odds_Calculator_3-way'!B583-1)</f>
        <v/>
      </c>
      <c r="J582" s="6" t="str">
        <f>IF('Log_working_3-way'!$D582="","",'True_Odds_Calculator_3-way'!#REF!/'True_Odds_Calculator_3-way'!C583-1)</f>
        <v/>
      </c>
      <c r="K582" s="6" t="str">
        <f>IF('Log_working_3-way'!$D582="","",1/'True_Odds_Calculator_3-way'!A583+1/'True_Odds_Calculator_3-way'!B583+1/'True_Odds_Calculator_3-way'!C583-1)</f>
        <v/>
      </c>
    </row>
    <row r="583" spans="4:11" x14ac:dyDescent="0.25">
      <c r="D583" t="str">
        <f>solve_for_c('True_Odds_Calculator_3-way'!A584,'True_Odds_Calculator_3-way'!B584,'True_Odds_Calculator_3-way'!C584,'Log_working_3-way'!B$1,'Log_working_3-way'!B$2)</f>
        <v/>
      </c>
      <c r="F583" s="6" t="str">
        <f>IF('Log_working_3-way'!D583="","",1/'True_Odds_Calculator_3-way'!N584+1/'True_Odds_Calculator_3-way'!O584+1/'True_Odds_Calculator_3-way'!#REF!-1)</f>
        <v/>
      </c>
      <c r="H583" s="6" t="str">
        <f>IF('Log_working_3-way'!$D583="","",'True_Odds_Calculator_3-way'!N584/'True_Odds_Calculator_3-way'!A584-1)</f>
        <v/>
      </c>
      <c r="I583" s="6" t="str">
        <f>IF('Log_working_3-way'!$D583="","",'True_Odds_Calculator_3-way'!O584/'True_Odds_Calculator_3-way'!B584-1)</f>
        <v/>
      </c>
      <c r="J583" s="6" t="str">
        <f>IF('Log_working_3-way'!$D583="","",'True_Odds_Calculator_3-way'!#REF!/'True_Odds_Calculator_3-way'!C584-1)</f>
        <v/>
      </c>
      <c r="K583" s="6" t="str">
        <f>IF('Log_working_3-way'!$D583="","",1/'True_Odds_Calculator_3-way'!A584+1/'True_Odds_Calculator_3-way'!B584+1/'True_Odds_Calculator_3-way'!C584-1)</f>
        <v/>
      </c>
    </row>
    <row r="584" spans="4:11" x14ac:dyDescent="0.25">
      <c r="D584" t="str">
        <f>solve_for_c('True_Odds_Calculator_3-way'!A585,'True_Odds_Calculator_3-way'!B585,'True_Odds_Calculator_3-way'!C585,'Log_working_3-way'!B$1,'Log_working_3-way'!B$2)</f>
        <v/>
      </c>
      <c r="F584" s="6" t="str">
        <f>IF('Log_working_3-way'!D584="","",1/'True_Odds_Calculator_3-way'!N585+1/'True_Odds_Calculator_3-way'!O585+1/'True_Odds_Calculator_3-way'!#REF!-1)</f>
        <v/>
      </c>
      <c r="H584" s="6" t="str">
        <f>IF('Log_working_3-way'!$D584="","",'True_Odds_Calculator_3-way'!N585/'True_Odds_Calculator_3-way'!A585-1)</f>
        <v/>
      </c>
      <c r="I584" s="6" t="str">
        <f>IF('Log_working_3-way'!$D584="","",'True_Odds_Calculator_3-way'!O585/'True_Odds_Calculator_3-way'!B585-1)</f>
        <v/>
      </c>
      <c r="J584" s="6" t="str">
        <f>IF('Log_working_3-way'!$D584="","",'True_Odds_Calculator_3-way'!#REF!/'True_Odds_Calculator_3-way'!C585-1)</f>
        <v/>
      </c>
      <c r="K584" s="6" t="str">
        <f>IF('Log_working_3-way'!$D584="","",1/'True_Odds_Calculator_3-way'!A585+1/'True_Odds_Calculator_3-way'!B585+1/'True_Odds_Calculator_3-way'!C585-1)</f>
        <v/>
      </c>
    </row>
    <row r="585" spans="4:11" x14ac:dyDescent="0.25">
      <c r="D585" t="str">
        <f>solve_for_c('True_Odds_Calculator_3-way'!A586,'True_Odds_Calculator_3-way'!B586,'True_Odds_Calculator_3-way'!C586,'Log_working_3-way'!B$1,'Log_working_3-way'!B$2)</f>
        <v/>
      </c>
      <c r="F585" s="6" t="str">
        <f>IF('Log_working_3-way'!D585="","",1/'True_Odds_Calculator_3-way'!N586+1/'True_Odds_Calculator_3-way'!O586+1/'True_Odds_Calculator_3-way'!#REF!-1)</f>
        <v/>
      </c>
      <c r="H585" s="6" t="str">
        <f>IF('Log_working_3-way'!$D585="","",'True_Odds_Calculator_3-way'!N586/'True_Odds_Calculator_3-way'!A586-1)</f>
        <v/>
      </c>
      <c r="I585" s="6" t="str">
        <f>IF('Log_working_3-way'!$D585="","",'True_Odds_Calculator_3-way'!O586/'True_Odds_Calculator_3-way'!B586-1)</f>
        <v/>
      </c>
      <c r="J585" s="6" t="str">
        <f>IF('Log_working_3-way'!$D585="","",'True_Odds_Calculator_3-way'!#REF!/'True_Odds_Calculator_3-way'!C586-1)</f>
        <v/>
      </c>
      <c r="K585" s="6" t="str">
        <f>IF('Log_working_3-way'!$D585="","",1/'True_Odds_Calculator_3-way'!A586+1/'True_Odds_Calculator_3-way'!B586+1/'True_Odds_Calculator_3-way'!C586-1)</f>
        <v/>
      </c>
    </row>
    <row r="586" spans="4:11" x14ac:dyDescent="0.25">
      <c r="D586" t="str">
        <f>solve_for_c('True_Odds_Calculator_3-way'!A587,'True_Odds_Calculator_3-way'!B587,'True_Odds_Calculator_3-way'!C587,'Log_working_3-way'!B$1,'Log_working_3-way'!B$2)</f>
        <v/>
      </c>
      <c r="F586" s="6" t="str">
        <f>IF('Log_working_3-way'!D586="","",1/'True_Odds_Calculator_3-way'!N587+1/'True_Odds_Calculator_3-way'!O587+1/'True_Odds_Calculator_3-way'!#REF!-1)</f>
        <v/>
      </c>
      <c r="H586" s="6" t="str">
        <f>IF('Log_working_3-way'!$D586="","",'True_Odds_Calculator_3-way'!N587/'True_Odds_Calculator_3-way'!A587-1)</f>
        <v/>
      </c>
      <c r="I586" s="6" t="str">
        <f>IF('Log_working_3-way'!$D586="","",'True_Odds_Calculator_3-way'!O587/'True_Odds_Calculator_3-way'!B587-1)</f>
        <v/>
      </c>
      <c r="J586" s="6" t="str">
        <f>IF('Log_working_3-way'!$D586="","",'True_Odds_Calculator_3-way'!#REF!/'True_Odds_Calculator_3-way'!C587-1)</f>
        <v/>
      </c>
      <c r="K586" s="6" t="str">
        <f>IF('Log_working_3-way'!$D586="","",1/'True_Odds_Calculator_3-way'!A587+1/'True_Odds_Calculator_3-way'!B587+1/'True_Odds_Calculator_3-way'!C587-1)</f>
        <v/>
      </c>
    </row>
    <row r="587" spans="4:11" x14ac:dyDescent="0.25">
      <c r="D587" t="str">
        <f>solve_for_c('True_Odds_Calculator_3-way'!A588,'True_Odds_Calculator_3-way'!B588,'True_Odds_Calculator_3-way'!C588,'Log_working_3-way'!B$1,'Log_working_3-way'!B$2)</f>
        <v/>
      </c>
      <c r="F587" s="6" t="str">
        <f>IF('Log_working_3-way'!D587="","",1/'True_Odds_Calculator_3-way'!N588+1/'True_Odds_Calculator_3-way'!O588+1/'True_Odds_Calculator_3-way'!#REF!-1)</f>
        <v/>
      </c>
      <c r="H587" s="6" t="str">
        <f>IF('Log_working_3-way'!$D587="","",'True_Odds_Calculator_3-way'!N588/'True_Odds_Calculator_3-way'!A588-1)</f>
        <v/>
      </c>
      <c r="I587" s="6" t="str">
        <f>IF('Log_working_3-way'!$D587="","",'True_Odds_Calculator_3-way'!O588/'True_Odds_Calculator_3-way'!B588-1)</f>
        <v/>
      </c>
      <c r="J587" s="6" t="str">
        <f>IF('Log_working_3-way'!$D587="","",'True_Odds_Calculator_3-way'!#REF!/'True_Odds_Calculator_3-way'!C588-1)</f>
        <v/>
      </c>
      <c r="K587" s="6" t="str">
        <f>IF('Log_working_3-way'!$D587="","",1/'True_Odds_Calculator_3-way'!A588+1/'True_Odds_Calculator_3-way'!B588+1/'True_Odds_Calculator_3-way'!C588-1)</f>
        <v/>
      </c>
    </row>
    <row r="588" spans="4:11" x14ac:dyDescent="0.25">
      <c r="D588" t="str">
        <f>solve_for_c('True_Odds_Calculator_3-way'!A589,'True_Odds_Calculator_3-way'!B589,'True_Odds_Calculator_3-way'!C589,'Log_working_3-way'!B$1,'Log_working_3-way'!B$2)</f>
        <v/>
      </c>
      <c r="F588" s="6" t="str">
        <f>IF('Log_working_3-way'!D588="","",1/'True_Odds_Calculator_3-way'!N589+1/'True_Odds_Calculator_3-way'!O589+1/'True_Odds_Calculator_3-way'!#REF!-1)</f>
        <v/>
      </c>
      <c r="H588" s="6" t="str">
        <f>IF('Log_working_3-way'!$D588="","",'True_Odds_Calculator_3-way'!N589/'True_Odds_Calculator_3-way'!A589-1)</f>
        <v/>
      </c>
      <c r="I588" s="6" t="str">
        <f>IF('Log_working_3-way'!$D588="","",'True_Odds_Calculator_3-way'!O589/'True_Odds_Calculator_3-way'!B589-1)</f>
        <v/>
      </c>
      <c r="J588" s="6" t="str">
        <f>IF('Log_working_3-way'!$D588="","",'True_Odds_Calculator_3-way'!#REF!/'True_Odds_Calculator_3-way'!C589-1)</f>
        <v/>
      </c>
      <c r="K588" s="6" t="str">
        <f>IF('Log_working_3-way'!$D588="","",1/'True_Odds_Calculator_3-way'!A589+1/'True_Odds_Calculator_3-way'!B589+1/'True_Odds_Calculator_3-way'!C589-1)</f>
        <v/>
      </c>
    </row>
    <row r="589" spans="4:11" x14ac:dyDescent="0.25">
      <c r="D589" t="str">
        <f>solve_for_c('True_Odds_Calculator_3-way'!A590,'True_Odds_Calculator_3-way'!B590,'True_Odds_Calculator_3-way'!C590,'Log_working_3-way'!B$1,'Log_working_3-way'!B$2)</f>
        <v/>
      </c>
      <c r="F589" s="6" t="str">
        <f>IF('Log_working_3-way'!D589="","",1/'True_Odds_Calculator_3-way'!N590+1/'True_Odds_Calculator_3-way'!O590+1/'True_Odds_Calculator_3-way'!#REF!-1)</f>
        <v/>
      </c>
      <c r="H589" s="6" t="str">
        <f>IF('Log_working_3-way'!$D589="","",'True_Odds_Calculator_3-way'!N590/'True_Odds_Calculator_3-way'!A590-1)</f>
        <v/>
      </c>
      <c r="I589" s="6" t="str">
        <f>IF('Log_working_3-way'!$D589="","",'True_Odds_Calculator_3-way'!O590/'True_Odds_Calculator_3-way'!B590-1)</f>
        <v/>
      </c>
      <c r="J589" s="6" t="str">
        <f>IF('Log_working_3-way'!$D589="","",'True_Odds_Calculator_3-way'!#REF!/'True_Odds_Calculator_3-way'!C590-1)</f>
        <v/>
      </c>
      <c r="K589" s="6" t="str">
        <f>IF('Log_working_3-way'!$D589="","",1/'True_Odds_Calculator_3-way'!A590+1/'True_Odds_Calculator_3-way'!B590+1/'True_Odds_Calculator_3-way'!C590-1)</f>
        <v/>
      </c>
    </row>
    <row r="590" spans="4:11" x14ac:dyDescent="0.25">
      <c r="D590" t="str">
        <f>solve_for_c('True_Odds_Calculator_3-way'!A591,'True_Odds_Calculator_3-way'!B591,'True_Odds_Calculator_3-way'!C591,'Log_working_3-way'!B$1,'Log_working_3-way'!B$2)</f>
        <v/>
      </c>
      <c r="F590" s="6" t="str">
        <f>IF('Log_working_3-way'!D590="","",1/'True_Odds_Calculator_3-way'!N591+1/'True_Odds_Calculator_3-way'!O591+1/'True_Odds_Calculator_3-way'!#REF!-1)</f>
        <v/>
      </c>
      <c r="H590" s="6" t="str">
        <f>IF('Log_working_3-way'!$D590="","",'True_Odds_Calculator_3-way'!N591/'True_Odds_Calculator_3-way'!A591-1)</f>
        <v/>
      </c>
      <c r="I590" s="6" t="str">
        <f>IF('Log_working_3-way'!$D590="","",'True_Odds_Calculator_3-way'!O591/'True_Odds_Calculator_3-way'!B591-1)</f>
        <v/>
      </c>
      <c r="J590" s="6" t="str">
        <f>IF('Log_working_3-way'!$D590="","",'True_Odds_Calculator_3-way'!#REF!/'True_Odds_Calculator_3-way'!C591-1)</f>
        <v/>
      </c>
      <c r="K590" s="6" t="str">
        <f>IF('Log_working_3-way'!$D590="","",1/'True_Odds_Calculator_3-way'!A591+1/'True_Odds_Calculator_3-way'!B591+1/'True_Odds_Calculator_3-way'!C591-1)</f>
        <v/>
      </c>
    </row>
    <row r="591" spans="4:11" x14ac:dyDescent="0.25">
      <c r="D591" t="str">
        <f>solve_for_c('True_Odds_Calculator_3-way'!A592,'True_Odds_Calculator_3-way'!B592,'True_Odds_Calculator_3-way'!C592,'Log_working_3-way'!B$1,'Log_working_3-way'!B$2)</f>
        <v/>
      </c>
      <c r="F591" s="6" t="str">
        <f>IF('Log_working_3-way'!D591="","",1/'True_Odds_Calculator_3-way'!N592+1/'True_Odds_Calculator_3-way'!O592+1/'True_Odds_Calculator_3-way'!#REF!-1)</f>
        <v/>
      </c>
      <c r="H591" s="6" t="str">
        <f>IF('Log_working_3-way'!$D591="","",'True_Odds_Calculator_3-way'!N592/'True_Odds_Calculator_3-way'!A592-1)</f>
        <v/>
      </c>
      <c r="I591" s="6" t="str">
        <f>IF('Log_working_3-way'!$D591="","",'True_Odds_Calculator_3-way'!O592/'True_Odds_Calculator_3-way'!B592-1)</f>
        <v/>
      </c>
      <c r="J591" s="6" t="str">
        <f>IF('Log_working_3-way'!$D591="","",'True_Odds_Calculator_3-way'!#REF!/'True_Odds_Calculator_3-way'!C592-1)</f>
        <v/>
      </c>
      <c r="K591" s="6" t="str">
        <f>IF('Log_working_3-way'!$D591="","",1/'True_Odds_Calculator_3-way'!A592+1/'True_Odds_Calculator_3-way'!B592+1/'True_Odds_Calculator_3-way'!C592-1)</f>
        <v/>
      </c>
    </row>
    <row r="592" spans="4:11" x14ac:dyDescent="0.25">
      <c r="D592" t="str">
        <f>solve_for_c('True_Odds_Calculator_3-way'!A593,'True_Odds_Calculator_3-way'!B593,'True_Odds_Calculator_3-way'!C593,'Log_working_3-way'!B$1,'Log_working_3-way'!B$2)</f>
        <v/>
      </c>
      <c r="F592" s="6" t="str">
        <f>IF('Log_working_3-way'!D592="","",1/'True_Odds_Calculator_3-way'!N593+1/'True_Odds_Calculator_3-way'!O593+1/'True_Odds_Calculator_3-way'!#REF!-1)</f>
        <v/>
      </c>
      <c r="H592" s="6" t="str">
        <f>IF('Log_working_3-way'!$D592="","",'True_Odds_Calculator_3-way'!N593/'True_Odds_Calculator_3-way'!A593-1)</f>
        <v/>
      </c>
      <c r="I592" s="6" t="str">
        <f>IF('Log_working_3-way'!$D592="","",'True_Odds_Calculator_3-way'!O593/'True_Odds_Calculator_3-way'!B593-1)</f>
        <v/>
      </c>
      <c r="J592" s="6" t="str">
        <f>IF('Log_working_3-way'!$D592="","",'True_Odds_Calculator_3-way'!#REF!/'True_Odds_Calculator_3-way'!C593-1)</f>
        <v/>
      </c>
      <c r="K592" s="6" t="str">
        <f>IF('Log_working_3-way'!$D592="","",1/'True_Odds_Calculator_3-way'!A593+1/'True_Odds_Calculator_3-way'!B593+1/'True_Odds_Calculator_3-way'!C593-1)</f>
        <v/>
      </c>
    </row>
    <row r="593" spans="4:11" x14ac:dyDescent="0.25">
      <c r="D593" t="str">
        <f>solve_for_c('True_Odds_Calculator_3-way'!A594,'True_Odds_Calculator_3-way'!B594,'True_Odds_Calculator_3-way'!C594,'Log_working_3-way'!B$1,'Log_working_3-way'!B$2)</f>
        <v/>
      </c>
      <c r="F593" s="6" t="str">
        <f>IF('Log_working_3-way'!D593="","",1/'True_Odds_Calculator_3-way'!N594+1/'True_Odds_Calculator_3-way'!O594+1/'True_Odds_Calculator_3-way'!#REF!-1)</f>
        <v/>
      </c>
      <c r="H593" s="6" t="str">
        <f>IF('Log_working_3-way'!$D593="","",'True_Odds_Calculator_3-way'!N594/'True_Odds_Calculator_3-way'!A594-1)</f>
        <v/>
      </c>
      <c r="I593" s="6" t="str">
        <f>IF('Log_working_3-way'!$D593="","",'True_Odds_Calculator_3-way'!O594/'True_Odds_Calculator_3-way'!B594-1)</f>
        <v/>
      </c>
      <c r="J593" s="6" t="str">
        <f>IF('Log_working_3-way'!$D593="","",'True_Odds_Calculator_3-way'!#REF!/'True_Odds_Calculator_3-way'!C594-1)</f>
        <v/>
      </c>
      <c r="K593" s="6" t="str">
        <f>IF('Log_working_3-way'!$D593="","",1/'True_Odds_Calculator_3-way'!A594+1/'True_Odds_Calculator_3-way'!B594+1/'True_Odds_Calculator_3-way'!C594-1)</f>
        <v/>
      </c>
    </row>
    <row r="594" spans="4:11" x14ac:dyDescent="0.25">
      <c r="D594" t="str">
        <f>solve_for_c('True_Odds_Calculator_3-way'!A595,'True_Odds_Calculator_3-way'!B595,'True_Odds_Calculator_3-way'!C595,'Log_working_3-way'!B$1,'Log_working_3-way'!B$2)</f>
        <v/>
      </c>
      <c r="F594" s="6" t="str">
        <f>IF('Log_working_3-way'!D594="","",1/'True_Odds_Calculator_3-way'!N595+1/'True_Odds_Calculator_3-way'!O595+1/'True_Odds_Calculator_3-way'!#REF!-1)</f>
        <v/>
      </c>
      <c r="H594" s="6" t="str">
        <f>IF('Log_working_3-way'!$D594="","",'True_Odds_Calculator_3-way'!N595/'True_Odds_Calculator_3-way'!A595-1)</f>
        <v/>
      </c>
      <c r="I594" s="6" t="str">
        <f>IF('Log_working_3-way'!$D594="","",'True_Odds_Calculator_3-way'!O595/'True_Odds_Calculator_3-way'!B595-1)</f>
        <v/>
      </c>
      <c r="J594" s="6" t="str">
        <f>IF('Log_working_3-way'!$D594="","",'True_Odds_Calculator_3-way'!#REF!/'True_Odds_Calculator_3-way'!C595-1)</f>
        <v/>
      </c>
      <c r="K594" s="6" t="str">
        <f>IF('Log_working_3-way'!$D594="","",1/'True_Odds_Calculator_3-way'!A595+1/'True_Odds_Calculator_3-way'!B595+1/'True_Odds_Calculator_3-way'!C595-1)</f>
        <v/>
      </c>
    </row>
    <row r="595" spans="4:11" x14ac:dyDescent="0.25">
      <c r="D595" t="str">
        <f>solve_for_c('True_Odds_Calculator_3-way'!A596,'True_Odds_Calculator_3-way'!B596,'True_Odds_Calculator_3-way'!C596,'Log_working_3-way'!B$1,'Log_working_3-way'!B$2)</f>
        <v/>
      </c>
      <c r="F595" s="6" t="str">
        <f>IF('Log_working_3-way'!D595="","",1/'True_Odds_Calculator_3-way'!N596+1/'True_Odds_Calculator_3-way'!O596+1/'True_Odds_Calculator_3-way'!#REF!-1)</f>
        <v/>
      </c>
      <c r="H595" s="6" t="str">
        <f>IF('Log_working_3-way'!$D595="","",'True_Odds_Calculator_3-way'!N596/'True_Odds_Calculator_3-way'!A596-1)</f>
        <v/>
      </c>
      <c r="I595" s="6" t="str">
        <f>IF('Log_working_3-way'!$D595="","",'True_Odds_Calculator_3-way'!O596/'True_Odds_Calculator_3-way'!B596-1)</f>
        <v/>
      </c>
      <c r="J595" s="6" t="str">
        <f>IF('Log_working_3-way'!$D595="","",'True_Odds_Calculator_3-way'!#REF!/'True_Odds_Calculator_3-way'!C596-1)</f>
        <v/>
      </c>
      <c r="K595" s="6" t="str">
        <f>IF('Log_working_3-way'!$D595="","",1/'True_Odds_Calculator_3-way'!A596+1/'True_Odds_Calculator_3-way'!B596+1/'True_Odds_Calculator_3-way'!C596-1)</f>
        <v/>
      </c>
    </row>
    <row r="596" spans="4:11" x14ac:dyDescent="0.25">
      <c r="D596" t="str">
        <f>solve_for_c('True_Odds_Calculator_3-way'!A597,'True_Odds_Calculator_3-way'!B597,'True_Odds_Calculator_3-way'!C597,'Log_working_3-way'!B$1,'Log_working_3-way'!B$2)</f>
        <v/>
      </c>
      <c r="F596" s="6" t="str">
        <f>IF('Log_working_3-way'!D596="","",1/'True_Odds_Calculator_3-way'!N597+1/'True_Odds_Calculator_3-way'!O597+1/'True_Odds_Calculator_3-way'!#REF!-1)</f>
        <v/>
      </c>
      <c r="H596" s="6" t="str">
        <f>IF('Log_working_3-way'!$D596="","",'True_Odds_Calculator_3-way'!N597/'True_Odds_Calculator_3-way'!A597-1)</f>
        <v/>
      </c>
      <c r="I596" s="6" t="str">
        <f>IF('Log_working_3-way'!$D596="","",'True_Odds_Calculator_3-way'!O597/'True_Odds_Calculator_3-way'!B597-1)</f>
        <v/>
      </c>
      <c r="J596" s="6" t="str">
        <f>IF('Log_working_3-way'!$D596="","",'True_Odds_Calculator_3-way'!#REF!/'True_Odds_Calculator_3-way'!C597-1)</f>
        <v/>
      </c>
      <c r="K596" s="6" t="str">
        <f>IF('Log_working_3-way'!$D596="","",1/'True_Odds_Calculator_3-way'!A597+1/'True_Odds_Calculator_3-way'!B597+1/'True_Odds_Calculator_3-way'!C597-1)</f>
        <v/>
      </c>
    </row>
    <row r="597" spans="4:11" x14ac:dyDescent="0.25">
      <c r="D597" t="str">
        <f>solve_for_c('True_Odds_Calculator_3-way'!A598,'True_Odds_Calculator_3-way'!B598,'True_Odds_Calculator_3-way'!C598,'Log_working_3-way'!B$1,'Log_working_3-way'!B$2)</f>
        <v/>
      </c>
      <c r="F597" s="6" t="str">
        <f>IF('Log_working_3-way'!D597="","",1/'True_Odds_Calculator_3-way'!N598+1/'True_Odds_Calculator_3-way'!O598+1/'True_Odds_Calculator_3-way'!#REF!-1)</f>
        <v/>
      </c>
      <c r="H597" s="6" t="str">
        <f>IF('Log_working_3-way'!$D597="","",'True_Odds_Calculator_3-way'!N598/'True_Odds_Calculator_3-way'!A598-1)</f>
        <v/>
      </c>
      <c r="I597" s="6" t="str">
        <f>IF('Log_working_3-way'!$D597="","",'True_Odds_Calculator_3-way'!O598/'True_Odds_Calculator_3-way'!B598-1)</f>
        <v/>
      </c>
      <c r="J597" s="6" t="str">
        <f>IF('Log_working_3-way'!$D597="","",'True_Odds_Calculator_3-way'!#REF!/'True_Odds_Calculator_3-way'!C598-1)</f>
        <v/>
      </c>
      <c r="K597" s="6" t="str">
        <f>IF('Log_working_3-way'!$D597="","",1/'True_Odds_Calculator_3-way'!A598+1/'True_Odds_Calculator_3-way'!B598+1/'True_Odds_Calculator_3-way'!C598-1)</f>
        <v/>
      </c>
    </row>
    <row r="598" spans="4:11" x14ac:dyDescent="0.25">
      <c r="D598" t="str">
        <f>solve_for_c('True_Odds_Calculator_3-way'!A599,'True_Odds_Calculator_3-way'!B599,'True_Odds_Calculator_3-way'!C599,'Log_working_3-way'!B$1,'Log_working_3-way'!B$2)</f>
        <v/>
      </c>
      <c r="F598" s="6" t="str">
        <f>IF('Log_working_3-way'!D598="","",1/'True_Odds_Calculator_3-way'!N599+1/'True_Odds_Calculator_3-way'!O599+1/'True_Odds_Calculator_3-way'!#REF!-1)</f>
        <v/>
      </c>
      <c r="H598" s="6" t="str">
        <f>IF('Log_working_3-way'!$D598="","",'True_Odds_Calculator_3-way'!N599/'True_Odds_Calculator_3-way'!A599-1)</f>
        <v/>
      </c>
      <c r="I598" s="6" t="str">
        <f>IF('Log_working_3-way'!$D598="","",'True_Odds_Calculator_3-way'!O599/'True_Odds_Calculator_3-way'!B599-1)</f>
        <v/>
      </c>
      <c r="J598" s="6" t="str">
        <f>IF('Log_working_3-way'!$D598="","",'True_Odds_Calculator_3-way'!#REF!/'True_Odds_Calculator_3-way'!C599-1)</f>
        <v/>
      </c>
      <c r="K598" s="6" t="str">
        <f>IF('Log_working_3-way'!$D598="","",1/'True_Odds_Calculator_3-way'!A599+1/'True_Odds_Calculator_3-way'!B599+1/'True_Odds_Calculator_3-way'!C599-1)</f>
        <v/>
      </c>
    </row>
    <row r="599" spans="4:11" x14ac:dyDescent="0.25">
      <c r="D599" t="str">
        <f>solve_for_c('True_Odds_Calculator_3-way'!A600,'True_Odds_Calculator_3-way'!B600,'True_Odds_Calculator_3-way'!C600,'Log_working_3-way'!B$1,'Log_working_3-way'!B$2)</f>
        <v/>
      </c>
      <c r="F599" s="6" t="str">
        <f>IF('Log_working_3-way'!D599="","",1/'True_Odds_Calculator_3-way'!N600+1/'True_Odds_Calculator_3-way'!O600+1/'True_Odds_Calculator_3-way'!#REF!-1)</f>
        <v/>
      </c>
      <c r="H599" s="6" t="str">
        <f>IF('Log_working_3-way'!$D599="","",'True_Odds_Calculator_3-way'!N600/'True_Odds_Calculator_3-way'!A600-1)</f>
        <v/>
      </c>
      <c r="I599" s="6" t="str">
        <f>IF('Log_working_3-way'!$D599="","",'True_Odds_Calculator_3-way'!O600/'True_Odds_Calculator_3-way'!B600-1)</f>
        <v/>
      </c>
      <c r="J599" s="6" t="str">
        <f>IF('Log_working_3-way'!$D599="","",'True_Odds_Calculator_3-way'!#REF!/'True_Odds_Calculator_3-way'!C600-1)</f>
        <v/>
      </c>
      <c r="K599" s="6" t="str">
        <f>IF('Log_working_3-way'!$D599="","",1/'True_Odds_Calculator_3-way'!A600+1/'True_Odds_Calculator_3-way'!B600+1/'True_Odds_Calculator_3-way'!C600-1)</f>
        <v/>
      </c>
    </row>
    <row r="600" spans="4:11" x14ac:dyDescent="0.25">
      <c r="D600" t="str">
        <f>solve_for_c('True_Odds_Calculator_3-way'!A601,'True_Odds_Calculator_3-way'!B601,'True_Odds_Calculator_3-way'!C601,'Log_working_3-way'!B$1,'Log_working_3-way'!B$2)</f>
        <v/>
      </c>
      <c r="F600" s="6" t="str">
        <f>IF('Log_working_3-way'!D600="","",1/'True_Odds_Calculator_3-way'!N601+1/'True_Odds_Calculator_3-way'!O601+1/'True_Odds_Calculator_3-way'!#REF!-1)</f>
        <v/>
      </c>
      <c r="H600" s="6" t="str">
        <f>IF('Log_working_3-way'!$D600="","",'True_Odds_Calculator_3-way'!N601/'True_Odds_Calculator_3-way'!A601-1)</f>
        <v/>
      </c>
      <c r="I600" s="6" t="str">
        <f>IF('Log_working_3-way'!$D600="","",'True_Odds_Calculator_3-way'!O601/'True_Odds_Calculator_3-way'!B601-1)</f>
        <v/>
      </c>
      <c r="J600" s="6" t="str">
        <f>IF('Log_working_3-way'!$D600="","",'True_Odds_Calculator_3-way'!#REF!/'True_Odds_Calculator_3-way'!C601-1)</f>
        <v/>
      </c>
      <c r="K600" s="6" t="str">
        <f>IF('Log_working_3-way'!$D600="","",1/'True_Odds_Calculator_3-way'!A601+1/'True_Odds_Calculator_3-way'!B601+1/'True_Odds_Calculator_3-way'!C601-1)</f>
        <v/>
      </c>
    </row>
    <row r="601" spans="4:11" x14ac:dyDescent="0.25">
      <c r="D601" t="str">
        <f>solve_for_c('True_Odds_Calculator_3-way'!A602,'True_Odds_Calculator_3-way'!B602,'True_Odds_Calculator_3-way'!C602,'Log_working_3-way'!B$1,'Log_working_3-way'!B$2)</f>
        <v/>
      </c>
      <c r="F601" s="6" t="str">
        <f>IF('Log_working_3-way'!D601="","",1/'True_Odds_Calculator_3-way'!N602+1/'True_Odds_Calculator_3-way'!O602+1/'True_Odds_Calculator_3-way'!#REF!-1)</f>
        <v/>
      </c>
      <c r="H601" s="6" t="str">
        <f>IF('Log_working_3-way'!$D601="","",'True_Odds_Calculator_3-way'!N602/'True_Odds_Calculator_3-way'!A602-1)</f>
        <v/>
      </c>
      <c r="I601" s="6" t="str">
        <f>IF('Log_working_3-way'!$D601="","",'True_Odds_Calculator_3-way'!O602/'True_Odds_Calculator_3-way'!B602-1)</f>
        <v/>
      </c>
      <c r="J601" s="6" t="str">
        <f>IF('Log_working_3-way'!$D601="","",'True_Odds_Calculator_3-way'!#REF!/'True_Odds_Calculator_3-way'!C602-1)</f>
        <v/>
      </c>
      <c r="K601" s="6" t="str">
        <f>IF('Log_working_3-way'!$D601="","",1/'True_Odds_Calculator_3-way'!A602+1/'True_Odds_Calculator_3-way'!B602+1/'True_Odds_Calculator_3-way'!C602-1)</f>
        <v/>
      </c>
    </row>
    <row r="602" spans="4:11" x14ac:dyDescent="0.25">
      <c r="D602" t="str">
        <f>solve_for_c('True_Odds_Calculator_3-way'!A603,'True_Odds_Calculator_3-way'!B603,'True_Odds_Calculator_3-way'!C603,'Log_working_3-way'!B$1,'Log_working_3-way'!B$2)</f>
        <v/>
      </c>
      <c r="F602" s="6" t="str">
        <f>IF('Log_working_3-way'!D602="","",1/'True_Odds_Calculator_3-way'!N603+1/'True_Odds_Calculator_3-way'!O603+1/'True_Odds_Calculator_3-way'!#REF!-1)</f>
        <v/>
      </c>
      <c r="H602" s="6" t="str">
        <f>IF('Log_working_3-way'!$D602="","",'True_Odds_Calculator_3-way'!N603/'True_Odds_Calculator_3-way'!A603-1)</f>
        <v/>
      </c>
      <c r="I602" s="6" t="str">
        <f>IF('Log_working_3-way'!$D602="","",'True_Odds_Calculator_3-way'!O603/'True_Odds_Calculator_3-way'!B603-1)</f>
        <v/>
      </c>
      <c r="J602" s="6" t="str">
        <f>IF('Log_working_3-way'!$D602="","",'True_Odds_Calculator_3-way'!#REF!/'True_Odds_Calculator_3-way'!C603-1)</f>
        <v/>
      </c>
      <c r="K602" s="6" t="str">
        <f>IF('Log_working_3-way'!$D602="","",1/'True_Odds_Calculator_3-way'!A603+1/'True_Odds_Calculator_3-way'!B603+1/'True_Odds_Calculator_3-way'!C603-1)</f>
        <v/>
      </c>
    </row>
    <row r="603" spans="4:11" x14ac:dyDescent="0.25">
      <c r="D603" t="str">
        <f>solve_for_c('True_Odds_Calculator_3-way'!A604,'True_Odds_Calculator_3-way'!B604,'True_Odds_Calculator_3-way'!C604,'Log_working_3-way'!B$1,'Log_working_3-way'!B$2)</f>
        <v/>
      </c>
      <c r="F603" s="6" t="str">
        <f>IF('Log_working_3-way'!D603="","",1/'True_Odds_Calculator_3-way'!N604+1/'True_Odds_Calculator_3-way'!O604+1/'True_Odds_Calculator_3-way'!#REF!-1)</f>
        <v/>
      </c>
      <c r="H603" s="6" t="str">
        <f>IF('Log_working_3-way'!$D603="","",'True_Odds_Calculator_3-way'!N604/'True_Odds_Calculator_3-way'!A604-1)</f>
        <v/>
      </c>
      <c r="I603" s="6" t="str">
        <f>IF('Log_working_3-way'!$D603="","",'True_Odds_Calculator_3-way'!O604/'True_Odds_Calculator_3-way'!B604-1)</f>
        <v/>
      </c>
      <c r="J603" s="6" t="str">
        <f>IF('Log_working_3-way'!$D603="","",'True_Odds_Calculator_3-way'!#REF!/'True_Odds_Calculator_3-way'!C604-1)</f>
        <v/>
      </c>
      <c r="K603" s="6" t="str">
        <f>IF('Log_working_3-way'!$D603="","",1/'True_Odds_Calculator_3-way'!A604+1/'True_Odds_Calculator_3-way'!B604+1/'True_Odds_Calculator_3-way'!C604-1)</f>
        <v/>
      </c>
    </row>
    <row r="604" spans="4:11" x14ac:dyDescent="0.25">
      <c r="D604" t="str">
        <f>solve_for_c('True_Odds_Calculator_3-way'!A605,'True_Odds_Calculator_3-way'!B605,'True_Odds_Calculator_3-way'!C605,'Log_working_3-way'!B$1,'Log_working_3-way'!B$2)</f>
        <v/>
      </c>
      <c r="F604" s="6" t="str">
        <f>IF('Log_working_3-way'!D604="","",1/'True_Odds_Calculator_3-way'!N605+1/'True_Odds_Calculator_3-way'!O605+1/'True_Odds_Calculator_3-way'!#REF!-1)</f>
        <v/>
      </c>
      <c r="H604" s="6" t="str">
        <f>IF('Log_working_3-way'!$D604="","",'True_Odds_Calculator_3-way'!N605/'True_Odds_Calculator_3-way'!A605-1)</f>
        <v/>
      </c>
      <c r="I604" s="6" t="str">
        <f>IF('Log_working_3-way'!$D604="","",'True_Odds_Calculator_3-way'!O605/'True_Odds_Calculator_3-way'!B605-1)</f>
        <v/>
      </c>
      <c r="J604" s="6" t="str">
        <f>IF('Log_working_3-way'!$D604="","",'True_Odds_Calculator_3-way'!#REF!/'True_Odds_Calculator_3-way'!C605-1)</f>
        <v/>
      </c>
      <c r="K604" s="6" t="str">
        <f>IF('Log_working_3-way'!$D604="","",1/'True_Odds_Calculator_3-way'!A605+1/'True_Odds_Calculator_3-way'!B605+1/'True_Odds_Calculator_3-way'!C605-1)</f>
        <v/>
      </c>
    </row>
    <row r="605" spans="4:11" x14ac:dyDescent="0.25">
      <c r="D605" t="str">
        <f>solve_for_c('True_Odds_Calculator_3-way'!A606,'True_Odds_Calculator_3-way'!B606,'True_Odds_Calculator_3-way'!C606,'Log_working_3-way'!B$1,'Log_working_3-way'!B$2)</f>
        <v/>
      </c>
      <c r="F605" s="6" t="str">
        <f>IF('Log_working_3-way'!D605="","",1/'True_Odds_Calculator_3-way'!N606+1/'True_Odds_Calculator_3-way'!O606+1/'True_Odds_Calculator_3-way'!#REF!-1)</f>
        <v/>
      </c>
      <c r="H605" s="6" t="str">
        <f>IF('Log_working_3-way'!$D605="","",'True_Odds_Calculator_3-way'!N606/'True_Odds_Calculator_3-way'!A606-1)</f>
        <v/>
      </c>
      <c r="I605" s="6" t="str">
        <f>IF('Log_working_3-way'!$D605="","",'True_Odds_Calculator_3-way'!O606/'True_Odds_Calculator_3-way'!B606-1)</f>
        <v/>
      </c>
      <c r="J605" s="6" t="str">
        <f>IF('Log_working_3-way'!$D605="","",'True_Odds_Calculator_3-way'!#REF!/'True_Odds_Calculator_3-way'!C606-1)</f>
        <v/>
      </c>
      <c r="K605" s="6" t="str">
        <f>IF('Log_working_3-way'!$D605="","",1/'True_Odds_Calculator_3-way'!A606+1/'True_Odds_Calculator_3-way'!B606+1/'True_Odds_Calculator_3-way'!C606-1)</f>
        <v/>
      </c>
    </row>
    <row r="606" spans="4:11" x14ac:dyDescent="0.25">
      <c r="D606" t="str">
        <f>solve_for_c('True_Odds_Calculator_3-way'!A607,'True_Odds_Calculator_3-way'!B607,'True_Odds_Calculator_3-way'!C607,'Log_working_3-way'!B$1,'Log_working_3-way'!B$2)</f>
        <v/>
      </c>
      <c r="F606" s="6" t="str">
        <f>IF('Log_working_3-way'!D606="","",1/'True_Odds_Calculator_3-way'!N607+1/'True_Odds_Calculator_3-way'!O607+1/'True_Odds_Calculator_3-way'!#REF!-1)</f>
        <v/>
      </c>
      <c r="H606" s="6" t="str">
        <f>IF('Log_working_3-way'!$D606="","",'True_Odds_Calculator_3-way'!N607/'True_Odds_Calculator_3-way'!A607-1)</f>
        <v/>
      </c>
      <c r="I606" s="6" t="str">
        <f>IF('Log_working_3-way'!$D606="","",'True_Odds_Calculator_3-way'!O607/'True_Odds_Calculator_3-way'!B607-1)</f>
        <v/>
      </c>
      <c r="J606" s="6" t="str">
        <f>IF('Log_working_3-way'!$D606="","",'True_Odds_Calculator_3-way'!#REF!/'True_Odds_Calculator_3-way'!C607-1)</f>
        <v/>
      </c>
      <c r="K606" s="6" t="str">
        <f>IF('Log_working_3-way'!$D606="","",1/'True_Odds_Calculator_3-way'!A607+1/'True_Odds_Calculator_3-way'!B607+1/'True_Odds_Calculator_3-way'!C607-1)</f>
        <v/>
      </c>
    </row>
    <row r="607" spans="4:11" x14ac:dyDescent="0.25">
      <c r="D607" t="str">
        <f>solve_for_c('True_Odds_Calculator_3-way'!A608,'True_Odds_Calculator_3-way'!B608,'True_Odds_Calculator_3-way'!C608,'Log_working_3-way'!B$1,'Log_working_3-way'!B$2)</f>
        <v/>
      </c>
      <c r="F607" s="6" t="str">
        <f>IF('Log_working_3-way'!D607="","",1/'True_Odds_Calculator_3-way'!N608+1/'True_Odds_Calculator_3-way'!O608+1/'True_Odds_Calculator_3-way'!#REF!-1)</f>
        <v/>
      </c>
      <c r="H607" s="6" t="str">
        <f>IF('Log_working_3-way'!$D607="","",'True_Odds_Calculator_3-way'!N608/'True_Odds_Calculator_3-way'!A608-1)</f>
        <v/>
      </c>
      <c r="I607" s="6" t="str">
        <f>IF('Log_working_3-way'!$D607="","",'True_Odds_Calculator_3-way'!O608/'True_Odds_Calculator_3-way'!B608-1)</f>
        <v/>
      </c>
      <c r="J607" s="6" t="str">
        <f>IF('Log_working_3-way'!$D607="","",'True_Odds_Calculator_3-way'!#REF!/'True_Odds_Calculator_3-way'!C608-1)</f>
        <v/>
      </c>
      <c r="K607" s="6" t="str">
        <f>IF('Log_working_3-way'!$D607="","",1/'True_Odds_Calculator_3-way'!A608+1/'True_Odds_Calculator_3-way'!B608+1/'True_Odds_Calculator_3-way'!C608-1)</f>
        <v/>
      </c>
    </row>
    <row r="608" spans="4:11" x14ac:dyDescent="0.25">
      <c r="D608" t="str">
        <f>solve_for_c('True_Odds_Calculator_3-way'!A609,'True_Odds_Calculator_3-way'!B609,'True_Odds_Calculator_3-way'!C609,'Log_working_3-way'!B$1,'Log_working_3-way'!B$2)</f>
        <v/>
      </c>
      <c r="F608" s="6" t="str">
        <f>IF('Log_working_3-way'!D608="","",1/'True_Odds_Calculator_3-way'!N609+1/'True_Odds_Calculator_3-way'!O609+1/'True_Odds_Calculator_3-way'!#REF!-1)</f>
        <v/>
      </c>
      <c r="H608" s="6" t="str">
        <f>IF('Log_working_3-way'!$D608="","",'True_Odds_Calculator_3-way'!N609/'True_Odds_Calculator_3-way'!A609-1)</f>
        <v/>
      </c>
      <c r="I608" s="6" t="str">
        <f>IF('Log_working_3-way'!$D608="","",'True_Odds_Calculator_3-way'!O609/'True_Odds_Calculator_3-way'!B609-1)</f>
        <v/>
      </c>
      <c r="J608" s="6" t="str">
        <f>IF('Log_working_3-way'!$D608="","",'True_Odds_Calculator_3-way'!#REF!/'True_Odds_Calculator_3-way'!C609-1)</f>
        <v/>
      </c>
      <c r="K608" s="6" t="str">
        <f>IF('Log_working_3-way'!$D608="","",1/'True_Odds_Calculator_3-way'!A609+1/'True_Odds_Calculator_3-way'!B609+1/'True_Odds_Calculator_3-way'!C609-1)</f>
        <v/>
      </c>
    </row>
    <row r="609" spans="4:11" x14ac:dyDescent="0.25">
      <c r="D609" t="str">
        <f>solve_for_c('True_Odds_Calculator_3-way'!A610,'True_Odds_Calculator_3-way'!B610,'True_Odds_Calculator_3-way'!C610,'Log_working_3-way'!B$1,'Log_working_3-way'!B$2)</f>
        <v/>
      </c>
      <c r="F609" s="6" t="str">
        <f>IF('Log_working_3-way'!D609="","",1/'True_Odds_Calculator_3-way'!N610+1/'True_Odds_Calculator_3-way'!O610+1/'True_Odds_Calculator_3-way'!#REF!-1)</f>
        <v/>
      </c>
      <c r="H609" s="6" t="str">
        <f>IF('Log_working_3-way'!$D609="","",'True_Odds_Calculator_3-way'!N610/'True_Odds_Calculator_3-way'!A610-1)</f>
        <v/>
      </c>
      <c r="I609" s="6" t="str">
        <f>IF('Log_working_3-way'!$D609="","",'True_Odds_Calculator_3-way'!O610/'True_Odds_Calculator_3-way'!B610-1)</f>
        <v/>
      </c>
      <c r="J609" s="6" t="str">
        <f>IF('Log_working_3-way'!$D609="","",'True_Odds_Calculator_3-way'!#REF!/'True_Odds_Calculator_3-way'!C610-1)</f>
        <v/>
      </c>
      <c r="K609" s="6" t="str">
        <f>IF('Log_working_3-way'!$D609="","",1/'True_Odds_Calculator_3-way'!A610+1/'True_Odds_Calculator_3-way'!B610+1/'True_Odds_Calculator_3-way'!C610-1)</f>
        <v/>
      </c>
    </row>
    <row r="610" spans="4:11" x14ac:dyDescent="0.25">
      <c r="D610" t="str">
        <f>solve_for_c('True_Odds_Calculator_3-way'!A611,'True_Odds_Calculator_3-way'!B611,'True_Odds_Calculator_3-way'!C611,'Log_working_3-way'!B$1,'Log_working_3-way'!B$2)</f>
        <v/>
      </c>
      <c r="F610" s="6" t="str">
        <f>IF('Log_working_3-way'!D610="","",1/'True_Odds_Calculator_3-way'!N611+1/'True_Odds_Calculator_3-way'!O611+1/'True_Odds_Calculator_3-way'!#REF!-1)</f>
        <v/>
      </c>
      <c r="H610" s="6" t="str">
        <f>IF('Log_working_3-way'!$D610="","",'True_Odds_Calculator_3-way'!N611/'True_Odds_Calculator_3-way'!A611-1)</f>
        <v/>
      </c>
      <c r="I610" s="6" t="str">
        <f>IF('Log_working_3-way'!$D610="","",'True_Odds_Calculator_3-way'!O611/'True_Odds_Calculator_3-way'!B611-1)</f>
        <v/>
      </c>
      <c r="J610" s="6" t="str">
        <f>IF('Log_working_3-way'!$D610="","",'True_Odds_Calculator_3-way'!#REF!/'True_Odds_Calculator_3-way'!C611-1)</f>
        <v/>
      </c>
      <c r="K610" s="6" t="str">
        <f>IF('Log_working_3-way'!$D610="","",1/'True_Odds_Calculator_3-way'!A611+1/'True_Odds_Calculator_3-way'!B611+1/'True_Odds_Calculator_3-way'!C611-1)</f>
        <v/>
      </c>
    </row>
    <row r="611" spans="4:11" x14ac:dyDescent="0.25">
      <c r="D611" t="str">
        <f>solve_for_c('True_Odds_Calculator_3-way'!A612,'True_Odds_Calculator_3-way'!B612,'True_Odds_Calculator_3-way'!C612,'Log_working_3-way'!B$1,'Log_working_3-way'!B$2)</f>
        <v/>
      </c>
      <c r="F611" s="6" t="str">
        <f>IF('Log_working_3-way'!D611="","",1/'True_Odds_Calculator_3-way'!N612+1/'True_Odds_Calculator_3-way'!O612+1/'True_Odds_Calculator_3-way'!#REF!-1)</f>
        <v/>
      </c>
      <c r="H611" s="6" t="str">
        <f>IF('Log_working_3-way'!$D611="","",'True_Odds_Calculator_3-way'!N612/'True_Odds_Calculator_3-way'!A612-1)</f>
        <v/>
      </c>
      <c r="I611" s="6" t="str">
        <f>IF('Log_working_3-way'!$D611="","",'True_Odds_Calculator_3-way'!O612/'True_Odds_Calculator_3-way'!B612-1)</f>
        <v/>
      </c>
      <c r="J611" s="6" t="str">
        <f>IF('Log_working_3-way'!$D611="","",'True_Odds_Calculator_3-way'!#REF!/'True_Odds_Calculator_3-way'!C612-1)</f>
        <v/>
      </c>
      <c r="K611" s="6" t="str">
        <f>IF('Log_working_3-way'!$D611="","",1/'True_Odds_Calculator_3-way'!A612+1/'True_Odds_Calculator_3-way'!B612+1/'True_Odds_Calculator_3-way'!C612-1)</f>
        <v/>
      </c>
    </row>
    <row r="612" spans="4:11" x14ac:dyDescent="0.25">
      <c r="D612" t="str">
        <f>solve_for_c('True_Odds_Calculator_3-way'!A613,'True_Odds_Calculator_3-way'!B613,'True_Odds_Calculator_3-way'!C613,'Log_working_3-way'!B$1,'Log_working_3-way'!B$2)</f>
        <v/>
      </c>
      <c r="F612" s="6" t="str">
        <f>IF('Log_working_3-way'!D612="","",1/'True_Odds_Calculator_3-way'!N613+1/'True_Odds_Calculator_3-way'!O613+1/'True_Odds_Calculator_3-way'!#REF!-1)</f>
        <v/>
      </c>
      <c r="H612" s="6" t="str">
        <f>IF('Log_working_3-way'!$D612="","",'True_Odds_Calculator_3-way'!N613/'True_Odds_Calculator_3-way'!A613-1)</f>
        <v/>
      </c>
      <c r="I612" s="6" t="str">
        <f>IF('Log_working_3-way'!$D612="","",'True_Odds_Calculator_3-way'!O613/'True_Odds_Calculator_3-way'!B613-1)</f>
        <v/>
      </c>
      <c r="J612" s="6" t="str">
        <f>IF('Log_working_3-way'!$D612="","",'True_Odds_Calculator_3-way'!#REF!/'True_Odds_Calculator_3-way'!C613-1)</f>
        <v/>
      </c>
      <c r="K612" s="6" t="str">
        <f>IF('Log_working_3-way'!$D612="","",1/'True_Odds_Calculator_3-way'!A613+1/'True_Odds_Calculator_3-way'!B613+1/'True_Odds_Calculator_3-way'!C613-1)</f>
        <v/>
      </c>
    </row>
    <row r="613" spans="4:11" x14ac:dyDescent="0.25">
      <c r="D613" t="str">
        <f>solve_for_c('True_Odds_Calculator_3-way'!A614,'True_Odds_Calculator_3-way'!B614,'True_Odds_Calculator_3-way'!C614,'Log_working_3-way'!B$1,'Log_working_3-way'!B$2)</f>
        <v/>
      </c>
      <c r="F613" s="6" t="str">
        <f>IF('Log_working_3-way'!D613="","",1/'True_Odds_Calculator_3-way'!N614+1/'True_Odds_Calculator_3-way'!O614+1/'True_Odds_Calculator_3-way'!#REF!-1)</f>
        <v/>
      </c>
      <c r="H613" s="6" t="str">
        <f>IF('Log_working_3-way'!$D613="","",'True_Odds_Calculator_3-way'!N614/'True_Odds_Calculator_3-way'!A614-1)</f>
        <v/>
      </c>
      <c r="I613" s="6" t="str">
        <f>IF('Log_working_3-way'!$D613="","",'True_Odds_Calculator_3-way'!O614/'True_Odds_Calculator_3-way'!B614-1)</f>
        <v/>
      </c>
      <c r="J613" s="6" t="str">
        <f>IF('Log_working_3-way'!$D613="","",'True_Odds_Calculator_3-way'!#REF!/'True_Odds_Calculator_3-way'!C614-1)</f>
        <v/>
      </c>
      <c r="K613" s="6" t="str">
        <f>IF('Log_working_3-way'!$D613="","",1/'True_Odds_Calculator_3-way'!A614+1/'True_Odds_Calculator_3-way'!B614+1/'True_Odds_Calculator_3-way'!C614-1)</f>
        <v/>
      </c>
    </row>
    <row r="614" spans="4:11" x14ac:dyDescent="0.25">
      <c r="D614" t="str">
        <f>solve_for_c('True_Odds_Calculator_3-way'!A615,'True_Odds_Calculator_3-way'!B615,'True_Odds_Calculator_3-way'!C615,'Log_working_3-way'!B$1,'Log_working_3-way'!B$2)</f>
        <v/>
      </c>
      <c r="F614" s="6" t="str">
        <f>IF('Log_working_3-way'!D614="","",1/'True_Odds_Calculator_3-way'!N615+1/'True_Odds_Calculator_3-way'!O615+1/'True_Odds_Calculator_3-way'!#REF!-1)</f>
        <v/>
      </c>
      <c r="H614" s="6" t="str">
        <f>IF('Log_working_3-way'!$D614="","",'True_Odds_Calculator_3-way'!N615/'True_Odds_Calculator_3-way'!A615-1)</f>
        <v/>
      </c>
      <c r="I614" s="6" t="str">
        <f>IF('Log_working_3-way'!$D614="","",'True_Odds_Calculator_3-way'!O615/'True_Odds_Calculator_3-way'!B615-1)</f>
        <v/>
      </c>
      <c r="J614" s="6" t="str">
        <f>IF('Log_working_3-way'!$D614="","",'True_Odds_Calculator_3-way'!#REF!/'True_Odds_Calculator_3-way'!C615-1)</f>
        <v/>
      </c>
      <c r="K614" s="6" t="str">
        <f>IF('Log_working_3-way'!$D614="","",1/'True_Odds_Calculator_3-way'!A615+1/'True_Odds_Calculator_3-way'!B615+1/'True_Odds_Calculator_3-way'!C615-1)</f>
        <v/>
      </c>
    </row>
    <row r="615" spans="4:11" x14ac:dyDescent="0.25">
      <c r="D615" t="str">
        <f>solve_for_c('True_Odds_Calculator_3-way'!A616,'True_Odds_Calculator_3-way'!B616,'True_Odds_Calculator_3-way'!C616,'Log_working_3-way'!B$1,'Log_working_3-way'!B$2)</f>
        <v/>
      </c>
      <c r="F615" s="6" t="str">
        <f>IF('Log_working_3-way'!D615="","",1/'True_Odds_Calculator_3-way'!N616+1/'True_Odds_Calculator_3-way'!O616+1/'True_Odds_Calculator_3-way'!#REF!-1)</f>
        <v/>
      </c>
      <c r="H615" s="6" t="str">
        <f>IF('Log_working_3-way'!$D615="","",'True_Odds_Calculator_3-way'!N616/'True_Odds_Calculator_3-way'!A616-1)</f>
        <v/>
      </c>
      <c r="I615" s="6" t="str">
        <f>IF('Log_working_3-way'!$D615="","",'True_Odds_Calculator_3-way'!O616/'True_Odds_Calculator_3-way'!B616-1)</f>
        <v/>
      </c>
      <c r="J615" s="6" t="str">
        <f>IF('Log_working_3-way'!$D615="","",'True_Odds_Calculator_3-way'!#REF!/'True_Odds_Calculator_3-way'!C616-1)</f>
        <v/>
      </c>
      <c r="K615" s="6" t="str">
        <f>IF('Log_working_3-way'!$D615="","",1/'True_Odds_Calculator_3-way'!A616+1/'True_Odds_Calculator_3-way'!B616+1/'True_Odds_Calculator_3-way'!C616-1)</f>
        <v/>
      </c>
    </row>
    <row r="616" spans="4:11" x14ac:dyDescent="0.25">
      <c r="D616" t="str">
        <f>solve_for_c('True_Odds_Calculator_3-way'!A617,'True_Odds_Calculator_3-way'!B617,'True_Odds_Calculator_3-way'!C617,'Log_working_3-way'!B$1,'Log_working_3-way'!B$2)</f>
        <v/>
      </c>
      <c r="F616" s="6" t="str">
        <f>IF('Log_working_3-way'!D616="","",1/'True_Odds_Calculator_3-way'!N617+1/'True_Odds_Calculator_3-way'!O617+1/'True_Odds_Calculator_3-way'!#REF!-1)</f>
        <v/>
      </c>
      <c r="H616" s="6" t="str">
        <f>IF('Log_working_3-way'!$D616="","",'True_Odds_Calculator_3-way'!N617/'True_Odds_Calculator_3-way'!A617-1)</f>
        <v/>
      </c>
      <c r="I616" s="6" t="str">
        <f>IF('Log_working_3-way'!$D616="","",'True_Odds_Calculator_3-way'!O617/'True_Odds_Calculator_3-way'!B617-1)</f>
        <v/>
      </c>
      <c r="J616" s="6" t="str">
        <f>IF('Log_working_3-way'!$D616="","",'True_Odds_Calculator_3-way'!#REF!/'True_Odds_Calculator_3-way'!C617-1)</f>
        <v/>
      </c>
      <c r="K616" s="6" t="str">
        <f>IF('Log_working_3-way'!$D616="","",1/'True_Odds_Calculator_3-way'!A617+1/'True_Odds_Calculator_3-way'!B617+1/'True_Odds_Calculator_3-way'!C617-1)</f>
        <v/>
      </c>
    </row>
    <row r="617" spans="4:11" x14ac:dyDescent="0.25">
      <c r="D617" t="str">
        <f>solve_for_c('True_Odds_Calculator_3-way'!A618,'True_Odds_Calculator_3-way'!B618,'True_Odds_Calculator_3-way'!C618,'Log_working_3-way'!B$1,'Log_working_3-way'!B$2)</f>
        <v/>
      </c>
      <c r="F617" s="6" t="str">
        <f>IF('Log_working_3-way'!D617="","",1/'True_Odds_Calculator_3-way'!N618+1/'True_Odds_Calculator_3-way'!O618+1/'True_Odds_Calculator_3-way'!#REF!-1)</f>
        <v/>
      </c>
      <c r="H617" s="6" t="str">
        <f>IF('Log_working_3-way'!$D617="","",'True_Odds_Calculator_3-way'!N618/'True_Odds_Calculator_3-way'!A618-1)</f>
        <v/>
      </c>
      <c r="I617" s="6" t="str">
        <f>IF('Log_working_3-way'!$D617="","",'True_Odds_Calculator_3-way'!O618/'True_Odds_Calculator_3-way'!B618-1)</f>
        <v/>
      </c>
      <c r="J617" s="6" t="str">
        <f>IF('Log_working_3-way'!$D617="","",'True_Odds_Calculator_3-way'!#REF!/'True_Odds_Calculator_3-way'!C618-1)</f>
        <v/>
      </c>
      <c r="K617" s="6" t="str">
        <f>IF('Log_working_3-way'!$D617="","",1/'True_Odds_Calculator_3-way'!A618+1/'True_Odds_Calculator_3-way'!B618+1/'True_Odds_Calculator_3-way'!C618-1)</f>
        <v/>
      </c>
    </row>
    <row r="618" spans="4:11" x14ac:dyDescent="0.25">
      <c r="D618" t="str">
        <f>solve_for_c('True_Odds_Calculator_3-way'!A619,'True_Odds_Calculator_3-way'!B619,'True_Odds_Calculator_3-way'!C619,'Log_working_3-way'!B$1,'Log_working_3-way'!B$2)</f>
        <v/>
      </c>
      <c r="F618" s="6" t="str">
        <f>IF('Log_working_3-way'!D618="","",1/'True_Odds_Calculator_3-way'!N619+1/'True_Odds_Calculator_3-way'!O619+1/'True_Odds_Calculator_3-way'!#REF!-1)</f>
        <v/>
      </c>
      <c r="H618" s="6" t="str">
        <f>IF('Log_working_3-way'!$D618="","",'True_Odds_Calculator_3-way'!N619/'True_Odds_Calculator_3-way'!A619-1)</f>
        <v/>
      </c>
      <c r="I618" s="6" t="str">
        <f>IF('Log_working_3-way'!$D618="","",'True_Odds_Calculator_3-way'!O619/'True_Odds_Calculator_3-way'!B619-1)</f>
        <v/>
      </c>
      <c r="J618" s="6" t="str">
        <f>IF('Log_working_3-way'!$D618="","",'True_Odds_Calculator_3-way'!#REF!/'True_Odds_Calculator_3-way'!C619-1)</f>
        <v/>
      </c>
      <c r="K618" s="6" t="str">
        <f>IF('Log_working_3-way'!$D618="","",1/'True_Odds_Calculator_3-way'!A619+1/'True_Odds_Calculator_3-way'!B619+1/'True_Odds_Calculator_3-way'!C619-1)</f>
        <v/>
      </c>
    </row>
    <row r="619" spans="4:11" x14ac:dyDescent="0.25">
      <c r="D619" t="str">
        <f>solve_for_c('True_Odds_Calculator_3-way'!A620,'True_Odds_Calculator_3-way'!B620,'True_Odds_Calculator_3-way'!C620,'Log_working_3-way'!B$1,'Log_working_3-way'!B$2)</f>
        <v/>
      </c>
      <c r="F619" s="6" t="str">
        <f>IF('Log_working_3-way'!D619="","",1/'True_Odds_Calculator_3-way'!N620+1/'True_Odds_Calculator_3-way'!O620+1/'True_Odds_Calculator_3-way'!#REF!-1)</f>
        <v/>
      </c>
      <c r="H619" s="6" t="str">
        <f>IF('Log_working_3-way'!$D619="","",'True_Odds_Calculator_3-way'!N620/'True_Odds_Calculator_3-way'!A620-1)</f>
        <v/>
      </c>
      <c r="I619" s="6" t="str">
        <f>IF('Log_working_3-way'!$D619="","",'True_Odds_Calculator_3-way'!O620/'True_Odds_Calculator_3-way'!B620-1)</f>
        <v/>
      </c>
      <c r="J619" s="6" t="str">
        <f>IF('Log_working_3-way'!$D619="","",'True_Odds_Calculator_3-way'!#REF!/'True_Odds_Calculator_3-way'!C620-1)</f>
        <v/>
      </c>
      <c r="K619" s="6" t="str">
        <f>IF('Log_working_3-way'!$D619="","",1/'True_Odds_Calculator_3-way'!A620+1/'True_Odds_Calculator_3-way'!B620+1/'True_Odds_Calculator_3-way'!C620-1)</f>
        <v/>
      </c>
    </row>
    <row r="620" spans="4:11" x14ac:dyDescent="0.25">
      <c r="D620" t="str">
        <f>solve_for_c('True_Odds_Calculator_3-way'!A621,'True_Odds_Calculator_3-way'!B621,'True_Odds_Calculator_3-way'!C621,'Log_working_3-way'!B$1,'Log_working_3-way'!B$2)</f>
        <v/>
      </c>
      <c r="F620" s="6" t="str">
        <f>IF('Log_working_3-way'!D620="","",1/'True_Odds_Calculator_3-way'!N621+1/'True_Odds_Calculator_3-way'!O621+1/'True_Odds_Calculator_3-way'!#REF!-1)</f>
        <v/>
      </c>
      <c r="H620" s="6" t="str">
        <f>IF('Log_working_3-way'!$D620="","",'True_Odds_Calculator_3-way'!N621/'True_Odds_Calculator_3-way'!A621-1)</f>
        <v/>
      </c>
      <c r="I620" s="6" t="str">
        <f>IF('Log_working_3-way'!$D620="","",'True_Odds_Calculator_3-way'!O621/'True_Odds_Calculator_3-way'!B621-1)</f>
        <v/>
      </c>
      <c r="J620" s="6" t="str">
        <f>IF('Log_working_3-way'!$D620="","",'True_Odds_Calculator_3-way'!#REF!/'True_Odds_Calculator_3-way'!C621-1)</f>
        <v/>
      </c>
      <c r="K620" s="6" t="str">
        <f>IF('Log_working_3-way'!$D620="","",1/'True_Odds_Calculator_3-way'!A621+1/'True_Odds_Calculator_3-way'!B621+1/'True_Odds_Calculator_3-way'!C621-1)</f>
        <v/>
      </c>
    </row>
    <row r="621" spans="4:11" x14ac:dyDescent="0.25">
      <c r="D621" t="str">
        <f>solve_for_c('True_Odds_Calculator_3-way'!A622,'True_Odds_Calculator_3-way'!B622,'True_Odds_Calculator_3-way'!C622,'Log_working_3-way'!B$1,'Log_working_3-way'!B$2)</f>
        <v/>
      </c>
      <c r="F621" s="6" t="str">
        <f>IF('Log_working_3-way'!D621="","",1/'True_Odds_Calculator_3-way'!N622+1/'True_Odds_Calculator_3-way'!O622+1/'True_Odds_Calculator_3-way'!#REF!-1)</f>
        <v/>
      </c>
      <c r="H621" s="6" t="str">
        <f>IF('Log_working_3-way'!$D621="","",'True_Odds_Calculator_3-way'!N622/'True_Odds_Calculator_3-way'!A622-1)</f>
        <v/>
      </c>
      <c r="I621" s="6" t="str">
        <f>IF('Log_working_3-way'!$D621="","",'True_Odds_Calculator_3-way'!O622/'True_Odds_Calculator_3-way'!B622-1)</f>
        <v/>
      </c>
      <c r="J621" s="6" t="str">
        <f>IF('Log_working_3-way'!$D621="","",'True_Odds_Calculator_3-way'!#REF!/'True_Odds_Calculator_3-way'!C622-1)</f>
        <v/>
      </c>
      <c r="K621" s="6" t="str">
        <f>IF('Log_working_3-way'!$D621="","",1/'True_Odds_Calculator_3-way'!A622+1/'True_Odds_Calculator_3-way'!B622+1/'True_Odds_Calculator_3-way'!C622-1)</f>
        <v/>
      </c>
    </row>
    <row r="622" spans="4:11" x14ac:dyDescent="0.25">
      <c r="D622" t="str">
        <f>solve_for_c('True_Odds_Calculator_3-way'!A623,'True_Odds_Calculator_3-way'!B623,'True_Odds_Calculator_3-way'!C623,'Log_working_3-way'!B$1,'Log_working_3-way'!B$2)</f>
        <v/>
      </c>
      <c r="F622" s="6" t="str">
        <f>IF('Log_working_3-way'!D622="","",1/'True_Odds_Calculator_3-way'!N623+1/'True_Odds_Calculator_3-way'!O623+1/'True_Odds_Calculator_3-way'!#REF!-1)</f>
        <v/>
      </c>
      <c r="H622" s="6" t="str">
        <f>IF('Log_working_3-way'!$D622="","",'True_Odds_Calculator_3-way'!N623/'True_Odds_Calculator_3-way'!A623-1)</f>
        <v/>
      </c>
      <c r="I622" s="6" t="str">
        <f>IF('Log_working_3-way'!$D622="","",'True_Odds_Calculator_3-way'!O623/'True_Odds_Calculator_3-way'!B623-1)</f>
        <v/>
      </c>
      <c r="J622" s="6" t="str">
        <f>IF('Log_working_3-way'!$D622="","",'True_Odds_Calculator_3-way'!#REF!/'True_Odds_Calculator_3-way'!C623-1)</f>
        <v/>
      </c>
      <c r="K622" s="6" t="str">
        <f>IF('Log_working_3-way'!$D622="","",1/'True_Odds_Calculator_3-way'!A623+1/'True_Odds_Calculator_3-way'!B623+1/'True_Odds_Calculator_3-way'!C623-1)</f>
        <v/>
      </c>
    </row>
    <row r="623" spans="4:11" x14ac:dyDescent="0.25">
      <c r="D623" t="str">
        <f>solve_for_c('True_Odds_Calculator_3-way'!A624,'True_Odds_Calculator_3-way'!B624,'True_Odds_Calculator_3-way'!C624,'Log_working_3-way'!B$1,'Log_working_3-way'!B$2)</f>
        <v/>
      </c>
      <c r="F623" s="6" t="str">
        <f>IF('Log_working_3-way'!D623="","",1/'True_Odds_Calculator_3-way'!N624+1/'True_Odds_Calculator_3-way'!O624+1/'True_Odds_Calculator_3-way'!#REF!-1)</f>
        <v/>
      </c>
      <c r="H623" s="6" t="str">
        <f>IF('Log_working_3-way'!$D623="","",'True_Odds_Calculator_3-way'!N624/'True_Odds_Calculator_3-way'!A624-1)</f>
        <v/>
      </c>
      <c r="I623" s="6" t="str">
        <f>IF('Log_working_3-way'!$D623="","",'True_Odds_Calculator_3-way'!O624/'True_Odds_Calculator_3-way'!B624-1)</f>
        <v/>
      </c>
      <c r="J623" s="6" t="str">
        <f>IF('Log_working_3-way'!$D623="","",'True_Odds_Calculator_3-way'!#REF!/'True_Odds_Calculator_3-way'!C624-1)</f>
        <v/>
      </c>
      <c r="K623" s="6" t="str">
        <f>IF('Log_working_3-way'!$D623="","",1/'True_Odds_Calculator_3-way'!A624+1/'True_Odds_Calculator_3-way'!B624+1/'True_Odds_Calculator_3-way'!C624-1)</f>
        <v/>
      </c>
    </row>
    <row r="624" spans="4:11" x14ac:dyDescent="0.25">
      <c r="D624" t="str">
        <f>solve_for_c('True_Odds_Calculator_3-way'!A625,'True_Odds_Calculator_3-way'!B625,'True_Odds_Calculator_3-way'!C625,'Log_working_3-way'!B$1,'Log_working_3-way'!B$2)</f>
        <v/>
      </c>
      <c r="F624" s="6" t="str">
        <f>IF('Log_working_3-way'!D624="","",1/'True_Odds_Calculator_3-way'!N625+1/'True_Odds_Calculator_3-way'!O625+1/'True_Odds_Calculator_3-way'!#REF!-1)</f>
        <v/>
      </c>
      <c r="H624" s="6" t="str">
        <f>IF('Log_working_3-way'!$D624="","",'True_Odds_Calculator_3-way'!N625/'True_Odds_Calculator_3-way'!A625-1)</f>
        <v/>
      </c>
      <c r="I624" s="6" t="str">
        <f>IF('Log_working_3-way'!$D624="","",'True_Odds_Calculator_3-way'!O625/'True_Odds_Calculator_3-way'!B625-1)</f>
        <v/>
      </c>
      <c r="J624" s="6" t="str">
        <f>IF('Log_working_3-way'!$D624="","",'True_Odds_Calculator_3-way'!#REF!/'True_Odds_Calculator_3-way'!C625-1)</f>
        <v/>
      </c>
      <c r="K624" s="6" t="str">
        <f>IF('Log_working_3-way'!$D624="","",1/'True_Odds_Calculator_3-way'!A625+1/'True_Odds_Calculator_3-way'!B625+1/'True_Odds_Calculator_3-way'!C625-1)</f>
        <v/>
      </c>
    </row>
    <row r="625" spans="4:11" x14ac:dyDescent="0.25">
      <c r="D625" t="str">
        <f>solve_for_c('True_Odds_Calculator_3-way'!A626,'True_Odds_Calculator_3-way'!B626,'True_Odds_Calculator_3-way'!C626,'Log_working_3-way'!B$1,'Log_working_3-way'!B$2)</f>
        <v/>
      </c>
      <c r="F625" s="6" t="str">
        <f>IF('Log_working_3-way'!D625="","",1/'True_Odds_Calculator_3-way'!N626+1/'True_Odds_Calculator_3-way'!O626+1/'True_Odds_Calculator_3-way'!#REF!-1)</f>
        <v/>
      </c>
      <c r="H625" s="6" t="str">
        <f>IF('Log_working_3-way'!$D625="","",'True_Odds_Calculator_3-way'!N626/'True_Odds_Calculator_3-way'!A626-1)</f>
        <v/>
      </c>
      <c r="I625" s="6" t="str">
        <f>IF('Log_working_3-way'!$D625="","",'True_Odds_Calculator_3-way'!O626/'True_Odds_Calculator_3-way'!B626-1)</f>
        <v/>
      </c>
      <c r="J625" s="6" t="str">
        <f>IF('Log_working_3-way'!$D625="","",'True_Odds_Calculator_3-way'!#REF!/'True_Odds_Calculator_3-way'!C626-1)</f>
        <v/>
      </c>
      <c r="K625" s="6" t="str">
        <f>IF('Log_working_3-way'!$D625="","",1/'True_Odds_Calculator_3-way'!A626+1/'True_Odds_Calculator_3-way'!B626+1/'True_Odds_Calculator_3-way'!C626-1)</f>
        <v/>
      </c>
    </row>
    <row r="626" spans="4:11" x14ac:dyDescent="0.25">
      <c r="D626" t="str">
        <f>solve_for_c('True_Odds_Calculator_3-way'!A627,'True_Odds_Calculator_3-way'!B627,'True_Odds_Calculator_3-way'!C627,'Log_working_3-way'!B$1,'Log_working_3-way'!B$2)</f>
        <v/>
      </c>
      <c r="F626" s="6" t="str">
        <f>IF('Log_working_3-way'!D626="","",1/'True_Odds_Calculator_3-way'!N627+1/'True_Odds_Calculator_3-way'!O627+1/'True_Odds_Calculator_3-way'!#REF!-1)</f>
        <v/>
      </c>
      <c r="H626" s="6" t="str">
        <f>IF('Log_working_3-way'!$D626="","",'True_Odds_Calculator_3-way'!N627/'True_Odds_Calculator_3-way'!A627-1)</f>
        <v/>
      </c>
      <c r="I626" s="6" t="str">
        <f>IF('Log_working_3-way'!$D626="","",'True_Odds_Calculator_3-way'!O627/'True_Odds_Calculator_3-way'!B627-1)</f>
        <v/>
      </c>
      <c r="J626" s="6" t="str">
        <f>IF('Log_working_3-way'!$D626="","",'True_Odds_Calculator_3-way'!#REF!/'True_Odds_Calculator_3-way'!C627-1)</f>
        <v/>
      </c>
      <c r="K626" s="6" t="str">
        <f>IF('Log_working_3-way'!$D626="","",1/'True_Odds_Calculator_3-way'!A627+1/'True_Odds_Calculator_3-way'!B627+1/'True_Odds_Calculator_3-way'!C627-1)</f>
        <v/>
      </c>
    </row>
    <row r="627" spans="4:11" x14ac:dyDescent="0.25">
      <c r="D627" t="str">
        <f>solve_for_c('True_Odds_Calculator_3-way'!A628,'True_Odds_Calculator_3-way'!B628,'True_Odds_Calculator_3-way'!C628,'Log_working_3-way'!B$1,'Log_working_3-way'!B$2)</f>
        <v/>
      </c>
      <c r="F627" s="6" t="str">
        <f>IF('Log_working_3-way'!D627="","",1/'True_Odds_Calculator_3-way'!N628+1/'True_Odds_Calculator_3-way'!O628+1/'True_Odds_Calculator_3-way'!#REF!-1)</f>
        <v/>
      </c>
      <c r="H627" s="6" t="str">
        <f>IF('Log_working_3-way'!$D627="","",'True_Odds_Calculator_3-way'!N628/'True_Odds_Calculator_3-way'!A628-1)</f>
        <v/>
      </c>
      <c r="I627" s="6" t="str">
        <f>IF('Log_working_3-way'!$D627="","",'True_Odds_Calculator_3-way'!O628/'True_Odds_Calculator_3-way'!B628-1)</f>
        <v/>
      </c>
      <c r="J627" s="6" t="str">
        <f>IF('Log_working_3-way'!$D627="","",'True_Odds_Calculator_3-way'!#REF!/'True_Odds_Calculator_3-way'!C628-1)</f>
        <v/>
      </c>
      <c r="K627" s="6" t="str">
        <f>IF('Log_working_3-way'!$D627="","",1/'True_Odds_Calculator_3-way'!A628+1/'True_Odds_Calculator_3-way'!B628+1/'True_Odds_Calculator_3-way'!C628-1)</f>
        <v/>
      </c>
    </row>
    <row r="628" spans="4:11" x14ac:dyDescent="0.25">
      <c r="D628" t="str">
        <f>solve_for_c('True_Odds_Calculator_3-way'!A629,'True_Odds_Calculator_3-way'!B629,'True_Odds_Calculator_3-way'!C629,'Log_working_3-way'!B$1,'Log_working_3-way'!B$2)</f>
        <v/>
      </c>
      <c r="F628" s="6" t="str">
        <f>IF('Log_working_3-way'!D628="","",1/'True_Odds_Calculator_3-way'!N629+1/'True_Odds_Calculator_3-way'!O629+1/'True_Odds_Calculator_3-way'!#REF!-1)</f>
        <v/>
      </c>
      <c r="H628" s="6" t="str">
        <f>IF('Log_working_3-way'!$D628="","",'True_Odds_Calculator_3-way'!N629/'True_Odds_Calculator_3-way'!A629-1)</f>
        <v/>
      </c>
      <c r="I628" s="6" t="str">
        <f>IF('Log_working_3-way'!$D628="","",'True_Odds_Calculator_3-way'!O629/'True_Odds_Calculator_3-way'!B629-1)</f>
        <v/>
      </c>
      <c r="J628" s="6" t="str">
        <f>IF('Log_working_3-way'!$D628="","",'True_Odds_Calculator_3-way'!#REF!/'True_Odds_Calculator_3-way'!C629-1)</f>
        <v/>
      </c>
      <c r="K628" s="6" t="str">
        <f>IF('Log_working_3-way'!$D628="","",1/'True_Odds_Calculator_3-way'!A629+1/'True_Odds_Calculator_3-way'!B629+1/'True_Odds_Calculator_3-way'!C629-1)</f>
        <v/>
      </c>
    </row>
    <row r="629" spans="4:11" x14ac:dyDescent="0.25">
      <c r="D629" t="str">
        <f>solve_for_c('True_Odds_Calculator_3-way'!A630,'True_Odds_Calculator_3-way'!B630,'True_Odds_Calculator_3-way'!C630,'Log_working_3-way'!B$1,'Log_working_3-way'!B$2)</f>
        <v/>
      </c>
      <c r="F629" s="6" t="str">
        <f>IF('Log_working_3-way'!D629="","",1/'True_Odds_Calculator_3-way'!N630+1/'True_Odds_Calculator_3-way'!O630+1/'True_Odds_Calculator_3-way'!#REF!-1)</f>
        <v/>
      </c>
      <c r="H629" s="6" t="str">
        <f>IF('Log_working_3-way'!$D629="","",'True_Odds_Calculator_3-way'!N630/'True_Odds_Calculator_3-way'!A630-1)</f>
        <v/>
      </c>
      <c r="I629" s="6" t="str">
        <f>IF('Log_working_3-way'!$D629="","",'True_Odds_Calculator_3-way'!O630/'True_Odds_Calculator_3-way'!B630-1)</f>
        <v/>
      </c>
      <c r="J629" s="6" t="str">
        <f>IF('Log_working_3-way'!$D629="","",'True_Odds_Calculator_3-way'!#REF!/'True_Odds_Calculator_3-way'!C630-1)</f>
        <v/>
      </c>
      <c r="K629" s="6" t="str">
        <f>IF('Log_working_3-way'!$D629="","",1/'True_Odds_Calculator_3-way'!A630+1/'True_Odds_Calculator_3-way'!B630+1/'True_Odds_Calculator_3-way'!C630-1)</f>
        <v/>
      </c>
    </row>
    <row r="630" spans="4:11" x14ac:dyDescent="0.25">
      <c r="D630" t="str">
        <f>solve_for_c('True_Odds_Calculator_3-way'!A631,'True_Odds_Calculator_3-way'!B631,'True_Odds_Calculator_3-way'!C631,'Log_working_3-way'!B$1,'Log_working_3-way'!B$2)</f>
        <v/>
      </c>
      <c r="F630" s="6" t="str">
        <f>IF('Log_working_3-way'!D630="","",1/'True_Odds_Calculator_3-way'!N631+1/'True_Odds_Calculator_3-way'!O631+1/'True_Odds_Calculator_3-way'!#REF!-1)</f>
        <v/>
      </c>
      <c r="H630" s="6" t="str">
        <f>IF('Log_working_3-way'!$D630="","",'True_Odds_Calculator_3-way'!N631/'True_Odds_Calculator_3-way'!A631-1)</f>
        <v/>
      </c>
      <c r="I630" s="6" t="str">
        <f>IF('Log_working_3-way'!$D630="","",'True_Odds_Calculator_3-way'!O631/'True_Odds_Calculator_3-way'!B631-1)</f>
        <v/>
      </c>
      <c r="J630" s="6" t="str">
        <f>IF('Log_working_3-way'!$D630="","",'True_Odds_Calculator_3-way'!#REF!/'True_Odds_Calculator_3-way'!C631-1)</f>
        <v/>
      </c>
      <c r="K630" s="6" t="str">
        <f>IF('Log_working_3-way'!$D630="","",1/'True_Odds_Calculator_3-way'!A631+1/'True_Odds_Calculator_3-way'!B631+1/'True_Odds_Calculator_3-way'!C631-1)</f>
        <v/>
      </c>
    </row>
    <row r="631" spans="4:11" x14ac:dyDescent="0.25">
      <c r="D631" t="str">
        <f>solve_for_c('True_Odds_Calculator_3-way'!A632,'True_Odds_Calculator_3-way'!B632,'True_Odds_Calculator_3-way'!C632,'Log_working_3-way'!B$1,'Log_working_3-way'!B$2)</f>
        <v/>
      </c>
      <c r="F631" s="6" t="str">
        <f>IF('Log_working_3-way'!D631="","",1/'True_Odds_Calculator_3-way'!N632+1/'True_Odds_Calculator_3-way'!O632+1/'True_Odds_Calculator_3-way'!#REF!-1)</f>
        <v/>
      </c>
      <c r="H631" s="6" t="str">
        <f>IF('Log_working_3-way'!$D631="","",'True_Odds_Calculator_3-way'!N632/'True_Odds_Calculator_3-way'!A632-1)</f>
        <v/>
      </c>
      <c r="I631" s="6" t="str">
        <f>IF('Log_working_3-way'!$D631="","",'True_Odds_Calculator_3-way'!O632/'True_Odds_Calculator_3-way'!B632-1)</f>
        <v/>
      </c>
      <c r="J631" s="6" t="str">
        <f>IF('Log_working_3-way'!$D631="","",'True_Odds_Calculator_3-way'!#REF!/'True_Odds_Calculator_3-way'!C632-1)</f>
        <v/>
      </c>
      <c r="K631" s="6" t="str">
        <f>IF('Log_working_3-way'!$D631="","",1/'True_Odds_Calculator_3-way'!A632+1/'True_Odds_Calculator_3-way'!B632+1/'True_Odds_Calculator_3-way'!C632-1)</f>
        <v/>
      </c>
    </row>
    <row r="632" spans="4:11" x14ac:dyDescent="0.25">
      <c r="D632" t="str">
        <f>solve_for_c('True_Odds_Calculator_3-way'!A633,'True_Odds_Calculator_3-way'!B633,'True_Odds_Calculator_3-way'!C633,'Log_working_3-way'!B$1,'Log_working_3-way'!B$2)</f>
        <v/>
      </c>
      <c r="F632" s="6" t="str">
        <f>IF('Log_working_3-way'!D632="","",1/'True_Odds_Calculator_3-way'!N633+1/'True_Odds_Calculator_3-way'!O633+1/'True_Odds_Calculator_3-way'!#REF!-1)</f>
        <v/>
      </c>
      <c r="H632" s="6" t="str">
        <f>IF('Log_working_3-way'!$D632="","",'True_Odds_Calculator_3-way'!N633/'True_Odds_Calculator_3-way'!A633-1)</f>
        <v/>
      </c>
      <c r="I632" s="6" t="str">
        <f>IF('Log_working_3-way'!$D632="","",'True_Odds_Calculator_3-way'!O633/'True_Odds_Calculator_3-way'!B633-1)</f>
        <v/>
      </c>
      <c r="J632" s="6" t="str">
        <f>IF('Log_working_3-way'!$D632="","",'True_Odds_Calculator_3-way'!#REF!/'True_Odds_Calculator_3-way'!C633-1)</f>
        <v/>
      </c>
      <c r="K632" s="6" t="str">
        <f>IF('Log_working_3-way'!$D632="","",1/'True_Odds_Calculator_3-way'!A633+1/'True_Odds_Calculator_3-way'!B633+1/'True_Odds_Calculator_3-way'!C633-1)</f>
        <v/>
      </c>
    </row>
    <row r="633" spans="4:11" x14ac:dyDescent="0.25">
      <c r="D633" t="str">
        <f>solve_for_c('True_Odds_Calculator_3-way'!A634,'True_Odds_Calculator_3-way'!B634,'True_Odds_Calculator_3-way'!C634,'Log_working_3-way'!B$1,'Log_working_3-way'!B$2)</f>
        <v/>
      </c>
      <c r="F633" s="6" t="str">
        <f>IF('Log_working_3-way'!D633="","",1/'True_Odds_Calculator_3-way'!N634+1/'True_Odds_Calculator_3-way'!O634+1/'True_Odds_Calculator_3-way'!#REF!-1)</f>
        <v/>
      </c>
      <c r="H633" s="6" t="str">
        <f>IF('Log_working_3-way'!$D633="","",'True_Odds_Calculator_3-way'!N634/'True_Odds_Calculator_3-way'!A634-1)</f>
        <v/>
      </c>
      <c r="I633" s="6" t="str">
        <f>IF('Log_working_3-way'!$D633="","",'True_Odds_Calculator_3-way'!O634/'True_Odds_Calculator_3-way'!B634-1)</f>
        <v/>
      </c>
      <c r="J633" s="6" t="str">
        <f>IF('Log_working_3-way'!$D633="","",'True_Odds_Calculator_3-way'!#REF!/'True_Odds_Calculator_3-way'!C634-1)</f>
        <v/>
      </c>
      <c r="K633" s="6" t="str">
        <f>IF('Log_working_3-way'!$D633="","",1/'True_Odds_Calculator_3-way'!A634+1/'True_Odds_Calculator_3-way'!B634+1/'True_Odds_Calculator_3-way'!C634-1)</f>
        <v/>
      </c>
    </row>
    <row r="634" spans="4:11" x14ac:dyDescent="0.25">
      <c r="D634" t="str">
        <f>solve_for_c('True_Odds_Calculator_3-way'!A635,'True_Odds_Calculator_3-way'!B635,'True_Odds_Calculator_3-way'!C635,'Log_working_3-way'!B$1,'Log_working_3-way'!B$2)</f>
        <v/>
      </c>
      <c r="F634" s="6" t="str">
        <f>IF('Log_working_3-way'!D634="","",1/'True_Odds_Calculator_3-way'!N635+1/'True_Odds_Calculator_3-way'!O635+1/'True_Odds_Calculator_3-way'!#REF!-1)</f>
        <v/>
      </c>
      <c r="H634" s="6" t="str">
        <f>IF('Log_working_3-way'!$D634="","",'True_Odds_Calculator_3-way'!N635/'True_Odds_Calculator_3-way'!A635-1)</f>
        <v/>
      </c>
      <c r="I634" s="6" t="str">
        <f>IF('Log_working_3-way'!$D634="","",'True_Odds_Calculator_3-way'!O635/'True_Odds_Calculator_3-way'!B635-1)</f>
        <v/>
      </c>
      <c r="J634" s="6" t="str">
        <f>IF('Log_working_3-way'!$D634="","",'True_Odds_Calculator_3-way'!#REF!/'True_Odds_Calculator_3-way'!C635-1)</f>
        <v/>
      </c>
      <c r="K634" s="6" t="str">
        <f>IF('Log_working_3-way'!$D634="","",1/'True_Odds_Calculator_3-way'!A635+1/'True_Odds_Calculator_3-way'!B635+1/'True_Odds_Calculator_3-way'!C635-1)</f>
        <v/>
      </c>
    </row>
    <row r="635" spans="4:11" x14ac:dyDescent="0.25">
      <c r="D635" t="str">
        <f>solve_for_c('True_Odds_Calculator_3-way'!A636,'True_Odds_Calculator_3-way'!B636,'True_Odds_Calculator_3-way'!C636,'Log_working_3-way'!B$1,'Log_working_3-way'!B$2)</f>
        <v/>
      </c>
      <c r="F635" s="6" t="str">
        <f>IF('Log_working_3-way'!D635="","",1/'True_Odds_Calculator_3-way'!N636+1/'True_Odds_Calculator_3-way'!O636+1/'True_Odds_Calculator_3-way'!#REF!-1)</f>
        <v/>
      </c>
      <c r="H635" s="6" t="str">
        <f>IF('Log_working_3-way'!$D635="","",'True_Odds_Calculator_3-way'!N636/'True_Odds_Calculator_3-way'!A636-1)</f>
        <v/>
      </c>
      <c r="I635" s="6" t="str">
        <f>IF('Log_working_3-way'!$D635="","",'True_Odds_Calculator_3-way'!O636/'True_Odds_Calculator_3-way'!B636-1)</f>
        <v/>
      </c>
      <c r="J635" s="6" t="str">
        <f>IF('Log_working_3-way'!$D635="","",'True_Odds_Calculator_3-way'!#REF!/'True_Odds_Calculator_3-way'!C636-1)</f>
        <v/>
      </c>
      <c r="K635" s="6" t="str">
        <f>IF('Log_working_3-way'!$D635="","",1/'True_Odds_Calculator_3-way'!A636+1/'True_Odds_Calculator_3-way'!B636+1/'True_Odds_Calculator_3-way'!C636-1)</f>
        <v/>
      </c>
    </row>
    <row r="636" spans="4:11" x14ac:dyDescent="0.25">
      <c r="D636" t="str">
        <f>solve_for_c('True_Odds_Calculator_3-way'!A637,'True_Odds_Calculator_3-way'!B637,'True_Odds_Calculator_3-way'!C637,'Log_working_3-way'!B$1,'Log_working_3-way'!B$2)</f>
        <v/>
      </c>
      <c r="F636" s="6" t="str">
        <f>IF('Log_working_3-way'!D636="","",1/'True_Odds_Calculator_3-way'!N637+1/'True_Odds_Calculator_3-way'!O637+1/'True_Odds_Calculator_3-way'!#REF!-1)</f>
        <v/>
      </c>
      <c r="H636" s="6" t="str">
        <f>IF('Log_working_3-way'!$D636="","",'True_Odds_Calculator_3-way'!N637/'True_Odds_Calculator_3-way'!A637-1)</f>
        <v/>
      </c>
      <c r="I636" s="6" t="str">
        <f>IF('Log_working_3-way'!$D636="","",'True_Odds_Calculator_3-way'!O637/'True_Odds_Calculator_3-way'!B637-1)</f>
        <v/>
      </c>
      <c r="J636" s="6" t="str">
        <f>IF('Log_working_3-way'!$D636="","",'True_Odds_Calculator_3-way'!#REF!/'True_Odds_Calculator_3-way'!C637-1)</f>
        <v/>
      </c>
      <c r="K636" s="6" t="str">
        <f>IF('Log_working_3-way'!$D636="","",1/'True_Odds_Calculator_3-way'!A637+1/'True_Odds_Calculator_3-way'!B637+1/'True_Odds_Calculator_3-way'!C637-1)</f>
        <v/>
      </c>
    </row>
    <row r="637" spans="4:11" x14ac:dyDescent="0.25">
      <c r="D637" t="str">
        <f>solve_for_c('True_Odds_Calculator_3-way'!A638,'True_Odds_Calculator_3-way'!B638,'True_Odds_Calculator_3-way'!C638,'Log_working_3-way'!B$1,'Log_working_3-way'!B$2)</f>
        <v/>
      </c>
      <c r="F637" s="6" t="str">
        <f>IF('Log_working_3-way'!D637="","",1/'True_Odds_Calculator_3-way'!N638+1/'True_Odds_Calculator_3-way'!O638+1/'True_Odds_Calculator_3-way'!#REF!-1)</f>
        <v/>
      </c>
      <c r="H637" s="6" t="str">
        <f>IF('Log_working_3-way'!$D637="","",'True_Odds_Calculator_3-way'!N638/'True_Odds_Calculator_3-way'!A638-1)</f>
        <v/>
      </c>
      <c r="I637" s="6" t="str">
        <f>IF('Log_working_3-way'!$D637="","",'True_Odds_Calculator_3-way'!O638/'True_Odds_Calculator_3-way'!B638-1)</f>
        <v/>
      </c>
      <c r="J637" s="6" t="str">
        <f>IF('Log_working_3-way'!$D637="","",'True_Odds_Calculator_3-way'!#REF!/'True_Odds_Calculator_3-way'!C638-1)</f>
        <v/>
      </c>
      <c r="K637" s="6" t="str">
        <f>IF('Log_working_3-way'!$D637="","",1/'True_Odds_Calculator_3-way'!A638+1/'True_Odds_Calculator_3-way'!B638+1/'True_Odds_Calculator_3-way'!C638-1)</f>
        <v/>
      </c>
    </row>
    <row r="638" spans="4:11" x14ac:dyDescent="0.25">
      <c r="D638" t="str">
        <f>solve_for_c('True_Odds_Calculator_3-way'!A639,'True_Odds_Calculator_3-way'!B639,'True_Odds_Calculator_3-way'!C639,'Log_working_3-way'!B$1,'Log_working_3-way'!B$2)</f>
        <v/>
      </c>
      <c r="F638" s="6" t="str">
        <f>IF('Log_working_3-way'!D638="","",1/'True_Odds_Calculator_3-way'!N639+1/'True_Odds_Calculator_3-way'!O639+1/'True_Odds_Calculator_3-way'!#REF!-1)</f>
        <v/>
      </c>
      <c r="H638" s="6" t="str">
        <f>IF('Log_working_3-way'!$D638="","",'True_Odds_Calculator_3-way'!N639/'True_Odds_Calculator_3-way'!A639-1)</f>
        <v/>
      </c>
      <c r="I638" s="6" t="str">
        <f>IF('Log_working_3-way'!$D638="","",'True_Odds_Calculator_3-way'!O639/'True_Odds_Calculator_3-way'!B639-1)</f>
        <v/>
      </c>
      <c r="J638" s="6" t="str">
        <f>IF('Log_working_3-way'!$D638="","",'True_Odds_Calculator_3-way'!#REF!/'True_Odds_Calculator_3-way'!C639-1)</f>
        <v/>
      </c>
      <c r="K638" s="6" t="str">
        <f>IF('Log_working_3-way'!$D638="","",1/'True_Odds_Calculator_3-way'!A639+1/'True_Odds_Calculator_3-way'!B639+1/'True_Odds_Calculator_3-way'!C639-1)</f>
        <v/>
      </c>
    </row>
    <row r="639" spans="4:11" x14ac:dyDescent="0.25">
      <c r="D639" t="str">
        <f>solve_for_c('True_Odds_Calculator_3-way'!A640,'True_Odds_Calculator_3-way'!B640,'True_Odds_Calculator_3-way'!C640,'Log_working_3-way'!B$1,'Log_working_3-way'!B$2)</f>
        <v/>
      </c>
      <c r="F639" s="6" t="str">
        <f>IF('Log_working_3-way'!D639="","",1/'True_Odds_Calculator_3-way'!N640+1/'True_Odds_Calculator_3-way'!O640+1/'True_Odds_Calculator_3-way'!#REF!-1)</f>
        <v/>
      </c>
      <c r="H639" s="6" t="str">
        <f>IF('Log_working_3-way'!$D639="","",'True_Odds_Calculator_3-way'!N640/'True_Odds_Calculator_3-way'!A640-1)</f>
        <v/>
      </c>
      <c r="I639" s="6" t="str">
        <f>IF('Log_working_3-way'!$D639="","",'True_Odds_Calculator_3-way'!O640/'True_Odds_Calculator_3-way'!B640-1)</f>
        <v/>
      </c>
      <c r="J639" s="6" t="str">
        <f>IF('Log_working_3-way'!$D639="","",'True_Odds_Calculator_3-way'!#REF!/'True_Odds_Calculator_3-way'!C640-1)</f>
        <v/>
      </c>
      <c r="K639" s="6" t="str">
        <f>IF('Log_working_3-way'!$D639="","",1/'True_Odds_Calculator_3-way'!A640+1/'True_Odds_Calculator_3-way'!B640+1/'True_Odds_Calculator_3-way'!C640-1)</f>
        <v/>
      </c>
    </row>
    <row r="640" spans="4:11" x14ac:dyDescent="0.25">
      <c r="D640" t="str">
        <f>solve_for_c('True_Odds_Calculator_3-way'!A641,'True_Odds_Calculator_3-way'!B641,'True_Odds_Calculator_3-way'!C641,'Log_working_3-way'!B$1,'Log_working_3-way'!B$2)</f>
        <v/>
      </c>
      <c r="F640" s="6" t="str">
        <f>IF('Log_working_3-way'!D640="","",1/'True_Odds_Calculator_3-way'!N641+1/'True_Odds_Calculator_3-way'!O641+1/'True_Odds_Calculator_3-way'!#REF!-1)</f>
        <v/>
      </c>
      <c r="H640" s="6" t="str">
        <f>IF('Log_working_3-way'!$D640="","",'True_Odds_Calculator_3-way'!N641/'True_Odds_Calculator_3-way'!A641-1)</f>
        <v/>
      </c>
      <c r="I640" s="6" t="str">
        <f>IF('Log_working_3-way'!$D640="","",'True_Odds_Calculator_3-way'!O641/'True_Odds_Calculator_3-way'!B641-1)</f>
        <v/>
      </c>
      <c r="J640" s="6" t="str">
        <f>IF('Log_working_3-way'!$D640="","",'True_Odds_Calculator_3-way'!#REF!/'True_Odds_Calculator_3-way'!C641-1)</f>
        <v/>
      </c>
      <c r="K640" s="6" t="str">
        <f>IF('Log_working_3-way'!$D640="","",1/'True_Odds_Calculator_3-way'!A641+1/'True_Odds_Calculator_3-way'!B641+1/'True_Odds_Calculator_3-way'!C641-1)</f>
        <v/>
      </c>
    </row>
    <row r="641" spans="4:11" x14ac:dyDescent="0.25">
      <c r="D641" t="str">
        <f>solve_for_c('True_Odds_Calculator_3-way'!A642,'True_Odds_Calculator_3-way'!B642,'True_Odds_Calculator_3-way'!C642,'Log_working_3-way'!B$1,'Log_working_3-way'!B$2)</f>
        <v/>
      </c>
      <c r="F641" s="6" t="str">
        <f>IF('Log_working_3-way'!D641="","",1/'True_Odds_Calculator_3-way'!N642+1/'True_Odds_Calculator_3-way'!O642+1/'True_Odds_Calculator_3-way'!#REF!-1)</f>
        <v/>
      </c>
      <c r="H641" s="6" t="str">
        <f>IF('Log_working_3-way'!$D641="","",'True_Odds_Calculator_3-way'!N642/'True_Odds_Calculator_3-way'!A642-1)</f>
        <v/>
      </c>
      <c r="I641" s="6" t="str">
        <f>IF('Log_working_3-way'!$D641="","",'True_Odds_Calculator_3-way'!O642/'True_Odds_Calculator_3-way'!B642-1)</f>
        <v/>
      </c>
      <c r="J641" s="6" t="str">
        <f>IF('Log_working_3-way'!$D641="","",'True_Odds_Calculator_3-way'!#REF!/'True_Odds_Calculator_3-way'!C642-1)</f>
        <v/>
      </c>
      <c r="K641" s="6" t="str">
        <f>IF('Log_working_3-way'!$D641="","",1/'True_Odds_Calculator_3-way'!A642+1/'True_Odds_Calculator_3-way'!B642+1/'True_Odds_Calculator_3-way'!C642-1)</f>
        <v/>
      </c>
    </row>
    <row r="642" spans="4:11" x14ac:dyDescent="0.25">
      <c r="D642" t="str">
        <f>solve_for_c('True_Odds_Calculator_3-way'!A643,'True_Odds_Calculator_3-way'!B643,'True_Odds_Calculator_3-way'!C643,'Log_working_3-way'!B$1,'Log_working_3-way'!B$2)</f>
        <v/>
      </c>
      <c r="F642" s="6" t="str">
        <f>IF('Log_working_3-way'!D642="","",1/'True_Odds_Calculator_3-way'!N643+1/'True_Odds_Calculator_3-way'!O643+1/'True_Odds_Calculator_3-way'!#REF!-1)</f>
        <v/>
      </c>
      <c r="H642" s="6" t="str">
        <f>IF('Log_working_3-way'!$D642="","",'True_Odds_Calculator_3-way'!N643/'True_Odds_Calculator_3-way'!A643-1)</f>
        <v/>
      </c>
      <c r="I642" s="6" t="str">
        <f>IF('Log_working_3-way'!$D642="","",'True_Odds_Calculator_3-way'!O643/'True_Odds_Calculator_3-way'!B643-1)</f>
        <v/>
      </c>
      <c r="J642" s="6" t="str">
        <f>IF('Log_working_3-way'!$D642="","",'True_Odds_Calculator_3-way'!#REF!/'True_Odds_Calculator_3-way'!C643-1)</f>
        <v/>
      </c>
      <c r="K642" s="6" t="str">
        <f>IF('Log_working_3-way'!$D642="","",1/'True_Odds_Calculator_3-way'!A643+1/'True_Odds_Calculator_3-way'!B643+1/'True_Odds_Calculator_3-way'!C643-1)</f>
        <v/>
      </c>
    </row>
    <row r="643" spans="4:11" x14ac:dyDescent="0.25">
      <c r="D643" t="str">
        <f>solve_for_c('True_Odds_Calculator_3-way'!A644,'True_Odds_Calculator_3-way'!B644,'True_Odds_Calculator_3-way'!C644,'Log_working_3-way'!B$1,'Log_working_3-way'!B$2)</f>
        <v/>
      </c>
      <c r="F643" s="6" t="str">
        <f>IF('Log_working_3-way'!D643="","",1/'True_Odds_Calculator_3-way'!N644+1/'True_Odds_Calculator_3-way'!O644+1/'True_Odds_Calculator_3-way'!#REF!-1)</f>
        <v/>
      </c>
      <c r="H643" s="6" t="str">
        <f>IF('Log_working_3-way'!$D643="","",'True_Odds_Calculator_3-way'!N644/'True_Odds_Calculator_3-way'!A644-1)</f>
        <v/>
      </c>
      <c r="I643" s="6" t="str">
        <f>IF('Log_working_3-way'!$D643="","",'True_Odds_Calculator_3-way'!O644/'True_Odds_Calculator_3-way'!B644-1)</f>
        <v/>
      </c>
      <c r="J643" s="6" t="str">
        <f>IF('Log_working_3-way'!$D643="","",'True_Odds_Calculator_3-way'!#REF!/'True_Odds_Calculator_3-way'!C644-1)</f>
        <v/>
      </c>
      <c r="K643" s="6" t="str">
        <f>IF('Log_working_3-way'!$D643="","",1/'True_Odds_Calculator_3-way'!A644+1/'True_Odds_Calculator_3-way'!B644+1/'True_Odds_Calculator_3-way'!C644-1)</f>
        <v/>
      </c>
    </row>
    <row r="644" spans="4:11" x14ac:dyDescent="0.25">
      <c r="D644" t="str">
        <f>solve_for_c('True_Odds_Calculator_3-way'!A645,'True_Odds_Calculator_3-way'!B645,'True_Odds_Calculator_3-way'!C645,'Log_working_3-way'!B$1,'Log_working_3-way'!B$2)</f>
        <v/>
      </c>
      <c r="F644" s="6" t="str">
        <f>IF('Log_working_3-way'!D644="","",1/'True_Odds_Calculator_3-way'!N645+1/'True_Odds_Calculator_3-way'!O645+1/'True_Odds_Calculator_3-way'!#REF!-1)</f>
        <v/>
      </c>
      <c r="H644" s="6" t="str">
        <f>IF('Log_working_3-way'!$D644="","",'True_Odds_Calculator_3-way'!N645/'True_Odds_Calculator_3-way'!A645-1)</f>
        <v/>
      </c>
      <c r="I644" s="6" t="str">
        <f>IF('Log_working_3-way'!$D644="","",'True_Odds_Calculator_3-way'!O645/'True_Odds_Calculator_3-way'!B645-1)</f>
        <v/>
      </c>
      <c r="J644" s="6" t="str">
        <f>IF('Log_working_3-way'!$D644="","",'True_Odds_Calculator_3-way'!#REF!/'True_Odds_Calculator_3-way'!C645-1)</f>
        <v/>
      </c>
      <c r="K644" s="6" t="str">
        <f>IF('Log_working_3-way'!$D644="","",1/'True_Odds_Calculator_3-way'!A645+1/'True_Odds_Calculator_3-way'!B645+1/'True_Odds_Calculator_3-way'!C645-1)</f>
        <v/>
      </c>
    </row>
    <row r="645" spans="4:11" x14ac:dyDescent="0.25">
      <c r="D645" t="str">
        <f>solve_for_c('True_Odds_Calculator_3-way'!A646,'True_Odds_Calculator_3-way'!B646,'True_Odds_Calculator_3-way'!C646,'Log_working_3-way'!B$1,'Log_working_3-way'!B$2)</f>
        <v/>
      </c>
      <c r="F645" s="6" t="str">
        <f>IF('Log_working_3-way'!D645="","",1/'True_Odds_Calculator_3-way'!N646+1/'True_Odds_Calculator_3-way'!O646+1/'True_Odds_Calculator_3-way'!#REF!-1)</f>
        <v/>
      </c>
      <c r="H645" s="6" t="str">
        <f>IF('Log_working_3-way'!$D645="","",'True_Odds_Calculator_3-way'!N646/'True_Odds_Calculator_3-way'!A646-1)</f>
        <v/>
      </c>
      <c r="I645" s="6" t="str">
        <f>IF('Log_working_3-way'!$D645="","",'True_Odds_Calculator_3-way'!O646/'True_Odds_Calculator_3-way'!B646-1)</f>
        <v/>
      </c>
      <c r="J645" s="6" t="str">
        <f>IF('Log_working_3-way'!$D645="","",'True_Odds_Calculator_3-way'!#REF!/'True_Odds_Calculator_3-way'!C646-1)</f>
        <v/>
      </c>
      <c r="K645" s="6" t="str">
        <f>IF('Log_working_3-way'!$D645="","",1/'True_Odds_Calculator_3-way'!A646+1/'True_Odds_Calculator_3-way'!B646+1/'True_Odds_Calculator_3-way'!C646-1)</f>
        <v/>
      </c>
    </row>
    <row r="646" spans="4:11" x14ac:dyDescent="0.25">
      <c r="D646" t="str">
        <f>solve_for_c('True_Odds_Calculator_3-way'!A647,'True_Odds_Calculator_3-way'!B647,'True_Odds_Calculator_3-way'!C647,'Log_working_3-way'!B$1,'Log_working_3-way'!B$2)</f>
        <v/>
      </c>
      <c r="F646" s="6" t="str">
        <f>IF('Log_working_3-way'!D646="","",1/'True_Odds_Calculator_3-way'!N647+1/'True_Odds_Calculator_3-way'!O647+1/'True_Odds_Calculator_3-way'!#REF!-1)</f>
        <v/>
      </c>
      <c r="H646" s="6" t="str">
        <f>IF('Log_working_3-way'!$D646="","",'True_Odds_Calculator_3-way'!N647/'True_Odds_Calculator_3-way'!A647-1)</f>
        <v/>
      </c>
      <c r="I646" s="6" t="str">
        <f>IF('Log_working_3-way'!$D646="","",'True_Odds_Calculator_3-way'!O647/'True_Odds_Calculator_3-way'!B647-1)</f>
        <v/>
      </c>
      <c r="J646" s="6" t="str">
        <f>IF('Log_working_3-way'!$D646="","",'True_Odds_Calculator_3-way'!#REF!/'True_Odds_Calculator_3-way'!C647-1)</f>
        <v/>
      </c>
      <c r="K646" s="6" t="str">
        <f>IF('Log_working_3-way'!$D646="","",1/'True_Odds_Calculator_3-way'!A647+1/'True_Odds_Calculator_3-way'!B647+1/'True_Odds_Calculator_3-way'!C647-1)</f>
        <v/>
      </c>
    </row>
    <row r="647" spans="4:11" x14ac:dyDescent="0.25">
      <c r="D647" t="str">
        <f>solve_for_c('True_Odds_Calculator_3-way'!A648,'True_Odds_Calculator_3-way'!B648,'True_Odds_Calculator_3-way'!C648,'Log_working_3-way'!B$1,'Log_working_3-way'!B$2)</f>
        <v/>
      </c>
      <c r="F647" s="6" t="str">
        <f>IF('Log_working_3-way'!D647="","",1/'True_Odds_Calculator_3-way'!N648+1/'True_Odds_Calculator_3-way'!O648+1/'True_Odds_Calculator_3-way'!#REF!-1)</f>
        <v/>
      </c>
      <c r="H647" s="6" t="str">
        <f>IF('Log_working_3-way'!$D647="","",'True_Odds_Calculator_3-way'!N648/'True_Odds_Calculator_3-way'!A648-1)</f>
        <v/>
      </c>
      <c r="I647" s="6" t="str">
        <f>IF('Log_working_3-way'!$D647="","",'True_Odds_Calculator_3-way'!O648/'True_Odds_Calculator_3-way'!B648-1)</f>
        <v/>
      </c>
      <c r="J647" s="6" t="str">
        <f>IF('Log_working_3-way'!$D647="","",'True_Odds_Calculator_3-way'!#REF!/'True_Odds_Calculator_3-way'!C648-1)</f>
        <v/>
      </c>
      <c r="K647" s="6" t="str">
        <f>IF('Log_working_3-way'!$D647="","",1/'True_Odds_Calculator_3-way'!A648+1/'True_Odds_Calculator_3-way'!B648+1/'True_Odds_Calculator_3-way'!C648-1)</f>
        <v/>
      </c>
    </row>
    <row r="648" spans="4:11" x14ac:dyDescent="0.25">
      <c r="D648" t="str">
        <f>solve_for_c('True_Odds_Calculator_3-way'!A649,'True_Odds_Calculator_3-way'!B649,'True_Odds_Calculator_3-way'!C649,'Log_working_3-way'!B$1,'Log_working_3-way'!B$2)</f>
        <v/>
      </c>
      <c r="F648" s="6" t="str">
        <f>IF('Log_working_3-way'!D648="","",1/'True_Odds_Calculator_3-way'!N649+1/'True_Odds_Calculator_3-way'!O649+1/'True_Odds_Calculator_3-way'!#REF!-1)</f>
        <v/>
      </c>
      <c r="H648" s="6" t="str">
        <f>IF('Log_working_3-way'!$D648="","",'True_Odds_Calculator_3-way'!N649/'True_Odds_Calculator_3-way'!A649-1)</f>
        <v/>
      </c>
      <c r="I648" s="6" t="str">
        <f>IF('Log_working_3-way'!$D648="","",'True_Odds_Calculator_3-way'!O649/'True_Odds_Calculator_3-way'!B649-1)</f>
        <v/>
      </c>
      <c r="J648" s="6" t="str">
        <f>IF('Log_working_3-way'!$D648="","",'True_Odds_Calculator_3-way'!#REF!/'True_Odds_Calculator_3-way'!C649-1)</f>
        <v/>
      </c>
      <c r="K648" s="6" t="str">
        <f>IF('Log_working_3-way'!$D648="","",1/'True_Odds_Calculator_3-way'!A649+1/'True_Odds_Calculator_3-way'!B649+1/'True_Odds_Calculator_3-way'!C649-1)</f>
        <v/>
      </c>
    </row>
    <row r="649" spans="4:11" x14ac:dyDescent="0.25">
      <c r="D649" t="str">
        <f>solve_for_c('True_Odds_Calculator_3-way'!A650,'True_Odds_Calculator_3-way'!B650,'True_Odds_Calculator_3-way'!C650,'Log_working_3-way'!B$1,'Log_working_3-way'!B$2)</f>
        <v/>
      </c>
      <c r="F649" s="6" t="str">
        <f>IF('Log_working_3-way'!D649="","",1/'True_Odds_Calculator_3-way'!N650+1/'True_Odds_Calculator_3-way'!O650+1/'True_Odds_Calculator_3-way'!#REF!-1)</f>
        <v/>
      </c>
      <c r="H649" s="6" t="str">
        <f>IF('Log_working_3-way'!$D649="","",'True_Odds_Calculator_3-way'!N650/'True_Odds_Calculator_3-way'!A650-1)</f>
        <v/>
      </c>
      <c r="I649" s="6" t="str">
        <f>IF('Log_working_3-way'!$D649="","",'True_Odds_Calculator_3-way'!O650/'True_Odds_Calculator_3-way'!B650-1)</f>
        <v/>
      </c>
      <c r="J649" s="6" t="str">
        <f>IF('Log_working_3-way'!$D649="","",'True_Odds_Calculator_3-way'!#REF!/'True_Odds_Calculator_3-way'!C650-1)</f>
        <v/>
      </c>
      <c r="K649" s="6" t="str">
        <f>IF('Log_working_3-way'!$D649="","",1/'True_Odds_Calculator_3-way'!A650+1/'True_Odds_Calculator_3-way'!B650+1/'True_Odds_Calculator_3-way'!C650-1)</f>
        <v/>
      </c>
    </row>
    <row r="650" spans="4:11" x14ac:dyDescent="0.25">
      <c r="D650" t="str">
        <f>solve_for_c('True_Odds_Calculator_3-way'!A651,'True_Odds_Calculator_3-way'!B651,'True_Odds_Calculator_3-way'!C651,'Log_working_3-way'!B$1,'Log_working_3-way'!B$2)</f>
        <v/>
      </c>
      <c r="F650" s="6" t="str">
        <f>IF('Log_working_3-way'!D650="","",1/'True_Odds_Calculator_3-way'!N651+1/'True_Odds_Calculator_3-way'!O651+1/'True_Odds_Calculator_3-way'!#REF!-1)</f>
        <v/>
      </c>
      <c r="H650" s="6" t="str">
        <f>IF('Log_working_3-way'!$D650="","",'True_Odds_Calculator_3-way'!N651/'True_Odds_Calculator_3-way'!A651-1)</f>
        <v/>
      </c>
      <c r="I650" s="6" t="str">
        <f>IF('Log_working_3-way'!$D650="","",'True_Odds_Calculator_3-way'!O651/'True_Odds_Calculator_3-way'!B651-1)</f>
        <v/>
      </c>
      <c r="J650" s="6" t="str">
        <f>IF('Log_working_3-way'!$D650="","",'True_Odds_Calculator_3-way'!#REF!/'True_Odds_Calculator_3-way'!C651-1)</f>
        <v/>
      </c>
      <c r="K650" s="6" t="str">
        <f>IF('Log_working_3-way'!$D650="","",1/'True_Odds_Calculator_3-way'!A651+1/'True_Odds_Calculator_3-way'!B651+1/'True_Odds_Calculator_3-way'!C651-1)</f>
        <v/>
      </c>
    </row>
    <row r="651" spans="4:11" x14ac:dyDescent="0.25">
      <c r="D651" t="str">
        <f>solve_for_c('True_Odds_Calculator_3-way'!A652,'True_Odds_Calculator_3-way'!B652,'True_Odds_Calculator_3-way'!C652,'Log_working_3-way'!B$1,'Log_working_3-way'!B$2)</f>
        <v/>
      </c>
      <c r="F651" s="6" t="str">
        <f>IF('Log_working_3-way'!D651="","",1/'True_Odds_Calculator_3-way'!N652+1/'True_Odds_Calculator_3-way'!O652+1/'True_Odds_Calculator_3-way'!#REF!-1)</f>
        <v/>
      </c>
      <c r="H651" s="6" t="str">
        <f>IF('Log_working_3-way'!$D651="","",'True_Odds_Calculator_3-way'!N652/'True_Odds_Calculator_3-way'!A652-1)</f>
        <v/>
      </c>
      <c r="I651" s="6" t="str">
        <f>IF('Log_working_3-way'!$D651="","",'True_Odds_Calculator_3-way'!O652/'True_Odds_Calculator_3-way'!B652-1)</f>
        <v/>
      </c>
      <c r="J651" s="6" t="str">
        <f>IF('Log_working_3-way'!$D651="","",'True_Odds_Calculator_3-way'!#REF!/'True_Odds_Calculator_3-way'!C652-1)</f>
        <v/>
      </c>
      <c r="K651" s="6" t="str">
        <f>IF('Log_working_3-way'!$D651="","",1/'True_Odds_Calculator_3-way'!A652+1/'True_Odds_Calculator_3-way'!B652+1/'True_Odds_Calculator_3-way'!C652-1)</f>
        <v/>
      </c>
    </row>
    <row r="652" spans="4:11" x14ac:dyDescent="0.25">
      <c r="D652" t="str">
        <f>solve_for_c('True_Odds_Calculator_3-way'!A653,'True_Odds_Calculator_3-way'!B653,'True_Odds_Calculator_3-way'!C653,'Log_working_3-way'!B$1,'Log_working_3-way'!B$2)</f>
        <v/>
      </c>
      <c r="F652" s="6" t="str">
        <f>IF('Log_working_3-way'!D652="","",1/'True_Odds_Calculator_3-way'!N653+1/'True_Odds_Calculator_3-way'!O653+1/'True_Odds_Calculator_3-way'!#REF!-1)</f>
        <v/>
      </c>
      <c r="H652" s="6" t="str">
        <f>IF('Log_working_3-way'!$D652="","",'True_Odds_Calculator_3-way'!N653/'True_Odds_Calculator_3-way'!A653-1)</f>
        <v/>
      </c>
      <c r="I652" s="6" t="str">
        <f>IF('Log_working_3-way'!$D652="","",'True_Odds_Calculator_3-way'!O653/'True_Odds_Calculator_3-way'!B653-1)</f>
        <v/>
      </c>
      <c r="J652" s="6" t="str">
        <f>IF('Log_working_3-way'!$D652="","",'True_Odds_Calculator_3-way'!#REF!/'True_Odds_Calculator_3-way'!C653-1)</f>
        <v/>
      </c>
      <c r="K652" s="6" t="str">
        <f>IF('Log_working_3-way'!$D652="","",1/'True_Odds_Calculator_3-way'!A653+1/'True_Odds_Calculator_3-way'!B653+1/'True_Odds_Calculator_3-way'!C653-1)</f>
        <v/>
      </c>
    </row>
    <row r="653" spans="4:11" x14ac:dyDescent="0.25">
      <c r="D653" t="str">
        <f>solve_for_c('True_Odds_Calculator_3-way'!A654,'True_Odds_Calculator_3-way'!B654,'True_Odds_Calculator_3-way'!C654,'Log_working_3-way'!B$1,'Log_working_3-way'!B$2)</f>
        <v/>
      </c>
      <c r="F653" s="6" t="str">
        <f>IF('Log_working_3-way'!D653="","",1/'True_Odds_Calculator_3-way'!N654+1/'True_Odds_Calculator_3-way'!O654+1/'True_Odds_Calculator_3-way'!#REF!-1)</f>
        <v/>
      </c>
      <c r="H653" s="6" t="str">
        <f>IF('Log_working_3-way'!$D653="","",'True_Odds_Calculator_3-way'!N654/'True_Odds_Calculator_3-way'!A654-1)</f>
        <v/>
      </c>
      <c r="I653" s="6" t="str">
        <f>IF('Log_working_3-way'!$D653="","",'True_Odds_Calculator_3-way'!O654/'True_Odds_Calculator_3-way'!B654-1)</f>
        <v/>
      </c>
      <c r="J653" s="6" t="str">
        <f>IF('Log_working_3-way'!$D653="","",'True_Odds_Calculator_3-way'!#REF!/'True_Odds_Calculator_3-way'!C654-1)</f>
        <v/>
      </c>
      <c r="K653" s="6" t="str">
        <f>IF('Log_working_3-way'!$D653="","",1/'True_Odds_Calculator_3-way'!A654+1/'True_Odds_Calculator_3-way'!B654+1/'True_Odds_Calculator_3-way'!C654-1)</f>
        <v/>
      </c>
    </row>
    <row r="654" spans="4:11" x14ac:dyDescent="0.25">
      <c r="D654" t="str">
        <f>solve_for_c('True_Odds_Calculator_3-way'!A655,'True_Odds_Calculator_3-way'!B655,'True_Odds_Calculator_3-way'!C655,'Log_working_3-way'!B$1,'Log_working_3-way'!B$2)</f>
        <v/>
      </c>
      <c r="F654" s="6" t="str">
        <f>IF('Log_working_3-way'!D654="","",1/'True_Odds_Calculator_3-way'!N655+1/'True_Odds_Calculator_3-way'!O655+1/'True_Odds_Calculator_3-way'!#REF!-1)</f>
        <v/>
      </c>
      <c r="H654" s="6" t="str">
        <f>IF('Log_working_3-way'!$D654="","",'True_Odds_Calculator_3-way'!N655/'True_Odds_Calculator_3-way'!A655-1)</f>
        <v/>
      </c>
      <c r="I654" s="6" t="str">
        <f>IF('Log_working_3-way'!$D654="","",'True_Odds_Calculator_3-way'!O655/'True_Odds_Calculator_3-way'!B655-1)</f>
        <v/>
      </c>
      <c r="J654" s="6" t="str">
        <f>IF('Log_working_3-way'!$D654="","",'True_Odds_Calculator_3-way'!#REF!/'True_Odds_Calculator_3-way'!C655-1)</f>
        <v/>
      </c>
      <c r="K654" s="6" t="str">
        <f>IF('Log_working_3-way'!$D654="","",1/'True_Odds_Calculator_3-way'!A655+1/'True_Odds_Calculator_3-way'!B655+1/'True_Odds_Calculator_3-way'!C655-1)</f>
        <v/>
      </c>
    </row>
    <row r="655" spans="4:11" x14ac:dyDescent="0.25">
      <c r="D655" t="str">
        <f>solve_for_c('True_Odds_Calculator_3-way'!A656,'True_Odds_Calculator_3-way'!B656,'True_Odds_Calculator_3-way'!C656,'Log_working_3-way'!B$1,'Log_working_3-way'!B$2)</f>
        <v/>
      </c>
      <c r="F655" s="6" t="str">
        <f>IF('Log_working_3-way'!D655="","",1/'True_Odds_Calculator_3-way'!N656+1/'True_Odds_Calculator_3-way'!O656+1/'True_Odds_Calculator_3-way'!#REF!-1)</f>
        <v/>
      </c>
      <c r="H655" s="6" t="str">
        <f>IF('Log_working_3-way'!$D655="","",'True_Odds_Calculator_3-way'!N656/'True_Odds_Calculator_3-way'!A656-1)</f>
        <v/>
      </c>
      <c r="I655" s="6" t="str">
        <f>IF('Log_working_3-way'!$D655="","",'True_Odds_Calculator_3-way'!O656/'True_Odds_Calculator_3-way'!B656-1)</f>
        <v/>
      </c>
      <c r="J655" s="6" t="str">
        <f>IF('Log_working_3-way'!$D655="","",'True_Odds_Calculator_3-way'!#REF!/'True_Odds_Calculator_3-way'!C656-1)</f>
        <v/>
      </c>
      <c r="K655" s="6" t="str">
        <f>IF('Log_working_3-way'!$D655="","",1/'True_Odds_Calculator_3-way'!A656+1/'True_Odds_Calculator_3-way'!B656+1/'True_Odds_Calculator_3-way'!C656-1)</f>
        <v/>
      </c>
    </row>
    <row r="656" spans="4:11" x14ac:dyDescent="0.25">
      <c r="D656" t="str">
        <f>solve_for_c('True_Odds_Calculator_3-way'!A657,'True_Odds_Calculator_3-way'!B657,'True_Odds_Calculator_3-way'!C657,'Log_working_3-way'!B$1,'Log_working_3-way'!B$2)</f>
        <v/>
      </c>
      <c r="F656" s="6" t="str">
        <f>IF('Log_working_3-way'!D656="","",1/'True_Odds_Calculator_3-way'!N657+1/'True_Odds_Calculator_3-way'!O657+1/'True_Odds_Calculator_3-way'!#REF!-1)</f>
        <v/>
      </c>
      <c r="H656" s="6" t="str">
        <f>IF('Log_working_3-way'!$D656="","",'True_Odds_Calculator_3-way'!N657/'True_Odds_Calculator_3-way'!A657-1)</f>
        <v/>
      </c>
      <c r="I656" s="6" t="str">
        <f>IF('Log_working_3-way'!$D656="","",'True_Odds_Calculator_3-way'!O657/'True_Odds_Calculator_3-way'!B657-1)</f>
        <v/>
      </c>
      <c r="J656" s="6" t="str">
        <f>IF('Log_working_3-way'!$D656="","",'True_Odds_Calculator_3-way'!#REF!/'True_Odds_Calculator_3-way'!C657-1)</f>
        <v/>
      </c>
      <c r="K656" s="6" t="str">
        <f>IF('Log_working_3-way'!$D656="","",1/'True_Odds_Calculator_3-way'!A657+1/'True_Odds_Calculator_3-way'!B657+1/'True_Odds_Calculator_3-way'!C657-1)</f>
        <v/>
      </c>
    </row>
    <row r="657" spans="4:11" x14ac:dyDescent="0.25">
      <c r="D657" t="str">
        <f>solve_for_c('True_Odds_Calculator_3-way'!A658,'True_Odds_Calculator_3-way'!B658,'True_Odds_Calculator_3-way'!C658,'Log_working_3-way'!B$1,'Log_working_3-way'!B$2)</f>
        <v/>
      </c>
      <c r="F657" s="6" t="str">
        <f>IF('Log_working_3-way'!D657="","",1/'True_Odds_Calculator_3-way'!N658+1/'True_Odds_Calculator_3-way'!O658+1/'True_Odds_Calculator_3-way'!#REF!-1)</f>
        <v/>
      </c>
      <c r="H657" s="6" t="str">
        <f>IF('Log_working_3-way'!$D657="","",'True_Odds_Calculator_3-way'!N658/'True_Odds_Calculator_3-way'!A658-1)</f>
        <v/>
      </c>
      <c r="I657" s="6" t="str">
        <f>IF('Log_working_3-way'!$D657="","",'True_Odds_Calculator_3-way'!O658/'True_Odds_Calculator_3-way'!B658-1)</f>
        <v/>
      </c>
      <c r="J657" s="6" t="str">
        <f>IF('Log_working_3-way'!$D657="","",'True_Odds_Calculator_3-way'!#REF!/'True_Odds_Calculator_3-way'!C658-1)</f>
        <v/>
      </c>
      <c r="K657" s="6" t="str">
        <f>IF('Log_working_3-way'!$D657="","",1/'True_Odds_Calculator_3-way'!A658+1/'True_Odds_Calculator_3-way'!B658+1/'True_Odds_Calculator_3-way'!C658-1)</f>
        <v/>
      </c>
    </row>
    <row r="658" spans="4:11" x14ac:dyDescent="0.25">
      <c r="D658" t="str">
        <f>solve_for_c('True_Odds_Calculator_3-way'!A659,'True_Odds_Calculator_3-way'!B659,'True_Odds_Calculator_3-way'!C659,'Log_working_3-way'!B$1,'Log_working_3-way'!B$2)</f>
        <v/>
      </c>
      <c r="F658" s="6" t="str">
        <f>IF('Log_working_3-way'!D658="","",1/'True_Odds_Calculator_3-way'!N659+1/'True_Odds_Calculator_3-way'!O659+1/'True_Odds_Calculator_3-way'!#REF!-1)</f>
        <v/>
      </c>
      <c r="H658" s="6" t="str">
        <f>IF('Log_working_3-way'!$D658="","",'True_Odds_Calculator_3-way'!N659/'True_Odds_Calculator_3-way'!A659-1)</f>
        <v/>
      </c>
      <c r="I658" s="6" t="str">
        <f>IF('Log_working_3-way'!$D658="","",'True_Odds_Calculator_3-way'!O659/'True_Odds_Calculator_3-way'!B659-1)</f>
        <v/>
      </c>
      <c r="J658" s="6" t="str">
        <f>IF('Log_working_3-way'!$D658="","",'True_Odds_Calculator_3-way'!#REF!/'True_Odds_Calculator_3-way'!C659-1)</f>
        <v/>
      </c>
      <c r="K658" s="6" t="str">
        <f>IF('Log_working_3-way'!$D658="","",1/'True_Odds_Calculator_3-way'!A659+1/'True_Odds_Calculator_3-way'!B659+1/'True_Odds_Calculator_3-way'!C659-1)</f>
        <v/>
      </c>
    </row>
    <row r="659" spans="4:11" x14ac:dyDescent="0.25">
      <c r="D659" t="str">
        <f>solve_for_c('True_Odds_Calculator_3-way'!A660,'True_Odds_Calculator_3-way'!B660,'True_Odds_Calculator_3-way'!C660,'Log_working_3-way'!B$1,'Log_working_3-way'!B$2)</f>
        <v/>
      </c>
      <c r="F659" s="6" t="str">
        <f>IF('Log_working_3-way'!D659="","",1/'True_Odds_Calculator_3-way'!N660+1/'True_Odds_Calculator_3-way'!O660+1/'True_Odds_Calculator_3-way'!#REF!-1)</f>
        <v/>
      </c>
      <c r="H659" s="6" t="str">
        <f>IF('Log_working_3-way'!$D659="","",'True_Odds_Calculator_3-way'!N660/'True_Odds_Calculator_3-way'!A660-1)</f>
        <v/>
      </c>
      <c r="I659" s="6" t="str">
        <f>IF('Log_working_3-way'!$D659="","",'True_Odds_Calculator_3-way'!O660/'True_Odds_Calculator_3-way'!B660-1)</f>
        <v/>
      </c>
      <c r="J659" s="6" t="str">
        <f>IF('Log_working_3-way'!$D659="","",'True_Odds_Calculator_3-way'!#REF!/'True_Odds_Calculator_3-way'!C660-1)</f>
        <v/>
      </c>
      <c r="K659" s="6" t="str">
        <f>IF('Log_working_3-way'!$D659="","",1/'True_Odds_Calculator_3-way'!A660+1/'True_Odds_Calculator_3-way'!B660+1/'True_Odds_Calculator_3-way'!C660-1)</f>
        <v/>
      </c>
    </row>
    <row r="660" spans="4:11" x14ac:dyDescent="0.25">
      <c r="D660" t="str">
        <f>solve_for_c('True_Odds_Calculator_3-way'!A661,'True_Odds_Calculator_3-way'!B661,'True_Odds_Calculator_3-way'!C661,'Log_working_3-way'!B$1,'Log_working_3-way'!B$2)</f>
        <v/>
      </c>
      <c r="F660" s="6" t="str">
        <f>IF('Log_working_3-way'!D660="","",1/'True_Odds_Calculator_3-way'!N661+1/'True_Odds_Calculator_3-way'!O661+1/'True_Odds_Calculator_3-way'!#REF!-1)</f>
        <v/>
      </c>
      <c r="H660" s="6" t="str">
        <f>IF('Log_working_3-way'!$D660="","",'True_Odds_Calculator_3-way'!N661/'True_Odds_Calculator_3-way'!A661-1)</f>
        <v/>
      </c>
      <c r="I660" s="6" t="str">
        <f>IF('Log_working_3-way'!$D660="","",'True_Odds_Calculator_3-way'!O661/'True_Odds_Calculator_3-way'!B661-1)</f>
        <v/>
      </c>
      <c r="J660" s="6" t="str">
        <f>IF('Log_working_3-way'!$D660="","",'True_Odds_Calculator_3-way'!#REF!/'True_Odds_Calculator_3-way'!C661-1)</f>
        <v/>
      </c>
      <c r="K660" s="6" t="str">
        <f>IF('Log_working_3-way'!$D660="","",1/'True_Odds_Calculator_3-way'!A661+1/'True_Odds_Calculator_3-way'!B661+1/'True_Odds_Calculator_3-way'!C661-1)</f>
        <v/>
      </c>
    </row>
    <row r="661" spans="4:11" x14ac:dyDescent="0.25">
      <c r="D661" t="str">
        <f>solve_for_c('True_Odds_Calculator_3-way'!A662,'True_Odds_Calculator_3-way'!B662,'True_Odds_Calculator_3-way'!C662,'Log_working_3-way'!B$1,'Log_working_3-way'!B$2)</f>
        <v/>
      </c>
      <c r="F661" s="6" t="str">
        <f>IF('Log_working_3-way'!D661="","",1/'True_Odds_Calculator_3-way'!N662+1/'True_Odds_Calculator_3-way'!O662+1/'True_Odds_Calculator_3-way'!#REF!-1)</f>
        <v/>
      </c>
      <c r="H661" s="6" t="str">
        <f>IF('Log_working_3-way'!$D661="","",'True_Odds_Calculator_3-way'!N662/'True_Odds_Calculator_3-way'!A662-1)</f>
        <v/>
      </c>
      <c r="I661" s="6" t="str">
        <f>IF('Log_working_3-way'!$D661="","",'True_Odds_Calculator_3-way'!O662/'True_Odds_Calculator_3-way'!B662-1)</f>
        <v/>
      </c>
      <c r="J661" s="6" t="str">
        <f>IF('Log_working_3-way'!$D661="","",'True_Odds_Calculator_3-way'!#REF!/'True_Odds_Calculator_3-way'!C662-1)</f>
        <v/>
      </c>
      <c r="K661" s="6" t="str">
        <f>IF('Log_working_3-way'!$D661="","",1/'True_Odds_Calculator_3-way'!A662+1/'True_Odds_Calculator_3-way'!B662+1/'True_Odds_Calculator_3-way'!C662-1)</f>
        <v/>
      </c>
    </row>
    <row r="662" spans="4:11" x14ac:dyDescent="0.25">
      <c r="D662" t="str">
        <f>solve_for_c('True_Odds_Calculator_3-way'!A663,'True_Odds_Calculator_3-way'!B663,'True_Odds_Calculator_3-way'!C663,'Log_working_3-way'!B$1,'Log_working_3-way'!B$2)</f>
        <v/>
      </c>
      <c r="F662" s="6" t="str">
        <f>IF('Log_working_3-way'!D662="","",1/'True_Odds_Calculator_3-way'!N663+1/'True_Odds_Calculator_3-way'!O663+1/'True_Odds_Calculator_3-way'!#REF!-1)</f>
        <v/>
      </c>
      <c r="H662" s="6" t="str">
        <f>IF('Log_working_3-way'!$D662="","",'True_Odds_Calculator_3-way'!N663/'True_Odds_Calculator_3-way'!A663-1)</f>
        <v/>
      </c>
      <c r="I662" s="6" t="str">
        <f>IF('Log_working_3-way'!$D662="","",'True_Odds_Calculator_3-way'!O663/'True_Odds_Calculator_3-way'!B663-1)</f>
        <v/>
      </c>
      <c r="J662" s="6" t="str">
        <f>IF('Log_working_3-way'!$D662="","",'True_Odds_Calculator_3-way'!#REF!/'True_Odds_Calculator_3-way'!C663-1)</f>
        <v/>
      </c>
      <c r="K662" s="6" t="str">
        <f>IF('Log_working_3-way'!$D662="","",1/'True_Odds_Calculator_3-way'!A663+1/'True_Odds_Calculator_3-way'!B663+1/'True_Odds_Calculator_3-way'!C663-1)</f>
        <v/>
      </c>
    </row>
    <row r="663" spans="4:11" x14ac:dyDescent="0.25">
      <c r="D663" t="str">
        <f>solve_for_c('True_Odds_Calculator_3-way'!A664,'True_Odds_Calculator_3-way'!B664,'True_Odds_Calculator_3-way'!C664,'Log_working_3-way'!B$1,'Log_working_3-way'!B$2)</f>
        <v/>
      </c>
      <c r="F663" s="6" t="str">
        <f>IF('Log_working_3-way'!D663="","",1/'True_Odds_Calculator_3-way'!N664+1/'True_Odds_Calculator_3-way'!O664+1/'True_Odds_Calculator_3-way'!#REF!-1)</f>
        <v/>
      </c>
      <c r="H663" s="6" t="str">
        <f>IF('Log_working_3-way'!$D663="","",'True_Odds_Calculator_3-way'!N664/'True_Odds_Calculator_3-way'!A664-1)</f>
        <v/>
      </c>
      <c r="I663" s="6" t="str">
        <f>IF('Log_working_3-way'!$D663="","",'True_Odds_Calculator_3-way'!O664/'True_Odds_Calculator_3-way'!B664-1)</f>
        <v/>
      </c>
      <c r="J663" s="6" t="str">
        <f>IF('Log_working_3-way'!$D663="","",'True_Odds_Calculator_3-way'!#REF!/'True_Odds_Calculator_3-way'!C664-1)</f>
        <v/>
      </c>
      <c r="K663" s="6" t="str">
        <f>IF('Log_working_3-way'!$D663="","",1/'True_Odds_Calculator_3-way'!A664+1/'True_Odds_Calculator_3-way'!B664+1/'True_Odds_Calculator_3-way'!C664-1)</f>
        <v/>
      </c>
    </row>
    <row r="664" spans="4:11" x14ac:dyDescent="0.25">
      <c r="D664" t="str">
        <f>solve_for_c('True_Odds_Calculator_3-way'!A665,'True_Odds_Calculator_3-way'!B665,'True_Odds_Calculator_3-way'!C665,'Log_working_3-way'!B$1,'Log_working_3-way'!B$2)</f>
        <v/>
      </c>
      <c r="F664" s="6" t="str">
        <f>IF('Log_working_3-way'!D664="","",1/'True_Odds_Calculator_3-way'!N665+1/'True_Odds_Calculator_3-way'!O665+1/'True_Odds_Calculator_3-way'!#REF!-1)</f>
        <v/>
      </c>
      <c r="H664" s="6" t="str">
        <f>IF('Log_working_3-way'!$D664="","",'True_Odds_Calculator_3-way'!N665/'True_Odds_Calculator_3-way'!A665-1)</f>
        <v/>
      </c>
      <c r="I664" s="6" t="str">
        <f>IF('Log_working_3-way'!$D664="","",'True_Odds_Calculator_3-way'!O665/'True_Odds_Calculator_3-way'!B665-1)</f>
        <v/>
      </c>
      <c r="J664" s="6" t="str">
        <f>IF('Log_working_3-way'!$D664="","",'True_Odds_Calculator_3-way'!#REF!/'True_Odds_Calculator_3-way'!C665-1)</f>
        <v/>
      </c>
      <c r="K664" s="6" t="str">
        <f>IF('Log_working_3-way'!$D664="","",1/'True_Odds_Calculator_3-way'!A665+1/'True_Odds_Calculator_3-way'!B665+1/'True_Odds_Calculator_3-way'!C665-1)</f>
        <v/>
      </c>
    </row>
    <row r="665" spans="4:11" x14ac:dyDescent="0.25">
      <c r="D665" t="str">
        <f>solve_for_c('True_Odds_Calculator_3-way'!A666,'True_Odds_Calculator_3-way'!B666,'True_Odds_Calculator_3-way'!C666,'Log_working_3-way'!B$1,'Log_working_3-way'!B$2)</f>
        <v/>
      </c>
      <c r="F665" s="6" t="str">
        <f>IF('Log_working_3-way'!D665="","",1/'True_Odds_Calculator_3-way'!N666+1/'True_Odds_Calculator_3-way'!O666+1/'True_Odds_Calculator_3-way'!#REF!-1)</f>
        <v/>
      </c>
      <c r="H665" s="6" t="str">
        <f>IF('Log_working_3-way'!$D665="","",'True_Odds_Calculator_3-way'!N666/'True_Odds_Calculator_3-way'!A666-1)</f>
        <v/>
      </c>
      <c r="I665" s="6" t="str">
        <f>IF('Log_working_3-way'!$D665="","",'True_Odds_Calculator_3-way'!O666/'True_Odds_Calculator_3-way'!B666-1)</f>
        <v/>
      </c>
      <c r="J665" s="6" t="str">
        <f>IF('Log_working_3-way'!$D665="","",'True_Odds_Calculator_3-way'!#REF!/'True_Odds_Calculator_3-way'!C666-1)</f>
        <v/>
      </c>
      <c r="K665" s="6" t="str">
        <f>IF('Log_working_3-way'!$D665="","",1/'True_Odds_Calculator_3-way'!A666+1/'True_Odds_Calculator_3-way'!B666+1/'True_Odds_Calculator_3-way'!C666-1)</f>
        <v/>
      </c>
    </row>
    <row r="666" spans="4:11" x14ac:dyDescent="0.25">
      <c r="D666" t="str">
        <f>solve_for_c('True_Odds_Calculator_3-way'!A667,'True_Odds_Calculator_3-way'!B667,'True_Odds_Calculator_3-way'!C667,'Log_working_3-way'!B$1,'Log_working_3-way'!B$2)</f>
        <v/>
      </c>
      <c r="F666" s="6" t="str">
        <f>IF('Log_working_3-way'!D666="","",1/'True_Odds_Calculator_3-way'!N667+1/'True_Odds_Calculator_3-way'!O667+1/'True_Odds_Calculator_3-way'!#REF!-1)</f>
        <v/>
      </c>
      <c r="H666" s="6" t="str">
        <f>IF('Log_working_3-way'!$D666="","",'True_Odds_Calculator_3-way'!N667/'True_Odds_Calculator_3-way'!A667-1)</f>
        <v/>
      </c>
      <c r="I666" s="6" t="str">
        <f>IF('Log_working_3-way'!$D666="","",'True_Odds_Calculator_3-way'!O667/'True_Odds_Calculator_3-way'!B667-1)</f>
        <v/>
      </c>
      <c r="J666" s="6" t="str">
        <f>IF('Log_working_3-way'!$D666="","",'True_Odds_Calculator_3-way'!#REF!/'True_Odds_Calculator_3-way'!C667-1)</f>
        <v/>
      </c>
      <c r="K666" s="6" t="str">
        <f>IF('Log_working_3-way'!$D666="","",1/'True_Odds_Calculator_3-way'!A667+1/'True_Odds_Calculator_3-way'!B667+1/'True_Odds_Calculator_3-way'!C667-1)</f>
        <v/>
      </c>
    </row>
    <row r="667" spans="4:11" x14ac:dyDescent="0.25">
      <c r="D667" t="str">
        <f>solve_for_c('True_Odds_Calculator_3-way'!A668,'True_Odds_Calculator_3-way'!B668,'True_Odds_Calculator_3-way'!C668,'Log_working_3-way'!B$1,'Log_working_3-way'!B$2)</f>
        <v/>
      </c>
      <c r="F667" s="6" t="str">
        <f>IF('Log_working_3-way'!D667="","",1/'True_Odds_Calculator_3-way'!N668+1/'True_Odds_Calculator_3-way'!O668+1/'True_Odds_Calculator_3-way'!#REF!-1)</f>
        <v/>
      </c>
      <c r="H667" s="6" t="str">
        <f>IF('Log_working_3-way'!$D667="","",'True_Odds_Calculator_3-way'!N668/'True_Odds_Calculator_3-way'!A668-1)</f>
        <v/>
      </c>
      <c r="I667" s="6" t="str">
        <f>IF('Log_working_3-way'!$D667="","",'True_Odds_Calculator_3-way'!O668/'True_Odds_Calculator_3-way'!B668-1)</f>
        <v/>
      </c>
      <c r="J667" s="6" t="str">
        <f>IF('Log_working_3-way'!$D667="","",'True_Odds_Calculator_3-way'!#REF!/'True_Odds_Calculator_3-way'!C668-1)</f>
        <v/>
      </c>
      <c r="K667" s="6" t="str">
        <f>IF('Log_working_3-way'!$D667="","",1/'True_Odds_Calculator_3-way'!A668+1/'True_Odds_Calculator_3-way'!B668+1/'True_Odds_Calculator_3-way'!C668-1)</f>
        <v/>
      </c>
    </row>
    <row r="668" spans="4:11" x14ac:dyDescent="0.25">
      <c r="D668" t="str">
        <f>solve_for_c('True_Odds_Calculator_3-way'!A669,'True_Odds_Calculator_3-way'!B669,'True_Odds_Calculator_3-way'!C669,'Log_working_3-way'!B$1,'Log_working_3-way'!B$2)</f>
        <v/>
      </c>
      <c r="F668" s="6" t="str">
        <f>IF('Log_working_3-way'!D668="","",1/'True_Odds_Calculator_3-way'!N669+1/'True_Odds_Calculator_3-way'!O669+1/'True_Odds_Calculator_3-way'!#REF!-1)</f>
        <v/>
      </c>
      <c r="H668" s="6" t="str">
        <f>IF('Log_working_3-way'!$D668="","",'True_Odds_Calculator_3-way'!N669/'True_Odds_Calculator_3-way'!A669-1)</f>
        <v/>
      </c>
      <c r="I668" s="6" t="str">
        <f>IF('Log_working_3-way'!$D668="","",'True_Odds_Calculator_3-way'!O669/'True_Odds_Calculator_3-way'!B669-1)</f>
        <v/>
      </c>
      <c r="J668" s="6" t="str">
        <f>IF('Log_working_3-way'!$D668="","",'True_Odds_Calculator_3-way'!#REF!/'True_Odds_Calculator_3-way'!C669-1)</f>
        <v/>
      </c>
      <c r="K668" s="6" t="str">
        <f>IF('Log_working_3-way'!$D668="","",1/'True_Odds_Calculator_3-way'!A669+1/'True_Odds_Calculator_3-way'!B669+1/'True_Odds_Calculator_3-way'!C669-1)</f>
        <v/>
      </c>
    </row>
    <row r="669" spans="4:11" x14ac:dyDescent="0.25">
      <c r="D669" t="str">
        <f>solve_for_c('True_Odds_Calculator_3-way'!A670,'True_Odds_Calculator_3-way'!B670,'True_Odds_Calculator_3-way'!C670,'Log_working_3-way'!B$1,'Log_working_3-way'!B$2)</f>
        <v/>
      </c>
      <c r="F669" s="6" t="str">
        <f>IF('Log_working_3-way'!D669="","",1/'True_Odds_Calculator_3-way'!N670+1/'True_Odds_Calculator_3-way'!O670+1/'True_Odds_Calculator_3-way'!#REF!-1)</f>
        <v/>
      </c>
      <c r="H669" s="6" t="str">
        <f>IF('Log_working_3-way'!$D669="","",'True_Odds_Calculator_3-way'!N670/'True_Odds_Calculator_3-way'!A670-1)</f>
        <v/>
      </c>
      <c r="I669" s="6" t="str">
        <f>IF('Log_working_3-way'!$D669="","",'True_Odds_Calculator_3-way'!O670/'True_Odds_Calculator_3-way'!B670-1)</f>
        <v/>
      </c>
      <c r="J669" s="6" t="str">
        <f>IF('Log_working_3-way'!$D669="","",'True_Odds_Calculator_3-way'!#REF!/'True_Odds_Calculator_3-way'!C670-1)</f>
        <v/>
      </c>
      <c r="K669" s="6" t="str">
        <f>IF('Log_working_3-way'!$D669="","",1/'True_Odds_Calculator_3-way'!A670+1/'True_Odds_Calculator_3-way'!B670+1/'True_Odds_Calculator_3-way'!C670-1)</f>
        <v/>
      </c>
    </row>
    <row r="670" spans="4:11" x14ac:dyDescent="0.25">
      <c r="D670" t="str">
        <f>solve_for_c('True_Odds_Calculator_3-way'!A671,'True_Odds_Calculator_3-way'!B671,'True_Odds_Calculator_3-way'!C671,'Log_working_3-way'!B$1,'Log_working_3-way'!B$2)</f>
        <v/>
      </c>
      <c r="F670" s="6" t="str">
        <f>IF('Log_working_3-way'!D670="","",1/'True_Odds_Calculator_3-way'!N671+1/'True_Odds_Calculator_3-way'!O671+1/'True_Odds_Calculator_3-way'!#REF!-1)</f>
        <v/>
      </c>
      <c r="H670" s="6" t="str">
        <f>IF('Log_working_3-way'!$D670="","",'True_Odds_Calculator_3-way'!N671/'True_Odds_Calculator_3-way'!A671-1)</f>
        <v/>
      </c>
      <c r="I670" s="6" t="str">
        <f>IF('Log_working_3-way'!$D670="","",'True_Odds_Calculator_3-way'!O671/'True_Odds_Calculator_3-way'!B671-1)</f>
        <v/>
      </c>
      <c r="J670" s="6" t="str">
        <f>IF('Log_working_3-way'!$D670="","",'True_Odds_Calculator_3-way'!#REF!/'True_Odds_Calculator_3-way'!C671-1)</f>
        <v/>
      </c>
      <c r="K670" s="6" t="str">
        <f>IF('Log_working_3-way'!$D670="","",1/'True_Odds_Calculator_3-way'!A671+1/'True_Odds_Calculator_3-way'!B671+1/'True_Odds_Calculator_3-way'!C671-1)</f>
        <v/>
      </c>
    </row>
    <row r="671" spans="4:11" x14ac:dyDescent="0.25">
      <c r="D671" t="str">
        <f>solve_for_c('True_Odds_Calculator_3-way'!A672,'True_Odds_Calculator_3-way'!B672,'True_Odds_Calculator_3-way'!C672,'Log_working_3-way'!B$1,'Log_working_3-way'!B$2)</f>
        <v/>
      </c>
      <c r="F671" s="6" t="str">
        <f>IF('Log_working_3-way'!D671="","",1/'True_Odds_Calculator_3-way'!N672+1/'True_Odds_Calculator_3-way'!O672+1/'True_Odds_Calculator_3-way'!#REF!-1)</f>
        <v/>
      </c>
      <c r="H671" s="6" t="str">
        <f>IF('Log_working_3-way'!$D671="","",'True_Odds_Calculator_3-way'!N672/'True_Odds_Calculator_3-way'!A672-1)</f>
        <v/>
      </c>
      <c r="I671" s="6" t="str">
        <f>IF('Log_working_3-way'!$D671="","",'True_Odds_Calculator_3-way'!O672/'True_Odds_Calculator_3-way'!B672-1)</f>
        <v/>
      </c>
      <c r="J671" s="6" t="str">
        <f>IF('Log_working_3-way'!$D671="","",'True_Odds_Calculator_3-way'!#REF!/'True_Odds_Calculator_3-way'!C672-1)</f>
        <v/>
      </c>
      <c r="K671" s="6" t="str">
        <f>IF('Log_working_3-way'!$D671="","",1/'True_Odds_Calculator_3-way'!A672+1/'True_Odds_Calculator_3-way'!B672+1/'True_Odds_Calculator_3-way'!C672-1)</f>
        <v/>
      </c>
    </row>
    <row r="672" spans="4:11" x14ac:dyDescent="0.25">
      <c r="D672" t="str">
        <f>solve_for_c('True_Odds_Calculator_3-way'!A673,'True_Odds_Calculator_3-way'!B673,'True_Odds_Calculator_3-way'!C673,'Log_working_3-way'!B$1,'Log_working_3-way'!B$2)</f>
        <v/>
      </c>
      <c r="F672" s="6" t="str">
        <f>IF('Log_working_3-way'!D672="","",1/'True_Odds_Calculator_3-way'!N673+1/'True_Odds_Calculator_3-way'!O673+1/'True_Odds_Calculator_3-way'!#REF!-1)</f>
        <v/>
      </c>
      <c r="H672" s="6" t="str">
        <f>IF('Log_working_3-way'!$D672="","",'True_Odds_Calculator_3-way'!N673/'True_Odds_Calculator_3-way'!A673-1)</f>
        <v/>
      </c>
      <c r="I672" s="6" t="str">
        <f>IF('Log_working_3-way'!$D672="","",'True_Odds_Calculator_3-way'!O673/'True_Odds_Calculator_3-way'!B673-1)</f>
        <v/>
      </c>
      <c r="J672" s="6" t="str">
        <f>IF('Log_working_3-way'!$D672="","",'True_Odds_Calculator_3-way'!#REF!/'True_Odds_Calculator_3-way'!C673-1)</f>
        <v/>
      </c>
      <c r="K672" s="6" t="str">
        <f>IF('Log_working_3-way'!$D672="","",1/'True_Odds_Calculator_3-way'!A673+1/'True_Odds_Calculator_3-way'!B673+1/'True_Odds_Calculator_3-way'!C673-1)</f>
        <v/>
      </c>
    </row>
    <row r="673" spans="4:11" x14ac:dyDescent="0.25">
      <c r="D673" t="str">
        <f>solve_for_c('True_Odds_Calculator_3-way'!A674,'True_Odds_Calculator_3-way'!B674,'True_Odds_Calculator_3-way'!C674,'Log_working_3-way'!B$1,'Log_working_3-way'!B$2)</f>
        <v/>
      </c>
      <c r="F673" s="6" t="str">
        <f>IF('Log_working_3-way'!D673="","",1/'True_Odds_Calculator_3-way'!N674+1/'True_Odds_Calculator_3-way'!O674+1/'True_Odds_Calculator_3-way'!#REF!-1)</f>
        <v/>
      </c>
      <c r="H673" s="6" t="str">
        <f>IF('Log_working_3-way'!$D673="","",'True_Odds_Calculator_3-way'!N674/'True_Odds_Calculator_3-way'!A674-1)</f>
        <v/>
      </c>
      <c r="I673" s="6" t="str">
        <f>IF('Log_working_3-way'!$D673="","",'True_Odds_Calculator_3-way'!O674/'True_Odds_Calculator_3-way'!B674-1)</f>
        <v/>
      </c>
      <c r="J673" s="6" t="str">
        <f>IF('Log_working_3-way'!$D673="","",'True_Odds_Calculator_3-way'!#REF!/'True_Odds_Calculator_3-way'!C674-1)</f>
        <v/>
      </c>
      <c r="K673" s="6" t="str">
        <f>IF('Log_working_3-way'!$D673="","",1/'True_Odds_Calculator_3-way'!A674+1/'True_Odds_Calculator_3-way'!B674+1/'True_Odds_Calculator_3-way'!C674-1)</f>
        <v/>
      </c>
    </row>
    <row r="674" spans="4:11" x14ac:dyDescent="0.25">
      <c r="D674" t="str">
        <f>solve_for_c('True_Odds_Calculator_3-way'!A675,'True_Odds_Calculator_3-way'!B675,'True_Odds_Calculator_3-way'!C675,'Log_working_3-way'!B$1,'Log_working_3-way'!B$2)</f>
        <v/>
      </c>
      <c r="F674" s="6" t="str">
        <f>IF('Log_working_3-way'!D674="","",1/'True_Odds_Calculator_3-way'!N675+1/'True_Odds_Calculator_3-way'!O675+1/'True_Odds_Calculator_3-way'!#REF!-1)</f>
        <v/>
      </c>
      <c r="H674" s="6" t="str">
        <f>IF('Log_working_3-way'!$D674="","",'True_Odds_Calculator_3-way'!N675/'True_Odds_Calculator_3-way'!A675-1)</f>
        <v/>
      </c>
      <c r="I674" s="6" t="str">
        <f>IF('Log_working_3-way'!$D674="","",'True_Odds_Calculator_3-way'!O675/'True_Odds_Calculator_3-way'!B675-1)</f>
        <v/>
      </c>
      <c r="J674" s="6" t="str">
        <f>IF('Log_working_3-way'!$D674="","",'True_Odds_Calculator_3-way'!#REF!/'True_Odds_Calculator_3-way'!C675-1)</f>
        <v/>
      </c>
      <c r="K674" s="6" t="str">
        <f>IF('Log_working_3-way'!$D674="","",1/'True_Odds_Calculator_3-way'!A675+1/'True_Odds_Calculator_3-way'!B675+1/'True_Odds_Calculator_3-way'!C675-1)</f>
        <v/>
      </c>
    </row>
    <row r="675" spans="4:11" x14ac:dyDescent="0.25">
      <c r="D675" t="str">
        <f>solve_for_c('True_Odds_Calculator_3-way'!A676,'True_Odds_Calculator_3-way'!B676,'True_Odds_Calculator_3-way'!C676,'Log_working_3-way'!B$1,'Log_working_3-way'!B$2)</f>
        <v/>
      </c>
      <c r="F675" s="6" t="str">
        <f>IF('Log_working_3-way'!D675="","",1/'True_Odds_Calculator_3-way'!N676+1/'True_Odds_Calculator_3-way'!O676+1/'True_Odds_Calculator_3-way'!#REF!-1)</f>
        <v/>
      </c>
      <c r="H675" s="6" t="str">
        <f>IF('Log_working_3-way'!$D675="","",'True_Odds_Calculator_3-way'!N676/'True_Odds_Calculator_3-way'!A676-1)</f>
        <v/>
      </c>
      <c r="I675" s="6" t="str">
        <f>IF('Log_working_3-way'!$D675="","",'True_Odds_Calculator_3-way'!O676/'True_Odds_Calculator_3-way'!B676-1)</f>
        <v/>
      </c>
      <c r="J675" s="6" t="str">
        <f>IF('Log_working_3-way'!$D675="","",'True_Odds_Calculator_3-way'!#REF!/'True_Odds_Calculator_3-way'!C676-1)</f>
        <v/>
      </c>
      <c r="K675" s="6" t="str">
        <f>IF('Log_working_3-way'!$D675="","",1/'True_Odds_Calculator_3-way'!A676+1/'True_Odds_Calculator_3-way'!B676+1/'True_Odds_Calculator_3-way'!C676-1)</f>
        <v/>
      </c>
    </row>
    <row r="676" spans="4:11" x14ac:dyDescent="0.25">
      <c r="D676" t="str">
        <f>solve_for_c('True_Odds_Calculator_3-way'!A677,'True_Odds_Calculator_3-way'!B677,'True_Odds_Calculator_3-way'!C677,'Log_working_3-way'!B$1,'Log_working_3-way'!B$2)</f>
        <v/>
      </c>
      <c r="F676" s="6" t="str">
        <f>IF('Log_working_3-way'!D676="","",1/'True_Odds_Calculator_3-way'!N677+1/'True_Odds_Calculator_3-way'!O677+1/'True_Odds_Calculator_3-way'!#REF!-1)</f>
        <v/>
      </c>
      <c r="H676" s="6" t="str">
        <f>IF('Log_working_3-way'!$D676="","",'True_Odds_Calculator_3-way'!N677/'True_Odds_Calculator_3-way'!A677-1)</f>
        <v/>
      </c>
      <c r="I676" s="6" t="str">
        <f>IF('Log_working_3-way'!$D676="","",'True_Odds_Calculator_3-way'!O677/'True_Odds_Calculator_3-way'!B677-1)</f>
        <v/>
      </c>
      <c r="J676" s="6" t="str">
        <f>IF('Log_working_3-way'!$D676="","",'True_Odds_Calculator_3-way'!#REF!/'True_Odds_Calculator_3-way'!C677-1)</f>
        <v/>
      </c>
      <c r="K676" s="6" t="str">
        <f>IF('Log_working_3-way'!$D676="","",1/'True_Odds_Calculator_3-way'!A677+1/'True_Odds_Calculator_3-way'!B677+1/'True_Odds_Calculator_3-way'!C677-1)</f>
        <v/>
      </c>
    </row>
    <row r="677" spans="4:11" x14ac:dyDescent="0.25">
      <c r="D677" t="str">
        <f>solve_for_c('True_Odds_Calculator_3-way'!A678,'True_Odds_Calculator_3-way'!B678,'True_Odds_Calculator_3-way'!C678,'Log_working_3-way'!B$1,'Log_working_3-way'!B$2)</f>
        <v/>
      </c>
      <c r="F677" s="6" t="str">
        <f>IF('Log_working_3-way'!D677="","",1/'True_Odds_Calculator_3-way'!N678+1/'True_Odds_Calculator_3-way'!O678+1/'True_Odds_Calculator_3-way'!#REF!-1)</f>
        <v/>
      </c>
      <c r="H677" s="6" t="str">
        <f>IF('Log_working_3-way'!$D677="","",'True_Odds_Calculator_3-way'!N678/'True_Odds_Calculator_3-way'!A678-1)</f>
        <v/>
      </c>
      <c r="I677" s="6" t="str">
        <f>IF('Log_working_3-way'!$D677="","",'True_Odds_Calculator_3-way'!O678/'True_Odds_Calculator_3-way'!B678-1)</f>
        <v/>
      </c>
      <c r="J677" s="6" t="str">
        <f>IF('Log_working_3-way'!$D677="","",'True_Odds_Calculator_3-way'!#REF!/'True_Odds_Calculator_3-way'!C678-1)</f>
        <v/>
      </c>
      <c r="K677" s="6" t="str">
        <f>IF('Log_working_3-way'!$D677="","",1/'True_Odds_Calculator_3-way'!A678+1/'True_Odds_Calculator_3-way'!B678+1/'True_Odds_Calculator_3-way'!C678-1)</f>
        <v/>
      </c>
    </row>
    <row r="678" spans="4:11" x14ac:dyDescent="0.25">
      <c r="D678" t="str">
        <f>solve_for_c('True_Odds_Calculator_3-way'!A679,'True_Odds_Calculator_3-way'!B679,'True_Odds_Calculator_3-way'!C679,'Log_working_3-way'!B$1,'Log_working_3-way'!B$2)</f>
        <v/>
      </c>
      <c r="F678" s="6" t="str">
        <f>IF('Log_working_3-way'!D678="","",1/'True_Odds_Calculator_3-way'!N679+1/'True_Odds_Calculator_3-way'!O679+1/'True_Odds_Calculator_3-way'!#REF!-1)</f>
        <v/>
      </c>
      <c r="H678" s="6" t="str">
        <f>IF('Log_working_3-way'!$D678="","",'True_Odds_Calculator_3-way'!N679/'True_Odds_Calculator_3-way'!A679-1)</f>
        <v/>
      </c>
      <c r="I678" s="6" t="str">
        <f>IF('Log_working_3-way'!$D678="","",'True_Odds_Calculator_3-way'!O679/'True_Odds_Calculator_3-way'!B679-1)</f>
        <v/>
      </c>
      <c r="J678" s="6" t="str">
        <f>IF('Log_working_3-way'!$D678="","",'True_Odds_Calculator_3-way'!#REF!/'True_Odds_Calculator_3-way'!C679-1)</f>
        <v/>
      </c>
      <c r="K678" s="6" t="str">
        <f>IF('Log_working_3-way'!$D678="","",1/'True_Odds_Calculator_3-way'!A679+1/'True_Odds_Calculator_3-way'!B679+1/'True_Odds_Calculator_3-way'!C679-1)</f>
        <v/>
      </c>
    </row>
    <row r="679" spans="4:11" x14ac:dyDescent="0.25">
      <c r="D679" t="str">
        <f>solve_for_c('True_Odds_Calculator_3-way'!A680,'True_Odds_Calculator_3-way'!B680,'True_Odds_Calculator_3-way'!C680,'Log_working_3-way'!B$1,'Log_working_3-way'!B$2)</f>
        <v/>
      </c>
      <c r="F679" s="6" t="str">
        <f>IF('Log_working_3-way'!D679="","",1/'True_Odds_Calculator_3-way'!N680+1/'True_Odds_Calculator_3-way'!O680+1/'True_Odds_Calculator_3-way'!#REF!-1)</f>
        <v/>
      </c>
      <c r="H679" s="6" t="str">
        <f>IF('Log_working_3-way'!$D679="","",'True_Odds_Calculator_3-way'!N680/'True_Odds_Calculator_3-way'!A680-1)</f>
        <v/>
      </c>
      <c r="I679" s="6" t="str">
        <f>IF('Log_working_3-way'!$D679="","",'True_Odds_Calculator_3-way'!O680/'True_Odds_Calculator_3-way'!B680-1)</f>
        <v/>
      </c>
      <c r="J679" s="6" t="str">
        <f>IF('Log_working_3-way'!$D679="","",'True_Odds_Calculator_3-way'!#REF!/'True_Odds_Calculator_3-way'!C680-1)</f>
        <v/>
      </c>
      <c r="K679" s="6" t="str">
        <f>IF('Log_working_3-way'!$D679="","",1/'True_Odds_Calculator_3-way'!A680+1/'True_Odds_Calculator_3-way'!B680+1/'True_Odds_Calculator_3-way'!C680-1)</f>
        <v/>
      </c>
    </row>
    <row r="680" spans="4:11" x14ac:dyDescent="0.25">
      <c r="D680" t="str">
        <f>solve_for_c('True_Odds_Calculator_3-way'!A681,'True_Odds_Calculator_3-way'!B681,'True_Odds_Calculator_3-way'!C681,'Log_working_3-way'!B$1,'Log_working_3-way'!B$2)</f>
        <v/>
      </c>
      <c r="F680" s="6" t="str">
        <f>IF('Log_working_3-way'!D680="","",1/'True_Odds_Calculator_3-way'!N681+1/'True_Odds_Calculator_3-way'!O681+1/'True_Odds_Calculator_3-way'!#REF!-1)</f>
        <v/>
      </c>
      <c r="H680" s="6" t="str">
        <f>IF('Log_working_3-way'!$D680="","",'True_Odds_Calculator_3-way'!N681/'True_Odds_Calculator_3-way'!A681-1)</f>
        <v/>
      </c>
      <c r="I680" s="6" t="str">
        <f>IF('Log_working_3-way'!$D680="","",'True_Odds_Calculator_3-way'!O681/'True_Odds_Calculator_3-way'!B681-1)</f>
        <v/>
      </c>
      <c r="J680" s="6" t="str">
        <f>IF('Log_working_3-way'!$D680="","",'True_Odds_Calculator_3-way'!#REF!/'True_Odds_Calculator_3-way'!C681-1)</f>
        <v/>
      </c>
      <c r="K680" s="6" t="str">
        <f>IF('Log_working_3-way'!$D680="","",1/'True_Odds_Calculator_3-way'!A681+1/'True_Odds_Calculator_3-way'!B681+1/'True_Odds_Calculator_3-way'!C681-1)</f>
        <v/>
      </c>
    </row>
    <row r="681" spans="4:11" x14ac:dyDescent="0.25">
      <c r="D681" t="str">
        <f>solve_for_c('True_Odds_Calculator_3-way'!A682,'True_Odds_Calculator_3-way'!B682,'True_Odds_Calculator_3-way'!C682,'Log_working_3-way'!B$1,'Log_working_3-way'!B$2)</f>
        <v/>
      </c>
      <c r="F681" s="6" t="str">
        <f>IF('Log_working_3-way'!D681="","",1/'True_Odds_Calculator_3-way'!N682+1/'True_Odds_Calculator_3-way'!O682+1/'True_Odds_Calculator_3-way'!#REF!-1)</f>
        <v/>
      </c>
      <c r="H681" s="6" t="str">
        <f>IF('Log_working_3-way'!$D681="","",'True_Odds_Calculator_3-way'!N682/'True_Odds_Calculator_3-way'!A682-1)</f>
        <v/>
      </c>
      <c r="I681" s="6" t="str">
        <f>IF('Log_working_3-way'!$D681="","",'True_Odds_Calculator_3-way'!O682/'True_Odds_Calculator_3-way'!B682-1)</f>
        <v/>
      </c>
      <c r="J681" s="6" t="str">
        <f>IF('Log_working_3-way'!$D681="","",'True_Odds_Calculator_3-way'!#REF!/'True_Odds_Calculator_3-way'!C682-1)</f>
        <v/>
      </c>
      <c r="K681" s="6" t="str">
        <f>IF('Log_working_3-way'!$D681="","",1/'True_Odds_Calculator_3-way'!A682+1/'True_Odds_Calculator_3-way'!B682+1/'True_Odds_Calculator_3-way'!C682-1)</f>
        <v/>
      </c>
    </row>
    <row r="682" spans="4:11" x14ac:dyDescent="0.25">
      <c r="D682" t="str">
        <f>solve_for_c('True_Odds_Calculator_3-way'!A683,'True_Odds_Calculator_3-way'!B683,'True_Odds_Calculator_3-way'!C683,'Log_working_3-way'!B$1,'Log_working_3-way'!B$2)</f>
        <v/>
      </c>
      <c r="F682" s="6" t="str">
        <f>IF('Log_working_3-way'!D682="","",1/'True_Odds_Calculator_3-way'!N683+1/'True_Odds_Calculator_3-way'!O683+1/'True_Odds_Calculator_3-way'!#REF!-1)</f>
        <v/>
      </c>
      <c r="H682" s="6" t="str">
        <f>IF('Log_working_3-way'!$D682="","",'True_Odds_Calculator_3-way'!N683/'True_Odds_Calculator_3-way'!A683-1)</f>
        <v/>
      </c>
      <c r="I682" s="6" t="str">
        <f>IF('Log_working_3-way'!$D682="","",'True_Odds_Calculator_3-way'!O683/'True_Odds_Calculator_3-way'!B683-1)</f>
        <v/>
      </c>
      <c r="J682" s="6" t="str">
        <f>IF('Log_working_3-way'!$D682="","",'True_Odds_Calculator_3-way'!#REF!/'True_Odds_Calculator_3-way'!C683-1)</f>
        <v/>
      </c>
      <c r="K682" s="6" t="str">
        <f>IF('Log_working_3-way'!$D682="","",1/'True_Odds_Calculator_3-way'!A683+1/'True_Odds_Calculator_3-way'!B683+1/'True_Odds_Calculator_3-way'!C683-1)</f>
        <v/>
      </c>
    </row>
    <row r="683" spans="4:11" x14ac:dyDescent="0.25">
      <c r="D683" t="str">
        <f>solve_for_c('True_Odds_Calculator_3-way'!A684,'True_Odds_Calculator_3-way'!B684,'True_Odds_Calculator_3-way'!C684,'Log_working_3-way'!B$1,'Log_working_3-way'!B$2)</f>
        <v/>
      </c>
      <c r="F683" s="6" t="str">
        <f>IF('Log_working_3-way'!D683="","",1/'True_Odds_Calculator_3-way'!N684+1/'True_Odds_Calculator_3-way'!O684+1/'True_Odds_Calculator_3-way'!#REF!-1)</f>
        <v/>
      </c>
      <c r="H683" s="6" t="str">
        <f>IF('Log_working_3-way'!$D683="","",'True_Odds_Calculator_3-way'!N684/'True_Odds_Calculator_3-way'!A684-1)</f>
        <v/>
      </c>
      <c r="I683" s="6" t="str">
        <f>IF('Log_working_3-way'!$D683="","",'True_Odds_Calculator_3-way'!O684/'True_Odds_Calculator_3-way'!B684-1)</f>
        <v/>
      </c>
      <c r="J683" s="6" t="str">
        <f>IF('Log_working_3-way'!$D683="","",'True_Odds_Calculator_3-way'!#REF!/'True_Odds_Calculator_3-way'!C684-1)</f>
        <v/>
      </c>
      <c r="K683" s="6" t="str">
        <f>IF('Log_working_3-way'!$D683="","",1/'True_Odds_Calculator_3-way'!A684+1/'True_Odds_Calculator_3-way'!B684+1/'True_Odds_Calculator_3-way'!C684-1)</f>
        <v/>
      </c>
    </row>
    <row r="684" spans="4:11" x14ac:dyDescent="0.25">
      <c r="D684" t="str">
        <f>solve_for_c('True_Odds_Calculator_3-way'!A685,'True_Odds_Calculator_3-way'!B685,'True_Odds_Calculator_3-way'!C685,'Log_working_3-way'!B$1,'Log_working_3-way'!B$2)</f>
        <v/>
      </c>
      <c r="F684" s="6" t="str">
        <f>IF('Log_working_3-way'!D684="","",1/'True_Odds_Calculator_3-way'!N685+1/'True_Odds_Calculator_3-way'!O685+1/'True_Odds_Calculator_3-way'!#REF!-1)</f>
        <v/>
      </c>
      <c r="H684" s="6" t="str">
        <f>IF('Log_working_3-way'!$D684="","",'True_Odds_Calculator_3-way'!N685/'True_Odds_Calculator_3-way'!A685-1)</f>
        <v/>
      </c>
      <c r="I684" s="6" t="str">
        <f>IF('Log_working_3-way'!$D684="","",'True_Odds_Calculator_3-way'!O685/'True_Odds_Calculator_3-way'!B685-1)</f>
        <v/>
      </c>
      <c r="J684" s="6" t="str">
        <f>IF('Log_working_3-way'!$D684="","",'True_Odds_Calculator_3-way'!#REF!/'True_Odds_Calculator_3-way'!C685-1)</f>
        <v/>
      </c>
      <c r="K684" s="6" t="str">
        <f>IF('Log_working_3-way'!$D684="","",1/'True_Odds_Calculator_3-way'!A685+1/'True_Odds_Calculator_3-way'!B685+1/'True_Odds_Calculator_3-way'!C685-1)</f>
        <v/>
      </c>
    </row>
    <row r="685" spans="4:11" x14ac:dyDescent="0.25">
      <c r="D685" t="str">
        <f>solve_for_c('True_Odds_Calculator_3-way'!A686,'True_Odds_Calculator_3-way'!B686,'True_Odds_Calculator_3-way'!C686,'Log_working_3-way'!B$1,'Log_working_3-way'!B$2)</f>
        <v/>
      </c>
      <c r="F685" s="6" t="str">
        <f>IF('Log_working_3-way'!D685="","",1/'True_Odds_Calculator_3-way'!N686+1/'True_Odds_Calculator_3-way'!O686+1/'True_Odds_Calculator_3-way'!#REF!-1)</f>
        <v/>
      </c>
      <c r="H685" s="6" t="str">
        <f>IF('Log_working_3-way'!$D685="","",'True_Odds_Calculator_3-way'!N686/'True_Odds_Calculator_3-way'!A686-1)</f>
        <v/>
      </c>
      <c r="I685" s="6" t="str">
        <f>IF('Log_working_3-way'!$D685="","",'True_Odds_Calculator_3-way'!O686/'True_Odds_Calculator_3-way'!B686-1)</f>
        <v/>
      </c>
      <c r="J685" s="6" t="str">
        <f>IF('Log_working_3-way'!$D685="","",'True_Odds_Calculator_3-way'!#REF!/'True_Odds_Calculator_3-way'!C686-1)</f>
        <v/>
      </c>
      <c r="K685" s="6" t="str">
        <f>IF('Log_working_3-way'!$D685="","",1/'True_Odds_Calculator_3-way'!A686+1/'True_Odds_Calculator_3-way'!B686+1/'True_Odds_Calculator_3-way'!C686-1)</f>
        <v/>
      </c>
    </row>
    <row r="686" spans="4:11" x14ac:dyDescent="0.25">
      <c r="D686" t="str">
        <f>solve_for_c('True_Odds_Calculator_3-way'!A687,'True_Odds_Calculator_3-way'!B687,'True_Odds_Calculator_3-way'!C687,'Log_working_3-way'!B$1,'Log_working_3-way'!B$2)</f>
        <v/>
      </c>
      <c r="F686" s="6" t="str">
        <f>IF('Log_working_3-way'!D686="","",1/'True_Odds_Calculator_3-way'!N687+1/'True_Odds_Calculator_3-way'!O687+1/'True_Odds_Calculator_3-way'!#REF!-1)</f>
        <v/>
      </c>
      <c r="H686" s="6" t="str">
        <f>IF('Log_working_3-way'!$D686="","",'True_Odds_Calculator_3-way'!N687/'True_Odds_Calculator_3-way'!A687-1)</f>
        <v/>
      </c>
      <c r="I686" s="6" t="str">
        <f>IF('Log_working_3-way'!$D686="","",'True_Odds_Calculator_3-way'!O687/'True_Odds_Calculator_3-way'!B687-1)</f>
        <v/>
      </c>
      <c r="J686" s="6" t="str">
        <f>IF('Log_working_3-way'!$D686="","",'True_Odds_Calculator_3-way'!#REF!/'True_Odds_Calculator_3-way'!C687-1)</f>
        <v/>
      </c>
      <c r="K686" s="6" t="str">
        <f>IF('Log_working_3-way'!$D686="","",1/'True_Odds_Calculator_3-way'!A687+1/'True_Odds_Calculator_3-way'!B687+1/'True_Odds_Calculator_3-way'!C687-1)</f>
        <v/>
      </c>
    </row>
    <row r="687" spans="4:11" x14ac:dyDescent="0.25">
      <c r="D687" t="str">
        <f>solve_for_c('True_Odds_Calculator_3-way'!A688,'True_Odds_Calculator_3-way'!B688,'True_Odds_Calculator_3-way'!C688,'Log_working_3-way'!B$1,'Log_working_3-way'!B$2)</f>
        <v/>
      </c>
      <c r="F687" s="6" t="str">
        <f>IF('Log_working_3-way'!D687="","",1/'True_Odds_Calculator_3-way'!N688+1/'True_Odds_Calculator_3-way'!O688+1/'True_Odds_Calculator_3-way'!#REF!-1)</f>
        <v/>
      </c>
      <c r="H687" s="6" t="str">
        <f>IF('Log_working_3-way'!$D687="","",'True_Odds_Calculator_3-way'!N688/'True_Odds_Calculator_3-way'!A688-1)</f>
        <v/>
      </c>
      <c r="I687" s="6" t="str">
        <f>IF('Log_working_3-way'!$D687="","",'True_Odds_Calculator_3-way'!O688/'True_Odds_Calculator_3-way'!B688-1)</f>
        <v/>
      </c>
      <c r="J687" s="6" t="str">
        <f>IF('Log_working_3-way'!$D687="","",'True_Odds_Calculator_3-way'!#REF!/'True_Odds_Calculator_3-way'!C688-1)</f>
        <v/>
      </c>
      <c r="K687" s="6" t="str">
        <f>IF('Log_working_3-way'!$D687="","",1/'True_Odds_Calculator_3-way'!A688+1/'True_Odds_Calculator_3-way'!B688+1/'True_Odds_Calculator_3-way'!C688-1)</f>
        <v/>
      </c>
    </row>
    <row r="688" spans="4:11" x14ac:dyDescent="0.25">
      <c r="D688" t="str">
        <f>solve_for_c('True_Odds_Calculator_3-way'!A689,'True_Odds_Calculator_3-way'!B689,'True_Odds_Calculator_3-way'!C689,'Log_working_3-way'!B$1,'Log_working_3-way'!B$2)</f>
        <v/>
      </c>
      <c r="F688" s="6" t="str">
        <f>IF('Log_working_3-way'!D688="","",1/'True_Odds_Calculator_3-way'!N689+1/'True_Odds_Calculator_3-way'!O689+1/'True_Odds_Calculator_3-way'!#REF!-1)</f>
        <v/>
      </c>
      <c r="H688" s="6" t="str">
        <f>IF('Log_working_3-way'!$D688="","",'True_Odds_Calculator_3-way'!N689/'True_Odds_Calculator_3-way'!A689-1)</f>
        <v/>
      </c>
      <c r="I688" s="6" t="str">
        <f>IF('Log_working_3-way'!$D688="","",'True_Odds_Calculator_3-way'!O689/'True_Odds_Calculator_3-way'!B689-1)</f>
        <v/>
      </c>
      <c r="J688" s="6" t="str">
        <f>IF('Log_working_3-way'!$D688="","",'True_Odds_Calculator_3-way'!#REF!/'True_Odds_Calculator_3-way'!C689-1)</f>
        <v/>
      </c>
      <c r="K688" s="6" t="str">
        <f>IF('Log_working_3-way'!$D688="","",1/'True_Odds_Calculator_3-way'!A689+1/'True_Odds_Calculator_3-way'!B689+1/'True_Odds_Calculator_3-way'!C689-1)</f>
        <v/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IF('Log_working_3-way'!D689="","",1/'True_Odds_Calculator_3-way'!N690+1/'True_Odds_Calculator_3-way'!O690+1/'True_Odds_Calculator_3-way'!#REF!-1)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IF('Log_working_3-way'!$D689="","",'True_Odds_Calculator_3-way'!#REF!/'True_Odds_Calculator_3-way'!C690-1)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IF('Log_working_3-way'!D690="","",1/'True_Odds_Calculator_3-way'!N691+1/'True_Odds_Calculator_3-way'!O691+1/'True_Odds_Calculator_3-way'!#REF!-1)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IF('Log_working_3-way'!$D690="","",'True_Odds_Calculator_3-way'!#REF!/'True_Odds_Calculator_3-way'!C691-1)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IF('Log_working_3-way'!D691="","",1/'True_Odds_Calculator_3-way'!N692+1/'True_Odds_Calculator_3-way'!O692+1/'True_Odds_Calculator_3-way'!#REF!-1)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IF('Log_working_3-way'!$D691="","",'True_Odds_Calculator_3-way'!#REF!/'True_Odds_Calculator_3-way'!C692-1)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IF('Log_working_3-way'!D692="","",1/'True_Odds_Calculator_3-way'!N693+1/'True_Odds_Calculator_3-way'!O693+1/'True_Odds_Calculator_3-way'!#REF!-1)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IF('Log_working_3-way'!$D692="","",'True_Odds_Calculator_3-way'!#REF!/'True_Odds_Calculator_3-way'!C693-1)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IF('Log_working_3-way'!D693="","",1/'True_Odds_Calculator_3-way'!N694+1/'True_Odds_Calculator_3-way'!O694+1/'True_Odds_Calculator_3-way'!#REF!-1)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IF('Log_working_3-way'!$D693="","",'True_Odds_Calculator_3-way'!#REF!/'True_Odds_Calculator_3-way'!C694-1)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IF('Log_working_3-way'!D694="","",1/'True_Odds_Calculator_3-way'!N695+1/'True_Odds_Calculator_3-way'!O695+1/'True_Odds_Calculator_3-way'!#REF!-1)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IF('Log_working_3-way'!$D694="","",'True_Odds_Calculator_3-way'!#REF!/'True_Odds_Calculator_3-way'!C695-1)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IF('Log_working_3-way'!D695="","",1/'True_Odds_Calculator_3-way'!N696+1/'True_Odds_Calculator_3-way'!O696+1/'True_Odds_Calculator_3-way'!#REF!-1)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IF('Log_working_3-way'!$D695="","",'True_Odds_Calculator_3-way'!#REF!/'True_Odds_Calculator_3-way'!C696-1)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IF('Log_working_3-way'!D696="","",1/'True_Odds_Calculator_3-way'!N697+1/'True_Odds_Calculator_3-way'!O697+1/'True_Odds_Calculator_3-way'!#REF!-1)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IF('Log_working_3-way'!$D696="","",'True_Odds_Calculator_3-way'!#REF!/'True_Odds_Calculator_3-way'!C697-1)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IF('Log_working_3-way'!D697="","",1/'True_Odds_Calculator_3-way'!N698+1/'True_Odds_Calculator_3-way'!O698+1/'True_Odds_Calculator_3-way'!#REF!-1)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IF('Log_working_3-way'!$D697="","",'True_Odds_Calculator_3-way'!#REF!/'True_Odds_Calculator_3-way'!C698-1)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IF('Log_working_3-way'!D698="","",1/'True_Odds_Calculator_3-way'!N699+1/'True_Odds_Calculator_3-way'!O699+1/'True_Odds_Calculator_3-way'!#REF!-1)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IF('Log_working_3-way'!$D698="","",'True_Odds_Calculator_3-way'!#REF!/'True_Odds_Calculator_3-way'!C699-1)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IF('Log_working_3-way'!D699="","",1/'True_Odds_Calculator_3-way'!N700+1/'True_Odds_Calculator_3-way'!O700+1/'True_Odds_Calculator_3-way'!#REF!-1)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IF('Log_working_3-way'!$D699="","",'True_Odds_Calculator_3-way'!#REF!/'True_Odds_Calculator_3-way'!C700-1)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IF('Log_working_3-way'!D700="","",1/'True_Odds_Calculator_3-way'!N701+1/'True_Odds_Calculator_3-way'!O701+1/'True_Odds_Calculator_3-way'!#REF!-1)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IF('Log_working_3-way'!$D700="","",'True_Odds_Calculator_3-way'!#REF!/'True_Odds_Calculator_3-way'!C701-1)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IF('Log_working_3-way'!D701="","",1/'True_Odds_Calculator_3-way'!N702+1/'True_Odds_Calculator_3-way'!O702+1/'True_Odds_Calculator_3-way'!#REF!-1)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IF('Log_working_3-way'!$D701="","",'True_Odds_Calculator_3-way'!#REF!/'True_Odds_Calculator_3-way'!C702-1)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IF('Log_working_3-way'!D702="","",1/'True_Odds_Calculator_3-way'!N703+1/'True_Odds_Calculator_3-way'!O703+1/'True_Odds_Calculator_3-way'!#REF!-1)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IF('Log_working_3-way'!$D702="","",'True_Odds_Calculator_3-way'!#REF!/'True_Odds_Calculator_3-way'!C703-1)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IF('Log_working_3-way'!D703="","",1/'True_Odds_Calculator_3-way'!N704+1/'True_Odds_Calculator_3-way'!O704+1/'True_Odds_Calculator_3-way'!#REF!-1)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IF('Log_working_3-way'!$D703="","",'True_Odds_Calculator_3-way'!#REF!/'True_Odds_Calculator_3-way'!C704-1)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IF('Log_working_3-way'!D704="","",1/'True_Odds_Calculator_3-way'!N705+1/'True_Odds_Calculator_3-way'!O705+1/'True_Odds_Calculator_3-way'!#REF!-1)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IF('Log_working_3-way'!$D704="","",'True_Odds_Calculator_3-way'!#REF!/'True_Odds_Calculator_3-way'!C705-1)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IF('Log_working_3-way'!D705="","",1/'True_Odds_Calculator_3-way'!N706+1/'True_Odds_Calculator_3-way'!O706+1/'True_Odds_Calculator_3-way'!#REF!-1)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IF('Log_working_3-way'!$D705="","",'True_Odds_Calculator_3-way'!#REF!/'True_Odds_Calculator_3-way'!C706-1)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IF('Log_working_3-way'!D706="","",1/'True_Odds_Calculator_3-way'!N707+1/'True_Odds_Calculator_3-way'!O707+1/'True_Odds_Calculator_3-way'!#REF!-1)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IF('Log_working_3-way'!$D706="","",'True_Odds_Calculator_3-way'!#REF!/'True_Odds_Calculator_3-way'!C707-1)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IF('Log_working_3-way'!D707="","",1/'True_Odds_Calculator_3-way'!N708+1/'True_Odds_Calculator_3-way'!O708+1/'True_Odds_Calculator_3-way'!#REF!-1)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IF('Log_working_3-way'!$D707="","",'True_Odds_Calculator_3-way'!#REF!/'True_Odds_Calculator_3-way'!C708-1)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IF('Log_working_3-way'!D708="","",1/'True_Odds_Calculator_3-way'!N709+1/'True_Odds_Calculator_3-way'!O709+1/'True_Odds_Calculator_3-way'!#REF!-1)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IF('Log_working_3-way'!$D708="","",'True_Odds_Calculator_3-way'!#REF!/'True_Odds_Calculator_3-way'!C709-1)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IF('Log_working_3-way'!D709="","",1/'True_Odds_Calculator_3-way'!N710+1/'True_Odds_Calculator_3-way'!O710+1/'True_Odds_Calculator_3-way'!#REF!-1)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IF('Log_working_3-way'!$D709="","",'True_Odds_Calculator_3-way'!#REF!/'True_Odds_Calculator_3-way'!C710-1)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IF('Log_working_3-way'!D710="","",1/'True_Odds_Calculator_3-way'!N711+1/'True_Odds_Calculator_3-way'!O711+1/'True_Odds_Calculator_3-way'!#REF!-1)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IF('Log_working_3-way'!$D710="","",'True_Odds_Calculator_3-way'!#REF!/'True_Odds_Calculator_3-way'!C711-1)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IF('Log_working_3-way'!D711="","",1/'True_Odds_Calculator_3-way'!N712+1/'True_Odds_Calculator_3-way'!O712+1/'True_Odds_Calculator_3-way'!#REF!-1)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IF('Log_working_3-way'!$D711="","",'True_Odds_Calculator_3-way'!#REF!/'True_Odds_Calculator_3-way'!C712-1)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IF('Log_working_3-way'!D712="","",1/'True_Odds_Calculator_3-way'!N713+1/'True_Odds_Calculator_3-way'!O713+1/'True_Odds_Calculator_3-way'!#REF!-1)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IF('Log_working_3-way'!$D712="","",'True_Odds_Calculator_3-way'!#REF!/'True_Odds_Calculator_3-way'!C713-1)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IF('Log_working_3-way'!D713="","",1/'True_Odds_Calculator_3-way'!N714+1/'True_Odds_Calculator_3-way'!O714+1/'True_Odds_Calculator_3-way'!#REF!-1)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IF('Log_working_3-way'!$D713="","",'True_Odds_Calculator_3-way'!#REF!/'True_Odds_Calculator_3-way'!C714-1)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IF('Log_working_3-way'!D714="","",1/'True_Odds_Calculator_3-way'!N715+1/'True_Odds_Calculator_3-way'!O715+1/'True_Odds_Calculator_3-way'!#REF!-1)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IF('Log_working_3-way'!$D714="","",'True_Odds_Calculator_3-way'!#REF!/'True_Odds_Calculator_3-way'!C715-1)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IF('Log_working_3-way'!D715="","",1/'True_Odds_Calculator_3-way'!N716+1/'True_Odds_Calculator_3-way'!O716+1/'True_Odds_Calculator_3-way'!#REF!-1)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IF('Log_working_3-way'!$D715="","",'True_Odds_Calculator_3-way'!#REF!/'True_Odds_Calculator_3-way'!C716-1)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IF('Log_working_3-way'!D716="","",1/'True_Odds_Calculator_3-way'!N717+1/'True_Odds_Calculator_3-way'!O717+1/'True_Odds_Calculator_3-way'!#REF!-1)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IF('Log_working_3-way'!$D716="","",'True_Odds_Calculator_3-way'!#REF!/'True_Odds_Calculator_3-way'!C717-1)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IF('Log_working_3-way'!D717="","",1/'True_Odds_Calculator_3-way'!N718+1/'True_Odds_Calculator_3-way'!O718+1/'True_Odds_Calculator_3-way'!#REF!-1)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IF('Log_working_3-way'!$D717="","",'True_Odds_Calculator_3-way'!#REF!/'True_Odds_Calculator_3-way'!C718-1)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IF('Log_working_3-way'!D718="","",1/'True_Odds_Calculator_3-way'!N719+1/'True_Odds_Calculator_3-way'!O719+1/'True_Odds_Calculator_3-way'!#REF!-1)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IF('Log_working_3-way'!$D718="","",'True_Odds_Calculator_3-way'!#REF!/'True_Odds_Calculator_3-way'!C719-1)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IF('Log_working_3-way'!D719="","",1/'True_Odds_Calculator_3-way'!N720+1/'True_Odds_Calculator_3-way'!O720+1/'True_Odds_Calculator_3-way'!#REF!-1)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IF('Log_working_3-way'!$D719="","",'True_Odds_Calculator_3-way'!#REF!/'True_Odds_Calculator_3-way'!C720-1)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IF('Log_working_3-way'!D720="","",1/'True_Odds_Calculator_3-way'!N721+1/'True_Odds_Calculator_3-way'!O721+1/'True_Odds_Calculator_3-way'!#REF!-1)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IF('Log_working_3-way'!$D720="","",'True_Odds_Calculator_3-way'!#REF!/'True_Odds_Calculator_3-way'!C721-1)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IF('Log_working_3-way'!D721="","",1/'True_Odds_Calculator_3-way'!N722+1/'True_Odds_Calculator_3-way'!O722+1/'True_Odds_Calculator_3-way'!#REF!-1)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IF('Log_working_3-way'!$D721="","",'True_Odds_Calculator_3-way'!#REF!/'True_Odds_Calculator_3-way'!C722-1)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IF('Log_working_3-way'!D722="","",1/'True_Odds_Calculator_3-way'!N723+1/'True_Odds_Calculator_3-way'!O723+1/'True_Odds_Calculator_3-way'!#REF!-1)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IF('Log_working_3-way'!$D722="","",'True_Odds_Calculator_3-way'!#REF!/'True_Odds_Calculator_3-way'!C723-1)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IF('Log_working_3-way'!D723="","",1/'True_Odds_Calculator_3-way'!N724+1/'True_Odds_Calculator_3-way'!O724+1/'True_Odds_Calculator_3-way'!#REF!-1)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IF('Log_working_3-way'!$D723="","",'True_Odds_Calculator_3-way'!#REF!/'True_Odds_Calculator_3-way'!C724-1)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IF('Log_working_3-way'!D724="","",1/'True_Odds_Calculator_3-way'!N725+1/'True_Odds_Calculator_3-way'!O725+1/'True_Odds_Calculator_3-way'!#REF!-1)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IF('Log_working_3-way'!$D724="","",'True_Odds_Calculator_3-way'!#REF!/'True_Odds_Calculator_3-way'!C725-1)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IF('Log_working_3-way'!D725="","",1/'True_Odds_Calculator_3-way'!N726+1/'True_Odds_Calculator_3-way'!O726+1/'True_Odds_Calculator_3-way'!#REF!-1)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IF('Log_working_3-way'!$D725="","",'True_Odds_Calculator_3-way'!#REF!/'True_Odds_Calculator_3-way'!C726-1)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IF('Log_working_3-way'!D726="","",1/'True_Odds_Calculator_3-way'!N727+1/'True_Odds_Calculator_3-way'!O727+1/'True_Odds_Calculator_3-way'!#REF!-1)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IF('Log_working_3-way'!$D726="","",'True_Odds_Calculator_3-way'!#REF!/'True_Odds_Calculator_3-way'!C727-1)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IF('Log_working_3-way'!D727="","",1/'True_Odds_Calculator_3-way'!N728+1/'True_Odds_Calculator_3-way'!O728+1/'True_Odds_Calculator_3-way'!#REF!-1)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IF('Log_working_3-way'!$D727="","",'True_Odds_Calculator_3-way'!#REF!/'True_Odds_Calculator_3-way'!C728-1)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IF('Log_working_3-way'!D728="","",1/'True_Odds_Calculator_3-way'!N729+1/'True_Odds_Calculator_3-way'!O729+1/'True_Odds_Calculator_3-way'!#REF!-1)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IF('Log_working_3-way'!$D728="","",'True_Odds_Calculator_3-way'!#REF!/'True_Odds_Calculator_3-way'!C729-1)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IF('Log_working_3-way'!D729="","",1/'True_Odds_Calculator_3-way'!N730+1/'True_Odds_Calculator_3-way'!O730+1/'True_Odds_Calculator_3-way'!#REF!-1)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IF('Log_working_3-way'!$D729="","",'True_Odds_Calculator_3-way'!#REF!/'True_Odds_Calculator_3-way'!C730-1)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IF('Log_working_3-way'!D730="","",1/'True_Odds_Calculator_3-way'!N731+1/'True_Odds_Calculator_3-way'!O731+1/'True_Odds_Calculator_3-way'!#REF!-1)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IF('Log_working_3-way'!$D730="","",'True_Odds_Calculator_3-way'!#REF!/'True_Odds_Calculator_3-way'!C731-1)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IF('Log_working_3-way'!D731="","",1/'True_Odds_Calculator_3-way'!N732+1/'True_Odds_Calculator_3-way'!O732+1/'True_Odds_Calculator_3-way'!#REF!-1)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IF('Log_working_3-way'!$D731="","",'True_Odds_Calculator_3-way'!#REF!/'True_Odds_Calculator_3-way'!C732-1)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IF('Log_working_3-way'!D732="","",1/'True_Odds_Calculator_3-way'!N733+1/'True_Odds_Calculator_3-way'!O733+1/'True_Odds_Calculator_3-way'!#REF!-1)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IF('Log_working_3-way'!$D732="","",'True_Odds_Calculator_3-way'!#REF!/'True_Odds_Calculator_3-way'!C733-1)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IF('Log_working_3-way'!D733="","",1/'True_Odds_Calculator_3-way'!N734+1/'True_Odds_Calculator_3-way'!O734+1/'True_Odds_Calculator_3-way'!#REF!-1)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IF('Log_working_3-way'!$D733="","",'True_Odds_Calculator_3-way'!#REF!/'True_Odds_Calculator_3-way'!C734-1)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IF('Log_working_3-way'!D734="","",1/'True_Odds_Calculator_3-way'!N735+1/'True_Odds_Calculator_3-way'!O735+1/'True_Odds_Calculator_3-way'!#REF!-1)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IF('Log_working_3-way'!$D734="","",'True_Odds_Calculator_3-way'!#REF!/'True_Odds_Calculator_3-way'!C735-1)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IF('Log_working_3-way'!D735="","",1/'True_Odds_Calculator_3-way'!N736+1/'True_Odds_Calculator_3-way'!O736+1/'True_Odds_Calculator_3-way'!#REF!-1)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IF('Log_working_3-way'!$D735="","",'True_Odds_Calculator_3-way'!#REF!/'True_Odds_Calculator_3-way'!C736-1)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IF('Log_working_3-way'!D736="","",1/'True_Odds_Calculator_3-way'!N737+1/'True_Odds_Calculator_3-way'!O737+1/'True_Odds_Calculator_3-way'!#REF!-1)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IF('Log_working_3-way'!$D736="","",'True_Odds_Calculator_3-way'!#REF!/'True_Odds_Calculator_3-way'!C737-1)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IF('Log_working_3-way'!D737="","",1/'True_Odds_Calculator_3-way'!N738+1/'True_Odds_Calculator_3-way'!O738+1/'True_Odds_Calculator_3-way'!#REF!-1)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IF('Log_working_3-way'!$D737="","",'True_Odds_Calculator_3-way'!#REF!/'True_Odds_Calculator_3-way'!C738-1)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IF('Log_working_3-way'!D738="","",1/'True_Odds_Calculator_3-way'!N739+1/'True_Odds_Calculator_3-way'!O739+1/'True_Odds_Calculator_3-way'!#REF!-1)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IF('Log_working_3-way'!$D738="","",'True_Odds_Calculator_3-way'!#REF!/'True_Odds_Calculator_3-way'!C739-1)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IF('Log_working_3-way'!D739="","",1/'True_Odds_Calculator_3-way'!N740+1/'True_Odds_Calculator_3-way'!O740+1/'True_Odds_Calculator_3-way'!#REF!-1)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IF('Log_working_3-way'!$D739="","",'True_Odds_Calculator_3-way'!#REF!/'True_Odds_Calculator_3-way'!C740-1)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IF('Log_working_3-way'!D740="","",1/'True_Odds_Calculator_3-way'!N741+1/'True_Odds_Calculator_3-way'!O741+1/'True_Odds_Calculator_3-way'!#REF!-1)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IF('Log_working_3-way'!$D740="","",'True_Odds_Calculator_3-way'!#REF!/'True_Odds_Calculator_3-way'!C741-1)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IF('Log_working_3-way'!D741="","",1/'True_Odds_Calculator_3-way'!N742+1/'True_Odds_Calculator_3-way'!O742+1/'True_Odds_Calculator_3-way'!#REF!-1)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IF('Log_working_3-way'!$D741="","",'True_Odds_Calculator_3-way'!#REF!/'True_Odds_Calculator_3-way'!C742-1)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IF('Log_working_3-way'!D742="","",1/'True_Odds_Calculator_3-way'!N743+1/'True_Odds_Calculator_3-way'!O743+1/'True_Odds_Calculator_3-way'!#REF!-1)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IF('Log_working_3-way'!$D742="","",'True_Odds_Calculator_3-way'!#REF!/'True_Odds_Calculator_3-way'!C743-1)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IF('Log_working_3-way'!D743="","",1/'True_Odds_Calculator_3-way'!N744+1/'True_Odds_Calculator_3-way'!O744+1/'True_Odds_Calculator_3-way'!#REF!-1)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IF('Log_working_3-way'!$D743="","",'True_Odds_Calculator_3-way'!#REF!/'True_Odds_Calculator_3-way'!C744-1)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IF('Log_working_3-way'!D744="","",1/'True_Odds_Calculator_3-way'!N745+1/'True_Odds_Calculator_3-way'!O745+1/'True_Odds_Calculator_3-way'!#REF!-1)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IF('Log_working_3-way'!$D744="","",'True_Odds_Calculator_3-way'!#REF!/'True_Odds_Calculator_3-way'!C745-1)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IF('Log_working_3-way'!D745="","",1/'True_Odds_Calculator_3-way'!N746+1/'True_Odds_Calculator_3-way'!O746+1/'True_Odds_Calculator_3-way'!#REF!-1)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IF('Log_working_3-way'!$D745="","",'True_Odds_Calculator_3-way'!#REF!/'True_Odds_Calculator_3-way'!C746-1)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IF('Log_working_3-way'!D746="","",1/'True_Odds_Calculator_3-way'!N747+1/'True_Odds_Calculator_3-way'!O747+1/'True_Odds_Calculator_3-way'!#REF!-1)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IF('Log_working_3-way'!$D746="","",'True_Odds_Calculator_3-way'!#REF!/'True_Odds_Calculator_3-way'!C747-1)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IF('Log_working_3-way'!D747="","",1/'True_Odds_Calculator_3-way'!N748+1/'True_Odds_Calculator_3-way'!O748+1/'True_Odds_Calculator_3-way'!#REF!-1)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IF('Log_working_3-way'!$D747="","",'True_Odds_Calculator_3-way'!#REF!/'True_Odds_Calculator_3-way'!C748-1)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IF('Log_working_3-way'!D748="","",1/'True_Odds_Calculator_3-way'!N749+1/'True_Odds_Calculator_3-way'!O749+1/'True_Odds_Calculator_3-way'!#REF!-1)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IF('Log_working_3-way'!$D748="","",'True_Odds_Calculator_3-way'!#REF!/'True_Odds_Calculator_3-way'!C749-1)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IF('Log_working_3-way'!D749="","",1/'True_Odds_Calculator_3-way'!N750+1/'True_Odds_Calculator_3-way'!O750+1/'True_Odds_Calculator_3-way'!#REF!-1)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IF('Log_working_3-way'!$D749="","",'True_Odds_Calculator_3-way'!#REF!/'True_Odds_Calculator_3-way'!C750-1)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IF('Log_working_3-way'!D750="","",1/'True_Odds_Calculator_3-way'!N751+1/'True_Odds_Calculator_3-way'!O751+1/'True_Odds_Calculator_3-way'!#REF!-1)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IF('Log_working_3-way'!$D750="","",'True_Odds_Calculator_3-way'!#REF!/'True_Odds_Calculator_3-way'!C751-1)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IF('Log_working_3-way'!D751="","",1/'True_Odds_Calculator_3-way'!N752+1/'True_Odds_Calculator_3-way'!O752+1/'True_Odds_Calculator_3-way'!#REF!-1)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IF('Log_working_3-way'!$D751="","",'True_Odds_Calculator_3-way'!#REF!/'True_Odds_Calculator_3-way'!C752-1)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IF('Log_working_3-way'!D752="","",1/'True_Odds_Calculator_3-way'!N753+1/'True_Odds_Calculator_3-way'!O753+1/'True_Odds_Calculator_3-way'!#REF!-1)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IF('Log_working_3-way'!$D752="","",'True_Odds_Calculator_3-way'!#REF!/'True_Odds_Calculator_3-way'!C753-1)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IF('Log_working_3-way'!D753="","",1/'True_Odds_Calculator_3-way'!N754+1/'True_Odds_Calculator_3-way'!O754+1/'True_Odds_Calculator_3-way'!#REF!-1)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IF('Log_working_3-way'!$D753="","",'True_Odds_Calculator_3-way'!#REF!/'True_Odds_Calculator_3-way'!C754-1)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IF('Log_working_3-way'!D754="","",1/'True_Odds_Calculator_3-way'!N755+1/'True_Odds_Calculator_3-way'!O755+1/'True_Odds_Calculator_3-way'!#REF!-1)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IF('Log_working_3-way'!$D754="","",'True_Odds_Calculator_3-way'!#REF!/'True_Odds_Calculator_3-way'!C755-1)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IF('Log_working_3-way'!D755="","",1/'True_Odds_Calculator_3-way'!N756+1/'True_Odds_Calculator_3-way'!O756+1/'True_Odds_Calculator_3-way'!#REF!-1)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IF('Log_working_3-way'!$D755="","",'True_Odds_Calculator_3-way'!#REF!/'True_Odds_Calculator_3-way'!C756-1)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IF('Log_working_3-way'!D756="","",1/'True_Odds_Calculator_3-way'!N757+1/'True_Odds_Calculator_3-way'!O757+1/'True_Odds_Calculator_3-way'!#REF!-1)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IF('Log_working_3-way'!$D756="","",'True_Odds_Calculator_3-way'!#REF!/'True_Odds_Calculator_3-way'!C757-1)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IF('Log_working_3-way'!D757="","",1/'True_Odds_Calculator_3-way'!N758+1/'True_Odds_Calculator_3-way'!O758+1/'True_Odds_Calculator_3-way'!#REF!-1)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IF('Log_working_3-way'!$D757="","",'True_Odds_Calculator_3-way'!#REF!/'True_Odds_Calculator_3-way'!C758-1)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IF('Log_working_3-way'!D758="","",1/'True_Odds_Calculator_3-way'!N759+1/'True_Odds_Calculator_3-way'!O759+1/'True_Odds_Calculator_3-way'!#REF!-1)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IF('Log_working_3-way'!$D758="","",'True_Odds_Calculator_3-way'!#REF!/'True_Odds_Calculator_3-way'!C759-1)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IF('Log_working_3-way'!D759="","",1/'True_Odds_Calculator_3-way'!N760+1/'True_Odds_Calculator_3-way'!O760+1/'True_Odds_Calculator_3-way'!#REF!-1)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IF('Log_working_3-way'!$D759="","",'True_Odds_Calculator_3-way'!#REF!/'True_Odds_Calculator_3-way'!C760-1)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IF('Log_working_3-way'!D760="","",1/'True_Odds_Calculator_3-way'!N761+1/'True_Odds_Calculator_3-way'!O761+1/'True_Odds_Calculator_3-way'!#REF!-1)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IF('Log_working_3-way'!$D760="","",'True_Odds_Calculator_3-way'!#REF!/'True_Odds_Calculator_3-way'!C761-1)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IF('Log_working_3-way'!D761="","",1/'True_Odds_Calculator_3-way'!N762+1/'True_Odds_Calculator_3-way'!O762+1/'True_Odds_Calculator_3-way'!#REF!-1)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IF('Log_working_3-way'!$D761="","",'True_Odds_Calculator_3-way'!#REF!/'True_Odds_Calculator_3-way'!C762-1)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IF('Log_working_3-way'!D762="","",1/'True_Odds_Calculator_3-way'!N763+1/'True_Odds_Calculator_3-way'!O763+1/'True_Odds_Calculator_3-way'!#REF!-1)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IF('Log_working_3-way'!$D762="","",'True_Odds_Calculator_3-way'!#REF!/'True_Odds_Calculator_3-way'!C763-1)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IF('Log_working_3-way'!D763="","",1/'True_Odds_Calculator_3-way'!N764+1/'True_Odds_Calculator_3-way'!O764+1/'True_Odds_Calculator_3-way'!#REF!-1)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IF('Log_working_3-way'!$D763="","",'True_Odds_Calculator_3-way'!#REF!/'True_Odds_Calculator_3-way'!C764-1)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IF('Log_working_3-way'!D764="","",1/'True_Odds_Calculator_3-way'!N765+1/'True_Odds_Calculator_3-way'!O765+1/'True_Odds_Calculator_3-way'!#REF!-1)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IF('Log_working_3-way'!$D764="","",'True_Odds_Calculator_3-way'!#REF!/'True_Odds_Calculator_3-way'!C765-1)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IF('Log_working_3-way'!D765="","",1/'True_Odds_Calculator_3-way'!N766+1/'True_Odds_Calculator_3-way'!O766+1/'True_Odds_Calculator_3-way'!#REF!-1)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IF('Log_working_3-way'!$D765="","",'True_Odds_Calculator_3-way'!#REF!/'True_Odds_Calculator_3-way'!C766-1)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IF('Log_working_3-way'!D766="","",1/'True_Odds_Calculator_3-way'!N767+1/'True_Odds_Calculator_3-way'!O767+1/'True_Odds_Calculator_3-way'!#REF!-1)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IF('Log_working_3-way'!$D766="","",'True_Odds_Calculator_3-way'!#REF!/'True_Odds_Calculator_3-way'!C767-1)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IF('Log_working_3-way'!D767="","",1/'True_Odds_Calculator_3-way'!N768+1/'True_Odds_Calculator_3-way'!O768+1/'True_Odds_Calculator_3-way'!#REF!-1)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IF('Log_working_3-way'!$D767="","",'True_Odds_Calculator_3-way'!#REF!/'True_Odds_Calculator_3-way'!C768-1)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IF('Log_working_3-way'!D768="","",1/'True_Odds_Calculator_3-way'!N769+1/'True_Odds_Calculator_3-way'!O769+1/'True_Odds_Calculator_3-way'!#REF!-1)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IF('Log_working_3-way'!$D768="","",'True_Odds_Calculator_3-way'!#REF!/'True_Odds_Calculator_3-way'!C769-1)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IF('Log_working_3-way'!D769="","",1/'True_Odds_Calculator_3-way'!N770+1/'True_Odds_Calculator_3-way'!O770+1/'True_Odds_Calculator_3-way'!#REF!-1)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IF('Log_working_3-way'!$D769="","",'True_Odds_Calculator_3-way'!#REF!/'True_Odds_Calculator_3-way'!C770-1)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IF('Log_working_3-way'!D770="","",1/'True_Odds_Calculator_3-way'!N771+1/'True_Odds_Calculator_3-way'!O771+1/'True_Odds_Calculator_3-way'!#REF!-1)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IF('Log_working_3-way'!$D770="","",'True_Odds_Calculator_3-way'!#REF!/'True_Odds_Calculator_3-way'!C771-1)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IF('Log_working_3-way'!D771="","",1/'True_Odds_Calculator_3-way'!N772+1/'True_Odds_Calculator_3-way'!O772+1/'True_Odds_Calculator_3-way'!#REF!-1)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IF('Log_working_3-way'!$D771="","",'True_Odds_Calculator_3-way'!#REF!/'True_Odds_Calculator_3-way'!C772-1)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IF('Log_working_3-way'!D772="","",1/'True_Odds_Calculator_3-way'!N773+1/'True_Odds_Calculator_3-way'!O773+1/'True_Odds_Calculator_3-way'!#REF!-1)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IF('Log_working_3-way'!$D772="","",'True_Odds_Calculator_3-way'!#REF!/'True_Odds_Calculator_3-way'!C773-1)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IF('Log_working_3-way'!D773="","",1/'True_Odds_Calculator_3-way'!N774+1/'True_Odds_Calculator_3-way'!O774+1/'True_Odds_Calculator_3-way'!#REF!-1)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IF('Log_working_3-way'!$D773="","",'True_Odds_Calculator_3-way'!#REF!/'True_Odds_Calculator_3-way'!C774-1)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IF('Log_working_3-way'!D774="","",1/'True_Odds_Calculator_3-way'!N775+1/'True_Odds_Calculator_3-way'!O775+1/'True_Odds_Calculator_3-way'!#REF!-1)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IF('Log_working_3-way'!$D774="","",'True_Odds_Calculator_3-way'!#REF!/'True_Odds_Calculator_3-way'!C775-1)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IF('Log_working_3-way'!D775="","",1/'True_Odds_Calculator_3-way'!N776+1/'True_Odds_Calculator_3-way'!O776+1/'True_Odds_Calculator_3-way'!#REF!-1)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IF('Log_working_3-way'!$D775="","",'True_Odds_Calculator_3-way'!#REF!/'True_Odds_Calculator_3-way'!C776-1)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IF('Log_working_3-way'!D776="","",1/'True_Odds_Calculator_3-way'!N777+1/'True_Odds_Calculator_3-way'!O777+1/'True_Odds_Calculator_3-way'!#REF!-1)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IF('Log_working_3-way'!$D776="","",'True_Odds_Calculator_3-way'!#REF!/'True_Odds_Calculator_3-way'!C777-1)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IF('Log_working_3-way'!D777="","",1/'True_Odds_Calculator_3-way'!N778+1/'True_Odds_Calculator_3-way'!O778+1/'True_Odds_Calculator_3-way'!#REF!-1)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IF('Log_working_3-way'!$D777="","",'True_Odds_Calculator_3-way'!#REF!/'True_Odds_Calculator_3-way'!C778-1)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IF('Log_working_3-way'!D778="","",1/'True_Odds_Calculator_3-way'!N779+1/'True_Odds_Calculator_3-way'!O779+1/'True_Odds_Calculator_3-way'!#REF!-1)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IF('Log_working_3-way'!$D778="","",'True_Odds_Calculator_3-way'!#REF!/'True_Odds_Calculator_3-way'!C779-1)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IF('Log_working_3-way'!D779="","",1/'True_Odds_Calculator_3-way'!N780+1/'True_Odds_Calculator_3-way'!O780+1/'True_Odds_Calculator_3-way'!#REF!-1)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IF('Log_working_3-way'!$D779="","",'True_Odds_Calculator_3-way'!#REF!/'True_Odds_Calculator_3-way'!C780-1)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IF('Log_working_3-way'!D780="","",1/'True_Odds_Calculator_3-way'!N781+1/'True_Odds_Calculator_3-way'!O781+1/'True_Odds_Calculator_3-way'!#REF!-1)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IF('Log_working_3-way'!$D780="","",'True_Odds_Calculator_3-way'!#REF!/'True_Odds_Calculator_3-way'!C781-1)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IF('Log_working_3-way'!D781="","",1/'True_Odds_Calculator_3-way'!N782+1/'True_Odds_Calculator_3-way'!O782+1/'True_Odds_Calculator_3-way'!#REF!-1)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IF('Log_working_3-way'!$D781="","",'True_Odds_Calculator_3-way'!#REF!/'True_Odds_Calculator_3-way'!C782-1)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IF('Log_working_3-way'!D782="","",1/'True_Odds_Calculator_3-way'!N783+1/'True_Odds_Calculator_3-way'!O783+1/'True_Odds_Calculator_3-way'!#REF!-1)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IF('Log_working_3-way'!$D782="","",'True_Odds_Calculator_3-way'!#REF!/'True_Odds_Calculator_3-way'!C783-1)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IF('Log_working_3-way'!D783="","",1/'True_Odds_Calculator_3-way'!N784+1/'True_Odds_Calculator_3-way'!O784+1/'True_Odds_Calculator_3-way'!#REF!-1)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IF('Log_working_3-way'!$D783="","",'True_Odds_Calculator_3-way'!#REF!/'True_Odds_Calculator_3-way'!C784-1)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IF('Log_working_3-way'!D784="","",1/'True_Odds_Calculator_3-way'!N785+1/'True_Odds_Calculator_3-way'!O785+1/'True_Odds_Calculator_3-way'!#REF!-1)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IF('Log_working_3-way'!$D784="","",'True_Odds_Calculator_3-way'!#REF!/'True_Odds_Calculator_3-way'!C785-1)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IF('Log_working_3-way'!D785="","",1/'True_Odds_Calculator_3-way'!N786+1/'True_Odds_Calculator_3-way'!O786+1/'True_Odds_Calculator_3-way'!#REF!-1)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IF('Log_working_3-way'!$D785="","",'True_Odds_Calculator_3-way'!#REF!/'True_Odds_Calculator_3-way'!C786-1)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IF('Log_working_3-way'!D786="","",1/'True_Odds_Calculator_3-way'!N787+1/'True_Odds_Calculator_3-way'!O787+1/'True_Odds_Calculator_3-way'!#REF!-1)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IF('Log_working_3-way'!$D786="","",'True_Odds_Calculator_3-way'!#REF!/'True_Odds_Calculator_3-way'!C787-1)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IF('Log_working_3-way'!D787="","",1/'True_Odds_Calculator_3-way'!N788+1/'True_Odds_Calculator_3-way'!O788+1/'True_Odds_Calculator_3-way'!#REF!-1)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IF('Log_working_3-way'!$D787="","",'True_Odds_Calculator_3-way'!#REF!/'True_Odds_Calculator_3-way'!C788-1)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IF('Log_working_3-way'!D788="","",1/'True_Odds_Calculator_3-way'!N789+1/'True_Odds_Calculator_3-way'!O789+1/'True_Odds_Calculator_3-way'!#REF!-1)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IF('Log_working_3-way'!$D788="","",'True_Odds_Calculator_3-way'!#REF!/'True_Odds_Calculator_3-way'!C789-1)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IF('Log_working_3-way'!D789="","",1/'True_Odds_Calculator_3-way'!N790+1/'True_Odds_Calculator_3-way'!O790+1/'True_Odds_Calculator_3-way'!#REF!-1)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IF('Log_working_3-way'!$D789="","",'True_Odds_Calculator_3-way'!#REF!/'True_Odds_Calculator_3-way'!C790-1)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IF('Log_working_3-way'!D790="","",1/'True_Odds_Calculator_3-way'!N791+1/'True_Odds_Calculator_3-way'!O791+1/'True_Odds_Calculator_3-way'!#REF!-1)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IF('Log_working_3-way'!$D790="","",'True_Odds_Calculator_3-way'!#REF!/'True_Odds_Calculator_3-way'!C791-1)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IF('Log_working_3-way'!D791="","",1/'True_Odds_Calculator_3-way'!N792+1/'True_Odds_Calculator_3-way'!O792+1/'True_Odds_Calculator_3-way'!#REF!-1)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IF('Log_working_3-way'!$D791="","",'True_Odds_Calculator_3-way'!#REF!/'True_Odds_Calculator_3-way'!C792-1)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IF('Log_working_3-way'!D792="","",1/'True_Odds_Calculator_3-way'!N793+1/'True_Odds_Calculator_3-way'!O793+1/'True_Odds_Calculator_3-way'!#REF!-1)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IF('Log_working_3-way'!$D792="","",'True_Odds_Calculator_3-way'!#REF!/'True_Odds_Calculator_3-way'!C793-1)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IF('Log_working_3-way'!D793="","",1/'True_Odds_Calculator_3-way'!N794+1/'True_Odds_Calculator_3-way'!O794+1/'True_Odds_Calculator_3-way'!#REF!-1)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IF('Log_working_3-way'!$D793="","",'True_Odds_Calculator_3-way'!#REF!/'True_Odds_Calculator_3-way'!C794-1)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IF('Log_working_3-way'!D794="","",1/'True_Odds_Calculator_3-way'!N795+1/'True_Odds_Calculator_3-way'!O795+1/'True_Odds_Calculator_3-way'!#REF!-1)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IF('Log_working_3-way'!$D794="","",'True_Odds_Calculator_3-way'!#REF!/'True_Odds_Calculator_3-way'!C795-1)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IF('Log_working_3-way'!D795="","",1/'True_Odds_Calculator_3-way'!N796+1/'True_Odds_Calculator_3-way'!O796+1/'True_Odds_Calculator_3-way'!#REF!-1)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IF('Log_working_3-way'!$D795="","",'True_Odds_Calculator_3-way'!#REF!/'True_Odds_Calculator_3-way'!C796-1)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IF('Log_working_3-way'!D796="","",1/'True_Odds_Calculator_3-way'!N797+1/'True_Odds_Calculator_3-way'!O797+1/'True_Odds_Calculator_3-way'!#REF!-1)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IF('Log_working_3-way'!$D796="","",'True_Odds_Calculator_3-way'!#REF!/'True_Odds_Calculator_3-way'!C797-1)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IF('Log_working_3-way'!D797="","",1/'True_Odds_Calculator_3-way'!N798+1/'True_Odds_Calculator_3-way'!O798+1/'True_Odds_Calculator_3-way'!#REF!-1)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IF('Log_working_3-way'!$D797="","",'True_Odds_Calculator_3-way'!#REF!/'True_Odds_Calculator_3-way'!C798-1)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IF('Log_working_3-way'!D798="","",1/'True_Odds_Calculator_3-way'!N799+1/'True_Odds_Calculator_3-way'!O799+1/'True_Odds_Calculator_3-way'!#REF!-1)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IF('Log_working_3-way'!$D798="","",'True_Odds_Calculator_3-way'!#REF!/'True_Odds_Calculator_3-way'!C799-1)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IF('Log_working_3-way'!D799="","",1/'True_Odds_Calculator_3-way'!N800+1/'True_Odds_Calculator_3-way'!O800+1/'True_Odds_Calculator_3-way'!#REF!-1)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IF('Log_working_3-way'!$D799="","",'True_Odds_Calculator_3-way'!#REF!/'True_Odds_Calculator_3-way'!C800-1)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IF('Log_working_3-way'!D800="","",1/'True_Odds_Calculator_3-way'!N801+1/'True_Odds_Calculator_3-way'!O801+1/'True_Odds_Calculator_3-way'!#REF!-1)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IF('Log_working_3-way'!$D800="","",'True_Odds_Calculator_3-way'!#REF!/'True_Odds_Calculator_3-way'!C801-1)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IF('Log_working_3-way'!D801="","",1/'True_Odds_Calculator_3-way'!N802+1/'True_Odds_Calculator_3-way'!O802+1/'True_Odds_Calculator_3-way'!#REF!-1)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IF('Log_working_3-way'!$D801="","",'True_Odds_Calculator_3-way'!#REF!/'True_Odds_Calculator_3-way'!C802-1)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IF('Log_working_3-way'!D802="","",1/'True_Odds_Calculator_3-way'!N803+1/'True_Odds_Calculator_3-way'!O803+1/'True_Odds_Calculator_3-way'!#REF!-1)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IF('Log_working_3-way'!$D802="","",'True_Odds_Calculator_3-way'!#REF!/'True_Odds_Calculator_3-way'!C803-1)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IF('Log_working_3-way'!D803="","",1/'True_Odds_Calculator_3-way'!N804+1/'True_Odds_Calculator_3-way'!O804+1/'True_Odds_Calculator_3-way'!#REF!-1)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IF('Log_working_3-way'!$D803="","",'True_Odds_Calculator_3-way'!#REF!/'True_Odds_Calculator_3-way'!C804-1)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IF('Log_working_3-way'!D804="","",1/'True_Odds_Calculator_3-way'!N805+1/'True_Odds_Calculator_3-way'!O805+1/'True_Odds_Calculator_3-way'!#REF!-1)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IF('Log_working_3-way'!$D804="","",'True_Odds_Calculator_3-way'!#REF!/'True_Odds_Calculator_3-way'!C805-1)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IF('Log_working_3-way'!D805="","",1/'True_Odds_Calculator_3-way'!N806+1/'True_Odds_Calculator_3-way'!O806+1/'True_Odds_Calculator_3-way'!#REF!-1)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IF('Log_working_3-way'!$D805="","",'True_Odds_Calculator_3-way'!#REF!/'True_Odds_Calculator_3-way'!C806-1)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IF('Log_working_3-way'!D806="","",1/'True_Odds_Calculator_3-way'!N807+1/'True_Odds_Calculator_3-way'!O807+1/'True_Odds_Calculator_3-way'!#REF!-1)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IF('Log_working_3-way'!$D806="","",'True_Odds_Calculator_3-way'!#REF!/'True_Odds_Calculator_3-way'!C807-1)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IF('Log_working_3-way'!D807="","",1/'True_Odds_Calculator_3-way'!N808+1/'True_Odds_Calculator_3-way'!O808+1/'True_Odds_Calculator_3-way'!#REF!-1)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IF('Log_working_3-way'!$D807="","",'True_Odds_Calculator_3-way'!#REF!/'True_Odds_Calculator_3-way'!C808-1)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IF('Log_working_3-way'!D808="","",1/'True_Odds_Calculator_3-way'!N809+1/'True_Odds_Calculator_3-way'!O809+1/'True_Odds_Calculator_3-way'!#REF!-1)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IF('Log_working_3-way'!$D808="","",'True_Odds_Calculator_3-way'!#REF!/'True_Odds_Calculator_3-way'!C809-1)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IF('Log_working_3-way'!D809="","",1/'True_Odds_Calculator_3-way'!N810+1/'True_Odds_Calculator_3-way'!O810+1/'True_Odds_Calculator_3-way'!#REF!-1)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IF('Log_working_3-way'!$D809="","",'True_Odds_Calculator_3-way'!#REF!/'True_Odds_Calculator_3-way'!C810-1)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IF('Log_working_3-way'!D810="","",1/'True_Odds_Calculator_3-way'!N811+1/'True_Odds_Calculator_3-way'!O811+1/'True_Odds_Calculator_3-way'!#REF!-1)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IF('Log_working_3-way'!$D810="","",'True_Odds_Calculator_3-way'!#REF!/'True_Odds_Calculator_3-way'!C811-1)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IF('Log_working_3-way'!D811="","",1/'True_Odds_Calculator_3-way'!N812+1/'True_Odds_Calculator_3-way'!O812+1/'True_Odds_Calculator_3-way'!#REF!-1)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IF('Log_working_3-way'!$D811="","",'True_Odds_Calculator_3-way'!#REF!/'True_Odds_Calculator_3-way'!C812-1)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str">
        <f>solve_for_c('True_Odds_Calculator_3-way'!A813,'True_Odds_Calculator_3-way'!B813,'True_Odds_Calculator_3-way'!C813,'Log_working_3-way'!B$1,'Log_working_3-way'!B$2)</f>
        <v/>
      </c>
      <c r="F812" s="6" t="str">
        <f>IF('Log_working_3-way'!D812="","",1/'True_Odds_Calculator_3-way'!N813+1/'True_Odds_Calculator_3-way'!O813+1/'True_Odds_Calculator_3-way'!#REF!-1)</f>
        <v/>
      </c>
      <c r="H812" s="6" t="str">
        <f>IF('Log_working_3-way'!$D812="","",'True_Odds_Calculator_3-way'!N813/'True_Odds_Calculator_3-way'!A813-1)</f>
        <v/>
      </c>
      <c r="I812" s="6" t="str">
        <f>IF('Log_working_3-way'!$D812="","",'True_Odds_Calculator_3-way'!O813/'True_Odds_Calculator_3-way'!B813-1)</f>
        <v/>
      </c>
      <c r="J812" s="6" t="str">
        <f>IF('Log_working_3-way'!$D812="","",'True_Odds_Calculator_3-way'!#REF!/'True_Odds_Calculator_3-way'!C813-1)</f>
        <v/>
      </c>
      <c r="K812" s="6" t="str">
        <f>IF('Log_working_3-way'!$D812="","",1/'True_Odds_Calculator_3-way'!A813+1/'True_Odds_Calculator_3-way'!B813+1/'True_Odds_Calculator_3-way'!C813-1)</f>
        <v/>
      </c>
    </row>
    <row r="813" spans="4:11" x14ac:dyDescent="0.25">
      <c r="D813" t="str">
        <f>solve_for_c('True_Odds_Calculator_3-way'!A814,'True_Odds_Calculator_3-way'!B814,'True_Odds_Calculator_3-way'!C814,'Log_working_3-way'!B$1,'Log_working_3-way'!B$2)</f>
        <v/>
      </c>
      <c r="F813" s="6" t="str">
        <f>IF('Log_working_3-way'!D813="","",1/'True_Odds_Calculator_3-way'!N814+1/'True_Odds_Calculator_3-way'!O814+1/'True_Odds_Calculator_3-way'!#REF!-1)</f>
        <v/>
      </c>
      <c r="H813" s="6" t="str">
        <f>IF('Log_working_3-way'!$D813="","",'True_Odds_Calculator_3-way'!N814/'True_Odds_Calculator_3-way'!A814-1)</f>
        <v/>
      </c>
      <c r="I813" s="6" t="str">
        <f>IF('Log_working_3-way'!$D813="","",'True_Odds_Calculator_3-way'!O814/'True_Odds_Calculator_3-way'!B814-1)</f>
        <v/>
      </c>
      <c r="J813" s="6" t="str">
        <f>IF('Log_working_3-way'!$D813="","",'True_Odds_Calculator_3-way'!#REF!/'True_Odds_Calculator_3-way'!C814-1)</f>
        <v/>
      </c>
      <c r="K813" s="6" t="str">
        <f>IF('Log_working_3-way'!$D813="","",1/'True_Odds_Calculator_3-way'!A814+1/'True_Odds_Calculator_3-way'!B814+1/'True_Odds_Calculator_3-way'!C814-1)</f>
        <v/>
      </c>
    </row>
    <row r="814" spans="4:11" x14ac:dyDescent="0.25">
      <c r="D814" t="str">
        <f>solve_for_c('True_Odds_Calculator_3-way'!A815,'True_Odds_Calculator_3-way'!B815,'True_Odds_Calculator_3-way'!C815,'Log_working_3-way'!B$1,'Log_working_3-way'!B$2)</f>
        <v/>
      </c>
      <c r="F814" s="6" t="str">
        <f>IF('Log_working_3-way'!D814="","",1/'True_Odds_Calculator_3-way'!N815+1/'True_Odds_Calculator_3-way'!O815+1/'True_Odds_Calculator_3-way'!#REF!-1)</f>
        <v/>
      </c>
      <c r="H814" s="6" t="str">
        <f>IF('Log_working_3-way'!$D814="","",'True_Odds_Calculator_3-way'!N815/'True_Odds_Calculator_3-way'!A815-1)</f>
        <v/>
      </c>
      <c r="I814" s="6" t="str">
        <f>IF('Log_working_3-way'!$D814="","",'True_Odds_Calculator_3-way'!O815/'True_Odds_Calculator_3-way'!B815-1)</f>
        <v/>
      </c>
      <c r="J814" s="6" t="str">
        <f>IF('Log_working_3-way'!$D814="","",'True_Odds_Calculator_3-way'!#REF!/'True_Odds_Calculator_3-way'!C815-1)</f>
        <v/>
      </c>
      <c r="K814" s="6" t="str">
        <f>IF('Log_working_3-way'!$D814="","",1/'True_Odds_Calculator_3-way'!A815+1/'True_Odds_Calculator_3-way'!B815+1/'True_Odds_Calculator_3-way'!C815-1)</f>
        <v/>
      </c>
    </row>
    <row r="815" spans="4:11" x14ac:dyDescent="0.25">
      <c r="D815" t="str">
        <f>solve_for_c('True_Odds_Calculator_3-way'!A816,'True_Odds_Calculator_3-way'!B816,'True_Odds_Calculator_3-way'!C816,'Log_working_3-way'!B$1,'Log_working_3-way'!B$2)</f>
        <v/>
      </c>
      <c r="F815" s="6" t="str">
        <f>IF('Log_working_3-way'!D815="","",1/'True_Odds_Calculator_3-way'!N816+1/'True_Odds_Calculator_3-way'!O816+1/'True_Odds_Calculator_3-way'!#REF!-1)</f>
        <v/>
      </c>
      <c r="H815" s="6" t="str">
        <f>IF('Log_working_3-way'!$D815="","",'True_Odds_Calculator_3-way'!N816/'True_Odds_Calculator_3-way'!A816-1)</f>
        <v/>
      </c>
      <c r="I815" s="6" t="str">
        <f>IF('Log_working_3-way'!$D815="","",'True_Odds_Calculator_3-way'!O816/'True_Odds_Calculator_3-way'!B816-1)</f>
        <v/>
      </c>
      <c r="J815" s="6" t="str">
        <f>IF('Log_working_3-way'!$D815="","",'True_Odds_Calculator_3-way'!#REF!/'True_Odds_Calculator_3-way'!C816-1)</f>
        <v/>
      </c>
      <c r="K815" s="6" t="str">
        <f>IF('Log_working_3-way'!$D815="","",1/'True_Odds_Calculator_3-way'!A816+1/'True_Odds_Calculator_3-way'!B816+1/'True_Odds_Calculator_3-way'!C816-1)</f>
        <v/>
      </c>
    </row>
    <row r="816" spans="4:11" x14ac:dyDescent="0.25">
      <c r="D816" t="str">
        <f>solve_for_c('True_Odds_Calculator_3-way'!A817,'True_Odds_Calculator_3-way'!B817,'True_Odds_Calculator_3-way'!C817,'Log_working_3-way'!B$1,'Log_working_3-way'!B$2)</f>
        <v/>
      </c>
      <c r="F816" s="6" t="str">
        <f>IF('Log_working_3-way'!D816="","",1/'True_Odds_Calculator_3-way'!N817+1/'True_Odds_Calculator_3-way'!O817+1/'True_Odds_Calculator_3-way'!#REF!-1)</f>
        <v/>
      </c>
      <c r="H816" s="6" t="str">
        <f>IF('Log_working_3-way'!$D816="","",'True_Odds_Calculator_3-way'!N817/'True_Odds_Calculator_3-way'!A817-1)</f>
        <v/>
      </c>
      <c r="I816" s="6" t="str">
        <f>IF('Log_working_3-way'!$D816="","",'True_Odds_Calculator_3-way'!O817/'True_Odds_Calculator_3-way'!B817-1)</f>
        <v/>
      </c>
      <c r="J816" s="6" t="str">
        <f>IF('Log_working_3-way'!$D816="","",'True_Odds_Calculator_3-way'!#REF!/'True_Odds_Calculator_3-way'!C817-1)</f>
        <v/>
      </c>
      <c r="K816" s="6" t="str">
        <f>IF('Log_working_3-way'!$D816="","",1/'True_Odds_Calculator_3-way'!A817+1/'True_Odds_Calculator_3-way'!B817+1/'True_Odds_Calculator_3-way'!C817-1)</f>
        <v/>
      </c>
    </row>
    <row r="817" spans="4:11" x14ac:dyDescent="0.25">
      <c r="D817" t="str">
        <f>solve_for_c('True_Odds_Calculator_3-way'!A818,'True_Odds_Calculator_3-way'!B818,'True_Odds_Calculator_3-way'!C818,'Log_working_3-way'!B$1,'Log_working_3-way'!B$2)</f>
        <v/>
      </c>
      <c r="F817" s="6" t="str">
        <f>IF('Log_working_3-way'!D817="","",1/'True_Odds_Calculator_3-way'!N818+1/'True_Odds_Calculator_3-way'!O818+1/'True_Odds_Calculator_3-way'!#REF!-1)</f>
        <v/>
      </c>
      <c r="H817" s="6" t="str">
        <f>IF('Log_working_3-way'!$D817="","",'True_Odds_Calculator_3-way'!N818/'True_Odds_Calculator_3-way'!A818-1)</f>
        <v/>
      </c>
      <c r="I817" s="6" t="str">
        <f>IF('Log_working_3-way'!$D817="","",'True_Odds_Calculator_3-way'!O818/'True_Odds_Calculator_3-way'!B818-1)</f>
        <v/>
      </c>
      <c r="J817" s="6" t="str">
        <f>IF('Log_working_3-way'!$D817="","",'True_Odds_Calculator_3-way'!#REF!/'True_Odds_Calculator_3-way'!C818-1)</f>
        <v/>
      </c>
      <c r="K817" s="6" t="str">
        <f>IF('Log_working_3-way'!$D817="","",1/'True_Odds_Calculator_3-way'!A818+1/'True_Odds_Calculator_3-way'!B818+1/'True_Odds_Calculator_3-way'!C818-1)</f>
        <v/>
      </c>
    </row>
    <row r="818" spans="4:11" x14ac:dyDescent="0.25">
      <c r="D818" t="str">
        <f>solve_for_c('True_Odds_Calculator_3-way'!A819,'True_Odds_Calculator_3-way'!B819,'True_Odds_Calculator_3-way'!C819,'Log_working_3-way'!B$1,'Log_working_3-way'!B$2)</f>
        <v/>
      </c>
      <c r="F818" s="6" t="str">
        <f>IF('Log_working_3-way'!D818="","",1/'True_Odds_Calculator_3-way'!N819+1/'True_Odds_Calculator_3-way'!O819+1/'True_Odds_Calculator_3-way'!#REF!-1)</f>
        <v/>
      </c>
      <c r="H818" s="6" t="str">
        <f>IF('Log_working_3-way'!$D818="","",'True_Odds_Calculator_3-way'!N819/'True_Odds_Calculator_3-way'!A819-1)</f>
        <v/>
      </c>
      <c r="I818" s="6" t="str">
        <f>IF('Log_working_3-way'!$D818="","",'True_Odds_Calculator_3-way'!O819/'True_Odds_Calculator_3-way'!B819-1)</f>
        <v/>
      </c>
      <c r="J818" s="6" t="str">
        <f>IF('Log_working_3-way'!$D818="","",'True_Odds_Calculator_3-way'!#REF!/'True_Odds_Calculator_3-way'!C819-1)</f>
        <v/>
      </c>
      <c r="K818" s="6" t="str">
        <f>IF('Log_working_3-way'!$D818="","",1/'True_Odds_Calculator_3-way'!A819+1/'True_Odds_Calculator_3-way'!B819+1/'True_Odds_Calculator_3-way'!C819-1)</f>
        <v/>
      </c>
    </row>
    <row r="819" spans="4:11" x14ac:dyDescent="0.25">
      <c r="D819" t="str">
        <f>solve_for_c('True_Odds_Calculator_3-way'!A820,'True_Odds_Calculator_3-way'!B820,'True_Odds_Calculator_3-way'!C820,'Log_working_3-way'!B$1,'Log_working_3-way'!B$2)</f>
        <v/>
      </c>
      <c r="F819" s="6" t="str">
        <f>IF('Log_working_3-way'!D819="","",1/'True_Odds_Calculator_3-way'!N820+1/'True_Odds_Calculator_3-way'!O820+1/'True_Odds_Calculator_3-way'!#REF!-1)</f>
        <v/>
      </c>
      <c r="H819" s="6" t="str">
        <f>IF('Log_working_3-way'!$D819="","",'True_Odds_Calculator_3-way'!N820/'True_Odds_Calculator_3-way'!A820-1)</f>
        <v/>
      </c>
      <c r="I819" s="6" t="str">
        <f>IF('Log_working_3-way'!$D819="","",'True_Odds_Calculator_3-way'!O820/'True_Odds_Calculator_3-way'!B820-1)</f>
        <v/>
      </c>
      <c r="J819" s="6" t="str">
        <f>IF('Log_working_3-way'!$D819="","",'True_Odds_Calculator_3-way'!#REF!/'True_Odds_Calculator_3-way'!C820-1)</f>
        <v/>
      </c>
      <c r="K819" s="6" t="str">
        <f>IF('Log_working_3-way'!$D819="","",1/'True_Odds_Calculator_3-way'!A820+1/'True_Odds_Calculator_3-way'!B820+1/'True_Odds_Calculator_3-way'!C820-1)</f>
        <v/>
      </c>
    </row>
    <row r="820" spans="4:11" x14ac:dyDescent="0.25">
      <c r="D820" t="str">
        <f>solve_for_c('True_Odds_Calculator_3-way'!A821,'True_Odds_Calculator_3-way'!B821,'True_Odds_Calculator_3-way'!C821,'Log_working_3-way'!B$1,'Log_working_3-way'!B$2)</f>
        <v/>
      </c>
      <c r="F820" s="6" t="str">
        <f>IF('Log_working_3-way'!D820="","",1/'True_Odds_Calculator_3-way'!N821+1/'True_Odds_Calculator_3-way'!O821+1/'True_Odds_Calculator_3-way'!#REF!-1)</f>
        <v/>
      </c>
      <c r="H820" s="6" t="str">
        <f>IF('Log_working_3-way'!$D820="","",'True_Odds_Calculator_3-way'!N821/'True_Odds_Calculator_3-way'!A821-1)</f>
        <v/>
      </c>
      <c r="I820" s="6" t="str">
        <f>IF('Log_working_3-way'!$D820="","",'True_Odds_Calculator_3-way'!O821/'True_Odds_Calculator_3-way'!B821-1)</f>
        <v/>
      </c>
      <c r="J820" s="6" t="str">
        <f>IF('Log_working_3-way'!$D820="","",'True_Odds_Calculator_3-way'!#REF!/'True_Odds_Calculator_3-way'!C821-1)</f>
        <v/>
      </c>
      <c r="K820" s="6" t="str">
        <f>IF('Log_working_3-way'!$D820="","",1/'True_Odds_Calculator_3-way'!A821+1/'True_Odds_Calculator_3-way'!B821+1/'True_Odds_Calculator_3-way'!C821-1)</f>
        <v/>
      </c>
    </row>
    <row r="821" spans="4:11" x14ac:dyDescent="0.25">
      <c r="D821" t="str">
        <f>solve_for_c('True_Odds_Calculator_3-way'!A822,'True_Odds_Calculator_3-way'!B822,'True_Odds_Calculator_3-way'!C822,'Log_working_3-way'!B$1,'Log_working_3-way'!B$2)</f>
        <v/>
      </c>
      <c r="F821" s="6" t="str">
        <f>IF('Log_working_3-way'!D821="","",1/'True_Odds_Calculator_3-way'!N822+1/'True_Odds_Calculator_3-way'!O822+1/'True_Odds_Calculator_3-way'!#REF!-1)</f>
        <v/>
      </c>
      <c r="H821" s="6" t="str">
        <f>IF('Log_working_3-way'!$D821="","",'True_Odds_Calculator_3-way'!N822/'True_Odds_Calculator_3-way'!A822-1)</f>
        <v/>
      </c>
      <c r="I821" s="6" t="str">
        <f>IF('Log_working_3-way'!$D821="","",'True_Odds_Calculator_3-way'!O822/'True_Odds_Calculator_3-way'!B822-1)</f>
        <v/>
      </c>
      <c r="J821" s="6" t="str">
        <f>IF('Log_working_3-way'!$D821="","",'True_Odds_Calculator_3-way'!#REF!/'True_Odds_Calculator_3-way'!C822-1)</f>
        <v/>
      </c>
      <c r="K821" s="6" t="str">
        <f>IF('Log_working_3-way'!$D821="","",1/'True_Odds_Calculator_3-way'!A822+1/'True_Odds_Calculator_3-way'!B822+1/'True_Odds_Calculator_3-way'!C822-1)</f>
        <v/>
      </c>
    </row>
    <row r="822" spans="4:11" x14ac:dyDescent="0.25">
      <c r="D822" t="str">
        <f>solve_for_c('True_Odds_Calculator_3-way'!A823,'True_Odds_Calculator_3-way'!B823,'True_Odds_Calculator_3-way'!C823,'Log_working_3-way'!B$1,'Log_working_3-way'!B$2)</f>
        <v/>
      </c>
      <c r="F822" s="6" t="str">
        <f>IF('Log_working_3-way'!D822="","",1/'True_Odds_Calculator_3-way'!N823+1/'True_Odds_Calculator_3-way'!O823+1/'True_Odds_Calculator_3-way'!#REF!-1)</f>
        <v/>
      </c>
      <c r="H822" s="6" t="str">
        <f>IF('Log_working_3-way'!$D822="","",'True_Odds_Calculator_3-way'!N823/'True_Odds_Calculator_3-way'!A823-1)</f>
        <v/>
      </c>
      <c r="I822" s="6" t="str">
        <f>IF('Log_working_3-way'!$D822="","",'True_Odds_Calculator_3-way'!O823/'True_Odds_Calculator_3-way'!B823-1)</f>
        <v/>
      </c>
      <c r="J822" s="6" t="str">
        <f>IF('Log_working_3-way'!$D822="","",'True_Odds_Calculator_3-way'!#REF!/'True_Odds_Calculator_3-way'!C823-1)</f>
        <v/>
      </c>
      <c r="K822" s="6" t="str">
        <f>IF('Log_working_3-way'!$D822="","",1/'True_Odds_Calculator_3-way'!A823+1/'True_Odds_Calculator_3-way'!B823+1/'True_Odds_Calculator_3-way'!C823-1)</f>
        <v/>
      </c>
    </row>
    <row r="823" spans="4:11" x14ac:dyDescent="0.25">
      <c r="D823" t="str">
        <f>solve_for_c('True_Odds_Calculator_3-way'!A824,'True_Odds_Calculator_3-way'!B824,'True_Odds_Calculator_3-way'!C824,'Log_working_3-way'!B$1,'Log_working_3-way'!B$2)</f>
        <v/>
      </c>
      <c r="F823" s="6" t="str">
        <f>IF('Log_working_3-way'!D823="","",1/'True_Odds_Calculator_3-way'!N824+1/'True_Odds_Calculator_3-way'!O824+1/'True_Odds_Calculator_3-way'!#REF!-1)</f>
        <v/>
      </c>
      <c r="H823" s="6" t="str">
        <f>IF('Log_working_3-way'!$D823="","",'True_Odds_Calculator_3-way'!N824/'True_Odds_Calculator_3-way'!A824-1)</f>
        <v/>
      </c>
      <c r="I823" s="6" t="str">
        <f>IF('Log_working_3-way'!$D823="","",'True_Odds_Calculator_3-way'!O824/'True_Odds_Calculator_3-way'!B824-1)</f>
        <v/>
      </c>
      <c r="J823" s="6" t="str">
        <f>IF('Log_working_3-way'!$D823="","",'True_Odds_Calculator_3-way'!#REF!/'True_Odds_Calculator_3-way'!C824-1)</f>
        <v/>
      </c>
      <c r="K823" s="6" t="str">
        <f>IF('Log_working_3-way'!$D823="","",1/'True_Odds_Calculator_3-way'!A824+1/'True_Odds_Calculator_3-way'!B824+1/'True_Odds_Calculator_3-way'!C824-1)</f>
        <v/>
      </c>
    </row>
    <row r="824" spans="4:11" x14ac:dyDescent="0.25">
      <c r="D824" t="str">
        <f>solve_for_c('True_Odds_Calculator_3-way'!A825,'True_Odds_Calculator_3-way'!B825,'True_Odds_Calculator_3-way'!C825,'Log_working_3-way'!B$1,'Log_working_3-way'!B$2)</f>
        <v/>
      </c>
      <c r="F824" s="6" t="str">
        <f>IF('Log_working_3-way'!D824="","",1/'True_Odds_Calculator_3-way'!N825+1/'True_Odds_Calculator_3-way'!O825+1/'True_Odds_Calculator_3-way'!#REF!-1)</f>
        <v/>
      </c>
      <c r="H824" s="6" t="str">
        <f>IF('Log_working_3-way'!$D824="","",'True_Odds_Calculator_3-way'!N825/'True_Odds_Calculator_3-way'!A825-1)</f>
        <v/>
      </c>
      <c r="I824" s="6" t="str">
        <f>IF('Log_working_3-way'!$D824="","",'True_Odds_Calculator_3-way'!O825/'True_Odds_Calculator_3-way'!B825-1)</f>
        <v/>
      </c>
      <c r="J824" s="6" t="str">
        <f>IF('Log_working_3-way'!$D824="","",'True_Odds_Calculator_3-way'!#REF!/'True_Odds_Calculator_3-way'!C825-1)</f>
        <v/>
      </c>
      <c r="K824" s="6" t="str">
        <f>IF('Log_working_3-way'!$D824="","",1/'True_Odds_Calculator_3-way'!A825+1/'True_Odds_Calculator_3-way'!B825+1/'True_Odds_Calculator_3-way'!C825-1)</f>
        <v/>
      </c>
    </row>
    <row r="825" spans="4:11" x14ac:dyDescent="0.25">
      <c r="D825" t="str">
        <f>solve_for_c('True_Odds_Calculator_3-way'!A826,'True_Odds_Calculator_3-way'!B826,'True_Odds_Calculator_3-way'!C826,'Log_working_3-way'!B$1,'Log_working_3-way'!B$2)</f>
        <v/>
      </c>
      <c r="F825" s="6" t="str">
        <f>IF('Log_working_3-way'!D825="","",1/'True_Odds_Calculator_3-way'!N826+1/'True_Odds_Calculator_3-way'!O826+1/'True_Odds_Calculator_3-way'!#REF!-1)</f>
        <v/>
      </c>
      <c r="H825" s="6" t="str">
        <f>IF('Log_working_3-way'!$D825="","",'True_Odds_Calculator_3-way'!N826/'True_Odds_Calculator_3-way'!A826-1)</f>
        <v/>
      </c>
      <c r="I825" s="6" t="str">
        <f>IF('Log_working_3-way'!$D825="","",'True_Odds_Calculator_3-way'!O826/'True_Odds_Calculator_3-way'!B826-1)</f>
        <v/>
      </c>
      <c r="J825" s="6" t="str">
        <f>IF('Log_working_3-way'!$D825="","",'True_Odds_Calculator_3-way'!#REF!/'True_Odds_Calculator_3-way'!C826-1)</f>
        <v/>
      </c>
      <c r="K825" s="6" t="str">
        <f>IF('Log_working_3-way'!$D825="","",1/'True_Odds_Calculator_3-way'!A826+1/'True_Odds_Calculator_3-way'!B826+1/'True_Odds_Calculator_3-way'!C826-1)</f>
        <v/>
      </c>
    </row>
    <row r="826" spans="4:11" x14ac:dyDescent="0.25">
      <c r="D826" t="str">
        <f>solve_for_c('True_Odds_Calculator_3-way'!A827,'True_Odds_Calculator_3-way'!B827,'True_Odds_Calculator_3-way'!C827,'Log_working_3-way'!B$1,'Log_working_3-way'!B$2)</f>
        <v/>
      </c>
      <c r="F826" s="6" t="str">
        <f>IF('Log_working_3-way'!D826="","",1/'True_Odds_Calculator_3-way'!N827+1/'True_Odds_Calculator_3-way'!O827+1/'True_Odds_Calculator_3-way'!#REF!-1)</f>
        <v/>
      </c>
      <c r="H826" s="6" t="str">
        <f>IF('Log_working_3-way'!$D826="","",'True_Odds_Calculator_3-way'!N827/'True_Odds_Calculator_3-way'!A827-1)</f>
        <v/>
      </c>
      <c r="I826" s="6" t="str">
        <f>IF('Log_working_3-way'!$D826="","",'True_Odds_Calculator_3-way'!O827/'True_Odds_Calculator_3-way'!B827-1)</f>
        <v/>
      </c>
      <c r="J826" s="6" t="str">
        <f>IF('Log_working_3-way'!$D826="","",'True_Odds_Calculator_3-way'!#REF!/'True_Odds_Calculator_3-way'!C827-1)</f>
        <v/>
      </c>
      <c r="K826" s="6" t="str">
        <f>IF('Log_working_3-way'!$D826="","",1/'True_Odds_Calculator_3-way'!A827+1/'True_Odds_Calculator_3-way'!B827+1/'True_Odds_Calculator_3-way'!C827-1)</f>
        <v/>
      </c>
    </row>
    <row r="827" spans="4:11" x14ac:dyDescent="0.25">
      <c r="D827" t="str">
        <f>solve_for_c('True_Odds_Calculator_3-way'!A828,'True_Odds_Calculator_3-way'!B828,'True_Odds_Calculator_3-way'!C828,'Log_working_3-way'!B$1,'Log_working_3-way'!B$2)</f>
        <v/>
      </c>
      <c r="F827" s="6" t="str">
        <f>IF('Log_working_3-way'!D827="","",1/'True_Odds_Calculator_3-way'!N828+1/'True_Odds_Calculator_3-way'!O828+1/'True_Odds_Calculator_3-way'!#REF!-1)</f>
        <v/>
      </c>
      <c r="H827" s="6" t="str">
        <f>IF('Log_working_3-way'!$D827="","",'True_Odds_Calculator_3-way'!N828/'True_Odds_Calculator_3-way'!A828-1)</f>
        <v/>
      </c>
      <c r="I827" s="6" t="str">
        <f>IF('Log_working_3-way'!$D827="","",'True_Odds_Calculator_3-way'!O828/'True_Odds_Calculator_3-way'!B828-1)</f>
        <v/>
      </c>
      <c r="J827" s="6" t="str">
        <f>IF('Log_working_3-way'!$D827="","",'True_Odds_Calculator_3-way'!#REF!/'True_Odds_Calculator_3-way'!C828-1)</f>
        <v/>
      </c>
      <c r="K827" s="6" t="str">
        <f>IF('Log_working_3-way'!$D827="","",1/'True_Odds_Calculator_3-way'!A828+1/'True_Odds_Calculator_3-way'!B828+1/'True_Odds_Calculator_3-way'!C828-1)</f>
        <v/>
      </c>
    </row>
    <row r="828" spans="4:11" x14ac:dyDescent="0.25">
      <c r="D828" t="str">
        <f>solve_for_c('True_Odds_Calculator_3-way'!A829,'True_Odds_Calculator_3-way'!B829,'True_Odds_Calculator_3-way'!C829,'Log_working_3-way'!B$1,'Log_working_3-way'!B$2)</f>
        <v/>
      </c>
      <c r="F828" s="6" t="str">
        <f>IF('Log_working_3-way'!D828="","",1/'True_Odds_Calculator_3-way'!N829+1/'True_Odds_Calculator_3-way'!O829+1/'True_Odds_Calculator_3-way'!#REF!-1)</f>
        <v/>
      </c>
      <c r="H828" s="6" t="str">
        <f>IF('Log_working_3-way'!$D828="","",'True_Odds_Calculator_3-way'!N829/'True_Odds_Calculator_3-way'!A829-1)</f>
        <v/>
      </c>
      <c r="I828" s="6" t="str">
        <f>IF('Log_working_3-way'!$D828="","",'True_Odds_Calculator_3-way'!O829/'True_Odds_Calculator_3-way'!B829-1)</f>
        <v/>
      </c>
      <c r="J828" s="6" t="str">
        <f>IF('Log_working_3-way'!$D828="","",'True_Odds_Calculator_3-way'!#REF!/'True_Odds_Calculator_3-way'!C829-1)</f>
        <v/>
      </c>
      <c r="K828" s="6" t="str">
        <f>IF('Log_working_3-way'!$D828="","",1/'True_Odds_Calculator_3-way'!A829+1/'True_Odds_Calculator_3-way'!B829+1/'True_Odds_Calculator_3-way'!C829-1)</f>
        <v/>
      </c>
    </row>
    <row r="829" spans="4:11" x14ac:dyDescent="0.25">
      <c r="D829" t="str">
        <f>solve_for_c('True_Odds_Calculator_3-way'!A830,'True_Odds_Calculator_3-way'!B830,'True_Odds_Calculator_3-way'!C830,'Log_working_3-way'!B$1,'Log_working_3-way'!B$2)</f>
        <v/>
      </c>
      <c r="F829" s="6" t="str">
        <f>IF('Log_working_3-way'!D829="","",1/'True_Odds_Calculator_3-way'!N830+1/'True_Odds_Calculator_3-way'!O830+1/'True_Odds_Calculator_3-way'!#REF!-1)</f>
        <v/>
      </c>
      <c r="H829" s="6" t="str">
        <f>IF('Log_working_3-way'!$D829="","",'True_Odds_Calculator_3-way'!N830/'True_Odds_Calculator_3-way'!A830-1)</f>
        <v/>
      </c>
      <c r="I829" s="6" t="str">
        <f>IF('Log_working_3-way'!$D829="","",'True_Odds_Calculator_3-way'!O830/'True_Odds_Calculator_3-way'!B830-1)</f>
        <v/>
      </c>
      <c r="J829" s="6" t="str">
        <f>IF('Log_working_3-way'!$D829="","",'True_Odds_Calculator_3-way'!#REF!/'True_Odds_Calculator_3-way'!C830-1)</f>
        <v/>
      </c>
      <c r="K829" s="6" t="str">
        <f>IF('Log_working_3-way'!$D829="","",1/'True_Odds_Calculator_3-way'!A830+1/'True_Odds_Calculator_3-way'!B830+1/'True_Odds_Calculator_3-way'!C830-1)</f>
        <v/>
      </c>
    </row>
    <row r="830" spans="4:11" x14ac:dyDescent="0.25">
      <c r="D830" t="str">
        <f>solve_for_c('True_Odds_Calculator_3-way'!A831,'True_Odds_Calculator_3-way'!B831,'True_Odds_Calculator_3-way'!C831,'Log_working_3-way'!B$1,'Log_working_3-way'!B$2)</f>
        <v/>
      </c>
      <c r="F830" s="6" t="str">
        <f>IF('Log_working_3-way'!D830="","",1/'True_Odds_Calculator_3-way'!N831+1/'True_Odds_Calculator_3-way'!O831+1/'True_Odds_Calculator_3-way'!#REF!-1)</f>
        <v/>
      </c>
      <c r="H830" s="6" t="str">
        <f>IF('Log_working_3-way'!$D830="","",'True_Odds_Calculator_3-way'!N831/'True_Odds_Calculator_3-way'!A831-1)</f>
        <v/>
      </c>
      <c r="I830" s="6" t="str">
        <f>IF('Log_working_3-way'!$D830="","",'True_Odds_Calculator_3-way'!O831/'True_Odds_Calculator_3-way'!B831-1)</f>
        <v/>
      </c>
      <c r="J830" s="6" t="str">
        <f>IF('Log_working_3-way'!$D830="","",'True_Odds_Calculator_3-way'!#REF!/'True_Odds_Calculator_3-way'!C831-1)</f>
        <v/>
      </c>
      <c r="K830" s="6" t="str">
        <f>IF('Log_working_3-way'!$D830="","",1/'True_Odds_Calculator_3-way'!A831+1/'True_Odds_Calculator_3-way'!B831+1/'True_Odds_Calculator_3-way'!C831-1)</f>
        <v/>
      </c>
    </row>
    <row r="831" spans="4:11" x14ac:dyDescent="0.25">
      <c r="D831" t="str">
        <f>solve_for_c('True_Odds_Calculator_3-way'!A832,'True_Odds_Calculator_3-way'!B832,'True_Odds_Calculator_3-way'!C832,'Log_working_3-way'!B$1,'Log_working_3-way'!B$2)</f>
        <v/>
      </c>
      <c r="F831" s="6" t="str">
        <f>IF('Log_working_3-way'!D831="","",1/'True_Odds_Calculator_3-way'!N832+1/'True_Odds_Calculator_3-way'!O832+1/'True_Odds_Calculator_3-way'!#REF!-1)</f>
        <v/>
      </c>
      <c r="H831" s="6" t="str">
        <f>IF('Log_working_3-way'!$D831="","",'True_Odds_Calculator_3-way'!N832/'True_Odds_Calculator_3-way'!A832-1)</f>
        <v/>
      </c>
      <c r="I831" s="6" t="str">
        <f>IF('Log_working_3-way'!$D831="","",'True_Odds_Calculator_3-way'!O832/'True_Odds_Calculator_3-way'!B832-1)</f>
        <v/>
      </c>
      <c r="J831" s="6" t="str">
        <f>IF('Log_working_3-way'!$D831="","",'True_Odds_Calculator_3-way'!#REF!/'True_Odds_Calculator_3-way'!C832-1)</f>
        <v/>
      </c>
      <c r="K831" s="6" t="str">
        <f>IF('Log_working_3-way'!$D831="","",1/'True_Odds_Calculator_3-way'!A832+1/'True_Odds_Calculator_3-way'!B832+1/'True_Odds_Calculator_3-way'!C832-1)</f>
        <v/>
      </c>
    </row>
    <row r="832" spans="4:11" x14ac:dyDescent="0.25">
      <c r="D832" t="str">
        <f>solve_for_c('True_Odds_Calculator_3-way'!A833,'True_Odds_Calculator_3-way'!B833,'True_Odds_Calculator_3-way'!C833,'Log_working_3-way'!B$1,'Log_working_3-way'!B$2)</f>
        <v/>
      </c>
      <c r="F832" s="6" t="str">
        <f>IF('Log_working_3-way'!D832="","",1/'True_Odds_Calculator_3-way'!N833+1/'True_Odds_Calculator_3-way'!O833+1/'True_Odds_Calculator_3-way'!#REF!-1)</f>
        <v/>
      </c>
      <c r="H832" s="6" t="str">
        <f>IF('Log_working_3-way'!$D832="","",'True_Odds_Calculator_3-way'!N833/'True_Odds_Calculator_3-way'!A833-1)</f>
        <v/>
      </c>
      <c r="I832" s="6" t="str">
        <f>IF('Log_working_3-way'!$D832="","",'True_Odds_Calculator_3-way'!O833/'True_Odds_Calculator_3-way'!B833-1)</f>
        <v/>
      </c>
      <c r="J832" s="6" t="str">
        <f>IF('Log_working_3-way'!$D832="","",'True_Odds_Calculator_3-way'!#REF!/'True_Odds_Calculator_3-way'!C833-1)</f>
        <v/>
      </c>
      <c r="K832" s="6" t="str">
        <f>IF('Log_working_3-way'!$D832="","",1/'True_Odds_Calculator_3-way'!A833+1/'True_Odds_Calculator_3-way'!B833+1/'True_Odds_Calculator_3-way'!C833-1)</f>
        <v/>
      </c>
    </row>
    <row r="833" spans="4:11" x14ac:dyDescent="0.25">
      <c r="D833" t="str">
        <f>solve_for_c('True_Odds_Calculator_3-way'!A834,'True_Odds_Calculator_3-way'!B834,'True_Odds_Calculator_3-way'!C834,'Log_working_3-way'!B$1,'Log_working_3-way'!B$2)</f>
        <v/>
      </c>
      <c r="F833" s="6" t="str">
        <f>IF('Log_working_3-way'!D833="","",1/'True_Odds_Calculator_3-way'!N834+1/'True_Odds_Calculator_3-way'!O834+1/'True_Odds_Calculator_3-way'!#REF!-1)</f>
        <v/>
      </c>
      <c r="H833" s="6" t="str">
        <f>IF('Log_working_3-way'!$D833="","",'True_Odds_Calculator_3-way'!N834/'True_Odds_Calculator_3-way'!A834-1)</f>
        <v/>
      </c>
      <c r="I833" s="6" t="str">
        <f>IF('Log_working_3-way'!$D833="","",'True_Odds_Calculator_3-way'!O834/'True_Odds_Calculator_3-way'!B834-1)</f>
        <v/>
      </c>
      <c r="J833" s="6" t="str">
        <f>IF('Log_working_3-way'!$D833="","",'True_Odds_Calculator_3-way'!#REF!/'True_Odds_Calculator_3-way'!C834-1)</f>
        <v/>
      </c>
      <c r="K833" s="6" t="str">
        <f>IF('Log_working_3-way'!$D833="","",1/'True_Odds_Calculator_3-way'!A834+1/'True_Odds_Calculator_3-way'!B834+1/'True_Odds_Calculator_3-way'!C834-1)</f>
        <v/>
      </c>
    </row>
    <row r="834" spans="4:11" x14ac:dyDescent="0.25">
      <c r="D834" t="str">
        <f>solve_for_c('True_Odds_Calculator_3-way'!A835,'True_Odds_Calculator_3-way'!B835,'True_Odds_Calculator_3-way'!C835,'Log_working_3-way'!B$1,'Log_working_3-way'!B$2)</f>
        <v/>
      </c>
      <c r="F834" s="6" t="str">
        <f>IF('Log_working_3-way'!D834="","",1/'True_Odds_Calculator_3-way'!N835+1/'True_Odds_Calculator_3-way'!O835+1/'True_Odds_Calculator_3-way'!#REF!-1)</f>
        <v/>
      </c>
      <c r="H834" s="6" t="str">
        <f>IF('Log_working_3-way'!$D834="","",'True_Odds_Calculator_3-way'!N835/'True_Odds_Calculator_3-way'!A835-1)</f>
        <v/>
      </c>
      <c r="I834" s="6" t="str">
        <f>IF('Log_working_3-way'!$D834="","",'True_Odds_Calculator_3-way'!O835/'True_Odds_Calculator_3-way'!B835-1)</f>
        <v/>
      </c>
      <c r="J834" s="6" t="str">
        <f>IF('Log_working_3-way'!$D834="","",'True_Odds_Calculator_3-way'!#REF!/'True_Odds_Calculator_3-way'!C835-1)</f>
        <v/>
      </c>
      <c r="K834" s="6" t="str">
        <f>IF('Log_working_3-way'!$D834="","",1/'True_Odds_Calculator_3-way'!A835+1/'True_Odds_Calculator_3-way'!B835+1/'True_Odds_Calculator_3-way'!C835-1)</f>
        <v/>
      </c>
    </row>
    <row r="835" spans="4:11" x14ac:dyDescent="0.25">
      <c r="D835" t="str">
        <f>solve_for_c('True_Odds_Calculator_3-way'!A836,'True_Odds_Calculator_3-way'!B836,'True_Odds_Calculator_3-way'!C836,'Log_working_3-way'!B$1,'Log_working_3-way'!B$2)</f>
        <v/>
      </c>
      <c r="F835" s="6" t="str">
        <f>IF('Log_working_3-way'!D835="","",1/'True_Odds_Calculator_3-way'!N836+1/'True_Odds_Calculator_3-way'!O836+1/'True_Odds_Calculator_3-way'!#REF!-1)</f>
        <v/>
      </c>
      <c r="H835" s="6" t="str">
        <f>IF('Log_working_3-way'!$D835="","",'True_Odds_Calculator_3-way'!N836/'True_Odds_Calculator_3-way'!A836-1)</f>
        <v/>
      </c>
      <c r="I835" s="6" t="str">
        <f>IF('Log_working_3-way'!$D835="","",'True_Odds_Calculator_3-way'!O836/'True_Odds_Calculator_3-way'!B836-1)</f>
        <v/>
      </c>
      <c r="J835" s="6" t="str">
        <f>IF('Log_working_3-way'!$D835="","",'True_Odds_Calculator_3-way'!#REF!/'True_Odds_Calculator_3-way'!C836-1)</f>
        <v/>
      </c>
      <c r="K835" s="6" t="str">
        <f>IF('Log_working_3-way'!$D835="","",1/'True_Odds_Calculator_3-way'!A836+1/'True_Odds_Calculator_3-way'!B836+1/'True_Odds_Calculator_3-way'!C836-1)</f>
        <v/>
      </c>
    </row>
    <row r="836" spans="4:11" x14ac:dyDescent="0.25">
      <c r="D836" t="str">
        <f>solve_for_c('True_Odds_Calculator_3-way'!A837,'True_Odds_Calculator_3-way'!B837,'True_Odds_Calculator_3-way'!C837,'Log_working_3-way'!B$1,'Log_working_3-way'!B$2)</f>
        <v/>
      </c>
      <c r="F836" s="6" t="str">
        <f>IF('Log_working_3-way'!D836="","",1/'True_Odds_Calculator_3-way'!N837+1/'True_Odds_Calculator_3-way'!O837+1/'True_Odds_Calculator_3-way'!#REF!-1)</f>
        <v/>
      </c>
      <c r="H836" s="6" t="str">
        <f>IF('Log_working_3-way'!$D836="","",'True_Odds_Calculator_3-way'!N837/'True_Odds_Calculator_3-way'!A837-1)</f>
        <v/>
      </c>
      <c r="I836" s="6" t="str">
        <f>IF('Log_working_3-way'!$D836="","",'True_Odds_Calculator_3-way'!O837/'True_Odds_Calculator_3-way'!B837-1)</f>
        <v/>
      </c>
      <c r="J836" s="6" t="str">
        <f>IF('Log_working_3-way'!$D836="","",'True_Odds_Calculator_3-way'!#REF!/'True_Odds_Calculator_3-way'!C837-1)</f>
        <v/>
      </c>
      <c r="K836" s="6" t="str">
        <f>IF('Log_working_3-way'!$D836="","",1/'True_Odds_Calculator_3-way'!A837+1/'True_Odds_Calculator_3-way'!B837+1/'True_Odds_Calculator_3-way'!C837-1)</f>
        <v/>
      </c>
    </row>
    <row r="837" spans="4:11" x14ac:dyDescent="0.25">
      <c r="D837" t="str">
        <f>solve_for_c('True_Odds_Calculator_3-way'!A838,'True_Odds_Calculator_3-way'!B838,'True_Odds_Calculator_3-way'!C838,'Log_working_3-way'!B$1,'Log_working_3-way'!B$2)</f>
        <v/>
      </c>
      <c r="F837" s="6" t="str">
        <f>IF('Log_working_3-way'!D837="","",1/'True_Odds_Calculator_3-way'!N838+1/'True_Odds_Calculator_3-way'!O838+1/'True_Odds_Calculator_3-way'!#REF!-1)</f>
        <v/>
      </c>
      <c r="H837" s="6" t="str">
        <f>IF('Log_working_3-way'!$D837="","",'True_Odds_Calculator_3-way'!N838/'True_Odds_Calculator_3-way'!A838-1)</f>
        <v/>
      </c>
      <c r="I837" s="6" t="str">
        <f>IF('Log_working_3-way'!$D837="","",'True_Odds_Calculator_3-way'!O838/'True_Odds_Calculator_3-way'!B838-1)</f>
        <v/>
      </c>
      <c r="J837" s="6" t="str">
        <f>IF('Log_working_3-way'!$D837="","",'True_Odds_Calculator_3-way'!#REF!/'True_Odds_Calculator_3-way'!C838-1)</f>
        <v/>
      </c>
      <c r="K837" s="6" t="str">
        <f>IF('Log_working_3-way'!$D837="","",1/'True_Odds_Calculator_3-way'!A838+1/'True_Odds_Calculator_3-way'!B838+1/'True_Odds_Calculator_3-way'!C838-1)</f>
        <v/>
      </c>
    </row>
    <row r="838" spans="4:11" x14ac:dyDescent="0.25">
      <c r="D838" t="str">
        <f>solve_for_c('True_Odds_Calculator_3-way'!A839,'True_Odds_Calculator_3-way'!B839,'True_Odds_Calculator_3-way'!C839,'Log_working_3-way'!B$1,'Log_working_3-way'!B$2)</f>
        <v/>
      </c>
      <c r="F838" s="6" t="str">
        <f>IF('Log_working_3-way'!D838="","",1/'True_Odds_Calculator_3-way'!N839+1/'True_Odds_Calculator_3-way'!O839+1/'True_Odds_Calculator_3-way'!#REF!-1)</f>
        <v/>
      </c>
      <c r="H838" s="6" t="str">
        <f>IF('Log_working_3-way'!$D838="","",'True_Odds_Calculator_3-way'!N839/'True_Odds_Calculator_3-way'!A839-1)</f>
        <v/>
      </c>
      <c r="I838" s="6" t="str">
        <f>IF('Log_working_3-way'!$D838="","",'True_Odds_Calculator_3-way'!O839/'True_Odds_Calculator_3-way'!B839-1)</f>
        <v/>
      </c>
      <c r="J838" s="6" t="str">
        <f>IF('Log_working_3-way'!$D838="","",'True_Odds_Calculator_3-way'!#REF!/'True_Odds_Calculator_3-way'!C839-1)</f>
        <v/>
      </c>
      <c r="K838" s="6" t="str">
        <f>IF('Log_working_3-way'!$D838="","",1/'True_Odds_Calculator_3-way'!A839+1/'True_Odds_Calculator_3-way'!B839+1/'True_Odds_Calculator_3-way'!C839-1)</f>
        <v/>
      </c>
    </row>
    <row r="839" spans="4:11" x14ac:dyDescent="0.25">
      <c r="D839" t="str">
        <f>solve_for_c('True_Odds_Calculator_3-way'!A840,'True_Odds_Calculator_3-way'!B840,'True_Odds_Calculator_3-way'!C840,'Log_working_3-way'!B$1,'Log_working_3-way'!B$2)</f>
        <v/>
      </c>
      <c r="F839" s="6" t="str">
        <f>IF('Log_working_3-way'!D839="","",1/'True_Odds_Calculator_3-way'!N840+1/'True_Odds_Calculator_3-way'!O840+1/'True_Odds_Calculator_3-way'!#REF!-1)</f>
        <v/>
      </c>
      <c r="H839" s="6" t="str">
        <f>IF('Log_working_3-way'!$D839="","",'True_Odds_Calculator_3-way'!N840/'True_Odds_Calculator_3-way'!A840-1)</f>
        <v/>
      </c>
      <c r="I839" s="6" t="str">
        <f>IF('Log_working_3-way'!$D839="","",'True_Odds_Calculator_3-way'!O840/'True_Odds_Calculator_3-way'!B840-1)</f>
        <v/>
      </c>
      <c r="J839" s="6" t="str">
        <f>IF('Log_working_3-way'!$D839="","",'True_Odds_Calculator_3-way'!#REF!/'True_Odds_Calculator_3-way'!C840-1)</f>
        <v/>
      </c>
      <c r="K839" s="6" t="str">
        <f>IF('Log_working_3-way'!$D839="","",1/'True_Odds_Calculator_3-way'!A840+1/'True_Odds_Calculator_3-way'!B840+1/'True_Odds_Calculator_3-way'!C840-1)</f>
        <v/>
      </c>
    </row>
    <row r="840" spans="4:11" x14ac:dyDescent="0.25">
      <c r="D840" t="str">
        <f>solve_for_c('True_Odds_Calculator_3-way'!A841,'True_Odds_Calculator_3-way'!B841,'True_Odds_Calculator_3-way'!C841,'Log_working_3-way'!B$1,'Log_working_3-way'!B$2)</f>
        <v/>
      </c>
      <c r="F840" s="6" t="str">
        <f>IF('Log_working_3-way'!D840="","",1/'True_Odds_Calculator_3-way'!N841+1/'True_Odds_Calculator_3-way'!O841+1/'True_Odds_Calculator_3-way'!#REF!-1)</f>
        <v/>
      </c>
      <c r="H840" s="6" t="str">
        <f>IF('Log_working_3-way'!$D840="","",'True_Odds_Calculator_3-way'!N841/'True_Odds_Calculator_3-way'!A841-1)</f>
        <v/>
      </c>
      <c r="I840" s="6" t="str">
        <f>IF('Log_working_3-way'!$D840="","",'True_Odds_Calculator_3-way'!O841/'True_Odds_Calculator_3-way'!B841-1)</f>
        <v/>
      </c>
      <c r="J840" s="6" t="str">
        <f>IF('Log_working_3-way'!$D840="","",'True_Odds_Calculator_3-way'!#REF!/'True_Odds_Calculator_3-way'!C841-1)</f>
        <v/>
      </c>
      <c r="K840" s="6" t="str">
        <f>IF('Log_working_3-way'!$D840="","",1/'True_Odds_Calculator_3-way'!A841+1/'True_Odds_Calculator_3-way'!B841+1/'True_Odds_Calculator_3-way'!C841-1)</f>
        <v/>
      </c>
    </row>
    <row r="841" spans="4:11" x14ac:dyDescent="0.25">
      <c r="D841" t="str">
        <f>solve_for_c('True_Odds_Calculator_3-way'!A842,'True_Odds_Calculator_3-way'!B842,'True_Odds_Calculator_3-way'!C842,'Log_working_3-way'!B$1,'Log_working_3-way'!B$2)</f>
        <v/>
      </c>
      <c r="F841" s="6" t="str">
        <f>IF('Log_working_3-way'!D841="","",1/'True_Odds_Calculator_3-way'!N842+1/'True_Odds_Calculator_3-way'!O842+1/'True_Odds_Calculator_3-way'!#REF!-1)</f>
        <v/>
      </c>
      <c r="H841" s="6" t="str">
        <f>IF('Log_working_3-way'!$D841="","",'True_Odds_Calculator_3-way'!N842/'True_Odds_Calculator_3-way'!A842-1)</f>
        <v/>
      </c>
      <c r="I841" s="6" t="str">
        <f>IF('Log_working_3-way'!$D841="","",'True_Odds_Calculator_3-way'!O842/'True_Odds_Calculator_3-way'!B842-1)</f>
        <v/>
      </c>
      <c r="J841" s="6" t="str">
        <f>IF('Log_working_3-way'!$D841="","",'True_Odds_Calculator_3-way'!#REF!/'True_Odds_Calculator_3-way'!C842-1)</f>
        <v/>
      </c>
      <c r="K841" s="6" t="str">
        <f>IF('Log_working_3-way'!$D841="","",1/'True_Odds_Calculator_3-way'!A842+1/'True_Odds_Calculator_3-way'!B842+1/'True_Odds_Calculator_3-way'!C842-1)</f>
        <v/>
      </c>
    </row>
    <row r="842" spans="4:11" x14ac:dyDescent="0.25">
      <c r="D842" t="str">
        <f>solve_for_c('True_Odds_Calculator_3-way'!A843,'True_Odds_Calculator_3-way'!B843,'True_Odds_Calculator_3-way'!C843,'Log_working_3-way'!B$1,'Log_working_3-way'!B$2)</f>
        <v/>
      </c>
      <c r="F842" s="6" t="str">
        <f>IF('Log_working_3-way'!D842="","",1/'True_Odds_Calculator_3-way'!N843+1/'True_Odds_Calculator_3-way'!O843+1/'True_Odds_Calculator_3-way'!#REF!-1)</f>
        <v/>
      </c>
      <c r="H842" s="6" t="str">
        <f>IF('Log_working_3-way'!$D842="","",'True_Odds_Calculator_3-way'!N843/'True_Odds_Calculator_3-way'!A843-1)</f>
        <v/>
      </c>
      <c r="I842" s="6" t="str">
        <f>IF('Log_working_3-way'!$D842="","",'True_Odds_Calculator_3-way'!O843/'True_Odds_Calculator_3-way'!B843-1)</f>
        <v/>
      </c>
      <c r="J842" s="6" t="str">
        <f>IF('Log_working_3-way'!$D842="","",'True_Odds_Calculator_3-way'!#REF!/'True_Odds_Calculator_3-way'!C843-1)</f>
        <v/>
      </c>
      <c r="K842" s="6" t="str">
        <f>IF('Log_working_3-way'!$D842="","",1/'True_Odds_Calculator_3-way'!A843+1/'True_Odds_Calculator_3-way'!B843+1/'True_Odds_Calculator_3-way'!C843-1)</f>
        <v/>
      </c>
    </row>
    <row r="843" spans="4:11" x14ac:dyDescent="0.25">
      <c r="D843" t="str">
        <f>solve_for_c('True_Odds_Calculator_3-way'!A844,'True_Odds_Calculator_3-way'!B844,'True_Odds_Calculator_3-way'!C844,'Log_working_3-way'!B$1,'Log_working_3-way'!B$2)</f>
        <v/>
      </c>
      <c r="F843" s="6" t="str">
        <f>IF('Log_working_3-way'!D843="","",1/'True_Odds_Calculator_3-way'!N844+1/'True_Odds_Calculator_3-way'!O844+1/'True_Odds_Calculator_3-way'!#REF!-1)</f>
        <v/>
      </c>
      <c r="H843" s="6" t="str">
        <f>IF('Log_working_3-way'!$D843="","",'True_Odds_Calculator_3-way'!N844/'True_Odds_Calculator_3-way'!A844-1)</f>
        <v/>
      </c>
      <c r="I843" s="6" t="str">
        <f>IF('Log_working_3-way'!$D843="","",'True_Odds_Calculator_3-way'!O844/'True_Odds_Calculator_3-way'!B844-1)</f>
        <v/>
      </c>
      <c r="J843" s="6" t="str">
        <f>IF('Log_working_3-way'!$D843="","",'True_Odds_Calculator_3-way'!#REF!/'True_Odds_Calculator_3-way'!C844-1)</f>
        <v/>
      </c>
      <c r="K843" s="6" t="str">
        <f>IF('Log_working_3-way'!$D843="","",1/'True_Odds_Calculator_3-way'!A844+1/'True_Odds_Calculator_3-way'!B844+1/'True_Odds_Calculator_3-way'!C844-1)</f>
        <v/>
      </c>
    </row>
    <row r="844" spans="4:11" x14ac:dyDescent="0.25">
      <c r="D844" t="str">
        <f>solve_for_c('True_Odds_Calculator_3-way'!A845,'True_Odds_Calculator_3-way'!B845,'True_Odds_Calculator_3-way'!C845,'Log_working_3-way'!B$1,'Log_working_3-way'!B$2)</f>
        <v/>
      </c>
      <c r="F844" s="6" t="str">
        <f>IF('Log_working_3-way'!D844="","",1/'True_Odds_Calculator_3-way'!N845+1/'True_Odds_Calculator_3-way'!O845+1/'True_Odds_Calculator_3-way'!#REF!-1)</f>
        <v/>
      </c>
      <c r="H844" s="6" t="str">
        <f>IF('Log_working_3-way'!$D844="","",'True_Odds_Calculator_3-way'!N845/'True_Odds_Calculator_3-way'!A845-1)</f>
        <v/>
      </c>
      <c r="I844" s="6" t="str">
        <f>IF('Log_working_3-way'!$D844="","",'True_Odds_Calculator_3-way'!O845/'True_Odds_Calculator_3-way'!B845-1)</f>
        <v/>
      </c>
      <c r="J844" s="6" t="str">
        <f>IF('Log_working_3-way'!$D844="","",'True_Odds_Calculator_3-way'!#REF!/'True_Odds_Calculator_3-way'!C845-1)</f>
        <v/>
      </c>
      <c r="K844" s="6" t="str">
        <f>IF('Log_working_3-way'!$D844="","",1/'True_Odds_Calculator_3-way'!A845+1/'True_Odds_Calculator_3-way'!B845+1/'True_Odds_Calculator_3-way'!C845-1)</f>
        <v/>
      </c>
    </row>
    <row r="845" spans="4:11" x14ac:dyDescent="0.25">
      <c r="D845" t="str">
        <f>solve_for_c('True_Odds_Calculator_3-way'!A846,'True_Odds_Calculator_3-way'!B846,'True_Odds_Calculator_3-way'!C846,'Log_working_3-way'!B$1,'Log_working_3-way'!B$2)</f>
        <v/>
      </c>
      <c r="F845" s="6" t="str">
        <f>IF('Log_working_3-way'!D845="","",1/'True_Odds_Calculator_3-way'!N846+1/'True_Odds_Calculator_3-way'!O846+1/'True_Odds_Calculator_3-way'!#REF!-1)</f>
        <v/>
      </c>
      <c r="H845" s="6" t="str">
        <f>IF('Log_working_3-way'!$D845="","",'True_Odds_Calculator_3-way'!N846/'True_Odds_Calculator_3-way'!A846-1)</f>
        <v/>
      </c>
      <c r="I845" s="6" t="str">
        <f>IF('Log_working_3-way'!$D845="","",'True_Odds_Calculator_3-way'!O846/'True_Odds_Calculator_3-way'!B846-1)</f>
        <v/>
      </c>
      <c r="J845" s="6" t="str">
        <f>IF('Log_working_3-way'!$D845="","",'True_Odds_Calculator_3-way'!#REF!/'True_Odds_Calculator_3-way'!C846-1)</f>
        <v/>
      </c>
      <c r="K845" s="6" t="str">
        <f>IF('Log_working_3-way'!$D845="","",1/'True_Odds_Calculator_3-way'!A846+1/'True_Odds_Calculator_3-way'!B846+1/'True_Odds_Calculator_3-way'!C846-1)</f>
        <v/>
      </c>
    </row>
    <row r="846" spans="4:11" x14ac:dyDescent="0.25">
      <c r="D846" t="str">
        <f>solve_for_c('True_Odds_Calculator_3-way'!A847,'True_Odds_Calculator_3-way'!B847,'True_Odds_Calculator_3-way'!C847,'Log_working_3-way'!B$1,'Log_working_3-way'!B$2)</f>
        <v/>
      </c>
      <c r="F846" s="6" t="str">
        <f>IF('Log_working_3-way'!D846="","",1/'True_Odds_Calculator_3-way'!N847+1/'True_Odds_Calculator_3-way'!O847+1/'True_Odds_Calculator_3-way'!#REF!-1)</f>
        <v/>
      </c>
      <c r="H846" s="6" t="str">
        <f>IF('Log_working_3-way'!$D846="","",'True_Odds_Calculator_3-way'!N847/'True_Odds_Calculator_3-way'!A847-1)</f>
        <v/>
      </c>
      <c r="I846" s="6" t="str">
        <f>IF('Log_working_3-way'!$D846="","",'True_Odds_Calculator_3-way'!O847/'True_Odds_Calculator_3-way'!B847-1)</f>
        <v/>
      </c>
      <c r="J846" s="6" t="str">
        <f>IF('Log_working_3-way'!$D846="","",'True_Odds_Calculator_3-way'!#REF!/'True_Odds_Calculator_3-way'!C847-1)</f>
        <v/>
      </c>
      <c r="K846" s="6" t="str">
        <f>IF('Log_working_3-way'!$D846="","",1/'True_Odds_Calculator_3-way'!A847+1/'True_Odds_Calculator_3-way'!B847+1/'True_Odds_Calculator_3-way'!C847-1)</f>
        <v/>
      </c>
    </row>
    <row r="847" spans="4:11" x14ac:dyDescent="0.25">
      <c r="D847" t="str">
        <f>solve_for_c('True_Odds_Calculator_3-way'!A848,'True_Odds_Calculator_3-way'!B848,'True_Odds_Calculator_3-way'!C848,'Log_working_3-way'!B$1,'Log_working_3-way'!B$2)</f>
        <v/>
      </c>
      <c r="F847" s="6" t="str">
        <f>IF('Log_working_3-way'!D847="","",1/'True_Odds_Calculator_3-way'!N848+1/'True_Odds_Calculator_3-way'!O848+1/'True_Odds_Calculator_3-way'!#REF!-1)</f>
        <v/>
      </c>
      <c r="H847" s="6" t="str">
        <f>IF('Log_working_3-way'!$D847="","",'True_Odds_Calculator_3-way'!N848/'True_Odds_Calculator_3-way'!A848-1)</f>
        <v/>
      </c>
      <c r="I847" s="6" t="str">
        <f>IF('Log_working_3-way'!$D847="","",'True_Odds_Calculator_3-way'!O848/'True_Odds_Calculator_3-way'!B848-1)</f>
        <v/>
      </c>
      <c r="J847" s="6" t="str">
        <f>IF('Log_working_3-way'!$D847="","",'True_Odds_Calculator_3-way'!#REF!/'True_Odds_Calculator_3-way'!C848-1)</f>
        <v/>
      </c>
      <c r="K847" s="6" t="str">
        <f>IF('Log_working_3-way'!$D847="","",1/'True_Odds_Calculator_3-way'!A848+1/'True_Odds_Calculator_3-way'!B848+1/'True_Odds_Calculator_3-way'!C848-1)</f>
        <v/>
      </c>
    </row>
    <row r="848" spans="4:11" x14ac:dyDescent="0.25">
      <c r="D848" t="str">
        <f>solve_for_c('True_Odds_Calculator_3-way'!A849,'True_Odds_Calculator_3-way'!B849,'True_Odds_Calculator_3-way'!C849,'Log_working_3-way'!B$1,'Log_working_3-way'!B$2)</f>
        <v/>
      </c>
      <c r="F848" s="6" t="str">
        <f>IF('Log_working_3-way'!D848="","",1/'True_Odds_Calculator_3-way'!N849+1/'True_Odds_Calculator_3-way'!O849+1/'True_Odds_Calculator_3-way'!#REF!-1)</f>
        <v/>
      </c>
      <c r="H848" s="6" t="str">
        <f>IF('Log_working_3-way'!$D848="","",'True_Odds_Calculator_3-way'!N849/'True_Odds_Calculator_3-way'!A849-1)</f>
        <v/>
      </c>
      <c r="I848" s="6" t="str">
        <f>IF('Log_working_3-way'!$D848="","",'True_Odds_Calculator_3-way'!O849/'True_Odds_Calculator_3-way'!B849-1)</f>
        <v/>
      </c>
      <c r="J848" s="6" t="str">
        <f>IF('Log_working_3-way'!$D848="","",'True_Odds_Calculator_3-way'!#REF!/'True_Odds_Calculator_3-way'!C849-1)</f>
        <v/>
      </c>
      <c r="K848" s="6" t="str">
        <f>IF('Log_working_3-way'!$D848="","",1/'True_Odds_Calculator_3-way'!A849+1/'True_Odds_Calculator_3-way'!B849+1/'True_Odds_Calculator_3-way'!C849-1)</f>
        <v/>
      </c>
    </row>
    <row r="849" spans="4:11" x14ac:dyDescent="0.25">
      <c r="D849" t="str">
        <f>solve_for_c('True_Odds_Calculator_3-way'!A850,'True_Odds_Calculator_3-way'!B850,'True_Odds_Calculator_3-way'!C850,'Log_working_3-way'!B$1,'Log_working_3-way'!B$2)</f>
        <v/>
      </c>
      <c r="F849" s="6" t="str">
        <f>IF('Log_working_3-way'!D849="","",1/'True_Odds_Calculator_3-way'!N850+1/'True_Odds_Calculator_3-way'!O850+1/'True_Odds_Calculator_3-way'!#REF!-1)</f>
        <v/>
      </c>
      <c r="H849" s="6" t="str">
        <f>IF('Log_working_3-way'!$D849="","",'True_Odds_Calculator_3-way'!N850/'True_Odds_Calculator_3-way'!A850-1)</f>
        <v/>
      </c>
      <c r="I849" s="6" t="str">
        <f>IF('Log_working_3-way'!$D849="","",'True_Odds_Calculator_3-way'!O850/'True_Odds_Calculator_3-way'!B850-1)</f>
        <v/>
      </c>
      <c r="J849" s="6" t="str">
        <f>IF('Log_working_3-way'!$D849="","",'True_Odds_Calculator_3-way'!#REF!/'True_Odds_Calculator_3-way'!C850-1)</f>
        <v/>
      </c>
      <c r="K849" s="6" t="str">
        <f>IF('Log_working_3-way'!$D849="","",1/'True_Odds_Calculator_3-way'!A850+1/'True_Odds_Calculator_3-way'!B850+1/'True_Odds_Calculator_3-way'!C850-1)</f>
        <v/>
      </c>
    </row>
    <row r="850" spans="4:11" x14ac:dyDescent="0.25">
      <c r="D850" t="str">
        <f>solve_for_c('True_Odds_Calculator_3-way'!A851,'True_Odds_Calculator_3-way'!B851,'True_Odds_Calculator_3-way'!C851,'Log_working_3-way'!B$1,'Log_working_3-way'!B$2)</f>
        <v/>
      </c>
      <c r="F850" s="6" t="str">
        <f>IF('Log_working_3-way'!D850="","",1/'True_Odds_Calculator_3-way'!N851+1/'True_Odds_Calculator_3-way'!O851+1/'True_Odds_Calculator_3-way'!#REF!-1)</f>
        <v/>
      </c>
      <c r="H850" s="6" t="str">
        <f>IF('Log_working_3-way'!$D850="","",'True_Odds_Calculator_3-way'!N851/'True_Odds_Calculator_3-way'!A851-1)</f>
        <v/>
      </c>
      <c r="I850" s="6" t="str">
        <f>IF('Log_working_3-way'!$D850="","",'True_Odds_Calculator_3-way'!O851/'True_Odds_Calculator_3-way'!B851-1)</f>
        <v/>
      </c>
      <c r="J850" s="6" t="str">
        <f>IF('Log_working_3-way'!$D850="","",'True_Odds_Calculator_3-way'!#REF!/'True_Odds_Calculator_3-way'!C851-1)</f>
        <v/>
      </c>
      <c r="K850" s="6" t="str">
        <f>IF('Log_working_3-way'!$D850="","",1/'True_Odds_Calculator_3-way'!A851+1/'True_Odds_Calculator_3-way'!B851+1/'True_Odds_Calculator_3-way'!C851-1)</f>
        <v/>
      </c>
    </row>
    <row r="851" spans="4:11" x14ac:dyDescent="0.25">
      <c r="D851" t="str">
        <f>solve_for_c('True_Odds_Calculator_3-way'!A852,'True_Odds_Calculator_3-way'!B852,'True_Odds_Calculator_3-way'!C852,'Log_working_3-way'!B$1,'Log_working_3-way'!B$2)</f>
        <v/>
      </c>
      <c r="F851" s="6" t="str">
        <f>IF('Log_working_3-way'!D851="","",1/'True_Odds_Calculator_3-way'!N852+1/'True_Odds_Calculator_3-way'!O852+1/'True_Odds_Calculator_3-way'!#REF!-1)</f>
        <v/>
      </c>
      <c r="H851" s="6" t="str">
        <f>IF('Log_working_3-way'!$D851="","",'True_Odds_Calculator_3-way'!N852/'True_Odds_Calculator_3-way'!A852-1)</f>
        <v/>
      </c>
      <c r="I851" s="6" t="str">
        <f>IF('Log_working_3-way'!$D851="","",'True_Odds_Calculator_3-way'!O852/'True_Odds_Calculator_3-way'!B852-1)</f>
        <v/>
      </c>
      <c r="J851" s="6" t="str">
        <f>IF('Log_working_3-way'!$D851="","",'True_Odds_Calculator_3-way'!#REF!/'True_Odds_Calculator_3-way'!C852-1)</f>
        <v/>
      </c>
      <c r="K851" s="6" t="str">
        <f>IF('Log_working_3-way'!$D851="","",1/'True_Odds_Calculator_3-way'!A852+1/'True_Odds_Calculator_3-way'!B852+1/'True_Odds_Calculator_3-way'!C852-1)</f>
        <v/>
      </c>
    </row>
    <row r="852" spans="4:11" x14ac:dyDescent="0.25">
      <c r="D852" t="str">
        <f>solve_for_c('True_Odds_Calculator_3-way'!A853,'True_Odds_Calculator_3-way'!B853,'True_Odds_Calculator_3-way'!C853,'Log_working_3-way'!B$1,'Log_working_3-way'!B$2)</f>
        <v/>
      </c>
      <c r="F852" s="6" t="str">
        <f>IF('Log_working_3-way'!D852="","",1/'True_Odds_Calculator_3-way'!N853+1/'True_Odds_Calculator_3-way'!O853+1/'True_Odds_Calculator_3-way'!#REF!-1)</f>
        <v/>
      </c>
      <c r="H852" s="6" t="str">
        <f>IF('Log_working_3-way'!$D852="","",'True_Odds_Calculator_3-way'!N853/'True_Odds_Calculator_3-way'!A853-1)</f>
        <v/>
      </c>
      <c r="I852" s="6" t="str">
        <f>IF('Log_working_3-way'!$D852="","",'True_Odds_Calculator_3-way'!O853/'True_Odds_Calculator_3-way'!B853-1)</f>
        <v/>
      </c>
      <c r="J852" s="6" t="str">
        <f>IF('Log_working_3-way'!$D852="","",'True_Odds_Calculator_3-way'!#REF!/'True_Odds_Calculator_3-way'!C853-1)</f>
        <v/>
      </c>
      <c r="K852" s="6" t="str">
        <f>IF('Log_working_3-way'!$D852="","",1/'True_Odds_Calculator_3-way'!A853+1/'True_Odds_Calculator_3-way'!B853+1/'True_Odds_Calculator_3-way'!C853-1)</f>
        <v/>
      </c>
    </row>
    <row r="853" spans="4:11" x14ac:dyDescent="0.25">
      <c r="D853" t="str">
        <f>solve_for_c('True_Odds_Calculator_3-way'!A854,'True_Odds_Calculator_3-way'!B854,'True_Odds_Calculator_3-way'!C854,'Log_working_3-way'!B$1,'Log_working_3-way'!B$2)</f>
        <v/>
      </c>
      <c r="F853" s="6" t="str">
        <f>IF('Log_working_3-way'!D853="","",1/'True_Odds_Calculator_3-way'!N854+1/'True_Odds_Calculator_3-way'!O854+1/'True_Odds_Calculator_3-way'!#REF!-1)</f>
        <v/>
      </c>
      <c r="H853" s="6" t="str">
        <f>IF('Log_working_3-way'!$D853="","",'True_Odds_Calculator_3-way'!N854/'True_Odds_Calculator_3-way'!A854-1)</f>
        <v/>
      </c>
      <c r="I853" s="6" t="str">
        <f>IF('Log_working_3-way'!$D853="","",'True_Odds_Calculator_3-way'!O854/'True_Odds_Calculator_3-way'!B854-1)</f>
        <v/>
      </c>
      <c r="J853" s="6" t="str">
        <f>IF('Log_working_3-way'!$D853="","",'True_Odds_Calculator_3-way'!#REF!/'True_Odds_Calculator_3-way'!C854-1)</f>
        <v/>
      </c>
      <c r="K853" s="6" t="str">
        <f>IF('Log_working_3-way'!$D853="","",1/'True_Odds_Calculator_3-way'!A854+1/'True_Odds_Calculator_3-way'!B854+1/'True_Odds_Calculator_3-way'!C854-1)</f>
        <v/>
      </c>
    </row>
    <row r="854" spans="4:11" x14ac:dyDescent="0.25">
      <c r="D854" t="str">
        <f>solve_for_c('True_Odds_Calculator_3-way'!A855,'True_Odds_Calculator_3-way'!B855,'True_Odds_Calculator_3-way'!C855,'Log_working_3-way'!B$1,'Log_working_3-way'!B$2)</f>
        <v/>
      </c>
      <c r="F854" s="6" t="str">
        <f>IF('Log_working_3-way'!D854="","",1/'True_Odds_Calculator_3-way'!N855+1/'True_Odds_Calculator_3-way'!O855+1/'True_Odds_Calculator_3-way'!#REF!-1)</f>
        <v/>
      </c>
      <c r="H854" s="6" t="str">
        <f>IF('Log_working_3-way'!$D854="","",'True_Odds_Calculator_3-way'!N855/'True_Odds_Calculator_3-way'!A855-1)</f>
        <v/>
      </c>
      <c r="I854" s="6" t="str">
        <f>IF('Log_working_3-way'!$D854="","",'True_Odds_Calculator_3-way'!O855/'True_Odds_Calculator_3-way'!B855-1)</f>
        <v/>
      </c>
      <c r="J854" s="6" t="str">
        <f>IF('Log_working_3-way'!$D854="","",'True_Odds_Calculator_3-way'!#REF!/'True_Odds_Calculator_3-way'!C855-1)</f>
        <v/>
      </c>
      <c r="K854" s="6" t="str">
        <f>IF('Log_working_3-way'!$D854="","",1/'True_Odds_Calculator_3-way'!A855+1/'True_Odds_Calculator_3-way'!B855+1/'True_Odds_Calculator_3-way'!C855-1)</f>
        <v/>
      </c>
    </row>
    <row r="855" spans="4:11" x14ac:dyDescent="0.25">
      <c r="D855" t="str">
        <f>solve_for_c('True_Odds_Calculator_3-way'!A856,'True_Odds_Calculator_3-way'!B856,'True_Odds_Calculator_3-way'!C856,'Log_working_3-way'!B$1,'Log_working_3-way'!B$2)</f>
        <v/>
      </c>
      <c r="F855" s="6" t="str">
        <f>IF('Log_working_3-way'!D855="","",1/'True_Odds_Calculator_3-way'!N856+1/'True_Odds_Calculator_3-way'!O856+1/'True_Odds_Calculator_3-way'!#REF!-1)</f>
        <v/>
      </c>
      <c r="H855" s="6" t="str">
        <f>IF('Log_working_3-way'!$D855="","",'True_Odds_Calculator_3-way'!N856/'True_Odds_Calculator_3-way'!A856-1)</f>
        <v/>
      </c>
      <c r="I855" s="6" t="str">
        <f>IF('Log_working_3-way'!$D855="","",'True_Odds_Calculator_3-way'!O856/'True_Odds_Calculator_3-way'!B856-1)</f>
        <v/>
      </c>
      <c r="J855" s="6" t="str">
        <f>IF('Log_working_3-way'!$D855="","",'True_Odds_Calculator_3-way'!#REF!/'True_Odds_Calculator_3-way'!C856-1)</f>
        <v/>
      </c>
      <c r="K855" s="6" t="str">
        <f>IF('Log_working_3-way'!$D855="","",1/'True_Odds_Calculator_3-way'!A856+1/'True_Odds_Calculator_3-way'!B856+1/'True_Odds_Calculator_3-way'!C856-1)</f>
        <v/>
      </c>
    </row>
    <row r="856" spans="4:11" x14ac:dyDescent="0.25">
      <c r="D856" t="str">
        <f>solve_for_c('True_Odds_Calculator_3-way'!A857,'True_Odds_Calculator_3-way'!B857,'True_Odds_Calculator_3-way'!C857,'Log_working_3-way'!B$1,'Log_working_3-way'!B$2)</f>
        <v/>
      </c>
      <c r="F856" s="6" t="str">
        <f>IF('Log_working_3-way'!D856="","",1/'True_Odds_Calculator_3-way'!N857+1/'True_Odds_Calculator_3-way'!O857+1/'True_Odds_Calculator_3-way'!#REF!-1)</f>
        <v/>
      </c>
      <c r="H856" s="6" t="str">
        <f>IF('Log_working_3-way'!$D856="","",'True_Odds_Calculator_3-way'!N857/'True_Odds_Calculator_3-way'!A857-1)</f>
        <v/>
      </c>
      <c r="I856" s="6" t="str">
        <f>IF('Log_working_3-way'!$D856="","",'True_Odds_Calculator_3-way'!O857/'True_Odds_Calculator_3-way'!B857-1)</f>
        <v/>
      </c>
      <c r="J856" s="6" t="str">
        <f>IF('Log_working_3-way'!$D856="","",'True_Odds_Calculator_3-way'!#REF!/'True_Odds_Calculator_3-way'!C857-1)</f>
        <v/>
      </c>
      <c r="K856" s="6" t="str">
        <f>IF('Log_working_3-way'!$D856="","",1/'True_Odds_Calculator_3-way'!A857+1/'True_Odds_Calculator_3-way'!B857+1/'True_Odds_Calculator_3-way'!C857-1)</f>
        <v/>
      </c>
    </row>
    <row r="857" spans="4:11" x14ac:dyDescent="0.25">
      <c r="D857" t="str">
        <f>solve_for_c('True_Odds_Calculator_3-way'!A858,'True_Odds_Calculator_3-way'!B858,'True_Odds_Calculator_3-way'!C858,'Log_working_3-way'!B$1,'Log_working_3-way'!B$2)</f>
        <v/>
      </c>
      <c r="F857" s="6" t="str">
        <f>IF('Log_working_3-way'!D857="","",1/'True_Odds_Calculator_3-way'!N858+1/'True_Odds_Calculator_3-way'!O858+1/'True_Odds_Calculator_3-way'!#REF!-1)</f>
        <v/>
      </c>
      <c r="H857" s="6" t="str">
        <f>IF('Log_working_3-way'!$D857="","",'True_Odds_Calculator_3-way'!N858/'True_Odds_Calculator_3-way'!A858-1)</f>
        <v/>
      </c>
      <c r="I857" s="6" t="str">
        <f>IF('Log_working_3-way'!$D857="","",'True_Odds_Calculator_3-way'!O858/'True_Odds_Calculator_3-way'!B858-1)</f>
        <v/>
      </c>
      <c r="J857" s="6" t="str">
        <f>IF('Log_working_3-way'!$D857="","",'True_Odds_Calculator_3-way'!#REF!/'True_Odds_Calculator_3-way'!C858-1)</f>
        <v/>
      </c>
      <c r="K857" s="6" t="str">
        <f>IF('Log_working_3-way'!$D857="","",1/'True_Odds_Calculator_3-way'!A858+1/'True_Odds_Calculator_3-way'!B858+1/'True_Odds_Calculator_3-way'!C858-1)</f>
        <v/>
      </c>
    </row>
    <row r="858" spans="4:11" x14ac:dyDescent="0.25">
      <c r="D858" t="str">
        <f>solve_for_c('True_Odds_Calculator_3-way'!A859,'True_Odds_Calculator_3-way'!B859,'True_Odds_Calculator_3-way'!C859,'Log_working_3-way'!B$1,'Log_working_3-way'!B$2)</f>
        <v/>
      </c>
      <c r="F858" s="6" t="str">
        <f>IF('Log_working_3-way'!D858="","",1/'True_Odds_Calculator_3-way'!N859+1/'True_Odds_Calculator_3-way'!O859+1/'True_Odds_Calculator_3-way'!#REF!-1)</f>
        <v/>
      </c>
      <c r="H858" s="6" t="str">
        <f>IF('Log_working_3-way'!$D858="","",'True_Odds_Calculator_3-way'!N859/'True_Odds_Calculator_3-way'!A859-1)</f>
        <v/>
      </c>
      <c r="I858" s="6" t="str">
        <f>IF('Log_working_3-way'!$D858="","",'True_Odds_Calculator_3-way'!O859/'True_Odds_Calculator_3-way'!B859-1)</f>
        <v/>
      </c>
      <c r="J858" s="6" t="str">
        <f>IF('Log_working_3-way'!$D858="","",'True_Odds_Calculator_3-way'!#REF!/'True_Odds_Calculator_3-way'!C859-1)</f>
        <v/>
      </c>
      <c r="K858" s="6" t="str">
        <f>IF('Log_working_3-way'!$D858="","",1/'True_Odds_Calculator_3-way'!A859+1/'True_Odds_Calculator_3-way'!B859+1/'True_Odds_Calculator_3-way'!C859-1)</f>
        <v/>
      </c>
    </row>
    <row r="859" spans="4:11" x14ac:dyDescent="0.25">
      <c r="D859" t="str">
        <f>solve_for_c('True_Odds_Calculator_3-way'!A860,'True_Odds_Calculator_3-way'!B860,'True_Odds_Calculator_3-way'!C860,'Log_working_3-way'!B$1,'Log_working_3-way'!B$2)</f>
        <v/>
      </c>
      <c r="F859" s="6" t="str">
        <f>IF('Log_working_3-way'!D859="","",1/'True_Odds_Calculator_3-way'!N860+1/'True_Odds_Calculator_3-way'!O860+1/'True_Odds_Calculator_3-way'!#REF!-1)</f>
        <v/>
      </c>
      <c r="H859" s="6" t="str">
        <f>IF('Log_working_3-way'!$D859="","",'True_Odds_Calculator_3-way'!N860/'True_Odds_Calculator_3-way'!A860-1)</f>
        <v/>
      </c>
      <c r="I859" s="6" t="str">
        <f>IF('Log_working_3-way'!$D859="","",'True_Odds_Calculator_3-way'!O860/'True_Odds_Calculator_3-way'!B860-1)</f>
        <v/>
      </c>
      <c r="J859" s="6" t="str">
        <f>IF('Log_working_3-way'!$D859="","",'True_Odds_Calculator_3-way'!#REF!/'True_Odds_Calculator_3-way'!C860-1)</f>
        <v/>
      </c>
      <c r="K859" s="6" t="str">
        <f>IF('Log_working_3-way'!$D859="","",1/'True_Odds_Calculator_3-way'!A860+1/'True_Odds_Calculator_3-way'!B860+1/'True_Odds_Calculator_3-way'!C860-1)</f>
        <v/>
      </c>
    </row>
    <row r="860" spans="4:11" x14ac:dyDescent="0.25">
      <c r="D860" t="str">
        <f>solve_for_c('True_Odds_Calculator_3-way'!A861,'True_Odds_Calculator_3-way'!B861,'True_Odds_Calculator_3-way'!C861,'Log_working_3-way'!B$1,'Log_working_3-way'!B$2)</f>
        <v/>
      </c>
      <c r="F860" s="6" t="str">
        <f>IF('Log_working_3-way'!D860="","",1/'True_Odds_Calculator_3-way'!N861+1/'True_Odds_Calculator_3-way'!O861+1/'True_Odds_Calculator_3-way'!#REF!-1)</f>
        <v/>
      </c>
      <c r="H860" s="6" t="str">
        <f>IF('Log_working_3-way'!$D860="","",'True_Odds_Calculator_3-way'!N861/'True_Odds_Calculator_3-way'!A861-1)</f>
        <v/>
      </c>
      <c r="I860" s="6" t="str">
        <f>IF('Log_working_3-way'!$D860="","",'True_Odds_Calculator_3-way'!O861/'True_Odds_Calculator_3-way'!B861-1)</f>
        <v/>
      </c>
      <c r="J860" s="6" t="str">
        <f>IF('Log_working_3-way'!$D860="","",'True_Odds_Calculator_3-way'!#REF!/'True_Odds_Calculator_3-way'!C861-1)</f>
        <v/>
      </c>
      <c r="K860" s="6" t="str">
        <f>IF('Log_working_3-way'!$D860="","",1/'True_Odds_Calculator_3-way'!A861+1/'True_Odds_Calculator_3-way'!B861+1/'True_Odds_Calculator_3-way'!C861-1)</f>
        <v/>
      </c>
    </row>
    <row r="861" spans="4:11" x14ac:dyDescent="0.25">
      <c r="D861" t="str">
        <f>solve_for_c('True_Odds_Calculator_3-way'!A862,'True_Odds_Calculator_3-way'!B862,'True_Odds_Calculator_3-way'!C862,'Log_working_3-way'!B$1,'Log_working_3-way'!B$2)</f>
        <v/>
      </c>
      <c r="F861" s="6" t="str">
        <f>IF('Log_working_3-way'!D861="","",1/'True_Odds_Calculator_3-way'!N862+1/'True_Odds_Calculator_3-way'!O862+1/'True_Odds_Calculator_3-way'!#REF!-1)</f>
        <v/>
      </c>
      <c r="H861" s="6" t="str">
        <f>IF('Log_working_3-way'!$D861="","",'True_Odds_Calculator_3-way'!N862/'True_Odds_Calculator_3-way'!A862-1)</f>
        <v/>
      </c>
      <c r="I861" s="6" t="str">
        <f>IF('Log_working_3-way'!$D861="","",'True_Odds_Calculator_3-way'!O862/'True_Odds_Calculator_3-way'!B862-1)</f>
        <v/>
      </c>
      <c r="J861" s="6" t="str">
        <f>IF('Log_working_3-way'!$D861="","",'True_Odds_Calculator_3-way'!#REF!/'True_Odds_Calculator_3-way'!C862-1)</f>
        <v/>
      </c>
      <c r="K861" s="6" t="str">
        <f>IF('Log_working_3-way'!$D861="","",1/'True_Odds_Calculator_3-way'!A862+1/'True_Odds_Calculator_3-way'!B862+1/'True_Odds_Calculator_3-way'!C862-1)</f>
        <v/>
      </c>
    </row>
    <row r="862" spans="4:11" x14ac:dyDescent="0.25">
      <c r="D862" t="str">
        <f>solve_for_c('True_Odds_Calculator_3-way'!A863,'True_Odds_Calculator_3-way'!B863,'True_Odds_Calculator_3-way'!C863,'Log_working_3-way'!B$1,'Log_working_3-way'!B$2)</f>
        <v/>
      </c>
      <c r="F862" s="6" t="str">
        <f>IF('Log_working_3-way'!D862="","",1/'True_Odds_Calculator_3-way'!N863+1/'True_Odds_Calculator_3-way'!O863+1/'True_Odds_Calculator_3-way'!#REF!-1)</f>
        <v/>
      </c>
      <c r="H862" s="6" t="str">
        <f>IF('Log_working_3-way'!$D862="","",'True_Odds_Calculator_3-way'!N863/'True_Odds_Calculator_3-way'!A863-1)</f>
        <v/>
      </c>
      <c r="I862" s="6" t="str">
        <f>IF('Log_working_3-way'!$D862="","",'True_Odds_Calculator_3-way'!O863/'True_Odds_Calculator_3-way'!B863-1)</f>
        <v/>
      </c>
      <c r="J862" s="6" t="str">
        <f>IF('Log_working_3-way'!$D862="","",'True_Odds_Calculator_3-way'!#REF!/'True_Odds_Calculator_3-way'!C863-1)</f>
        <v/>
      </c>
      <c r="K862" s="6" t="str">
        <f>IF('Log_working_3-way'!$D862="","",1/'True_Odds_Calculator_3-way'!A863+1/'True_Odds_Calculator_3-way'!B863+1/'True_Odds_Calculator_3-way'!C863-1)</f>
        <v/>
      </c>
    </row>
    <row r="863" spans="4:11" x14ac:dyDescent="0.25">
      <c r="D863" t="str">
        <f>solve_for_c('True_Odds_Calculator_3-way'!A864,'True_Odds_Calculator_3-way'!B864,'True_Odds_Calculator_3-way'!C864,'Log_working_3-way'!B$1,'Log_working_3-way'!B$2)</f>
        <v/>
      </c>
      <c r="F863" s="6" t="str">
        <f>IF('Log_working_3-way'!D863="","",1/'True_Odds_Calculator_3-way'!N864+1/'True_Odds_Calculator_3-way'!O864+1/'True_Odds_Calculator_3-way'!#REF!-1)</f>
        <v/>
      </c>
      <c r="H863" s="6" t="str">
        <f>IF('Log_working_3-way'!$D863="","",'True_Odds_Calculator_3-way'!N864/'True_Odds_Calculator_3-way'!A864-1)</f>
        <v/>
      </c>
      <c r="I863" s="6" t="str">
        <f>IF('Log_working_3-way'!$D863="","",'True_Odds_Calculator_3-way'!O864/'True_Odds_Calculator_3-way'!B864-1)</f>
        <v/>
      </c>
      <c r="J863" s="6" t="str">
        <f>IF('Log_working_3-way'!$D863="","",'True_Odds_Calculator_3-way'!#REF!/'True_Odds_Calculator_3-way'!C864-1)</f>
        <v/>
      </c>
      <c r="K863" s="6" t="str">
        <f>IF('Log_working_3-way'!$D863="","",1/'True_Odds_Calculator_3-way'!A864+1/'True_Odds_Calculator_3-way'!B864+1/'True_Odds_Calculator_3-way'!C864-1)</f>
        <v/>
      </c>
    </row>
    <row r="864" spans="4:11" x14ac:dyDescent="0.25">
      <c r="D864" t="str">
        <f>solve_for_c('True_Odds_Calculator_3-way'!A865,'True_Odds_Calculator_3-way'!B865,'True_Odds_Calculator_3-way'!C865,'Log_working_3-way'!B$1,'Log_working_3-way'!B$2)</f>
        <v/>
      </c>
      <c r="F864" s="6" t="str">
        <f>IF('Log_working_3-way'!D864="","",1/'True_Odds_Calculator_3-way'!N865+1/'True_Odds_Calculator_3-way'!O865+1/'True_Odds_Calculator_3-way'!#REF!-1)</f>
        <v/>
      </c>
      <c r="H864" s="6" t="str">
        <f>IF('Log_working_3-way'!$D864="","",'True_Odds_Calculator_3-way'!N865/'True_Odds_Calculator_3-way'!A865-1)</f>
        <v/>
      </c>
      <c r="I864" s="6" t="str">
        <f>IF('Log_working_3-way'!$D864="","",'True_Odds_Calculator_3-way'!O865/'True_Odds_Calculator_3-way'!B865-1)</f>
        <v/>
      </c>
      <c r="J864" s="6" t="str">
        <f>IF('Log_working_3-way'!$D864="","",'True_Odds_Calculator_3-way'!#REF!/'True_Odds_Calculator_3-way'!C865-1)</f>
        <v/>
      </c>
      <c r="K864" s="6" t="str">
        <f>IF('Log_working_3-way'!$D864="","",1/'True_Odds_Calculator_3-way'!A865+1/'True_Odds_Calculator_3-way'!B865+1/'True_Odds_Calculator_3-way'!C865-1)</f>
        <v/>
      </c>
    </row>
    <row r="865" spans="4:11" x14ac:dyDescent="0.25">
      <c r="D865" t="str">
        <f>solve_for_c('True_Odds_Calculator_3-way'!A866,'True_Odds_Calculator_3-way'!B866,'True_Odds_Calculator_3-way'!C866,'Log_working_3-way'!B$1,'Log_working_3-way'!B$2)</f>
        <v/>
      </c>
      <c r="F865" s="6" t="str">
        <f>IF('Log_working_3-way'!D865="","",1/'True_Odds_Calculator_3-way'!N866+1/'True_Odds_Calculator_3-way'!O866+1/'True_Odds_Calculator_3-way'!#REF!-1)</f>
        <v/>
      </c>
      <c r="H865" s="6" t="str">
        <f>IF('Log_working_3-way'!$D865="","",'True_Odds_Calculator_3-way'!N866/'True_Odds_Calculator_3-way'!A866-1)</f>
        <v/>
      </c>
      <c r="I865" s="6" t="str">
        <f>IF('Log_working_3-way'!$D865="","",'True_Odds_Calculator_3-way'!O866/'True_Odds_Calculator_3-way'!B866-1)</f>
        <v/>
      </c>
      <c r="J865" s="6" t="str">
        <f>IF('Log_working_3-way'!$D865="","",'True_Odds_Calculator_3-way'!#REF!/'True_Odds_Calculator_3-way'!C866-1)</f>
        <v/>
      </c>
      <c r="K865" s="6" t="str">
        <f>IF('Log_working_3-way'!$D865="","",1/'True_Odds_Calculator_3-way'!A866+1/'True_Odds_Calculator_3-way'!B866+1/'True_Odds_Calculator_3-way'!C866-1)</f>
        <v/>
      </c>
    </row>
    <row r="866" spans="4:11" x14ac:dyDescent="0.25">
      <c r="D866" t="str">
        <f>solve_for_c('True_Odds_Calculator_3-way'!A867,'True_Odds_Calculator_3-way'!B867,'True_Odds_Calculator_3-way'!C867,'Log_working_3-way'!B$1,'Log_working_3-way'!B$2)</f>
        <v/>
      </c>
      <c r="F866" s="6" t="str">
        <f>IF('Log_working_3-way'!D866="","",1/'True_Odds_Calculator_3-way'!N867+1/'True_Odds_Calculator_3-way'!O867+1/'True_Odds_Calculator_3-way'!#REF!-1)</f>
        <v/>
      </c>
      <c r="H866" s="6" t="str">
        <f>IF('Log_working_3-way'!$D866="","",'True_Odds_Calculator_3-way'!N867/'True_Odds_Calculator_3-way'!A867-1)</f>
        <v/>
      </c>
      <c r="I866" s="6" t="str">
        <f>IF('Log_working_3-way'!$D866="","",'True_Odds_Calculator_3-way'!O867/'True_Odds_Calculator_3-way'!B867-1)</f>
        <v/>
      </c>
      <c r="J866" s="6" t="str">
        <f>IF('Log_working_3-way'!$D866="","",'True_Odds_Calculator_3-way'!#REF!/'True_Odds_Calculator_3-way'!C867-1)</f>
        <v/>
      </c>
      <c r="K866" s="6" t="str">
        <f>IF('Log_working_3-way'!$D866="","",1/'True_Odds_Calculator_3-way'!A867+1/'True_Odds_Calculator_3-way'!B867+1/'True_Odds_Calculator_3-way'!C867-1)</f>
        <v/>
      </c>
    </row>
    <row r="867" spans="4:11" x14ac:dyDescent="0.25">
      <c r="D867" t="str">
        <f>solve_for_c('True_Odds_Calculator_3-way'!A868,'True_Odds_Calculator_3-way'!B868,'True_Odds_Calculator_3-way'!C868,'Log_working_3-way'!B$1,'Log_working_3-way'!B$2)</f>
        <v/>
      </c>
      <c r="F867" s="6" t="str">
        <f>IF('Log_working_3-way'!D867="","",1/'True_Odds_Calculator_3-way'!N868+1/'True_Odds_Calculator_3-way'!O868+1/'True_Odds_Calculator_3-way'!#REF!-1)</f>
        <v/>
      </c>
      <c r="H867" s="6" t="str">
        <f>IF('Log_working_3-way'!$D867="","",'True_Odds_Calculator_3-way'!N868/'True_Odds_Calculator_3-way'!A868-1)</f>
        <v/>
      </c>
      <c r="I867" s="6" t="str">
        <f>IF('Log_working_3-way'!$D867="","",'True_Odds_Calculator_3-way'!O868/'True_Odds_Calculator_3-way'!B868-1)</f>
        <v/>
      </c>
      <c r="J867" s="6" t="str">
        <f>IF('Log_working_3-way'!$D867="","",'True_Odds_Calculator_3-way'!#REF!/'True_Odds_Calculator_3-way'!C868-1)</f>
        <v/>
      </c>
      <c r="K867" s="6" t="str">
        <f>IF('Log_working_3-way'!$D867="","",1/'True_Odds_Calculator_3-way'!A868+1/'True_Odds_Calculator_3-way'!B868+1/'True_Odds_Calculator_3-way'!C868-1)</f>
        <v/>
      </c>
    </row>
    <row r="868" spans="4:11" x14ac:dyDescent="0.25">
      <c r="D868" t="str">
        <f>solve_for_c('True_Odds_Calculator_3-way'!A869,'True_Odds_Calculator_3-way'!B869,'True_Odds_Calculator_3-way'!C869,'Log_working_3-way'!B$1,'Log_working_3-way'!B$2)</f>
        <v/>
      </c>
      <c r="F868" s="6" t="str">
        <f>IF('Log_working_3-way'!D868="","",1/'True_Odds_Calculator_3-way'!N869+1/'True_Odds_Calculator_3-way'!O869+1/'True_Odds_Calculator_3-way'!#REF!-1)</f>
        <v/>
      </c>
      <c r="H868" s="6" t="str">
        <f>IF('Log_working_3-way'!$D868="","",'True_Odds_Calculator_3-way'!N869/'True_Odds_Calculator_3-way'!A869-1)</f>
        <v/>
      </c>
      <c r="I868" s="6" t="str">
        <f>IF('Log_working_3-way'!$D868="","",'True_Odds_Calculator_3-way'!O869/'True_Odds_Calculator_3-way'!B869-1)</f>
        <v/>
      </c>
      <c r="J868" s="6" t="str">
        <f>IF('Log_working_3-way'!$D868="","",'True_Odds_Calculator_3-way'!#REF!/'True_Odds_Calculator_3-way'!C869-1)</f>
        <v/>
      </c>
      <c r="K868" s="6" t="str">
        <f>IF('Log_working_3-way'!$D868="","",1/'True_Odds_Calculator_3-way'!A869+1/'True_Odds_Calculator_3-way'!B869+1/'True_Odds_Calculator_3-way'!C869-1)</f>
        <v/>
      </c>
    </row>
    <row r="869" spans="4:11" x14ac:dyDescent="0.25">
      <c r="D869" t="str">
        <f>solve_for_c('True_Odds_Calculator_3-way'!A870,'True_Odds_Calculator_3-way'!B870,'True_Odds_Calculator_3-way'!C870,'Log_working_3-way'!B$1,'Log_working_3-way'!B$2)</f>
        <v/>
      </c>
      <c r="F869" s="6" t="str">
        <f>IF('Log_working_3-way'!D869="","",1/'True_Odds_Calculator_3-way'!N870+1/'True_Odds_Calculator_3-way'!O870+1/'True_Odds_Calculator_3-way'!#REF!-1)</f>
        <v/>
      </c>
      <c r="H869" s="6" t="str">
        <f>IF('Log_working_3-way'!$D869="","",'True_Odds_Calculator_3-way'!N870/'True_Odds_Calculator_3-way'!A870-1)</f>
        <v/>
      </c>
      <c r="I869" s="6" t="str">
        <f>IF('Log_working_3-way'!$D869="","",'True_Odds_Calculator_3-way'!O870/'True_Odds_Calculator_3-way'!B870-1)</f>
        <v/>
      </c>
      <c r="J869" s="6" t="str">
        <f>IF('Log_working_3-way'!$D869="","",'True_Odds_Calculator_3-way'!#REF!/'True_Odds_Calculator_3-way'!C870-1)</f>
        <v/>
      </c>
      <c r="K869" s="6" t="str">
        <f>IF('Log_working_3-way'!$D869="","",1/'True_Odds_Calculator_3-way'!A870+1/'True_Odds_Calculator_3-way'!B870+1/'True_Odds_Calculator_3-way'!C870-1)</f>
        <v/>
      </c>
    </row>
    <row r="870" spans="4:11" x14ac:dyDescent="0.25">
      <c r="D870" t="str">
        <f>solve_for_c('True_Odds_Calculator_3-way'!A871,'True_Odds_Calculator_3-way'!B871,'True_Odds_Calculator_3-way'!C871,'Log_working_3-way'!B$1,'Log_working_3-way'!B$2)</f>
        <v/>
      </c>
      <c r="F870" s="6" t="str">
        <f>IF('Log_working_3-way'!D870="","",1/'True_Odds_Calculator_3-way'!N871+1/'True_Odds_Calculator_3-way'!O871+1/'True_Odds_Calculator_3-way'!#REF!-1)</f>
        <v/>
      </c>
      <c r="H870" s="6" t="str">
        <f>IF('Log_working_3-way'!$D870="","",'True_Odds_Calculator_3-way'!N871/'True_Odds_Calculator_3-way'!A871-1)</f>
        <v/>
      </c>
      <c r="I870" s="6" t="str">
        <f>IF('Log_working_3-way'!$D870="","",'True_Odds_Calculator_3-way'!O871/'True_Odds_Calculator_3-way'!B871-1)</f>
        <v/>
      </c>
      <c r="J870" s="6" t="str">
        <f>IF('Log_working_3-way'!$D870="","",'True_Odds_Calculator_3-way'!#REF!/'True_Odds_Calculator_3-way'!C871-1)</f>
        <v/>
      </c>
      <c r="K870" s="6" t="str">
        <f>IF('Log_working_3-way'!$D870="","",1/'True_Odds_Calculator_3-way'!A871+1/'True_Odds_Calculator_3-way'!B871+1/'True_Odds_Calculator_3-way'!C871-1)</f>
        <v/>
      </c>
    </row>
    <row r="871" spans="4:11" x14ac:dyDescent="0.25">
      <c r="D871" t="str">
        <f>solve_for_c('True_Odds_Calculator_3-way'!A872,'True_Odds_Calculator_3-way'!B872,'True_Odds_Calculator_3-way'!C872,'Log_working_3-way'!B$1,'Log_working_3-way'!B$2)</f>
        <v/>
      </c>
      <c r="F871" s="6" t="str">
        <f>IF('Log_working_3-way'!D871="","",1/'True_Odds_Calculator_3-way'!N872+1/'True_Odds_Calculator_3-way'!O872+1/'True_Odds_Calculator_3-way'!#REF!-1)</f>
        <v/>
      </c>
      <c r="H871" s="6" t="str">
        <f>IF('Log_working_3-way'!$D871="","",'True_Odds_Calculator_3-way'!N872/'True_Odds_Calculator_3-way'!A872-1)</f>
        <v/>
      </c>
      <c r="I871" s="6" t="str">
        <f>IF('Log_working_3-way'!$D871="","",'True_Odds_Calculator_3-way'!O872/'True_Odds_Calculator_3-way'!B872-1)</f>
        <v/>
      </c>
      <c r="J871" s="6" t="str">
        <f>IF('Log_working_3-way'!$D871="","",'True_Odds_Calculator_3-way'!#REF!/'True_Odds_Calculator_3-way'!C872-1)</f>
        <v/>
      </c>
      <c r="K871" s="6" t="str">
        <f>IF('Log_working_3-way'!$D871="","",1/'True_Odds_Calculator_3-way'!A872+1/'True_Odds_Calculator_3-way'!B872+1/'True_Odds_Calculator_3-way'!C872-1)</f>
        <v/>
      </c>
    </row>
    <row r="872" spans="4:11" x14ac:dyDescent="0.25">
      <c r="D872" t="str">
        <f>solve_for_c('True_Odds_Calculator_3-way'!A873,'True_Odds_Calculator_3-way'!B873,'True_Odds_Calculator_3-way'!C873,'Log_working_3-way'!B$1,'Log_working_3-way'!B$2)</f>
        <v/>
      </c>
      <c r="F872" s="6" t="str">
        <f>IF('Log_working_3-way'!D872="","",1/'True_Odds_Calculator_3-way'!N873+1/'True_Odds_Calculator_3-way'!O873+1/'True_Odds_Calculator_3-way'!#REF!-1)</f>
        <v/>
      </c>
      <c r="H872" s="6" t="str">
        <f>IF('Log_working_3-way'!$D872="","",'True_Odds_Calculator_3-way'!N873/'True_Odds_Calculator_3-way'!A873-1)</f>
        <v/>
      </c>
      <c r="I872" s="6" t="str">
        <f>IF('Log_working_3-way'!$D872="","",'True_Odds_Calculator_3-way'!O873/'True_Odds_Calculator_3-way'!B873-1)</f>
        <v/>
      </c>
      <c r="J872" s="6" t="str">
        <f>IF('Log_working_3-way'!$D872="","",'True_Odds_Calculator_3-way'!#REF!/'True_Odds_Calculator_3-way'!C873-1)</f>
        <v/>
      </c>
      <c r="K872" s="6" t="str">
        <f>IF('Log_working_3-way'!$D872="","",1/'True_Odds_Calculator_3-way'!A873+1/'True_Odds_Calculator_3-way'!B873+1/'True_Odds_Calculator_3-way'!C873-1)</f>
        <v/>
      </c>
    </row>
    <row r="873" spans="4:11" x14ac:dyDescent="0.25">
      <c r="D873" t="str">
        <f>solve_for_c('True_Odds_Calculator_3-way'!A874,'True_Odds_Calculator_3-way'!B874,'True_Odds_Calculator_3-way'!C874,'Log_working_3-way'!B$1,'Log_working_3-way'!B$2)</f>
        <v/>
      </c>
      <c r="F873" s="6" t="str">
        <f>IF('Log_working_3-way'!D873="","",1/'True_Odds_Calculator_3-way'!N874+1/'True_Odds_Calculator_3-way'!O874+1/'True_Odds_Calculator_3-way'!#REF!-1)</f>
        <v/>
      </c>
      <c r="H873" s="6" t="str">
        <f>IF('Log_working_3-way'!$D873="","",'True_Odds_Calculator_3-way'!N874/'True_Odds_Calculator_3-way'!A874-1)</f>
        <v/>
      </c>
      <c r="I873" s="6" t="str">
        <f>IF('Log_working_3-way'!$D873="","",'True_Odds_Calculator_3-way'!O874/'True_Odds_Calculator_3-way'!B874-1)</f>
        <v/>
      </c>
      <c r="J873" s="6" t="str">
        <f>IF('Log_working_3-way'!$D873="","",'True_Odds_Calculator_3-way'!#REF!/'True_Odds_Calculator_3-way'!C874-1)</f>
        <v/>
      </c>
      <c r="K873" s="6" t="str">
        <f>IF('Log_working_3-way'!$D873="","",1/'True_Odds_Calculator_3-way'!A874+1/'True_Odds_Calculator_3-way'!B874+1/'True_Odds_Calculator_3-way'!C874-1)</f>
        <v/>
      </c>
    </row>
    <row r="874" spans="4:11" x14ac:dyDescent="0.25">
      <c r="D874" t="str">
        <f>solve_for_c('True_Odds_Calculator_3-way'!A875,'True_Odds_Calculator_3-way'!B875,'True_Odds_Calculator_3-way'!C875,'Log_working_3-way'!B$1,'Log_working_3-way'!B$2)</f>
        <v/>
      </c>
      <c r="F874" s="6" t="str">
        <f>IF('Log_working_3-way'!D874="","",1/'True_Odds_Calculator_3-way'!N875+1/'True_Odds_Calculator_3-way'!O875+1/'True_Odds_Calculator_3-way'!#REF!-1)</f>
        <v/>
      </c>
      <c r="H874" s="6" t="str">
        <f>IF('Log_working_3-way'!$D874="","",'True_Odds_Calculator_3-way'!N875/'True_Odds_Calculator_3-way'!A875-1)</f>
        <v/>
      </c>
      <c r="I874" s="6" t="str">
        <f>IF('Log_working_3-way'!$D874="","",'True_Odds_Calculator_3-way'!O875/'True_Odds_Calculator_3-way'!B875-1)</f>
        <v/>
      </c>
      <c r="J874" s="6" t="str">
        <f>IF('Log_working_3-way'!$D874="","",'True_Odds_Calculator_3-way'!#REF!/'True_Odds_Calculator_3-way'!C875-1)</f>
        <v/>
      </c>
      <c r="K874" s="6" t="str">
        <f>IF('Log_working_3-way'!$D874="","",1/'True_Odds_Calculator_3-way'!A875+1/'True_Odds_Calculator_3-way'!B875+1/'True_Odds_Calculator_3-way'!C875-1)</f>
        <v/>
      </c>
    </row>
    <row r="875" spans="4:11" x14ac:dyDescent="0.25">
      <c r="D875" t="str">
        <f>solve_for_c('True_Odds_Calculator_3-way'!A876,'True_Odds_Calculator_3-way'!B876,'True_Odds_Calculator_3-way'!C876,'Log_working_3-way'!B$1,'Log_working_3-way'!B$2)</f>
        <v/>
      </c>
      <c r="F875" s="6" t="str">
        <f>IF('Log_working_3-way'!D875="","",1/'True_Odds_Calculator_3-way'!N876+1/'True_Odds_Calculator_3-way'!O876+1/'True_Odds_Calculator_3-way'!#REF!-1)</f>
        <v/>
      </c>
      <c r="H875" s="6" t="str">
        <f>IF('Log_working_3-way'!$D875="","",'True_Odds_Calculator_3-way'!N876/'True_Odds_Calculator_3-way'!A876-1)</f>
        <v/>
      </c>
      <c r="I875" s="6" t="str">
        <f>IF('Log_working_3-way'!$D875="","",'True_Odds_Calculator_3-way'!O876/'True_Odds_Calculator_3-way'!B876-1)</f>
        <v/>
      </c>
      <c r="J875" s="6" t="str">
        <f>IF('Log_working_3-way'!$D875="","",'True_Odds_Calculator_3-way'!#REF!/'True_Odds_Calculator_3-way'!C876-1)</f>
        <v/>
      </c>
      <c r="K875" s="6" t="str">
        <f>IF('Log_working_3-way'!$D875="","",1/'True_Odds_Calculator_3-way'!A876+1/'True_Odds_Calculator_3-way'!B876+1/'True_Odds_Calculator_3-way'!C876-1)</f>
        <v/>
      </c>
    </row>
    <row r="876" spans="4:11" x14ac:dyDescent="0.25">
      <c r="D876" t="str">
        <f>solve_for_c('True_Odds_Calculator_3-way'!A877,'True_Odds_Calculator_3-way'!B877,'True_Odds_Calculator_3-way'!C877,'Log_working_3-way'!B$1,'Log_working_3-way'!B$2)</f>
        <v/>
      </c>
      <c r="F876" s="6" t="str">
        <f>IF('Log_working_3-way'!D876="","",1/'True_Odds_Calculator_3-way'!N877+1/'True_Odds_Calculator_3-way'!O877+1/'True_Odds_Calculator_3-way'!#REF!-1)</f>
        <v/>
      </c>
      <c r="H876" s="6" t="str">
        <f>IF('Log_working_3-way'!$D876="","",'True_Odds_Calculator_3-way'!N877/'True_Odds_Calculator_3-way'!A877-1)</f>
        <v/>
      </c>
      <c r="I876" s="6" t="str">
        <f>IF('Log_working_3-way'!$D876="","",'True_Odds_Calculator_3-way'!O877/'True_Odds_Calculator_3-way'!B877-1)</f>
        <v/>
      </c>
      <c r="J876" s="6" t="str">
        <f>IF('Log_working_3-way'!$D876="","",'True_Odds_Calculator_3-way'!#REF!/'True_Odds_Calculator_3-way'!C877-1)</f>
        <v/>
      </c>
      <c r="K876" s="6" t="str">
        <f>IF('Log_working_3-way'!$D876="","",1/'True_Odds_Calculator_3-way'!A877+1/'True_Odds_Calculator_3-way'!B877+1/'True_Odds_Calculator_3-way'!C877-1)</f>
        <v/>
      </c>
    </row>
    <row r="877" spans="4:11" x14ac:dyDescent="0.25">
      <c r="D877" t="str">
        <f>solve_for_c('True_Odds_Calculator_3-way'!A878,'True_Odds_Calculator_3-way'!B878,'True_Odds_Calculator_3-way'!C878,'Log_working_3-way'!B$1,'Log_working_3-way'!B$2)</f>
        <v/>
      </c>
      <c r="F877" s="6" t="str">
        <f>IF('Log_working_3-way'!D877="","",1/'True_Odds_Calculator_3-way'!N878+1/'True_Odds_Calculator_3-way'!O878+1/'True_Odds_Calculator_3-way'!#REF!-1)</f>
        <v/>
      </c>
      <c r="H877" s="6" t="str">
        <f>IF('Log_working_3-way'!$D877="","",'True_Odds_Calculator_3-way'!N878/'True_Odds_Calculator_3-way'!A878-1)</f>
        <v/>
      </c>
      <c r="I877" s="6" t="str">
        <f>IF('Log_working_3-way'!$D877="","",'True_Odds_Calculator_3-way'!O878/'True_Odds_Calculator_3-way'!B878-1)</f>
        <v/>
      </c>
      <c r="J877" s="6" t="str">
        <f>IF('Log_working_3-way'!$D877="","",'True_Odds_Calculator_3-way'!#REF!/'True_Odds_Calculator_3-way'!C878-1)</f>
        <v/>
      </c>
      <c r="K877" s="6" t="str">
        <f>IF('Log_working_3-way'!$D877="","",1/'True_Odds_Calculator_3-way'!A878+1/'True_Odds_Calculator_3-way'!B878+1/'True_Odds_Calculator_3-way'!C878-1)</f>
        <v/>
      </c>
    </row>
    <row r="878" spans="4:11" x14ac:dyDescent="0.25">
      <c r="D878" t="str">
        <f>solve_for_c('True_Odds_Calculator_3-way'!A879,'True_Odds_Calculator_3-way'!B879,'True_Odds_Calculator_3-way'!C879,'Log_working_3-way'!B$1,'Log_working_3-way'!B$2)</f>
        <v/>
      </c>
      <c r="F878" s="6" t="str">
        <f>IF('Log_working_3-way'!D878="","",1/'True_Odds_Calculator_3-way'!N879+1/'True_Odds_Calculator_3-way'!O879+1/'True_Odds_Calculator_3-way'!#REF!-1)</f>
        <v/>
      </c>
      <c r="H878" s="6" t="str">
        <f>IF('Log_working_3-way'!$D878="","",'True_Odds_Calculator_3-way'!N879/'True_Odds_Calculator_3-way'!A879-1)</f>
        <v/>
      </c>
      <c r="I878" s="6" t="str">
        <f>IF('Log_working_3-way'!$D878="","",'True_Odds_Calculator_3-way'!O879/'True_Odds_Calculator_3-way'!B879-1)</f>
        <v/>
      </c>
      <c r="J878" s="6" t="str">
        <f>IF('Log_working_3-way'!$D878="","",'True_Odds_Calculator_3-way'!#REF!/'True_Odds_Calculator_3-way'!C879-1)</f>
        <v/>
      </c>
      <c r="K878" s="6" t="str">
        <f>IF('Log_working_3-way'!$D878="","",1/'True_Odds_Calculator_3-way'!A879+1/'True_Odds_Calculator_3-way'!B879+1/'True_Odds_Calculator_3-way'!C879-1)</f>
        <v/>
      </c>
    </row>
    <row r="879" spans="4:11" x14ac:dyDescent="0.25">
      <c r="D879" t="str">
        <f>solve_for_c('True_Odds_Calculator_3-way'!A880,'True_Odds_Calculator_3-way'!B880,'True_Odds_Calculator_3-way'!C880,'Log_working_3-way'!B$1,'Log_working_3-way'!B$2)</f>
        <v/>
      </c>
      <c r="F879" s="6" t="str">
        <f>IF('Log_working_3-way'!D879="","",1/'True_Odds_Calculator_3-way'!N880+1/'True_Odds_Calculator_3-way'!O880+1/'True_Odds_Calculator_3-way'!#REF!-1)</f>
        <v/>
      </c>
      <c r="H879" s="6" t="str">
        <f>IF('Log_working_3-way'!$D879="","",'True_Odds_Calculator_3-way'!N880/'True_Odds_Calculator_3-way'!A880-1)</f>
        <v/>
      </c>
      <c r="I879" s="6" t="str">
        <f>IF('Log_working_3-way'!$D879="","",'True_Odds_Calculator_3-way'!O880/'True_Odds_Calculator_3-way'!B880-1)</f>
        <v/>
      </c>
      <c r="J879" s="6" t="str">
        <f>IF('Log_working_3-way'!$D879="","",'True_Odds_Calculator_3-way'!#REF!/'True_Odds_Calculator_3-way'!C880-1)</f>
        <v/>
      </c>
      <c r="K879" s="6" t="str">
        <f>IF('Log_working_3-way'!$D879="","",1/'True_Odds_Calculator_3-way'!A880+1/'True_Odds_Calculator_3-way'!B880+1/'True_Odds_Calculator_3-way'!C880-1)</f>
        <v/>
      </c>
    </row>
    <row r="880" spans="4:11" x14ac:dyDescent="0.25">
      <c r="D880" t="str">
        <f>solve_for_c('True_Odds_Calculator_3-way'!A881,'True_Odds_Calculator_3-way'!B881,'True_Odds_Calculator_3-way'!C881,'Log_working_3-way'!B$1,'Log_working_3-way'!B$2)</f>
        <v/>
      </c>
      <c r="F880" s="6" t="str">
        <f>IF('Log_working_3-way'!D880="","",1/'True_Odds_Calculator_3-way'!N881+1/'True_Odds_Calculator_3-way'!O881+1/'True_Odds_Calculator_3-way'!#REF!-1)</f>
        <v/>
      </c>
      <c r="H880" s="6" t="str">
        <f>IF('Log_working_3-way'!$D880="","",'True_Odds_Calculator_3-way'!N881/'True_Odds_Calculator_3-way'!A881-1)</f>
        <v/>
      </c>
      <c r="I880" s="6" t="str">
        <f>IF('Log_working_3-way'!$D880="","",'True_Odds_Calculator_3-way'!O881/'True_Odds_Calculator_3-way'!B881-1)</f>
        <v/>
      </c>
      <c r="J880" s="6" t="str">
        <f>IF('Log_working_3-way'!$D880="","",'True_Odds_Calculator_3-way'!#REF!/'True_Odds_Calculator_3-way'!C881-1)</f>
        <v/>
      </c>
      <c r="K880" s="6" t="str">
        <f>IF('Log_working_3-way'!$D880="","",1/'True_Odds_Calculator_3-way'!A881+1/'True_Odds_Calculator_3-way'!B881+1/'True_Odds_Calculator_3-way'!C881-1)</f>
        <v/>
      </c>
    </row>
    <row r="881" spans="4:11" x14ac:dyDescent="0.25">
      <c r="D881" t="str">
        <f>solve_for_c('True_Odds_Calculator_3-way'!A882,'True_Odds_Calculator_3-way'!B882,'True_Odds_Calculator_3-way'!C882,'Log_working_3-way'!B$1,'Log_working_3-way'!B$2)</f>
        <v/>
      </c>
      <c r="F881" s="6" t="str">
        <f>IF('Log_working_3-way'!D881="","",1/'True_Odds_Calculator_3-way'!N882+1/'True_Odds_Calculator_3-way'!O882+1/'True_Odds_Calculator_3-way'!#REF!-1)</f>
        <v/>
      </c>
      <c r="H881" s="6" t="str">
        <f>IF('Log_working_3-way'!$D881="","",'True_Odds_Calculator_3-way'!N882/'True_Odds_Calculator_3-way'!A882-1)</f>
        <v/>
      </c>
      <c r="I881" s="6" t="str">
        <f>IF('Log_working_3-way'!$D881="","",'True_Odds_Calculator_3-way'!O882/'True_Odds_Calculator_3-way'!B882-1)</f>
        <v/>
      </c>
      <c r="J881" s="6" t="str">
        <f>IF('Log_working_3-way'!$D881="","",'True_Odds_Calculator_3-way'!#REF!/'True_Odds_Calculator_3-way'!C882-1)</f>
        <v/>
      </c>
      <c r="K881" s="6" t="str">
        <f>IF('Log_working_3-way'!$D881="","",1/'True_Odds_Calculator_3-way'!A882+1/'True_Odds_Calculator_3-way'!B882+1/'True_Odds_Calculator_3-way'!C882-1)</f>
        <v/>
      </c>
    </row>
    <row r="882" spans="4:11" x14ac:dyDescent="0.25">
      <c r="D882" t="str">
        <f>solve_for_c('True_Odds_Calculator_3-way'!A883,'True_Odds_Calculator_3-way'!B883,'True_Odds_Calculator_3-way'!C883,'Log_working_3-way'!B$1,'Log_working_3-way'!B$2)</f>
        <v/>
      </c>
      <c r="F882" s="6" t="str">
        <f>IF('Log_working_3-way'!D882="","",1/'True_Odds_Calculator_3-way'!N883+1/'True_Odds_Calculator_3-way'!O883+1/'True_Odds_Calculator_3-way'!#REF!-1)</f>
        <v/>
      </c>
      <c r="H882" s="6" t="str">
        <f>IF('Log_working_3-way'!$D882="","",'True_Odds_Calculator_3-way'!N883/'True_Odds_Calculator_3-way'!A883-1)</f>
        <v/>
      </c>
      <c r="I882" s="6" t="str">
        <f>IF('Log_working_3-way'!$D882="","",'True_Odds_Calculator_3-way'!O883/'True_Odds_Calculator_3-way'!B883-1)</f>
        <v/>
      </c>
      <c r="J882" s="6" t="str">
        <f>IF('Log_working_3-way'!$D882="","",'True_Odds_Calculator_3-way'!#REF!/'True_Odds_Calculator_3-way'!C883-1)</f>
        <v/>
      </c>
      <c r="K882" s="6" t="str">
        <f>IF('Log_working_3-way'!$D882="","",1/'True_Odds_Calculator_3-way'!A883+1/'True_Odds_Calculator_3-way'!B883+1/'True_Odds_Calculator_3-way'!C883-1)</f>
        <v/>
      </c>
    </row>
    <row r="883" spans="4:11" x14ac:dyDescent="0.25">
      <c r="D883" t="str">
        <f>solve_for_c('True_Odds_Calculator_3-way'!A884,'True_Odds_Calculator_3-way'!B884,'True_Odds_Calculator_3-way'!C884,'Log_working_3-way'!B$1,'Log_working_3-way'!B$2)</f>
        <v/>
      </c>
      <c r="F883" s="6" t="str">
        <f>IF('Log_working_3-way'!D883="","",1/'True_Odds_Calculator_3-way'!N884+1/'True_Odds_Calculator_3-way'!O884+1/'True_Odds_Calculator_3-way'!#REF!-1)</f>
        <v/>
      </c>
      <c r="H883" s="6" t="str">
        <f>IF('Log_working_3-way'!$D883="","",'True_Odds_Calculator_3-way'!N884/'True_Odds_Calculator_3-way'!A884-1)</f>
        <v/>
      </c>
      <c r="I883" s="6" t="str">
        <f>IF('Log_working_3-way'!$D883="","",'True_Odds_Calculator_3-way'!O884/'True_Odds_Calculator_3-way'!B884-1)</f>
        <v/>
      </c>
      <c r="J883" s="6" t="str">
        <f>IF('Log_working_3-way'!$D883="","",'True_Odds_Calculator_3-way'!#REF!/'True_Odds_Calculator_3-way'!C884-1)</f>
        <v/>
      </c>
      <c r="K883" s="6" t="str">
        <f>IF('Log_working_3-way'!$D883="","",1/'True_Odds_Calculator_3-way'!A884+1/'True_Odds_Calculator_3-way'!B884+1/'True_Odds_Calculator_3-way'!C884-1)</f>
        <v/>
      </c>
    </row>
    <row r="884" spans="4:11" x14ac:dyDescent="0.25">
      <c r="D884" t="str">
        <f>solve_for_c('True_Odds_Calculator_3-way'!A885,'True_Odds_Calculator_3-way'!B885,'True_Odds_Calculator_3-way'!C885,'Log_working_3-way'!B$1,'Log_working_3-way'!B$2)</f>
        <v/>
      </c>
      <c r="F884" s="6" t="str">
        <f>IF('Log_working_3-way'!D884="","",1/'True_Odds_Calculator_3-way'!N885+1/'True_Odds_Calculator_3-way'!O885+1/'True_Odds_Calculator_3-way'!#REF!-1)</f>
        <v/>
      </c>
      <c r="H884" s="6" t="str">
        <f>IF('Log_working_3-way'!$D884="","",'True_Odds_Calculator_3-way'!N885/'True_Odds_Calculator_3-way'!A885-1)</f>
        <v/>
      </c>
      <c r="I884" s="6" t="str">
        <f>IF('Log_working_3-way'!$D884="","",'True_Odds_Calculator_3-way'!O885/'True_Odds_Calculator_3-way'!B885-1)</f>
        <v/>
      </c>
      <c r="J884" s="6" t="str">
        <f>IF('Log_working_3-way'!$D884="","",'True_Odds_Calculator_3-way'!#REF!/'True_Odds_Calculator_3-way'!C885-1)</f>
        <v/>
      </c>
      <c r="K884" s="6" t="str">
        <f>IF('Log_working_3-way'!$D884="","",1/'True_Odds_Calculator_3-way'!A885+1/'True_Odds_Calculator_3-way'!B885+1/'True_Odds_Calculator_3-way'!C885-1)</f>
        <v/>
      </c>
    </row>
    <row r="885" spans="4:11" x14ac:dyDescent="0.25">
      <c r="D885" t="str">
        <f>solve_for_c('True_Odds_Calculator_3-way'!A886,'True_Odds_Calculator_3-way'!B886,'True_Odds_Calculator_3-way'!C886,'Log_working_3-way'!B$1,'Log_working_3-way'!B$2)</f>
        <v/>
      </c>
      <c r="F885" s="6" t="str">
        <f>IF('Log_working_3-way'!D885="","",1/'True_Odds_Calculator_3-way'!N886+1/'True_Odds_Calculator_3-way'!O886+1/'True_Odds_Calculator_3-way'!#REF!-1)</f>
        <v/>
      </c>
      <c r="H885" s="6" t="str">
        <f>IF('Log_working_3-way'!$D885="","",'True_Odds_Calculator_3-way'!N886/'True_Odds_Calculator_3-way'!A886-1)</f>
        <v/>
      </c>
      <c r="I885" s="6" t="str">
        <f>IF('Log_working_3-way'!$D885="","",'True_Odds_Calculator_3-way'!O886/'True_Odds_Calculator_3-way'!B886-1)</f>
        <v/>
      </c>
      <c r="J885" s="6" t="str">
        <f>IF('Log_working_3-way'!$D885="","",'True_Odds_Calculator_3-way'!#REF!/'True_Odds_Calculator_3-way'!C886-1)</f>
        <v/>
      </c>
      <c r="K885" s="6" t="str">
        <f>IF('Log_working_3-way'!$D885="","",1/'True_Odds_Calculator_3-way'!A886+1/'True_Odds_Calculator_3-way'!B886+1/'True_Odds_Calculator_3-way'!C886-1)</f>
        <v/>
      </c>
    </row>
    <row r="886" spans="4:11" x14ac:dyDescent="0.25">
      <c r="D886" t="str">
        <f>solve_for_c('True_Odds_Calculator_3-way'!A887,'True_Odds_Calculator_3-way'!B887,'True_Odds_Calculator_3-way'!C887,'Log_working_3-way'!B$1,'Log_working_3-way'!B$2)</f>
        <v/>
      </c>
      <c r="F886" s="6" t="str">
        <f>IF('Log_working_3-way'!D886="","",1/'True_Odds_Calculator_3-way'!N887+1/'True_Odds_Calculator_3-way'!O887+1/'True_Odds_Calculator_3-way'!#REF!-1)</f>
        <v/>
      </c>
      <c r="H886" s="6" t="str">
        <f>IF('Log_working_3-way'!$D886="","",'True_Odds_Calculator_3-way'!N887/'True_Odds_Calculator_3-way'!A887-1)</f>
        <v/>
      </c>
      <c r="I886" s="6" t="str">
        <f>IF('Log_working_3-way'!$D886="","",'True_Odds_Calculator_3-way'!O887/'True_Odds_Calculator_3-way'!B887-1)</f>
        <v/>
      </c>
      <c r="J886" s="6" t="str">
        <f>IF('Log_working_3-way'!$D886="","",'True_Odds_Calculator_3-way'!#REF!/'True_Odds_Calculator_3-way'!C887-1)</f>
        <v/>
      </c>
      <c r="K886" s="6" t="str">
        <f>IF('Log_working_3-way'!$D886="","",1/'True_Odds_Calculator_3-way'!A887+1/'True_Odds_Calculator_3-way'!B887+1/'True_Odds_Calculator_3-way'!C887-1)</f>
        <v/>
      </c>
    </row>
    <row r="887" spans="4:11" x14ac:dyDescent="0.25">
      <c r="D887" t="str">
        <f>solve_for_c('True_Odds_Calculator_3-way'!A888,'True_Odds_Calculator_3-way'!B888,'True_Odds_Calculator_3-way'!C888,'Log_working_3-way'!B$1,'Log_working_3-way'!B$2)</f>
        <v/>
      </c>
      <c r="F887" s="6" t="str">
        <f>IF('Log_working_3-way'!D887="","",1/'True_Odds_Calculator_3-way'!N888+1/'True_Odds_Calculator_3-way'!O888+1/'True_Odds_Calculator_3-way'!#REF!-1)</f>
        <v/>
      </c>
      <c r="H887" s="6" t="str">
        <f>IF('Log_working_3-way'!$D887="","",'True_Odds_Calculator_3-way'!N888/'True_Odds_Calculator_3-way'!A888-1)</f>
        <v/>
      </c>
      <c r="I887" s="6" t="str">
        <f>IF('Log_working_3-way'!$D887="","",'True_Odds_Calculator_3-way'!O888/'True_Odds_Calculator_3-way'!B888-1)</f>
        <v/>
      </c>
      <c r="J887" s="6" t="str">
        <f>IF('Log_working_3-way'!$D887="","",'True_Odds_Calculator_3-way'!#REF!/'True_Odds_Calculator_3-way'!C888-1)</f>
        <v/>
      </c>
      <c r="K887" s="6" t="str">
        <f>IF('Log_working_3-way'!$D887="","",1/'True_Odds_Calculator_3-way'!A888+1/'True_Odds_Calculator_3-way'!B888+1/'True_Odds_Calculator_3-way'!C888-1)</f>
        <v/>
      </c>
    </row>
    <row r="888" spans="4:11" x14ac:dyDescent="0.25">
      <c r="D888" t="str">
        <f>solve_for_c('True_Odds_Calculator_3-way'!A889,'True_Odds_Calculator_3-way'!B889,'True_Odds_Calculator_3-way'!C889,'Log_working_3-way'!B$1,'Log_working_3-way'!B$2)</f>
        <v/>
      </c>
      <c r="F888" s="6" t="str">
        <f>IF('Log_working_3-way'!D888="","",1/'True_Odds_Calculator_3-way'!N889+1/'True_Odds_Calculator_3-way'!O889+1/'True_Odds_Calculator_3-way'!#REF!-1)</f>
        <v/>
      </c>
      <c r="H888" s="6" t="str">
        <f>IF('Log_working_3-way'!$D888="","",'True_Odds_Calculator_3-way'!N889/'True_Odds_Calculator_3-way'!A889-1)</f>
        <v/>
      </c>
      <c r="I888" s="6" t="str">
        <f>IF('Log_working_3-way'!$D888="","",'True_Odds_Calculator_3-way'!O889/'True_Odds_Calculator_3-way'!B889-1)</f>
        <v/>
      </c>
      <c r="J888" s="6" t="str">
        <f>IF('Log_working_3-way'!$D888="","",'True_Odds_Calculator_3-way'!#REF!/'True_Odds_Calculator_3-way'!C889-1)</f>
        <v/>
      </c>
      <c r="K888" s="6" t="str">
        <f>IF('Log_working_3-way'!$D888="","",1/'True_Odds_Calculator_3-way'!A889+1/'True_Odds_Calculator_3-way'!B889+1/'True_Odds_Calculator_3-way'!C889-1)</f>
        <v/>
      </c>
    </row>
    <row r="889" spans="4:11" x14ac:dyDescent="0.25">
      <c r="D889" t="str">
        <f>solve_for_c('True_Odds_Calculator_3-way'!A890,'True_Odds_Calculator_3-way'!B890,'True_Odds_Calculator_3-way'!C890,'Log_working_3-way'!B$1,'Log_working_3-way'!B$2)</f>
        <v/>
      </c>
      <c r="F889" s="6" t="str">
        <f>IF('Log_working_3-way'!D889="","",1/'True_Odds_Calculator_3-way'!N890+1/'True_Odds_Calculator_3-way'!O890+1/'True_Odds_Calculator_3-way'!#REF!-1)</f>
        <v/>
      </c>
      <c r="H889" s="6" t="str">
        <f>IF('Log_working_3-way'!$D889="","",'True_Odds_Calculator_3-way'!N890/'True_Odds_Calculator_3-way'!A890-1)</f>
        <v/>
      </c>
      <c r="I889" s="6" t="str">
        <f>IF('Log_working_3-way'!$D889="","",'True_Odds_Calculator_3-way'!O890/'True_Odds_Calculator_3-way'!B890-1)</f>
        <v/>
      </c>
      <c r="J889" s="6" t="str">
        <f>IF('Log_working_3-way'!$D889="","",'True_Odds_Calculator_3-way'!#REF!/'True_Odds_Calculator_3-way'!C890-1)</f>
        <v/>
      </c>
      <c r="K889" s="6" t="str">
        <f>IF('Log_working_3-way'!$D889="","",1/'True_Odds_Calculator_3-way'!A890+1/'True_Odds_Calculator_3-way'!B890+1/'True_Odds_Calculator_3-way'!C890-1)</f>
        <v/>
      </c>
    </row>
    <row r="890" spans="4:11" x14ac:dyDescent="0.25">
      <c r="D890" t="str">
        <f>solve_for_c('True_Odds_Calculator_3-way'!A891,'True_Odds_Calculator_3-way'!B891,'True_Odds_Calculator_3-way'!C891,'Log_working_3-way'!B$1,'Log_working_3-way'!B$2)</f>
        <v/>
      </c>
      <c r="F890" s="6" t="str">
        <f>IF('Log_working_3-way'!D890="","",1/'True_Odds_Calculator_3-way'!N891+1/'True_Odds_Calculator_3-way'!O891+1/'True_Odds_Calculator_3-way'!#REF!-1)</f>
        <v/>
      </c>
      <c r="H890" s="6" t="str">
        <f>IF('Log_working_3-way'!$D890="","",'True_Odds_Calculator_3-way'!N891/'True_Odds_Calculator_3-way'!A891-1)</f>
        <v/>
      </c>
      <c r="I890" s="6" t="str">
        <f>IF('Log_working_3-way'!$D890="","",'True_Odds_Calculator_3-way'!O891/'True_Odds_Calculator_3-way'!B891-1)</f>
        <v/>
      </c>
      <c r="J890" s="6" t="str">
        <f>IF('Log_working_3-way'!$D890="","",'True_Odds_Calculator_3-way'!#REF!/'True_Odds_Calculator_3-way'!C891-1)</f>
        <v/>
      </c>
      <c r="K890" s="6" t="str">
        <f>IF('Log_working_3-way'!$D890="","",1/'True_Odds_Calculator_3-way'!A891+1/'True_Odds_Calculator_3-way'!B891+1/'True_Odds_Calculator_3-way'!C891-1)</f>
        <v/>
      </c>
    </row>
    <row r="891" spans="4:11" x14ac:dyDescent="0.25">
      <c r="D891" t="str">
        <f>solve_for_c('True_Odds_Calculator_3-way'!A892,'True_Odds_Calculator_3-way'!B892,'True_Odds_Calculator_3-way'!C892,'Log_working_3-way'!B$1,'Log_working_3-way'!B$2)</f>
        <v/>
      </c>
      <c r="F891" s="6" t="str">
        <f>IF('Log_working_3-way'!D891="","",1/'True_Odds_Calculator_3-way'!N892+1/'True_Odds_Calculator_3-way'!O892+1/'True_Odds_Calculator_3-way'!#REF!-1)</f>
        <v/>
      </c>
      <c r="H891" s="6" t="str">
        <f>IF('Log_working_3-way'!$D891="","",'True_Odds_Calculator_3-way'!N892/'True_Odds_Calculator_3-way'!A892-1)</f>
        <v/>
      </c>
      <c r="I891" s="6" t="str">
        <f>IF('Log_working_3-way'!$D891="","",'True_Odds_Calculator_3-way'!O892/'True_Odds_Calculator_3-way'!B892-1)</f>
        <v/>
      </c>
      <c r="J891" s="6" t="str">
        <f>IF('Log_working_3-way'!$D891="","",'True_Odds_Calculator_3-way'!#REF!/'True_Odds_Calculator_3-way'!C892-1)</f>
        <v/>
      </c>
      <c r="K891" s="6" t="str">
        <f>IF('Log_working_3-way'!$D891="","",1/'True_Odds_Calculator_3-way'!A892+1/'True_Odds_Calculator_3-way'!B892+1/'True_Odds_Calculator_3-way'!C892-1)</f>
        <v/>
      </c>
    </row>
    <row r="892" spans="4:11" x14ac:dyDescent="0.25">
      <c r="D892" t="str">
        <f>solve_for_c('True_Odds_Calculator_3-way'!A893,'True_Odds_Calculator_3-way'!B893,'True_Odds_Calculator_3-way'!C893,'Log_working_3-way'!B$1,'Log_working_3-way'!B$2)</f>
        <v/>
      </c>
      <c r="F892" s="6" t="str">
        <f>IF('Log_working_3-way'!D892="","",1/'True_Odds_Calculator_3-way'!N893+1/'True_Odds_Calculator_3-way'!O893+1/'True_Odds_Calculator_3-way'!#REF!-1)</f>
        <v/>
      </c>
      <c r="H892" s="6" t="str">
        <f>IF('Log_working_3-way'!$D892="","",'True_Odds_Calculator_3-way'!N893/'True_Odds_Calculator_3-way'!A893-1)</f>
        <v/>
      </c>
      <c r="I892" s="6" t="str">
        <f>IF('Log_working_3-way'!$D892="","",'True_Odds_Calculator_3-way'!O893/'True_Odds_Calculator_3-way'!B893-1)</f>
        <v/>
      </c>
      <c r="J892" s="6" t="str">
        <f>IF('Log_working_3-way'!$D892="","",'True_Odds_Calculator_3-way'!#REF!/'True_Odds_Calculator_3-way'!C893-1)</f>
        <v/>
      </c>
      <c r="K892" s="6" t="str">
        <f>IF('Log_working_3-way'!$D892="","",1/'True_Odds_Calculator_3-way'!A893+1/'True_Odds_Calculator_3-way'!B893+1/'True_Odds_Calculator_3-way'!C893-1)</f>
        <v/>
      </c>
    </row>
    <row r="893" spans="4:11" x14ac:dyDescent="0.25">
      <c r="D893" t="str">
        <f>solve_for_c('True_Odds_Calculator_3-way'!A894,'True_Odds_Calculator_3-way'!B894,'True_Odds_Calculator_3-way'!C894,'Log_working_3-way'!B$1,'Log_working_3-way'!B$2)</f>
        <v/>
      </c>
      <c r="F893" s="6" t="str">
        <f>IF('Log_working_3-way'!D893="","",1/'True_Odds_Calculator_3-way'!N894+1/'True_Odds_Calculator_3-way'!O894+1/'True_Odds_Calculator_3-way'!#REF!-1)</f>
        <v/>
      </c>
      <c r="H893" s="6" t="str">
        <f>IF('Log_working_3-way'!$D893="","",'True_Odds_Calculator_3-way'!N894/'True_Odds_Calculator_3-way'!A894-1)</f>
        <v/>
      </c>
      <c r="I893" s="6" t="str">
        <f>IF('Log_working_3-way'!$D893="","",'True_Odds_Calculator_3-way'!O894/'True_Odds_Calculator_3-way'!B894-1)</f>
        <v/>
      </c>
      <c r="J893" s="6" t="str">
        <f>IF('Log_working_3-way'!$D893="","",'True_Odds_Calculator_3-way'!#REF!/'True_Odds_Calculator_3-way'!C894-1)</f>
        <v/>
      </c>
      <c r="K893" s="6" t="str">
        <f>IF('Log_working_3-way'!$D893="","",1/'True_Odds_Calculator_3-way'!A894+1/'True_Odds_Calculator_3-way'!B894+1/'True_Odds_Calculator_3-way'!C894-1)</f>
        <v/>
      </c>
    </row>
    <row r="894" spans="4:11" x14ac:dyDescent="0.25">
      <c r="D894" t="str">
        <f>solve_for_c('True_Odds_Calculator_3-way'!A895,'True_Odds_Calculator_3-way'!B895,'True_Odds_Calculator_3-way'!C895,'Log_working_3-way'!B$1,'Log_working_3-way'!B$2)</f>
        <v/>
      </c>
      <c r="F894" s="6" t="str">
        <f>IF('Log_working_3-way'!D894="","",1/'True_Odds_Calculator_3-way'!N895+1/'True_Odds_Calculator_3-way'!O895+1/'True_Odds_Calculator_3-way'!#REF!-1)</f>
        <v/>
      </c>
      <c r="H894" s="6" t="str">
        <f>IF('Log_working_3-way'!$D894="","",'True_Odds_Calculator_3-way'!N895/'True_Odds_Calculator_3-way'!A895-1)</f>
        <v/>
      </c>
      <c r="I894" s="6" t="str">
        <f>IF('Log_working_3-way'!$D894="","",'True_Odds_Calculator_3-way'!O895/'True_Odds_Calculator_3-way'!B895-1)</f>
        <v/>
      </c>
      <c r="J894" s="6" t="str">
        <f>IF('Log_working_3-way'!$D894="","",'True_Odds_Calculator_3-way'!#REF!/'True_Odds_Calculator_3-way'!C895-1)</f>
        <v/>
      </c>
      <c r="K894" s="6" t="str">
        <f>IF('Log_working_3-way'!$D894="","",1/'True_Odds_Calculator_3-way'!A895+1/'True_Odds_Calculator_3-way'!B895+1/'True_Odds_Calculator_3-way'!C895-1)</f>
        <v/>
      </c>
    </row>
    <row r="895" spans="4:11" x14ac:dyDescent="0.25">
      <c r="D895" t="str">
        <f>solve_for_c('True_Odds_Calculator_3-way'!A896,'True_Odds_Calculator_3-way'!B896,'True_Odds_Calculator_3-way'!C896,'Log_working_3-way'!B$1,'Log_working_3-way'!B$2)</f>
        <v/>
      </c>
      <c r="F895" s="6" t="str">
        <f>IF('Log_working_3-way'!D895="","",1/'True_Odds_Calculator_3-way'!N896+1/'True_Odds_Calculator_3-way'!O896+1/'True_Odds_Calculator_3-way'!#REF!-1)</f>
        <v/>
      </c>
      <c r="H895" s="6" t="str">
        <f>IF('Log_working_3-way'!$D895="","",'True_Odds_Calculator_3-way'!N896/'True_Odds_Calculator_3-way'!A896-1)</f>
        <v/>
      </c>
      <c r="I895" s="6" t="str">
        <f>IF('Log_working_3-way'!$D895="","",'True_Odds_Calculator_3-way'!O896/'True_Odds_Calculator_3-way'!B896-1)</f>
        <v/>
      </c>
      <c r="J895" s="6" t="str">
        <f>IF('Log_working_3-way'!$D895="","",'True_Odds_Calculator_3-way'!#REF!/'True_Odds_Calculator_3-way'!C896-1)</f>
        <v/>
      </c>
      <c r="K895" s="6" t="str">
        <f>IF('Log_working_3-way'!$D895="","",1/'True_Odds_Calculator_3-way'!A896+1/'True_Odds_Calculator_3-way'!B896+1/'True_Odds_Calculator_3-way'!C896-1)</f>
        <v/>
      </c>
    </row>
    <row r="896" spans="4:11" x14ac:dyDescent="0.25">
      <c r="D896" t="str">
        <f>solve_for_c('True_Odds_Calculator_3-way'!A897,'True_Odds_Calculator_3-way'!B897,'True_Odds_Calculator_3-way'!C897,'Log_working_3-way'!B$1,'Log_working_3-way'!B$2)</f>
        <v/>
      </c>
      <c r="F896" s="6" t="str">
        <f>IF('Log_working_3-way'!D896="","",1/'True_Odds_Calculator_3-way'!N897+1/'True_Odds_Calculator_3-way'!O897+1/'True_Odds_Calculator_3-way'!#REF!-1)</f>
        <v/>
      </c>
      <c r="H896" s="6" t="str">
        <f>IF('Log_working_3-way'!$D896="","",'True_Odds_Calculator_3-way'!N897/'True_Odds_Calculator_3-way'!A897-1)</f>
        <v/>
      </c>
      <c r="I896" s="6" t="str">
        <f>IF('Log_working_3-way'!$D896="","",'True_Odds_Calculator_3-way'!O897/'True_Odds_Calculator_3-way'!B897-1)</f>
        <v/>
      </c>
      <c r="J896" s="6" t="str">
        <f>IF('Log_working_3-way'!$D896="","",'True_Odds_Calculator_3-way'!#REF!/'True_Odds_Calculator_3-way'!C897-1)</f>
        <v/>
      </c>
      <c r="K896" s="6" t="str">
        <f>IF('Log_working_3-way'!$D896="","",1/'True_Odds_Calculator_3-way'!A897+1/'True_Odds_Calculator_3-way'!B897+1/'True_Odds_Calculator_3-way'!C897-1)</f>
        <v/>
      </c>
    </row>
    <row r="897" spans="4:11" x14ac:dyDescent="0.25">
      <c r="D897" t="str">
        <f>solve_for_c('True_Odds_Calculator_3-way'!A898,'True_Odds_Calculator_3-way'!B898,'True_Odds_Calculator_3-way'!C898,'Log_working_3-way'!B$1,'Log_working_3-way'!B$2)</f>
        <v/>
      </c>
      <c r="F897" s="6" t="str">
        <f>IF('Log_working_3-way'!D897="","",1/'True_Odds_Calculator_3-way'!N898+1/'True_Odds_Calculator_3-way'!O898+1/'True_Odds_Calculator_3-way'!#REF!-1)</f>
        <v/>
      </c>
      <c r="H897" s="6" t="str">
        <f>IF('Log_working_3-way'!$D897="","",'True_Odds_Calculator_3-way'!N898/'True_Odds_Calculator_3-way'!A898-1)</f>
        <v/>
      </c>
      <c r="I897" s="6" t="str">
        <f>IF('Log_working_3-way'!$D897="","",'True_Odds_Calculator_3-way'!O898/'True_Odds_Calculator_3-way'!B898-1)</f>
        <v/>
      </c>
      <c r="J897" s="6" t="str">
        <f>IF('Log_working_3-way'!$D897="","",'True_Odds_Calculator_3-way'!#REF!/'True_Odds_Calculator_3-way'!C898-1)</f>
        <v/>
      </c>
      <c r="K897" s="6" t="str">
        <f>IF('Log_working_3-way'!$D897="","",1/'True_Odds_Calculator_3-way'!A898+1/'True_Odds_Calculator_3-way'!B898+1/'True_Odds_Calculator_3-way'!C898-1)</f>
        <v/>
      </c>
    </row>
    <row r="898" spans="4:11" x14ac:dyDescent="0.25">
      <c r="D898" t="str">
        <f>solve_for_c('True_Odds_Calculator_3-way'!A899,'True_Odds_Calculator_3-way'!B899,'True_Odds_Calculator_3-way'!C899,'Log_working_3-way'!B$1,'Log_working_3-way'!B$2)</f>
        <v/>
      </c>
      <c r="F898" s="6" t="str">
        <f>IF('Log_working_3-way'!D898="","",1/'True_Odds_Calculator_3-way'!N899+1/'True_Odds_Calculator_3-way'!O899+1/'True_Odds_Calculator_3-way'!#REF!-1)</f>
        <v/>
      </c>
      <c r="H898" s="6" t="str">
        <f>IF('Log_working_3-way'!$D898="","",'True_Odds_Calculator_3-way'!N899/'True_Odds_Calculator_3-way'!A899-1)</f>
        <v/>
      </c>
      <c r="I898" s="6" t="str">
        <f>IF('Log_working_3-way'!$D898="","",'True_Odds_Calculator_3-way'!O899/'True_Odds_Calculator_3-way'!B899-1)</f>
        <v/>
      </c>
      <c r="J898" s="6" t="str">
        <f>IF('Log_working_3-way'!$D898="","",'True_Odds_Calculator_3-way'!#REF!/'True_Odds_Calculator_3-way'!C899-1)</f>
        <v/>
      </c>
      <c r="K898" s="6" t="str">
        <f>IF('Log_working_3-way'!$D898="","",1/'True_Odds_Calculator_3-way'!A899+1/'True_Odds_Calculator_3-way'!B899+1/'True_Odds_Calculator_3-way'!C899-1)</f>
        <v/>
      </c>
    </row>
    <row r="899" spans="4:11" x14ac:dyDescent="0.25">
      <c r="D899" t="str">
        <f>solve_for_c('True_Odds_Calculator_3-way'!A900,'True_Odds_Calculator_3-way'!B900,'True_Odds_Calculator_3-way'!C900,'Log_working_3-way'!B$1,'Log_working_3-way'!B$2)</f>
        <v/>
      </c>
      <c r="F899" s="6" t="str">
        <f>IF('Log_working_3-way'!D899="","",1/'True_Odds_Calculator_3-way'!N900+1/'True_Odds_Calculator_3-way'!O900+1/'True_Odds_Calculator_3-way'!#REF!-1)</f>
        <v/>
      </c>
      <c r="H899" s="6" t="str">
        <f>IF('Log_working_3-way'!$D899="","",'True_Odds_Calculator_3-way'!N900/'True_Odds_Calculator_3-way'!A900-1)</f>
        <v/>
      </c>
      <c r="I899" s="6" t="str">
        <f>IF('Log_working_3-way'!$D899="","",'True_Odds_Calculator_3-way'!O900/'True_Odds_Calculator_3-way'!B900-1)</f>
        <v/>
      </c>
      <c r="J899" s="6" t="str">
        <f>IF('Log_working_3-way'!$D899="","",'True_Odds_Calculator_3-way'!#REF!/'True_Odds_Calculator_3-way'!C900-1)</f>
        <v/>
      </c>
      <c r="K899" s="6" t="str">
        <f>IF('Log_working_3-way'!$D899="","",1/'True_Odds_Calculator_3-way'!A900+1/'True_Odds_Calculator_3-way'!B900+1/'True_Odds_Calculator_3-way'!C900-1)</f>
        <v/>
      </c>
    </row>
    <row r="900" spans="4:11" x14ac:dyDescent="0.25">
      <c r="D900" t="str">
        <f>solve_for_c('True_Odds_Calculator_3-way'!A901,'True_Odds_Calculator_3-way'!B901,'True_Odds_Calculator_3-way'!C901,'Log_working_3-way'!B$1,'Log_working_3-way'!B$2)</f>
        <v/>
      </c>
      <c r="F900" s="6" t="str">
        <f>IF('Log_working_3-way'!D900="","",1/'True_Odds_Calculator_3-way'!N901+1/'True_Odds_Calculator_3-way'!O901+1/'True_Odds_Calculator_3-way'!#REF!-1)</f>
        <v/>
      </c>
      <c r="H900" s="6" t="str">
        <f>IF('Log_working_3-way'!$D900="","",'True_Odds_Calculator_3-way'!N901/'True_Odds_Calculator_3-way'!A901-1)</f>
        <v/>
      </c>
      <c r="I900" s="6" t="str">
        <f>IF('Log_working_3-way'!$D900="","",'True_Odds_Calculator_3-way'!O901/'True_Odds_Calculator_3-way'!B901-1)</f>
        <v/>
      </c>
      <c r="J900" s="6" t="str">
        <f>IF('Log_working_3-way'!$D900="","",'True_Odds_Calculator_3-way'!#REF!/'True_Odds_Calculator_3-way'!C901-1)</f>
        <v/>
      </c>
      <c r="K900" s="6" t="str">
        <f>IF('Log_working_3-way'!$D900="","",1/'True_Odds_Calculator_3-way'!A901+1/'True_Odds_Calculator_3-way'!B901+1/'True_Odds_Calculator_3-way'!C901-1)</f>
        <v/>
      </c>
    </row>
    <row r="901" spans="4:11" x14ac:dyDescent="0.25">
      <c r="D901" t="str">
        <f>solve_for_c('True_Odds_Calculator_3-way'!A902,'True_Odds_Calculator_3-way'!B902,'True_Odds_Calculator_3-way'!C902,'Log_working_3-way'!B$1,'Log_working_3-way'!B$2)</f>
        <v/>
      </c>
      <c r="F901" s="6" t="str">
        <f>IF('Log_working_3-way'!D901="","",1/'True_Odds_Calculator_3-way'!N902+1/'True_Odds_Calculator_3-way'!O902+1/'True_Odds_Calculator_3-way'!#REF!-1)</f>
        <v/>
      </c>
      <c r="H901" s="6" t="str">
        <f>IF('Log_working_3-way'!$D901="","",'True_Odds_Calculator_3-way'!N902/'True_Odds_Calculator_3-way'!A902-1)</f>
        <v/>
      </c>
      <c r="I901" s="6" t="str">
        <f>IF('Log_working_3-way'!$D901="","",'True_Odds_Calculator_3-way'!O902/'True_Odds_Calculator_3-way'!B902-1)</f>
        <v/>
      </c>
      <c r="J901" s="6" t="str">
        <f>IF('Log_working_3-way'!$D901="","",'True_Odds_Calculator_3-way'!#REF!/'True_Odds_Calculator_3-way'!C902-1)</f>
        <v/>
      </c>
      <c r="K901" s="6" t="str">
        <f>IF('Log_working_3-way'!$D901="","",1/'True_Odds_Calculator_3-way'!A902+1/'True_Odds_Calculator_3-way'!B902+1/'True_Odds_Calculator_3-way'!C902-1)</f>
        <v/>
      </c>
    </row>
    <row r="902" spans="4:11" x14ac:dyDescent="0.25">
      <c r="D902" t="str">
        <f>solve_for_c('True_Odds_Calculator_3-way'!A903,'True_Odds_Calculator_3-way'!B903,'True_Odds_Calculator_3-way'!C903,'Log_working_3-way'!B$1,'Log_working_3-way'!B$2)</f>
        <v/>
      </c>
      <c r="F902" s="6" t="str">
        <f>IF('Log_working_3-way'!D902="","",1/'True_Odds_Calculator_3-way'!N903+1/'True_Odds_Calculator_3-way'!O903+1/'True_Odds_Calculator_3-way'!#REF!-1)</f>
        <v/>
      </c>
      <c r="H902" s="6" t="str">
        <f>IF('Log_working_3-way'!$D902="","",'True_Odds_Calculator_3-way'!N903/'True_Odds_Calculator_3-way'!A903-1)</f>
        <v/>
      </c>
      <c r="I902" s="6" t="str">
        <f>IF('Log_working_3-way'!$D902="","",'True_Odds_Calculator_3-way'!O903/'True_Odds_Calculator_3-way'!B903-1)</f>
        <v/>
      </c>
      <c r="J902" s="6" t="str">
        <f>IF('Log_working_3-way'!$D902="","",'True_Odds_Calculator_3-way'!#REF!/'True_Odds_Calculator_3-way'!C903-1)</f>
        <v/>
      </c>
      <c r="K902" s="6" t="str">
        <f>IF('Log_working_3-way'!$D902="","",1/'True_Odds_Calculator_3-way'!A903+1/'True_Odds_Calculator_3-way'!B903+1/'True_Odds_Calculator_3-way'!C903-1)</f>
        <v/>
      </c>
    </row>
    <row r="903" spans="4:11" x14ac:dyDescent="0.25">
      <c r="D903" t="str">
        <f>solve_for_c('True_Odds_Calculator_3-way'!A904,'True_Odds_Calculator_3-way'!B904,'True_Odds_Calculator_3-way'!C904,'Log_working_3-way'!B$1,'Log_working_3-way'!B$2)</f>
        <v/>
      </c>
      <c r="F903" s="6" t="str">
        <f>IF('Log_working_3-way'!D903="","",1/'True_Odds_Calculator_3-way'!N904+1/'True_Odds_Calculator_3-way'!O904+1/'True_Odds_Calculator_3-way'!#REF!-1)</f>
        <v/>
      </c>
      <c r="H903" s="6" t="str">
        <f>IF('Log_working_3-way'!$D903="","",'True_Odds_Calculator_3-way'!N904/'True_Odds_Calculator_3-way'!A904-1)</f>
        <v/>
      </c>
      <c r="I903" s="6" t="str">
        <f>IF('Log_working_3-way'!$D903="","",'True_Odds_Calculator_3-way'!O904/'True_Odds_Calculator_3-way'!B904-1)</f>
        <v/>
      </c>
      <c r="J903" s="6" t="str">
        <f>IF('Log_working_3-way'!$D903="","",'True_Odds_Calculator_3-way'!#REF!/'True_Odds_Calculator_3-way'!C904-1)</f>
        <v/>
      </c>
      <c r="K903" s="6" t="str">
        <f>IF('Log_working_3-way'!$D903="","",1/'True_Odds_Calculator_3-way'!A904+1/'True_Odds_Calculator_3-way'!B904+1/'True_Odds_Calculator_3-way'!C904-1)</f>
        <v/>
      </c>
    </row>
    <row r="904" spans="4:11" x14ac:dyDescent="0.25">
      <c r="D904" t="str">
        <f>solve_for_c('True_Odds_Calculator_3-way'!A905,'True_Odds_Calculator_3-way'!B905,'True_Odds_Calculator_3-way'!C905,'Log_working_3-way'!B$1,'Log_working_3-way'!B$2)</f>
        <v/>
      </c>
      <c r="F904" s="6" t="str">
        <f>IF('Log_working_3-way'!D904="","",1/'True_Odds_Calculator_3-way'!N905+1/'True_Odds_Calculator_3-way'!O905+1/'True_Odds_Calculator_3-way'!#REF!-1)</f>
        <v/>
      </c>
      <c r="H904" s="6" t="str">
        <f>IF('Log_working_3-way'!$D904="","",'True_Odds_Calculator_3-way'!N905/'True_Odds_Calculator_3-way'!A905-1)</f>
        <v/>
      </c>
      <c r="I904" s="6" t="str">
        <f>IF('Log_working_3-way'!$D904="","",'True_Odds_Calculator_3-way'!O905/'True_Odds_Calculator_3-way'!B905-1)</f>
        <v/>
      </c>
      <c r="J904" s="6" t="str">
        <f>IF('Log_working_3-way'!$D904="","",'True_Odds_Calculator_3-way'!#REF!/'True_Odds_Calculator_3-way'!C905-1)</f>
        <v/>
      </c>
      <c r="K904" s="6" t="str">
        <f>IF('Log_working_3-way'!$D904="","",1/'True_Odds_Calculator_3-way'!A905+1/'True_Odds_Calculator_3-way'!B905+1/'True_Odds_Calculator_3-way'!C905-1)</f>
        <v/>
      </c>
    </row>
    <row r="905" spans="4:11" x14ac:dyDescent="0.25">
      <c r="D905" t="str">
        <f>solve_for_c('True_Odds_Calculator_3-way'!A906,'True_Odds_Calculator_3-way'!B906,'True_Odds_Calculator_3-way'!C906,'Log_working_3-way'!B$1,'Log_working_3-way'!B$2)</f>
        <v/>
      </c>
      <c r="F905" s="6" t="str">
        <f>IF('Log_working_3-way'!D905="","",1/'True_Odds_Calculator_3-way'!N906+1/'True_Odds_Calculator_3-way'!O906+1/'True_Odds_Calculator_3-way'!#REF!-1)</f>
        <v/>
      </c>
      <c r="H905" s="6" t="str">
        <f>IF('Log_working_3-way'!$D905="","",'True_Odds_Calculator_3-way'!N906/'True_Odds_Calculator_3-way'!A906-1)</f>
        <v/>
      </c>
      <c r="I905" s="6" t="str">
        <f>IF('Log_working_3-way'!$D905="","",'True_Odds_Calculator_3-way'!O906/'True_Odds_Calculator_3-way'!B906-1)</f>
        <v/>
      </c>
      <c r="J905" s="6" t="str">
        <f>IF('Log_working_3-way'!$D905="","",'True_Odds_Calculator_3-way'!#REF!/'True_Odds_Calculator_3-way'!C906-1)</f>
        <v/>
      </c>
      <c r="K905" s="6" t="str">
        <f>IF('Log_working_3-way'!$D905="","",1/'True_Odds_Calculator_3-way'!A906+1/'True_Odds_Calculator_3-way'!B906+1/'True_Odds_Calculator_3-way'!C906-1)</f>
        <v/>
      </c>
    </row>
    <row r="906" spans="4:11" x14ac:dyDescent="0.25">
      <c r="D906" t="str">
        <f>solve_for_c('True_Odds_Calculator_3-way'!A907,'True_Odds_Calculator_3-way'!B907,'True_Odds_Calculator_3-way'!C907,'Log_working_3-way'!B$1,'Log_working_3-way'!B$2)</f>
        <v/>
      </c>
      <c r="F906" s="6" t="str">
        <f>IF('Log_working_3-way'!D906="","",1/'True_Odds_Calculator_3-way'!N907+1/'True_Odds_Calculator_3-way'!O907+1/'True_Odds_Calculator_3-way'!#REF!-1)</f>
        <v/>
      </c>
      <c r="H906" s="6" t="str">
        <f>IF('Log_working_3-way'!$D906="","",'True_Odds_Calculator_3-way'!N907/'True_Odds_Calculator_3-way'!A907-1)</f>
        <v/>
      </c>
      <c r="I906" s="6" t="str">
        <f>IF('Log_working_3-way'!$D906="","",'True_Odds_Calculator_3-way'!O907/'True_Odds_Calculator_3-way'!B907-1)</f>
        <v/>
      </c>
      <c r="J906" s="6" t="str">
        <f>IF('Log_working_3-way'!$D906="","",'True_Odds_Calculator_3-way'!#REF!/'True_Odds_Calculator_3-way'!C907-1)</f>
        <v/>
      </c>
      <c r="K906" s="6" t="str">
        <f>IF('Log_working_3-way'!$D906="","",1/'True_Odds_Calculator_3-way'!A907+1/'True_Odds_Calculator_3-way'!B907+1/'True_Odds_Calculator_3-way'!C907-1)</f>
        <v/>
      </c>
    </row>
    <row r="907" spans="4:11" x14ac:dyDescent="0.25">
      <c r="D907" t="str">
        <f>solve_for_c('True_Odds_Calculator_3-way'!A908,'True_Odds_Calculator_3-way'!B908,'True_Odds_Calculator_3-way'!C908,'Log_working_3-way'!B$1,'Log_working_3-way'!B$2)</f>
        <v/>
      </c>
      <c r="F907" s="6" t="str">
        <f>IF('Log_working_3-way'!D907="","",1/'True_Odds_Calculator_3-way'!N908+1/'True_Odds_Calculator_3-way'!O908+1/'True_Odds_Calculator_3-way'!#REF!-1)</f>
        <v/>
      </c>
      <c r="H907" s="6" t="str">
        <f>IF('Log_working_3-way'!$D907="","",'True_Odds_Calculator_3-way'!N908/'True_Odds_Calculator_3-way'!A908-1)</f>
        <v/>
      </c>
      <c r="I907" s="6" t="str">
        <f>IF('Log_working_3-way'!$D907="","",'True_Odds_Calculator_3-way'!O908/'True_Odds_Calculator_3-way'!B908-1)</f>
        <v/>
      </c>
      <c r="J907" s="6" t="str">
        <f>IF('Log_working_3-way'!$D907="","",'True_Odds_Calculator_3-way'!#REF!/'True_Odds_Calculator_3-way'!C908-1)</f>
        <v/>
      </c>
      <c r="K907" s="6" t="str">
        <f>IF('Log_working_3-way'!$D907="","",1/'True_Odds_Calculator_3-way'!A908+1/'True_Odds_Calculator_3-way'!B908+1/'True_Odds_Calculator_3-way'!C908-1)</f>
        <v/>
      </c>
    </row>
    <row r="908" spans="4:11" x14ac:dyDescent="0.25">
      <c r="D908" t="str">
        <f>solve_for_c('True_Odds_Calculator_3-way'!A909,'True_Odds_Calculator_3-way'!B909,'True_Odds_Calculator_3-way'!C909,'Log_working_3-way'!B$1,'Log_working_3-way'!B$2)</f>
        <v/>
      </c>
      <c r="F908" s="6" t="str">
        <f>IF('Log_working_3-way'!D908="","",1/'True_Odds_Calculator_3-way'!N909+1/'True_Odds_Calculator_3-way'!O909+1/'True_Odds_Calculator_3-way'!#REF!-1)</f>
        <v/>
      </c>
      <c r="H908" s="6" t="str">
        <f>IF('Log_working_3-way'!$D908="","",'True_Odds_Calculator_3-way'!N909/'True_Odds_Calculator_3-way'!A909-1)</f>
        <v/>
      </c>
      <c r="I908" s="6" t="str">
        <f>IF('Log_working_3-way'!$D908="","",'True_Odds_Calculator_3-way'!O909/'True_Odds_Calculator_3-way'!B909-1)</f>
        <v/>
      </c>
      <c r="J908" s="6" t="str">
        <f>IF('Log_working_3-way'!$D908="","",'True_Odds_Calculator_3-way'!#REF!/'True_Odds_Calculator_3-way'!C909-1)</f>
        <v/>
      </c>
      <c r="K908" s="6" t="str">
        <f>IF('Log_working_3-way'!$D908="","",1/'True_Odds_Calculator_3-way'!A909+1/'True_Odds_Calculator_3-way'!B909+1/'True_Odds_Calculator_3-way'!C909-1)</f>
        <v/>
      </c>
    </row>
    <row r="909" spans="4:11" x14ac:dyDescent="0.25">
      <c r="D909" t="str">
        <f>solve_for_c('True_Odds_Calculator_3-way'!A910,'True_Odds_Calculator_3-way'!B910,'True_Odds_Calculator_3-way'!C910,'Log_working_3-way'!B$1,'Log_working_3-way'!B$2)</f>
        <v/>
      </c>
      <c r="F909" s="6" t="str">
        <f>IF('Log_working_3-way'!D909="","",1/'True_Odds_Calculator_3-way'!N910+1/'True_Odds_Calculator_3-way'!O910+1/'True_Odds_Calculator_3-way'!#REF!-1)</f>
        <v/>
      </c>
      <c r="H909" s="6" t="str">
        <f>IF('Log_working_3-way'!$D909="","",'True_Odds_Calculator_3-way'!N910/'True_Odds_Calculator_3-way'!A910-1)</f>
        <v/>
      </c>
      <c r="I909" s="6" t="str">
        <f>IF('Log_working_3-way'!$D909="","",'True_Odds_Calculator_3-way'!O910/'True_Odds_Calculator_3-way'!B910-1)</f>
        <v/>
      </c>
      <c r="J909" s="6" t="str">
        <f>IF('Log_working_3-way'!$D909="","",'True_Odds_Calculator_3-way'!#REF!/'True_Odds_Calculator_3-way'!C910-1)</f>
        <v/>
      </c>
      <c r="K909" s="6" t="str">
        <f>IF('Log_working_3-way'!$D909="","",1/'True_Odds_Calculator_3-way'!A910+1/'True_Odds_Calculator_3-way'!B910+1/'True_Odds_Calculator_3-way'!C910-1)</f>
        <v/>
      </c>
    </row>
    <row r="910" spans="4:11" x14ac:dyDescent="0.25">
      <c r="D910" t="str">
        <f>solve_for_c('True_Odds_Calculator_3-way'!A911,'True_Odds_Calculator_3-way'!B911,'True_Odds_Calculator_3-way'!C911,'Log_working_3-way'!B$1,'Log_working_3-way'!B$2)</f>
        <v/>
      </c>
      <c r="F910" s="6" t="str">
        <f>IF('Log_working_3-way'!D910="","",1/'True_Odds_Calculator_3-way'!N911+1/'True_Odds_Calculator_3-way'!O911+1/'True_Odds_Calculator_3-way'!#REF!-1)</f>
        <v/>
      </c>
      <c r="H910" s="6" t="str">
        <f>IF('Log_working_3-way'!$D910="","",'True_Odds_Calculator_3-way'!N911/'True_Odds_Calculator_3-way'!A911-1)</f>
        <v/>
      </c>
      <c r="I910" s="6" t="str">
        <f>IF('Log_working_3-way'!$D910="","",'True_Odds_Calculator_3-way'!O911/'True_Odds_Calculator_3-way'!B911-1)</f>
        <v/>
      </c>
      <c r="J910" s="6" t="str">
        <f>IF('Log_working_3-way'!$D910="","",'True_Odds_Calculator_3-way'!#REF!/'True_Odds_Calculator_3-way'!C911-1)</f>
        <v/>
      </c>
      <c r="K910" s="6" t="str">
        <f>IF('Log_working_3-way'!$D910="","",1/'True_Odds_Calculator_3-way'!A911+1/'True_Odds_Calculator_3-way'!B911+1/'True_Odds_Calculator_3-way'!C911-1)</f>
        <v/>
      </c>
    </row>
    <row r="911" spans="4:11" x14ac:dyDescent="0.25">
      <c r="D911" t="str">
        <f>solve_for_c('True_Odds_Calculator_3-way'!A912,'True_Odds_Calculator_3-way'!B912,'True_Odds_Calculator_3-way'!C912,'Log_working_3-way'!B$1,'Log_working_3-way'!B$2)</f>
        <v/>
      </c>
      <c r="F911" s="6" t="str">
        <f>IF('Log_working_3-way'!D911="","",1/'True_Odds_Calculator_3-way'!N912+1/'True_Odds_Calculator_3-way'!O912+1/'True_Odds_Calculator_3-way'!#REF!-1)</f>
        <v/>
      </c>
      <c r="H911" s="6" t="str">
        <f>IF('Log_working_3-way'!$D911="","",'True_Odds_Calculator_3-way'!N912/'True_Odds_Calculator_3-way'!A912-1)</f>
        <v/>
      </c>
      <c r="I911" s="6" t="str">
        <f>IF('Log_working_3-way'!$D911="","",'True_Odds_Calculator_3-way'!O912/'True_Odds_Calculator_3-way'!B912-1)</f>
        <v/>
      </c>
      <c r="J911" s="6" t="str">
        <f>IF('Log_working_3-way'!$D911="","",'True_Odds_Calculator_3-way'!#REF!/'True_Odds_Calculator_3-way'!C912-1)</f>
        <v/>
      </c>
      <c r="K911" s="6" t="str">
        <f>IF('Log_working_3-way'!$D911="","",1/'True_Odds_Calculator_3-way'!A912+1/'True_Odds_Calculator_3-way'!B912+1/'True_Odds_Calculator_3-way'!C912-1)</f>
        <v/>
      </c>
    </row>
    <row r="912" spans="4:11" x14ac:dyDescent="0.25">
      <c r="D912" t="str">
        <f>solve_for_c('True_Odds_Calculator_3-way'!A913,'True_Odds_Calculator_3-way'!B913,'True_Odds_Calculator_3-way'!C913,'Log_working_3-way'!B$1,'Log_working_3-way'!B$2)</f>
        <v/>
      </c>
      <c r="F912" s="6" t="str">
        <f>IF('Log_working_3-way'!D912="","",1/'True_Odds_Calculator_3-way'!N913+1/'True_Odds_Calculator_3-way'!O913+1/'True_Odds_Calculator_3-way'!#REF!-1)</f>
        <v/>
      </c>
      <c r="H912" s="6" t="str">
        <f>IF('Log_working_3-way'!$D912="","",'True_Odds_Calculator_3-way'!N913/'True_Odds_Calculator_3-way'!A913-1)</f>
        <v/>
      </c>
      <c r="I912" s="6" t="str">
        <f>IF('Log_working_3-way'!$D912="","",'True_Odds_Calculator_3-way'!O913/'True_Odds_Calculator_3-way'!B913-1)</f>
        <v/>
      </c>
      <c r="J912" s="6" t="str">
        <f>IF('Log_working_3-way'!$D912="","",'True_Odds_Calculator_3-way'!#REF!/'True_Odds_Calculator_3-way'!C913-1)</f>
        <v/>
      </c>
      <c r="K912" s="6" t="str">
        <f>IF('Log_working_3-way'!$D912="","",1/'True_Odds_Calculator_3-way'!A913+1/'True_Odds_Calculator_3-way'!B913+1/'True_Odds_Calculator_3-way'!C913-1)</f>
        <v/>
      </c>
    </row>
    <row r="913" spans="4:11" x14ac:dyDescent="0.25">
      <c r="D913" t="str">
        <f>solve_for_c('True_Odds_Calculator_3-way'!A914,'True_Odds_Calculator_3-way'!B914,'True_Odds_Calculator_3-way'!C914,'Log_working_3-way'!B$1,'Log_working_3-way'!B$2)</f>
        <v/>
      </c>
      <c r="F913" s="6" t="str">
        <f>IF('Log_working_3-way'!D913="","",1/'True_Odds_Calculator_3-way'!N914+1/'True_Odds_Calculator_3-way'!O914+1/'True_Odds_Calculator_3-way'!#REF!-1)</f>
        <v/>
      </c>
      <c r="H913" s="6" t="str">
        <f>IF('Log_working_3-way'!$D913="","",'True_Odds_Calculator_3-way'!N914/'True_Odds_Calculator_3-way'!A914-1)</f>
        <v/>
      </c>
      <c r="I913" s="6" t="str">
        <f>IF('Log_working_3-way'!$D913="","",'True_Odds_Calculator_3-way'!O914/'True_Odds_Calculator_3-way'!B914-1)</f>
        <v/>
      </c>
      <c r="J913" s="6" t="str">
        <f>IF('Log_working_3-way'!$D913="","",'True_Odds_Calculator_3-way'!#REF!/'True_Odds_Calculator_3-way'!C914-1)</f>
        <v/>
      </c>
      <c r="K913" s="6" t="str">
        <f>IF('Log_working_3-way'!$D913="","",1/'True_Odds_Calculator_3-way'!A914+1/'True_Odds_Calculator_3-way'!B914+1/'True_Odds_Calculator_3-way'!C914-1)</f>
        <v/>
      </c>
    </row>
    <row r="914" spans="4:11" x14ac:dyDescent="0.25">
      <c r="D914" t="str">
        <f>solve_for_c('True_Odds_Calculator_3-way'!A915,'True_Odds_Calculator_3-way'!B915,'True_Odds_Calculator_3-way'!C915,'Log_working_3-way'!B$1,'Log_working_3-way'!B$2)</f>
        <v/>
      </c>
      <c r="F914" s="6" t="str">
        <f>IF('Log_working_3-way'!D914="","",1/'True_Odds_Calculator_3-way'!N915+1/'True_Odds_Calculator_3-way'!O915+1/'True_Odds_Calculator_3-way'!#REF!-1)</f>
        <v/>
      </c>
      <c r="H914" s="6" t="str">
        <f>IF('Log_working_3-way'!$D914="","",'True_Odds_Calculator_3-way'!N915/'True_Odds_Calculator_3-way'!A915-1)</f>
        <v/>
      </c>
      <c r="I914" s="6" t="str">
        <f>IF('Log_working_3-way'!$D914="","",'True_Odds_Calculator_3-way'!O915/'True_Odds_Calculator_3-way'!B915-1)</f>
        <v/>
      </c>
      <c r="J914" s="6" t="str">
        <f>IF('Log_working_3-way'!$D914="","",'True_Odds_Calculator_3-way'!#REF!/'True_Odds_Calculator_3-way'!C915-1)</f>
        <v/>
      </c>
      <c r="K914" s="6" t="str">
        <f>IF('Log_working_3-way'!$D914="","",1/'True_Odds_Calculator_3-way'!A915+1/'True_Odds_Calculator_3-way'!B915+1/'True_Odds_Calculator_3-way'!C915-1)</f>
        <v/>
      </c>
    </row>
    <row r="915" spans="4:11" x14ac:dyDescent="0.25">
      <c r="D915" t="str">
        <f>solve_for_c('True_Odds_Calculator_3-way'!A916,'True_Odds_Calculator_3-way'!B916,'True_Odds_Calculator_3-way'!C916,'Log_working_3-way'!B$1,'Log_working_3-way'!B$2)</f>
        <v/>
      </c>
      <c r="F915" s="6" t="str">
        <f>IF('Log_working_3-way'!D915="","",1/'True_Odds_Calculator_3-way'!N916+1/'True_Odds_Calculator_3-way'!O916+1/'True_Odds_Calculator_3-way'!#REF!-1)</f>
        <v/>
      </c>
      <c r="H915" s="6" t="str">
        <f>IF('Log_working_3-way'!$D915="","",'True_Odds_Calculator_3-way'!N916/'True_Odds_Calculator_3-way'!A916-1)</f>
        <v/>
      </c>
      <c r="I915" s="6" t="str">
        <f>IF('Log_working_3-way'!$D915="","",'True_Odds_Calculator_3-way'!O916/'True_Odds_Calculator_3-way'!B916-1)</f>
        <v/>
      </c>
      <c r="J915" s="6" t="str">
        <f>IF('Log_working_3-way'!$D915="","",'True_Odds_Calculator_3-way'!#REF!/'True_Odds_Calculator_3-way'!C916-1)</f>
        <v/>
      </c>
      <c r="K915" s="6" t="str">
        <f>IF('Log_working_3-way'!$D915="","",1/'True_Odds_Calculator_3-way'!A916+1/'True_Odds_Calculator_3-way'!B916+1/'True_Odds_Calculator_3-way'!C916-1)</f>
        <v/>
      </c>
    </row>
    <row r="916" spans="4:11" x14ac:dyDescent="0.25">
      <c r="D916" t="str">
        <f>solve_for_c('True_Odds_Calculator_3-way'!A917,'True_Odds_Calculator_3-way'!B917,'True_Odds_Calculator_3-way'!C917,'Log_working_3-way'!B$1,'Log_working_3-way'!B$2)</f>
        <v/>
      </c>
      <c r="F916" s="6" t="str">
        <f>IF('Log_working_3-way'!D916="","",1/'True_Odds_Calculator_3-way'!N917+1/'True_Odds_Calculator_3-way'!O917+1/'True_Odds_Calculator_3-way'!#REF!-1)</f>
        <v/>
      </c>
      <c r="H916" s="6" t="str">
        <f>IF('Log_working_3-way'!$D916="","",'True_Odds_Calculator_3-way'!N917/'True_Odds_Calculator_3-way'!A917-1)</f>
        <v/>
      </c>
      <c r="I916" s="6" t="str">
        <f>IF('Log_working_3-way'!$D916="","",'True_Odds_Calculator_3-way'!O917/'True_Odds_Calculator_3-way'!B917-1)</f>
        <v/>
      </c>
      <c r="J916" s="6" t="str">
        <f>IF('Log_working_3-way'!$D916="","",'True_Odds_Calculator_3-way'!#REF!/'True_Odds_Calculator_3-way'!C917-1)</f>
        <v/>
      </c>
      <c r="K916" s="6" t="str">
        <f>IF('Log_working_3-way'!$D916="","",1/'True_Odds_Calculator_3-way'!A917+1/'True_Odds_Calculator_3-way'!B917+1/'True_Odds_Calculator_3-way'!C917-1)</f>
        <v/>
      </c>
    </row>
    <row r="917" spans="4:11" x14ac:dyDescent="0.25">
      <c r="D917" t="str">
        <f>solve_for_c('True_Odds_Calculator_3-way'!A918,'True_Odds_Calculator_3-way'!B918,'True_Odds_Calculator_3-way'!C918,'Log_working_3-way'!B$1,'Log_working_3-way'!B$2)</f>
        <v/>
      </c>
      <c r="F917" s="6" t="str">
        <f>IF('Log_working_3-way'!D917="","",1/'True_Odds_Calculator_3-way'!N918+1/'True_Odds_Calculator_3-way'!O918+1/'True_Odds_Calculator_3-way'!#REF!-1)</f>
        <v/>
      </c>
      <c r="H917" s="6" t="str">
        <f>IF('Log_working_3-way'!$D917="","",'True_Odds_Calculator_3-way'!N918/'True_Odds_Calculator_3-way'!A918-1)</f>
        <v/>
      </c>
      <c r="I917" s="6" t="str">
        <f>IF('Log_working_3-way'!$D917="","",'True_Odds_Calculator_3-way'!O918/'True_Odds_Calculator_3-way'!B918-1)</f>
        <v/>
      </c>
      <c r="J917" s="6" t="str">
        <f>IF('Log_working_3-way'!$D917="","",'True_Odds_Calculator_3-way'!#REF!/'True_Odds_Calculator_3-way'!C918-1)</f>
        <v/>
      </c>
      <c r="K917" s="6" t="str">
        <f>IF('Log_working_3-way'!$D917="","",1/'True_Odds_Calculator_3-way'!A918+1/'True_Odds_Calculator_3-way'!B918+1/'True_Odds_Calculator_3-way'!C918-1)</f>
        <v/>
      </c>
    </row>
    <row r="918" spans="4:11" x14ac:dyDescent="0.25">
      <c r="D918" t="str">
        <f>solve_for_c('True_Odds_Calculator_3-way'!A919,'True_Odds_Calculator_3-way'!B919,'True_Odds_Calculator_3-way'!C919,'Log_working_3-way'!B$1,'Log_working_3-way'!B$2)</f>
        <v/>
      </c>
      <c r="F918" s="6" t="str">
        <f>IF('Log_working_3-way'!D918="","",1/'True_Odds_Calculator_3-way'!N919+1/'True_Odds_Calculator_3-way'!O919+1/'True_Odds_Calculator_3-way'!#REF!-1)</f>
        <v/>
      </c>
      <c r="H918" s="6" t="str">
        <f>IF('Log_working_3-way'!$D918="","",'True_Odds_Calculator_3-way'!N919/'True_Odds_Calculator_3-way'!A919-1)</f>
        <v/>
      </c>
      <c r="I918" s="6" t="str">
        <f>IF('Log_working_3-way'!$D918="","",'True_Odds_Calculator_3-way'!O919/'True_Odds_Calculator_3-way'!B919-1)</f>
        <v/>
      </c>
      <c r="J918" s="6" t="str">
        <f>IF('Log_working_3-way'!$D918="","",'True_Odds_Calculator_3-way'!#REF!/'True_Odds_Calculator_3-way'!C919-1)</f>
        <v/>
      </c>
      <c r="K918" s="6" t="str">
        <f>IF('Log_working_3-way'!$D918="","",1/'True_Odds_Calculator_3-way'!A919+1/'True_Odds_Calculator_3-way'!B919+1/'True_Odds_Calculator_3-way'!C919-1)</f>
        <v/>
      </c>
    </row>
    <row r="919" spans="4:11" x14ac:dyDescent="0.25">
      <c r="D919" t="str">
        <f>solve_for_c('True_Odds_Calculator_3-way'!A920,'True_Odds_Calculator_3-way'!B920,'True_Odds_Calculator_3-way'!C920,'Log_working_3-way'!B$1,'Log_working_3-way'!B$2)</f>
        <v/>
      </c>
      <c r="F919" s="6" t="str">
        <f>IF('Log_working_3-way'!D919="","",1/'True_Odds_Calculator_3-way'!N920+1/'True_Odds_Calculator_3-way'!O920+1/'True_Odds_Calculator_3-way'!#REF!-1)</f>
        <v/>
      </c>
      <c r="H919" s="6" t="str">
        <f>IF('Log_working_3-way'!$D919="","",'True_Odds_Calculator_3-way'!N920/'True_Odds_Calculator_3-way'!A920-1)</f>
        <v/>
      </c>
      <c r="I919" s="6" t="str">
        <f>IF('Log_working_3-way'!$D919="","",'True_Odds_Calculator_3-way'!O920/'True_Odds_Calculator_3-way'!B920-1)</f>
        <v/>
      </c>
      <c r="J919" s="6" t="str">
        <f>IF('Log_working_3-way'!$D919="","",'True_Odds_Calculator_3-way'!#REF!/'True_Odds_Calculator_3-way'!C920-1)</f>
        <v/>
      </c>
      <c r="K919" s="6" t="str">
        <f>IF('Log_working_3-way'!$D919="","",1/'True_Odds_Calculator_3-way'!A920+1/'True_Odds_Calculator_3-way'!B920+1/'True_Odds_Calculator_3-way'!C920-1)</f>
        <v/>
      </c>
    </row>
    <row r="920" spans="4:11" x14ac:dyDescent="0.25">
      <c r="D920" t="str">
        <f>solve_for_c('True_Odds_Calculator_3-way'!A921,'True_Odds_Calculator_3-way'!B921,'True_Odds_Calculator_3-way'!C921,'Log_working_3-way'!B$1,'Log_working_3-way'!B$2)</f>
        <v/>
      </c>
      <c r="F920" s="6" t="str">
        <f>IF('Log_working_3-way'!D920="","",1/'True_Odds_Calculator_3-way'!N921+1/'True_Odds_Calculator_3-way'!O921+1/'True_Odds_Calculator_3-way'!#REF!-1)</f>
        <v/>
      </c>
      <c r="H920" s="6" t="str">
        <f>IF('Log_working_3-way'!$D920="","",'True_Odds_Calculator_3-way'!N921/'True_Odds_Calculator_3-way'!A921-1)</f>
        <v/>
      </c>
      <c r="I920" s="6" t="str">
        <f>IF('Log_working_3-way'!$D920="","",'True_Odds_Calculator_3-way'!O921/'True_Odds_Calculator_3-way'!B921-1)</f>
        <v/>
      </c>
      <c r="J920" s="6" t="str">
        <f>IF('Log_working_3-way'!$D920="","",'True_Odds_Calculator_3-way'!#REF!/'True_Odds_Calculator_3-way'!C921-1)</f>
        <v/>
      </c>
      <c r="K920" s="6" t="str">
        <f>IF('Log_working_3-way'!$D920="","",1/'True_Odds_Calculator_3-way'!A921+1/'True_Odds_Calculator_3-way'!B921+1/'True_Odds_Calculator_3-way'!C921-1)</f>
        <v/>
      </c>
    </row>
    <row r="921" spans="4:11" x14ac:dyDescent="0.25">
      <c r="D921" t="str">
        <f>solve_for_c('True_Odds_Calculator_3-way'!A922,'True_Odds_Calculator_3-way'!B922,'True_Odds_Calculator_3-way'!C922,'Log_working_3-way'!B$1,'Log_working_3-way'!B$2)</f>
        <v/>
      </c>
      <c r="F921" s="6" t="str">
        <f>IF('Log_working_3-way'!D921="","",1/'True_Odds_Calculator_3-way'!N922+1/'True_Odds_Calculator_3-way'!O922+1/'True_Odds_Calculator_3-way'!#REF!-1)</f>
        <v/>
      </c>
      <c r="H921" s="6" t="str">
        <f>IF('Log_working_3-way'!$D921="","",'True_Odds_Calculator_3-way'!N922/'True_Odds_Calculator_3-way'!A922-1)</f>
        <v/>
      </c>
      <c r="I921" s="6" t="str">
        <f>IF('Log_working_3-way'!$D921="","",'True_Odds_Calculator_3-way'!O922/'True_Odds_Calculator_3-way'!B922-1)</f>
        <v/>
      </c>
      <c r="J921" s="6" t="str">
        <f>IF('Log_working_3-way'!$D921="","",'True_Odds_Calculator_3-way'!#REF!/'True_Odds_Calculator_3-way'!C922-1)</f>
        <v/>
      </c>
      <c r="K921" s="6" t="str">
        <f>IF('Log_working_3-way'!$D921="","",1/'True_Odds_Calculator_3-way'!A922+1/'True_Odds_Calculator_3-way'!B922+1/'True_Odds_Calculator_3-way'!C922-1)</f>
        <v/>
      </c>
    </row>
    <row r="922" spans="4:11" x14ac:dyDescent="0.25">
      <c r="D922" t="str">
        <f>solve_for_c('True_Odds_Calculator_3-way'!A923,'True_Odds_Calculator_3-way'!B923,'True_Odds_Calculator_3-way'!C923,'Log_working_3-way'!B$1,'Log_working_3-way'!B$2)</f>
        <v/>
      </c>
      <c r="F922" s="6" t="str">
        <f>IF('Log_working_3-way'!D922="","",1/'True_Odds_Calculator_3-way'!N923+1/'True_Odds_Calculator_3-way'!O923+1/'True_Odds_Calculator_3-way'!#REF!-1)</f>
        <v/>
      </c>
      <c r="H922" s="6" t="str">
        <f>IF('Log_working_3-way'!$D922="","",'True_Odds_Calculator_3-way'!N923/'True_Odds_Calculator_3-way'!A923-1)</f>
        <v/>
      </c>
      <c r="I922" s="6" t="str">
        <f>IF('Log_working_3-way'!$D922="","",'True_Odds_Calculator_3-way'!O923/'True_Odds_Calculator_3-way'!B923-1)</f>
        <v/>
      </c>
      <c r="J922" s="6" t="str">
        <f>IF('Log_working_3-way'!$D922="","",'True_Odds_Calculator_3-way'!#REF!/'True_Odds_Calculator_3-way'!C923-1)</f>
        <v/>
      </c>
      <c r="K922" s="6" t="str">
        <f>IF('Log_working_3-way'!$D922="","",1/'True_Odds_Calculator_3-way'!A923+1/'True_Odds_Calculator_3-way'!B923+1/'True_Odds_Calculator_3-way'!C923-1)</f>
        <v/>
      </c>
    </row>
    <row r="923" spans="4:11" x14ac:dyDescent="0.25">
      <c r="D923" t="str">
        <f>solve_for_c('True_Odds_Calculator_3-way'!A924,'True_Odds_Calculator_3-way'!B924,'True_Odds_Calculator_3-way'!C924,'Log_working_3-way'!B$1,'Log_working_3-way'!B$2)</f>
        <v/>
      </c>
      <c r="F923" s="6" t="str">
        <f>IF('Log_working_3-way'!D923="","",1/'True_Odds_Calculator_3-way'!N924+1/'True_Odds_Calculator_3-way'!O924+1/'True_Odds_Calculator_3-way'!#REF!-1)</f>
        <v/>
      </c>
      <c r="H923" s="6" t="str">
        <f>IF('Log_working_3-way'!$D923="","",'True_Odds_Calculator_3-way'!N924/'True_Odds_Calculator_3-way'!A924-1)</f>
        <v/>
      </c>
      <c r="I923" s="6" t="str">
        <f>IF('Log_working_3-way'!$D923="","",'True_Odds_Calculator_3-way'!O924/'True_Odds_Calculator_3-way'!B924-1)</f>
        <v/>
      </c>
      <c r="J923" s="6" t="str">
        <f>IF('Log_working_3-way'!$D923="","",'True_Odds_Calculator_3-way'!#REF!/'True_Odds_Calculator_3-way'!C924-1)</f>
        <v/>
      </c>
      <c r="K923" s="6" t="str">
        <f>IF('Log_working_3-way'!$D923="","",1/'True_Odds_Calculator_3-way'!A924+1/'True_Odds_Calculator_3-way'!B924+1/'True_Odds_Calculator_3-way'!C924-1)</f>
        <v/>
      </c>
    </row>
    <row r="924" spans="4:11" x14ac:dyDescent="0.25">
      <c r="D924" t="str">
        <f>solve_for_c('True_Odds_Calculator_3-way'!A925,'True_Odds_Calculator_3-way'!B925,'True_Odds_Calculator_3-way'!C925,'Log_working_3-way'!B$1,'Log_working_3-way'!B$2)</f>
        <v/>
      </c>
      <c r="F924" s="6" t="str">
        <f>IF('Log_working_3-way'!D924="","",1/'True_Odds_Calculator_3-way'!N925+1/'True_Odds_Calculator_3-way'!O925+1/'True_Odds_Calculator_3-way'!#REF!-1)</f>
        <v/>
      </c>
      <c r="H924" s="6" t="str">
        <f>IF('Log_working_3-way'!$D924="","",'True_Odds_Calculator_3-way'!N925/'True_Odds_Calculator_3-way'!A925-1)</f>
        <v/>
      </c>
      <c r="I924" s="6" t="str">
        <f>IF('Log_working_3-way'!$D924="","",'True_Odds_Calculator_3-way'!O925/'True_Odds_Calculator_3-way'!B925-1)</f>
        <v/>
      </c>
      <c r="J924" s="6" t="str">
        <f>IF('Log_working_3-way'!$D924="","",'True_Odds_Calculator_3-way'!#REF!/'True_Odds_Calculator_3-way'!C925-1)</f>
        <v/>
      </c>
      <c r="K924" s="6" t="str">
        <f>IF('Log_working_3-way'!$D924="","",1/'True_Odds_Calculator_3-way'!A925+1/'True_Odds_Calculator_3-way'!B925+1/'True_Odds_Calculator_3-way'!C925-1)</f>
        <v/>
      </c>
    </row>
    <row r="925" spans="4:11" x14ac:dyDescent="0.25">
      <c r="D925" t="str">
        <f>solve_for_c('True_Odds_Calculator_3-way'!A926,'True_Odds_Calculator_3-way'!B926,'True_Odds_Calculator_3-way'!C926,'Log_working_3-way'!B$1,'Log_working_3-way'!B$2)</f>
        <v/>
      </c>
      <c r="F925" s="6" t="str">
        <f>IF('Log_working_3-way'!D925="","",1/'True_Odds_Calculator_3-way'!N926+1/'True_Odds_Calculator_3-way'!O926+1/'True_Odds_Calculator_3-way'!#REF!-1)</f>
        <v/>
      </c>
      <c r="H925" s="6" t="str">
        <f>IF('Log_working_3-way'!$D925="","",'True_Odds_Calculator_3-way'!N926/'True_Odds_Calculator_3-way'!A926-1)</f>
        <v/>
      </c>
      <c r="I925" s="6" t="str">
        <f>IF('Log_working_3-way'!$D925="","",'True_Odds_Calculator_3-way'!O926/'True_Odds_Calculator_3-way'!B926-1)</f>
        <v/>
      </c>
      <c r="J925" s="6" t="str">
        <f>IF('Log_working_3-way'!$D925="","",'True_Odds_Calculator_3-way'!#REF!/'True_Odds_Calculator_3-way'!C926-1)</f>
        <v/>
      </c>
      <c r="K925" s="6" t="str">
        <f>IF('Log_working_3-way'!$D925="","",1/'True_Odds_Calculator_3-way'!A926+1/'True_Odds_Calculator_3-way'!B926+1/'True_Odds_Calculator_3-way'!C926-1)</f>
        <v/>
      </c>
    </row>
    <row r="926" spans="4:11" x14ac:dyDescent="0.25">
      <c r="D926" t="str">
        <f>solve_for_c('True_Odds_Calculator_3-way'!A927,'True_Odds_Calculator_3-way'!B927,'True_Odds_Calculator_3-way'!C927,'Log_working_3-way'!B$1,'Log_working_3-way'!B$2)</f>
        <v/>
      </c>
      <c r="F926" s="6" t="str">
        <f>IF('Log_working_3-way'!D926="","",1/'True_Odds_Calculator_3-way'!N927+1/'True_Odds_Calculator_3-way'!O927+1/'True_Odds_Calculator_3-way'!#REF!-1)</f>
        <v/>
      </c>
      <c r="H926" s="6" t="str">
        <f>IF('Log_working_3-way'!$D926="","",'True_Odds_Calculator_3-way'!N927/'True_Odds_Calculator_3-way'!A927-1)</f>
        <v/>
      </c>
      <c r="I926" s="6" t="str">
        <f>IF('Log_working_3-way'!$D926="","",'True_Odds_Calculator_3-way'!O927/'True_Odds_Calculator_3-way'!B927-1)</f>
        <v/>
      </c>
      <c r="J926" s="6" t="str">
        <f>IF('Log_working_3-way'!$D926="","",'True_Odds_Calculator_3-way'!#REF!/'True_Odds_Calculator_3-way'!C927-1)</f>
        <v/>
      </c>
      <c r="K926" s="6" t="str">
        <f>IF('Log_working_3-way'!$D926="","",1/'True_Odds_Calculator_3-way'!A927+1/'True_Odds_Calculator_3-way'!B927+1/'True_Odds_Calculator_3-way'!C927-1)</f>
        <v/>
      </c>
    </row>
    <row r="927" spans="4:11" x14ac:dyDescent="0.25">
      <c r="D927" t="str">
        <f>solve_for_c('True_Odds_Calculator_3-way'!A928,'True_Odds_Calculator_3-way'!B928,'True_Odds_Calculator_3-way'!C928,'Log_working_3-way'!B$1,'Log_working_3-way'!B$2)</f>
        <v/>
      </c>
      <c r="F927" s="6" t="str">
        <f>IF('Log_working_3-way'!D927="","",1/'True_Odds_Calculator_3-way'!N928+1/'True_Odds_Calculator_3-way'!O928+1/'True_Odds_Calculator_3-way'!#REF!-1)</f>
        <v/>
      </c>
      <c r="H927" s="6" t="str">
        <f>IF('Log_working_3-way'!$D927="","",'True_Odds_Calculator_3-way'!N928/'True_Odds_Calculator_3-way'!A928-1)</f>
        <v/>
      </c>
      <c r="I927" s="6" t="str">
        <f>IF('Log_working_3-way'!$D927="","",'True_Odds_Calculator_3-way'!O928/'True_Odds_Calculator_3-way'!B928-1)</f>
        <v/>
      </c>
      <c r="J927" s="6" t="str">
        <f>IF('Log_working_3-way'!$D927="","",'True_Odds_Calculator_3-way'!#REF!/'True_Odds_Calculator_3-way'!C928-1)</f>
        <v/>
      </c>
      <c r="K927" s="6" t="str">
        <f>IF('Log_working_3-way'!$D927="","",1/'True_Odds_Calculator_3-way'!A928+1/'True_Odds_Calculator_3-way'!B928+1/'True_Odds_Calculator_3-way'!C928-1)</f>
        <v/>
      </c>
    </row>
    <row r="928" spans="4:11" x14ac:dyDescent="0.25">
      <c r="D928" t="str">
        <f>solve_for_c('True_Odds_Calculator_3-way'!A929,'True_Odds_Calculator_3-way'!B929,'True_Odds_Calculator_3-way'!C929,'Log_working_3-way'!B$1,'Log_working_3-way'!B$2)</f>
        <v/>
      </c>
      <c r="F928" s="6" t="str">
        <f>IF('Log_working_3-way'!D928="","",1/'True_Odds_Calculator_3-way'!N929+1/'True_Odds_Calculator_3-way'!O929+1/'True_Odds_Calculator_3-way'!#REF!-1)</f>
        <v/>
      </c>
      <c r="H928" s="6" t="str">
        <f>IF('Log_working_3-way'!$D928="","",'True_Odds_Calculator_3-way'!N929/'True_Odds_Calculator_3-way'!A929-1)</f>
        <v/>
      </c>
      <c r="I928" s="6" t="str">
        <f>IF('Log_working_3-way'!$D928="","",'True_Odds_Calculator_3-way'!O929/'True_Odds_Calculator_3-way'!B929-1)</f>
        <v/>
      </c>
      <c r="J928" s="6" t="str">
        <f>IF('Log_working_3-way'!$D928="","",'True_Odds_Calculator_3-way'!#REF!/'True_Odds_Calculator_3-way'!C929-1)</f>
        <v/>
      </c>
      <c r="K928" s="6" t="str">
        <f>IF('Log_working_3-way'!$D928="","",1/'True_Odds_Calculator_3-way'!A929+1/'True_Odds_Calculator_3-way'!B929+1/'True_Odds_Calculator_3-way'!C929-1)</f>
        <v/>
      </c>
    </row>
    <row r="929" spans="4:11" x14ac:dyDescent="0.25">
      <c r="D929" t="str">
        <f>solve_for_c('True_Odds_Calculator_3-way'!A930,'True_Odds_Calculator_3-way'!B930,'True_Odds_Calculator_3-way'!C930,'Log_working_3-way'!B$1,'Log_working_3-way'!B$2)</f>
        <v/>
      </c>
      <c r="F929" s="6" t="str">
        <f>IF('Log_working_3-way'!D929="","",1/'True_Odds_Calculator_3-way'!N930+1/'True_Odds_Calculator_3-way'!O930+1/'True_Odds_Calculator_3-way'!#REF!-1)</f>
        <v/>
      </c>
      <c r="H929" s="6" t="str">
        <f>IF('Log_working_3-way'!$D929="","",'True_Odds_Calculator_3-way'!N930/'True_Odds_Calculator_3-way'!A930-1)</f>
        <v/>
      </c>
      <c r="I929" s="6" t="str">
        <f>IF('Log_working_3-way'!$D929="","",'True_Odds_Calculator_3-way'!O930/'True_Odds_Calculator_3-way'!B930-1)</f>
        <v/>
      </c>
      <c r="J929" s="6" t="str">
        <f>IF('Log_working_3-way'!$D929="","",'True_Odds_Calculator_3-way'!#REF!/'True_Odds_Calculator_3-way'!C930-1)</f>
        <v/>
      </c>
      <c r="K929" s="6" t="str">
        <f>IF('Log_working_3-way'!$D929="","",1/'True_Odds_Calculator_3-way'!A930+1/'True_Odds_Calculator_3-way'!B930+1/'True_Odds_Calculator_3-way'!C930-1)</f>
        <v/>
      </c>
    </row>
    <row r="930" spans="4:11" x14ac:dyDescent="0.25">
      <c r="D930" t="str">
        <f>solve_for_c('True_Odds_Calculator_3-way'!A931,'True_Odds_Calculator_3-way'!B931,'True_Odds_Calculator_3-way'!C931,'Log_working_3-way'!B$1,'Log_working_3-way'!B$2)</f>
        <v/>
      </c>
      <c r="F930" s="6" t="str">
        <f>IF('Log_working_3-way'!D930="","",1/'True_Odds_Calculator_3-way'!N931+1/'True_Odds_Calculator_3-way'!O931+1/'True_Odds_Calculator_3-way'!#REF!-1)</f>
        <v/>
      </c>
      <c r="H930" s="6" t="str">
        <f>IF('Log_working_3-way'!$D930="","",'True_Odds_Calculator_3-way'!N931/'True_Odds_Calculator_3-way'!A931-1)</f>
        <v/>
      </c>
      <c r="I930" s="6" t="str">
        <f>IF('Log_working_3-way'!$D930="","",'True_Odds_Calculator_3-way'!O931/'True_Odds_Calculator_3-way'!B931-1)</f>
        <v/>
      </c>
      <c r="J930" s="6" t="str">
        <f>IF('Log_working_3-way'!$D930="","",'True_Odds_Calculator_3-way'!#REF!/'True_Odds_Calculator_3-way'!C931-1)</f>
        <v/>
      </c>
      <c r="K930" s="6" t="str">
        <f>IF('Log_working_3-way'!$D930="","",1/'True_Odds_Calculator_3-way'!A931+1/'True_Odds_Calculator_3-way'!B931+1/'True_Odds_Calculator_3-way'!C931-1)</f>
        <v/>
      </c>
    </row>
    <row r="931" spans="4:11" x14ac:dyDescent="0.25">
      <c r="D931" t="str">
        <f>solve_for_c('True_Odds_Calculator_3-way'!A932,'True_Odds_Calculator_3-way'!B932,'True_Odds_Calculator_3-way'!C932,'Log_working_3-way'!B$1,'Log_working_3-way'!B$2)</f>
        <v/>
      </c>
      <c r="F931" s="6" t="str">
        <f>IF('Log_working_3-way'!D931="","",1/'True_Odds_Calculator_3-way'!N932+1/'True_Odds_Calculator_3-way'!O932+1/'True_Odds_Calculator_3-way'!#REF!-1)</f>
        <v/>
      </c>
      <c r="H931" s="6" t="str">
        <f>IF('Log_working_3-way'!$D931="","",'True_Odds_Calculator_3-way'!N932/'True_Odds_Calculator_3-way'!A932-1)</f>
        <v/>
      </c>
      <c r="I931" s="6" t="str">
        <f>IF('Log_working_3-way'!$D931="","",'True_Odds_Calculator_3-way'!O932/'True_Odds_Calculator_3-way'!B932-1)</f>
        <v/>
      </c>
      <c r="J931" s="6" t="str">
        <f>IF('Log_working_3-way'!$D931="","",'True_Odds_Calculator_3-way'!#REF!/'True_Odds_Calculator_3-way'!C932-1)</f>
        <v/>
      </c>
      <c r="K931" s="6" t="str">
        <f>IF('Log_working_3-way'!$D931="","",1/'True_Odds_Calculator_3-way'!A932+1/'True_Odds_Calculator_3-way'!B932+1/'True_Odds_Calculator_3-way'!C932-1)</f>
        <v/>
      </c>
    </row>
    <row r="932" spans="4:11" x14ac:dyDescent="0.25">
      <c r="D932" t="str">
        <f>solve_for_c('True_Odds_Calculator_3-way'!A933,'True_Odds_Calculator_3-way'!B933,'True_Odds_Calculator_3-way'!C933,'Log_working_3-way'!B$1,'Log_working_3-way'!B$2)</f>
        <v/>
      </c>
      <c r="F932" s="6" t="str">
        <f>IF('Log_working_3-way'!D932="","",1/'True_Odds_Calculator_3-way'!N933+1/'True_Odds_Calculator_3-way'!O933+1/'True_Odds_Calculator_3-way'!#REF!-1)</f>
        <v/>
      </c>
      <c r="H932" s="6" t="str">
        <f>IF('Log_working_3-way'!$D932="","",'True_Odds_Calculator_3-way'!N933/'True_Odds_Calculator_3-way'!A933-1)</f>
        <v/>
      </c>
      <c r="I932" s="6" t="str">
        <f>IF('Log_working_3-way'!$D932="","",'True_Odds_Calculator_3-way'!O933/'True_Odds_Calculator_3-way'!B933-1)</f>
        <v/>
      </c>
      <c r="J932" s="6" t="str">
        <f>IF('Log_working_3-way'!$D932="","",'True_Odds_Calculator_3-way'!#REF!/'True_Odds_Calculator_3-way'!C933-1)</f>
        <v/>
      </c>
      <c r="K932" s="6" t="str">
        <f>IF('Log_working_3-way'!$D932="","",1/'True_Odds_Calculator_3-way'!A933+1/'True_Odds_Calculator_3-way'!B933+1/'True_Odds_Calculator_3-way'!C933-1)</f>
        <v/>
      </c>
    </row>
    <row r="933" spans="4:11" x14ac:dyDescent="0.25">
      <c r="D933" t="str">
        <f>solve_for_c('True_Odds_Calculator_3-way'!A934,'True_Odds_Calculator_3-way'!B934,'True_Odds_Calculator_3-way'!C934,'Log_working_3-way'!B$1,'Log_working_3-way'!B$2)</f>
        <v/>
      </c>
      <c r="F933" s="6" t="str">
        <f>IF('Log_working_3-way'!D933="","",1/'True_Odds_Calculator_3-way'!N934+1/'True_Odds_Calculator_3-way'!O934+1/'True_Odds_Calculator_3-way'!#REF!-1)</f>
        <v/>
      </c>
      <c r="H933" s="6" t="str">
        <f>IF('Log_working_3-way'!$D933="","",'True_Odds_Calculator_3-way'!N934/'True_Odds_Calculator_3-way'!A934-1)</f>
        <v/>
      </c>
      <c r="I933" s="6" t="str">
        <f>IF('Log_working_3-way'!$D933="","",'True_Odds_Calculator_3-way'!O934/'True_Odds_Calculator_3-way'!B934-1)</f>
        <v/>
      </c>
      <c r="J933" s="6" t="str">
        <f>IF('Log_working_3-way'!$D933="","",'True_Odds_Calculator_3-way'!#REF!/'True_Odds_Calculator_3-way'!C934-1)</f>
        <v/>
      </c>
      <c r="K933" s="6" t="str">
        <f>IF('Log_working_3-way'!$D933="","",1/'True_Odds_Calculator_3-way'!A934+1/'True_Odds_Calculator_3-way'!B934+1/'True_Odds_Calculator_3-way'!C934-1)</f>
        <v/>
      </c>
    </row>
    <row r="934" spans="4:11" x14ac:dyDescent="0.25">
      <c r="D934" t="str">
        <f>solve_for_c('True_Odds_Calculator_3-way'!A935,'True_Odds_Calculator_3-way'!B935,'True_Odds_Calculator_3-way'!C935,'Log_working_3-way'!B$1,'Log_working_3-way'!B$2)</f>
        <v/>
      </c>
      <c r="F934" s="6" t="str">
        <f>IF('Log_working_3-way'!D934="","",1/'True_Odds_Calculator_3-way'!N935+1/'True_Odds_Calculator_3-way'!O935+1/'True_Odds_Calculator_3-way'!#REF!-1)</f>
        <v/>
      </c>
      <c r="H934" s="6" t="str">
        <f>IF('Log_working_3-way'!$D934="","",'True_Odds_Calculator_3-way'!N935/'True_Odds_Calculator_3-way'!A935-1)</f>
        <v/>
      </c>
      <c r="I934" s="6" t="str">
        <f>IF('Log_working_3-way'!$D934="","",'True_Odds_Calculator_3-way'!O935/'True_Odds_Calculator_3-way'!B935-1)</f>
        <v/>
      </c>
      <c r="J934" s="6" t="str">
        <f>IF('Log_working_3-way'!$D934="","",'True_Odds_Calculator_3-way'!#REF!/'True_Odds_Calculator_3-way'!C935-1)</f>
        <v/>
      </c>
      <c r="K934" s="6" t="str">
        <f>IF('Log_working_3-way'!$D934="","",1/'True_Odds_Calculator_3-way'!A935+1/'True_Odds_Calculator_3-way'!B935+1/'True_Odds_Calculator_3-way'!C935-1)</f>
        <v/>
      </c>
    </row>
    <row r="935" spans="4:11" x14ac:dyDescent="0.25">
      <c r="D935" t="str">
        <f>solve_for_c('True_Odds_Calculator_3-way'!A936,'True_Odds_Calculator_3-way'!B936,'True_Odds_Calculator_3-way'!C936,'Log_working_3-way'!B$1,'Log_working_3-way'!B$2)</f>
        <v/>
      </c>
      <c r="F935" s="6" t="str">
        <f>IF('Log_working_3-way'!D935="","",1/'True_Odds_Calculator_3-way'!N936+1/'True_Odds_Calculator_3-way'!O936+1/'True_Odds_Calculator_3-way'!#REF!-1)</f>
        <v/>
      </c>
      <c r="H935" s="6" t="str">
        <f>IF('Log_working_3-way'!$D935="","",'True_Odds_Calculator_3-way'!N936/'True_Odds_Calculator_3-way'!A936-1)</f>
        <v/>
      </c>
      <c r="I935" s="6" t="str">
        <f>IF('Log_working_3-way'!$D935="","",'True_Odds_Calculator_3-way'!O936/'True_Odds_Calculator_3-way'!B936-1)</f>
        <v/>
      </c>
      <c r="J935" s="6" t="str">
        <f>IF('Log_working_3-way'!$D935="","",'True_Odds_Calculator_3-way'!#REF!/'True_Odds_Calculator_3-way'!C936-1)</f>
        <v/>
      </c>
      <c r="K935" s="6" t="str">
        <f>IF('Log_working_3-way'!$D935="","",1/'True_Odds_Calculator_3-way'!A936+1/'True_Odds_Calculator_3-way'!B936+1/'True_Odds_Calculator_3-way'!C936-1)</f>
        <v/>
      </c>
    </row>
    <row r="936" spans="4:11" x14ac:dyDescent="0.25">
      <c r="D936" t="str">
        <f>solve_for_c('True_Odds_Calculator_3-way'!A937,'True_Odds_Calculator_3-way'!B937,'True_Odds_Calculator_3-way'!C937,'Log_working_3-way'!B$1,'Log_working_3-way'!B$2)</f>
        <v/>
      </c>
      <c r="F936" s="6" t="str">
        <f>IF('Log_working_3-way'!D936="","",1/'True_Odds_Calculator_3-way'!N937+1/'True_Odds_Calculator_3-way'!O937+1/'True_Odds_Calculator_3-way'!#REF!-1)</f>
        <v/>
      </c>
      <c r="H936" s="6" t="str">
        <f>IF('Log_working_3-way'!$D936="","",'True_Odds_Calculator_3-way'!N937/'True_Odds_Calculator_3-way'!A937-1)</f>
        <v/>
      </c>
      <c r="I936" s="6" t="str">
        <f>IF('Log_working_3-way'!$D936="","",'True_Odds_Calculator_3-way'!O937/'True_Odds_Calculator_3-way'!B937-1)</f>
        <v/>
      </c>
      <c r="J936" s="6" t="str">
        <f>IF('Log_working_3-way'!$D936="","",'True_Odds_Calculator_3-way'!#REF!/'True_Odds_Calculator_3-way'!C937-1)</f>
        <v/>
      </c>
      <c r="K936" s="6" t="str">
        <f>IF('Log_working_3-way'!$D936="","",1/'True_Odds_Calculator_3-way'!A937+1/'True_Odds_Calculator_3-way'!B937+1/'True_Odds_Calculator_3-way'!C937-1)</f>
        <v/>
      </c>
    </row>
    <row r="937" spans="4:11" x14ac:dyDescent="0.25">
      <c r="D937" t="str">
        <f>solve_for_c('True_Odds_Calculator_3-way'!A938,'True_Odds_Calculator_3-way'!B938,'True_Odds_Calculator_3-way'!C938,'Log_working_3-way'!B$1,'Log_working_3-way'!B$2)</f>
        <v/>
      </c>
      <c r="F937" s="6" t="str">
        <f>IF('Log_working_3-way'!D937="","",1/'True_Odds_Calculator_3-way'!N938+1/'True_Odds_Calculator_3-way'!O938+1/'True_Odds_Calculator_3-way'!#REF!-1)</f>
        <v/>
      </c>
      <c r="H937" s="6" t="str">
        <f>IF('Log_working_3-way'!$D937="","",'True_Odds_Calculator_3-way'!N938/'True_Odds_Calculator_3-way'!A938-1)</f>
        <v/>
      </c>
      <c r="I937" s="6" t="str">
        <f>IF('Log_working_3-way'!$D937="","",'True_Odds_Calculator_3-way'!O938/'True_Odds_Calculator_3-way'!B938-1)</f>
        <v/>
      </c>
      <c r="J937" s="6" t="str">
        <f>IF('Log_working_3-way'!$D937="","",'True_Odds_Calculator_3-way'!#REF!/'True_Odds_Calculator_3-way'!C938-1)</f>
        <v/>
      </c>
      <c r="K937" s="6" t="str">
        <f>IF('Log_working_3-way'!$D937="","",1/'True_Odds_Calculator_3-way'!A938+1/'True_Odds_Calculator_3-way'!B938+1/'True_Odds_Calculator_3-way'!C938-1)</f>
        <v/>
      </c>
    </row>
    <row r="938" spans="4:11" x14ac:dyDescent="0.25">
      <c r="D938" t="str">
        <f>solve_for_c('True_Odds_Calculator_3-way'!A939,'True_Odds_Calculator_3-way'!B939,'True_Odds_Calculator_3-way'!C939,'Log_working_3-way'!B$1,'Log_working_3-way'!B$2)</f>
        <v/>
      </c>
      <c r="F938" s="6" t="str">
        <f>IF('Log_working_3-way'!D938="","",1/'True_Odds_Calculator_3-way'!N939+1/'True_Odds_Calculator_3-way'!O939+1/'True_Odds_Calculator_3-way'!#REF!-1)</f>
        <v/>
      </c>
      <c r="H938" s="6" t="str">
        <f>IF('Log_working_3-way'!$D938="","",'True_Odds_Calculator_3-way'!N939/'True_Odds_Calculator_3-way'!A939-1)</f>
        <v/>
      </c>
      <c r="I938" s="6" t="str">
        <f>IF('Log_working_3-way'!$D938="","",'True_Odds_Calculator_3-way'!O939/'True_Odds_Calculator_3-way'!B939-1)</f>
        <v/>
      </c>
      <c r="J938" s="6" t="str">
        <f>IF('Log_working_3-way'!$D938="","",'True_Odds_Calculator_3-way'!#REF!/'True_Odds_Calculator_3-way'!C939-1)</f>
        <v/>
      </c>
      <c r="K938" s="6" t="str">
        <f>IF('Log_working_3-way'!$D938="","",1/'True_Odds_Calculator_3-way'!A939+1/'True_Odds_Calculator_3-way'!B939+1/'True_Odds_Calculator_3-way'!C939-1)</f>
        <v/>
      </c>
    </row>
    <row r="939" spans="4:11" x14ac:dyDescent="0.25">
      <c r="D939" t="str">
        <f>solve_for_c('True_Odds_Calculator_3-way'!A940,'True_Odds_Calculator_3-way'!B940,'True_Odds_Calculator_3-way'!C940,'Log_working_3-way'!B$1,'Log_working_3-way'!B$2)</f>
        <v/>
      </c>
      <c r="F939" s="6" t="str">
        <f>IF('Log_working_3-way'!D939="","",1/'True_Odds_Calculator_3-way'!N940+1/'True_Odds_Calculator_3-way'!O940+1/'True_Odds_Calculator_3-way'!#REF!-1)</f>
        <v/>
      </c>
      <c r="H939" s="6" t="str">
        <f>IF('Log_working_3-way'!$D939="","",'True_Odds_Calculator_3-way'!N940/'True_Odds_Calculator_3-way'!A940-1)</f>
        <v/>
      </c>
      <c r="I939" s="6" t="str">
        <f>IF('Log_working_3-way'!$D939="","",'True_Odds_Calculator_3-way'!O940/'True_Odds_Calculator_3-way'!B940-1)</f>
        <v/>
      </c>
      <c r="J939" s="6" t="str">
        <f>IF('Log_working_3-way'!$D939="","",'True_Odds_Calculator_3-way'!#REF!/'True_Odds_Calculator_3-way'!C940-1)</f>
        <v/>
      </c>
      <c r="K939" s="6" t="str">
        <f>IF('Log_working_3-way'!$D939="","",1/'True_Odds_Calculator_3-way'!A940+1/'True_Odds_Calculator_3-way'!B940+1/'True_Odds_Calculator_3-way'!C940-1)</f>
        <v/>
      </c>
    </row>
    <row r="940" spans="4:11" x14ac:dyDescent="0.25">
      <c r="D940" t="str">
        <f>solve_for_c('True_Odds_Calculator_3-way'!A941,'True_Odds_Calculator_3-way'!B941,'True_Odds_Calculator_3-way'!C941,'Log_working_3-way'!B$1,'Log_working_3-way'!B$2)</f>
        <v/>
      </c>
      <c r="F940" s="6" t="str">
        <f>IF('Log_working_3-way'!D940="","",1/'True_Odds_Calculator_3-way'!N941+1/'True_Odds_Calculator_3-way'!O941+1/'True_Odds_Calculator_3-way'!#REF!-1)</f>
        <v/>
      </c>
      <c r="H940" s="6" t="str">
        <f>IF('Log_working_3-way'!$D940="","",'True_Odds_Calculator_3-way'!N941/'True_Odds_Calculator_3-way'!A941-1)</f>
        <v/>
      </c>
      <c r="I940" s="6" t="str">
        <f>IF('Log_working_3-way'!$D940="","",'True_Odds_Calculator_3-way'!O941/'True_Odds_Calculator_3-way'!B941-1)</f>
        <v/>
      </c>
      <c r="J940" s="6" t="str">
        <f>IF('Log_working_3-way'!$D940="","",'True_Odds_Calculator_3-way'!#REF!/'True_Odds_Calculator_3-way'!C941-1)</f>
        <v/>
      </c>
      <c r="K940" s="6" t="str">
        <f>IF('Log_working_3-way'!$D940="","",1/'True_Odds_Calculator_3-way'!A941+1/'True_Odds_Calculator_3-way'!B941+1/'True_Odds_Calculator_3-way'!C941-1)</f>
        <v/>
      </c>
    </row>
    <row r="941" spans="4:11" x14ac:dyDescent="0.25">
      <c r="D941" t="str">
        <f>solve_for_c('True_Odds_Calculator_3-way'!A942,'True_Odds_Calculator_3-way'!B942,'True_Odds_Calculator_3-way'!C942,'Log_working_3-way'!B$1,'Log_working_3-way'!B$2)</f>
        <v/>
      </c>
      <c r="F941" s="6" t="str">
        <f>IF('Log_working_3-way'!D941="","",1/'True_Odds_Calculator_3-way'!N942+1/'True_Odds_Calculator_3-way'!O942+1/'True_Odds_Calculator_3-way'!#REF!-1)</f>
        <v/>
      </c>
      <c r="H941" s="6" t="str">
        <f>IF('Log_working_3-way'!$D941="","",'True_Odds_Calculator_3-way'!N942/'True_Odds_Calculator_3-way'!A942-1)</f>
        <v/>
      </c>
      <c r="I941" s="6" t="str">
        <f>IF('Log_working_3-way'!$D941="","",'True_Odds_Calculator_3-way'!O942/'True_Odds_Calculator_3-way'!B942-1)</f>
        <v/>
      </c>
      <c r="J941" s="6" t="str">
        <f>IF('Log_working_3-way'!$D941="","",'True_Odds_Calculator_3-way'!#REF!/'True_Odds_Calculator_3-way'!C942-1)</f>
        <v/>
      </c>
      <c r="K941" s="6" t="str">
        <f>IF('Log_working_3-way'!$D941="","",1/'True_Odds_Calculator_3-way'!A942+1/'True_Odds_Calculator_3-way'!B942+1/'True_Odds_Calculator_3-way'!C942-1)</f>
        <v/>
      </c>
    </row>
    <row r="942" spans="4:11" x14ac:dyDescent="0.25">
      <c r="D942" t="str">
        <f>solve_for_c('True_Odds_Calculator_3-way'!A943,'True_Odds_Calculator_3-way'!B943,'True_Odds_Calculator_3-way'!C943,'Log_working_3-way'!B$1,'Log_working_3-way'!B$2)</f>
        <v/>
      </c>
      <c r="F942" s="6" t="str">
        <f>IF('Log_working_3-way'!D942="","",1/'True_Odds_Calculator_3-way'!N943+1/'True_Odds_Calculator_3-way'!O943+1/'True_Odds_Calculator_3-way'!#REF!-1)</f>
        <v/>
      </c>
      <c r="H942" s="6" t="str">
        <f>IF('Log_working_3-way'!$D942="","",'True_Odds_Calculator_3-way'!N943/'True_Odds_Calculator_3-way'!A943-1)</f>
        <v/>
      </c>
      <c r="I942" s="6" t="str">
        <f>IF('Log_working_3-way'!$D942="","",'True_Odds_Calculator_3-way'!O943/'True_Odds_Calculator_3-way'!B943-1)</f>
        <v/>
      </c>
      <c r="J942" s="6" t="str">
        <f>IF('Log_working_3-way'!$D942="","",'True_Odds_Calculator_3-way'!#REF!/'True_Odds_Calculator_3-way'!C943-1)</f>
        <v/>
      </c>
      <c r="K942" s="6" t="str">
        <f>IF('Log_working_3-way'!$D942="","",1/'True_Odds_Calculator_3-way'!A943+1/'True_Odds_Calculator_3-way'!B943+1/'True_Odds_Calculator_3-way'!C943-1)</f>
        <v/>
      </c>
    </row>
    <row r="943" spans="4:11" x14ac:dyDescent="0.25">
      <c r="D943" t="str">
        <f>solve_for_c('True_Odds_Calculator_3-way'!A944,'True_Odds_Calculator_3-way'!B944,'True_Odds_Calculator_3-way'!C944,'Log_working_3-way'!B$1,'Log_working_3-way'!B$2)</f>
        <v/>
      </c>
      <c r="F943" s="6" t="str">
        <f>IF('Log_working_3-way'!D943="","",1/'True_Odds_Calculator_3-way'!N944+1/'True_Odds_Calculator_3-way'!O944+1/'True_Odds_Calculator_3-way'!#REF!-1)</f>
        <v/>
      </c>
      <c r="H943" s="6" t="str">
        <f>IF('Log_working_3-way'!$D943="","",'True_Odds_Calculator_3-way'!N944/'True_Odds_Calculator_3-way'!A944-1)</f>
        <v/>
      </c>
      <c r="I943" s="6" t="str">
        <f>IF('Log_working_3-way'!$D943="","",'True_Odds_Calculator_3-way'!O944/'True_Odds_Calculator_3-way'!B944-1)</f>
        <v/>
      </c>
      <c r="J943" s="6" t="str">
        <f>IF('Log_working_3-way'!$D943="","",'True_Odds_Calculator_3-way'!#REF!/'True_Odds_Calculator_3-way'!C944-1)</f>
        <v/>
      </c>
      <c r="K943" s="6" t="str">
        <f>IF('Log_working_3-way'!$D943="","",1/'True_Odds_Calculator_3-way'!A944+1/'True_Odds_Calculator_3-way'!B944+1/'True_Odds_Calculator_3-way'!C944-1)</f>
        <v/>
      </c>
    </row>
    <row r="944" spans="4:11" x14ac:dyDescent="0.25">
      <c r="D944" t="str">
        <f>solve_for_c('True_Odds_Calculator_3-way'!A945,'True_Odds_Calculator_3-way'!B945,'True_Odds_Calculator_3-way'!C945,'Log_working_3-way'!B$1,'Log_working_3-way'!B$2)</f>
        <v/>
      </c>
      <c r="F944" s="6" t="str">
        <f>IF('Log_working_3-way'!D944="","",1/'True_Odds_Calculator_3-way'!N945+1/'True_Odds_Calculator_3-way'!O945+1/'True_Odds_Calculator_3-way'!#REF!-1)</f>
        <v/>
      </c>
      <c r="H944" s="6" t="str">
        <f>IF('Log_working_3-way'!$D944="","",'True_Odds_Calculator_3-way'!N945/'True_Odds_Calculator_3-way'!A945-1)</f>
        <v/>
      </c>
      <c r="I944" s="6" t="str">
        <f>IF('Log_working_3-way'!$D944="","",'True_Odds_Calculator_3-way'!O945/'True_Odds_Calculator_3-way'!B945-1)</f>
        <v/>
      </c>
      <c r="J944" s="6" t="str">
        <f>IF('Log_working_3-way'!$D944="","",'True_Odds_Calculator_3-way'!#REF!/'True_Odds_Calculator_3-way'!C945-1)</f>
        <v/>
      </c>
      <c r="K944" s="6" t="str">
        <f>IF('Log_working_3-way'!$D944="","",1/'True_Odds_Calculator_3-way'!A945+1/'True_Odds_Calculator_3-way'!B945+1/'True_Odds_Calculator_3-way'!C945-1)</f>
        <v/>
      </c>
    </row>
    <row r="945" spans="4:11" x14ac:dyDescent="0.25">
      <c r="D945" t="str">
        <f>solve_for_c('True_Odds_Calculator_3-way'!A946,'True_Odds_Calculator_3-way'!B946,'True_Odds_Calculator_3-way'!C946,'Log_working_3-way'!B$1,'Log_working_3-way'!B$2)</f>
        <v/>
      </c>
      <c r="F945" s="6" t="str">
        <f>IF('Log_working_3-way'!D945="","",1/'True_Odds_Calculator_3-way'!N946+1/'True_Odds_Calculator_3-way'!O946+1/'True_Odds_Calculator_3-way'!#REF!-1)</f>
        <v/>
      </c>
      <c r="H945" s="6" t="str">
        <f>IF('Log_working_3-way'!$D945="","",'True_Odds_Calculator_3-way'!N946/'True_Odds_Calculator_3-way'!A946-1)</f>
        <v/>
      </c>
      <c r="I945" s="6" t="str">
        <f>IF('Log_working_3-way'!$D945="","",'True_Odds_Calculator_3-way'!O946/'True_Odds_Calculator_3-way'!B946-1)</f>
        <v/>
      </c>
      <c r="J945" s="6" t="str">
        <f>IF('Log_working_3-way'!$D945="","",'True_Odds_Calculator_3-way'!#REF!/'True_Odds_Calculator_3-way'!C946-1)</f>
        <v/>
      </c>
      <c r="K945" s="6" t="str">
        <f>IF('Log_working_3-way'!$D945="","",1/'True_Odds_Calculator_3-way'!A946+1/'True_Odds_Calculator_3-way'!B946+1/'True_Odds_Calculator_3-way'!C946-1)</f>
        <v/>
      </c>
    </row>
    <row r="946" spans="4:11" x14ac:dyDescent="0.25">
      <c r="D946" t="str">
        <f>solve_for_c('True_Odds_Calculator_3-way'!A947,'True_Odds_Calculator_3-way'!B947,'True_Odds_Calculator_3-way'!C947,'Log_working_3-way'!B$1,'Log_working_3-way'!B$2)</f>
        <v/>
      </c>
      <c r="F946" s="6" t="str">
        <f>IF('Log_working_3-way'!D946="","",1/'True_Odds_Calculator_3-way'!N947+1/'True_Odds_Calculator_3-way'!O947+1/'True_Odds_Calculator_3-way'!#REF!-1)</f>
        <v/>
      </c>
      <c r="H946" s="6" t="str">
        <f>IF('Log_working_3-way'!$D946="","",'True_Odds_Calculator_3-way'!N947/'True_Odds_Calculator_3-way'!A947-1)</f>
        <v/>
      </c>
      <c r="I946" s="6" t="str">
        <f>IF('Log_working_3-way'!$D946="","",'True_Odds_Calculator_3-way'!O947/'True_Odds_Calculator_3-way'!B947-1)</f>
        <v/>
      </c>
      <c r="J946" s="6" t="str">
        <f>IF('Log_working_3-way'!$D946="","",'True_Odds_Calculator_3-way'!#REF!/'True_Odds_Calculator_3-way'!C947-1)</f>
        <v/>
      </c>
      <c r="K946" s="6" t="str">
        <f>IF('Log_working_3-way'!$D946="","",1/'True_Odds_Calculator_3-way'!A947+1/'True_Odds_Calculator_3-way'!B947+1/'True_Odds_Calculator_3-way'!C947-1)</f>
        <v/>
      </c>
    </row>
    <row r="947" spans="4:11" x14ac:dyDescent="0.25">
      <c r="D947" t="str">
        <f>solve_for_c('True_Odds_Calculator_3-way'!A948,'True_Odds_Calculator_3-way'!B948,'True_Odds_Calculator_3-way'!C948,'Log_working_3-way'!B$1,'Log_working_3-way'!B$2)</f>
        <v/>
      </c>
      <c r="F947" s="6" t="str">
        <f>IF('Log_working_3-way'!D947="","",1/'True_Odds_Calculator_3-way'!N948+1/'True_Odds_Calculator_3-way'!O948+1/'True_Odds_Calculator_3-way'!#REF!-1)</f>
        <v/>
      </c>
      <c r="H947" s="6" t="str">
        <f>IF('Log_working_3-way'!$D947="","",'True_Odds_Calculator_3-way'!N948/'True_Odds_Calculator_3-way'!A948-1)</f>
        <v/>
      </c>
      <c r="I947" s="6" t="str">
        <f>IF('Log_working_3-way'!$D947="","",'True_Odds_Calculator_3-way'!O948/'True_Odds_Calculator_3-way'!B948-1)</f>
        <v/>
      </c>
      <c r="J947" s="6" t="str">
        <f>IF('Log_working_3-way'!$D947="","",'True_Odds_Calculator_3-way'!#REF!/'True_Odds_Calculator_3-way'!C948-1)</f>
        <v/>
      </c>
      <c r="K947" s="6" t="str">
        <f>IF('Log_working_3-way'!$D947="","",1/'True_Odds_Calculator_3-way'!A948+1/'True_Odds_Calculator_3-way'!B948+1/'True_Odds_Calculator_3-way'!C948-1)</f>
        <v/>
      </c>
    </row>
    <row r="948" spans="4:11" x14ac:dyDescent="0.25">
      <c r="D948" t="str">
        <f>solve_for_c('True_Odds_Calculator_3-way'!A949,'True_Odds_Calculator_3-way'!B949,'True_Odds_Calculator_3-way'!C949,'Log_working_3-way'!B$1,'Log_working_3-way'!B$2)</f>
        <v/>
      </c>
      <c r="F948" s="6" t="str">
        <f>IF('Log_working_3-way'!D948="","",1/'True_Odds_Calculator_3-way'!N949+1/'True_Odds_Calculator_3-way'!O949+1/'True_Odds_Calculator_3-way'!#REF!-1)</f>
        <v/>
      </c>
      <c r="H948" s="6" t="str">
        <f>IF('Log_working_3-way'!$D948="","",'True_Odds_Calculator_3-way'!N949/'True_Odds_Calculator_3-way'!A949-1)</f>
        <v/>
      </c>
      <c r="I948" s="6" t="str">
        <f>IF('Log_working_3-way'!$D948="","",'True_Odds_Calculator_3-way'!O949/'True_Odds_Calculator_3-way'!B949-1)</f>
        <v/>
      </c>
      <c r="J948" s="6" t="str">
        <f>IF('Log_working_3-way'!$D948="","",'True_Odds_Calculator_3-way'!#REF!/'True_Odds_Calculator_3-way'!C949-1)</f>
        <v/>
      </c>
      <c r="K948" s="6" t="str">
        <f>IF('Log_working_3-way'!$D948="","",1/'True_Odds_Calculator_3-way'!A949+1/'True_Odds_Calculator_3-way'!B949+1/'True_Odds_Calculator_3-way'!C949-1)</f>
        <v/>
      </c>
    </row>
    <row r="949" spans="4:11" x14ac:dyDescent="0.25">
      <c r="D949" t="str">
        <f>solve_for_c('True_Odds_Calculator_3-way'!A950,'True_Odds_Calculator_3-way'!B950,'True_Odds_Calculator_3-way'!C950,'Log_working_3-way'!B$1,'Log_working_3-way'!B$2)</f>
        <v/>
      </c>
      <c r="F949" s="6" t="str">
        <f>IF('Log_working_3-way'!D949="","",1/'True_Odds_Calculator_3-way'!N950+1/'True_Odds_Calculator_3-way'!O950+1/'True_Odds_Calculator_3-way'!#REF!-1)</f>
        <v/>
      </c>
      <c r="H949" s="6" t="str">
        <f>IF('Log_working_3-way'!$D949="","",'True_Odds_Calculator_3-way'!N950/'True_Odds_Calculator_3-way'!A950-1)</f>
        <v/>
      </c>
      <c r="I949" s="6" t="str">
        <f>IF('Log_working_3-way'!$D949="","",'True_Odds_Calculator_3-way'!O950/'True_Odds_Calculator_3-way'!B950-1)</f>
        <v/>
      </c>
      <c r="J949" s="6" t="str">
        <f>IF('Log_working_3-way'!$D949="","",'True_Odds_Calculator_3-way'!#REF!/'True_Odds_Calculator_3-way'!C950-1)</f>
        <v/>
      </c>
      <c r="K949" s="6" t="str">
        <f>IF('Log_working_3-way'!$D949="","",1/'True_Odds_Calculator_3-way'!A950+1/'True_Odds_Calculator_3-way'!B950+1/'True_Odds_Calculator_3-way'!C950-1)</f>
        <v/>
      </c>
    </row>
    <row r="950" spans="4:11" x14ac:dyDescent="0.25">
      <c r="D950" t="str">
        <f>solve_for_c('True_Odds_Calculator_3-way'!A951,'True_Odds_Calculator_3-way'!B951,'True_Odds_Calculator_3-way'!C951,'Log_working_3-way'!B$1,'Log_working_3-way'!B$2)</f>
        <v/>
      </c>
      <c r="F950" s="6" t="str">
        <f>IF('Log_working_3-way'!D950="","",1/'True_Odds_Calculator_3-way'!N951+1/'True_Odds_Calculator_3-way'!O951+1/'True_Odds_Calculator_3-way'!#REF!-1)</f>
        <v/>
      </c>
      <c r="H950" s="6" t="str">
        <f>IF('Log_working_3-way'!$D950="","",'True_Odds_Calculator_3-way'!N951/'True_Odds_Calculator_3-way'!A951-1)</f>
        <v/>
      </c>
      <c r="I950" s="6" t="str">
        <f>IF('Log_working_3-way'!$D950="","",'True_Odds_Calculator_3-way'!O951/'True_Odds_Calculator_3-way'!B951-1)</f>
        <v/>
      </c>
      <c r="J950" s="6" t="str">
        <f>IF('Log_working_3-way'!$D950="","",'True_Odds_Calculator_3-way'!#REF!/'True_Odds_Calculator_3-way'!C951-1)</f>
        <v/>
      </c>
      <c r="K950" s="6" t="str">
        <f>IF('Log_working_3-way'!$D950="","",1/'True_Odds_Calculator_3-way'!A951+1/'True_Odds_Calculator_3-way'!B951+1/'True_Odds_Calculator_3-way'!C951-1)</f>
        <v/>
      </c>
    </row>
    <row r="951" spans="4:11" x14ac:dyDescent="0.25">
      <c r="D951" t="str">
        <f>solve_for_c('True_Odds_Calculator_3-way'!A952,'True_Odds_Calculator_3-way'!B952,'True_Odds_Calculator_3-way'!C952,'Log_working_3-way'!B$1,'Log_working_3-way'!B$2)</f>
        <v/>
      </c>
      <c r="F951" s="6" t="str">
        <f>IF('Log_working_3-way'!D951="","",1/'True_Odds_Calculator_3-way'!N952+1/'True_Odds_Calculator_3-way'!O952+1/'True_Odds_Calculator_3-way'!#REF!-1)</f>
        <v/>
      </c>
      <c r="H951" s="6" t="str">
        <f>IF('Log_working_3-way'!$D951="","",'True_Odds_Calculator_3-way'!N952/'True_Odds_Calculator_3-way'!A952-1)</f>
        <v/>
      </c>
      <c r="I951" s="6" t="str">
        <f>IF('Log_working_3-way'!$D951="","",'True_Odds_Calculator_3-way'!O952/'True_Odds_Calculator_3-way'!B952-1)</f>
        <v/>
      </c>
      <c r="J951" s="6" t="str">
        <f>IF('Log_working_3-way'!$D951="","",'True_Odds_Calculator_3-way'!#REF!/'True_Odds_Calculator_3-way'!C952-1)</f>
        <v/>
      </c>
      <c r="K951" s="6" t="str">
        <f>IF('Log_working_3-way'!$D951="","",1/'True_Odds_Calculator_3-way'!A952+1/'True_Odds_Calculator_3-way'!B952+1/'True_Odds_Calculator_3-way'!C952-1)</f>
        <v/>
      </c>
    </row>
    <row r="952" spans="4:11" x14ac:dyDescent="0.25">
      <c r="D952" t="str">
        <f>solve_for_c('True_Odds_Calculator_3-way'!A953,'True_Odds_Calculator_3-way'!B953,'True_Odds_Calculator_3-way'!C953,'Log_working_3-way'!B$1,'Log_working_3-way'!B$2)</f>
        <v/>
      </c>
      <c r="F952" s="6" t="str">
        <f>IF('Log_working_3-way'!D952="","",1/'True_Odds_Calculator_3-way'!N953+1/'True_Odds_Calculator_3-way'!O953+1/'True_Odds_Calculator_3-way'!#REF!-1)</f>
        <v/>
      </c>
      <c r="H952" s="6" t="str">
        <f>IF('Log_working_3-way'!$D952="","",'True_Odds_Calculator_3-way'!N953/'True_Odds_Calculator_3-way'!A953-1)</f>
        <v/>
      </c>
      <c r="I952" s="6" t="str">
        <f>IF('Log_working_3-way'!$D952="","",'True_Odds_Calculator_3-way'!O953/'True_Odds_Calculator_3-way'!B953-1)</f>
        <v/>
      </c>
      <c r="J952" s="6" t="str">
        <f>IF('Log_working_3-way'!$D952="","",'True_Odds_Calculator_3-way'!#REF!/'True_Odds_Calculator_3-way'!C953-1)</f>
        <v/>
      </c>
      <c r="K952" s="6" t="str">
        <f>IF('Log_working_3-way'!$D952="","",1/'True_Odds_Calculator_3-way'!A953+1/'True_Odds_Calculator_3-way'!B953+1/'True_Odds_Calculator_3-way'!C953-1)</f>
        <v/>
      </c>
    </row>
    <row r="953" spans="4:11" x14ac:dyDescent="0.25">
      <c r="D953" t="str">
        <f>solve_for_c('True_Odds_Calculator_3-way'!A954,'True_Odds_Calculator_3-way'!B954,'True_Odds_Calculator_3-way'!C954,'Log_working_3-way'!B$1,'Log_working_3-way'!B$2)</f>
        <v/>
      </c>
      <c r="F953" s="6" t="str">
        <f>IF('Log_working_3-way'!D953="","",1/'True_Odds_Calculator_3-way'!N954+1/'True_Odds_Calculator_3-way'!O954+1/'True_Odds_Calculator_3-way'!#REF!-1)</f>
        <v/>
      </c>
      <c r="H953" s="6" t="str">
        <f>IF('Log_working_3-way'!$D953="","",'True_Odds_Calculator_3-way'!N954/'True_Odds_Calculator_3-way'!A954-1)</f>
        <v/>
      </c>
      <c r="I953" s="6" t="str">
        <f>IF('Log_working_3-way'!$D953="","",'True_Odds_Calculator_3-way'!O954/'True_Odds_Calculator_3-way'!B954-1)</f>
        <v/>
      </c>
      <c r="J953" s="6" t="str">
        <f>IF('Log_working_3-way'!$D953="","",'True_Odds_Calculator_3-way'!#REF!/'True_Odds_Calculator_3-way'!C954-1)</f>
        <v/>
      </c>
      <c r="K953" s="6" t="str">
        <f>IF('Log_working_3-way'!$D953="","",1/'True_Odds_Calculator_3-way'!A954+1/'True_Odds_Calculator_3-way'!B954+1/'True_Odds_Calculator_3-way'!C954-1)</f>
        <v/>
      </c>
    </row>
    <row r="954" spans="4:11" x14ac:dyDescent="0.25">
      <c r="D954" t="str">
        <f>solve_for_c('True_Odds_Calculator_3-way'!A955,'True_Odds_Calculator_3-way'!B955,'True_Odds_Calculator_3-way'!C955,'Log_working_3-way'!B$1,'Log_working_3-way'!B$2)</f>
        <v/>
      </c>
      <c r="F954" s="6" t="str">
        <f>IF('Log_working_3-way'!D954="","",1/'True_Odds_Calculator_3-way'!N955+1/'True_Odds_Calculator_3-way'!O955+1/'True_Odds_Calculator_3-way'!#REF!-1)</f>
        <v/>
      </c>
      <c r="H954" s="6" t="str">
        <f>IF('Log_working_3-way'!$D954="","",'True_Odds_Calculator_3-way'!N955/'True_Odds_Calculator_3-way'!A955-1)</f>
        <v/>
      </c>
      <c r="I954" s="6" t="str">
        <f>IF('Log_working_3-way'!$D954="","",'True_Odds_Calculator_3-way'!O955/'True_Odds_Calculator_3-way'!B955-1)</f>
        <v/>
      </c>
      <c r="J954" s="6" t="str">
        <f>IF('Log_working_3-way'!$D954="","",'True_Odds_Calculator_3-way'!#REF!/'True_Odds_Calculator_3-way'!C955-1)</f>
        <v/>
      </c>
      <c r="K954" s="6" t="str">
        <f>IF('Log_working_3-way'!$D954="","",1/'True_Odds_Calculator_3-way'!A955+1/'True_Odds_Calculator_3-way'!B955+1/'True_Odds_Calculator_3-way'!C955-1)</f>
        <v/>
      </c>
    </row>
    <row r="955" spans="4:11" x14ac:dyDescent="0.25">
      <c r="D955" t="str">
        <f>solve_for_c('True_Odds_Calculator_3-way'!A956,'True_Odds_Calculator_3-way'!B956,'True_Odds_Calculator_3-way'!C956,'Log_working_3-way'!B$1,'Log_working_3-way'!B$2)</f>
        <v/>
      </c>
      <c r="F955" s="6" t="str">
        <f>IF('Log_working_3-way'!D955="","",1/'True_Odds_Calculator_3-way'!N956+1/'True_Odds_Calculator_3-way'!O956+1/'True_Odds_Calculator_3-way'!#REF!-1)</f>
        <v/>
      </c>
      <c r="H955" s="6" t="str">
        <f>IF('Log_working_3-way'!$D955="","",'True_Odds_Calculator_3-way'!N956/'True_Odds_Calculator_3-way'!A956-1)</f>
        <v/>
      </c>
      <c r="I955" s="6" t="str">
        <f>IF('Log_working_3-way'!$D955="","",'True_Odds_Calculator_3-way'!O956/'True_Odds_Calculator_3-way'!B956-1)</f>
        <v/>
      </c>
      <c r="J955" s="6" t="str">
        <f>IF('Log_working_3-way'!$D955="","",'True_Odds_Calculator_3-way'!#REF!/'True_Odds_Calculator_3-way'!C956-1)</f>
        <v/>
      </c>
      <c r="K955" s="6" t="str">
        <f>IF('Log_working_3-way'!$D955="","",1/'True_Odds_Calculator_3-way'!A956+1/'True_Odds_Calculator_3-way'!B956+1/'True_Odds_Calculator_3-way'!C956-1)</f>
        <v/>
      </c>
    </row>
    <row r="956" spans="4:11" x14ac:dyDescent="0.25">
      <c r="D956" t="str">
        <f>solve_for_c('True_Odds_Calculator_3-way'!A957,'True_Odds_Calculator_3-way'!B957,'True_Odds_Calculator_3-way'!C957,'Log_working_3-way'!B$1,'Log_working_3-way'!B$2)</f>
        <v/>
      </c>
      <c r="F956" s="6" t="str">
        <f>IF('Log_working_3-way'!D956="","",1/'True_Odds_Calculator_3-way'!N957+1/'True_Odds_Calculator_3-way'!O957+1/'True_Odds_Calculator_3-way'!#REF!-1)</f>
        <v/>
      </c>
      <c r="H956" s="6" t="str">
        <f>IF('Log_working_3-way'!$D956="","",'True_Odds_Calculator_3-way'!N957/'True_Odds_Calculator_3-way'!A957-1)</f>
        <v/>
      </c>
      <c r="I956" s="6" t="str">
        <f>IF('Log_working_3-way'!$D956="","",'True_Odds_Calculator_3-way'!O957/'True_Odds_Calculator_3-way'!B957-1)</f>
        <v/>
      </c>
      <c r="J956" s="6" t="str">
        <f>IF('Log_working_3-way'!$D956="","",'True_Odds_Calculator_3-way'!#REF!/'True_Odds_Calculator_3-way'!C957-1)</f>
        <v/>
      </c>
      <c r="K956" s="6" t="str">
        <f>IF('Log_working_3-way'!$D956="","",1/'True_Odds_Calculator_3-way'!A957+1/'True_Odds_Calculator_3-way'!B957+1/'True_Odds_Calculator_3-way'!C957-1)</f>
        <v/>
      </c>
    </row>
    <row r="957" spans="4:11" x14ac:dyDescent="0.25">
      <c r="D957" t="str">
        <f>solve_for_c('True_Odds_Calculator_3-way'!A958,'True_Odds_Calculator_3-way'!B958,'True_Odds_Calculator_3-way'!C958,'Log_working_3-way'!B$1,'Log_working_3-way'!B$2)</f>
        <v/>
      </c>
      <c r="F957" s="6" t="str">
        <f>IF('Log_working_3-way'!D957="","",1/'True_Odds_Calculator_3-way'!N958+1/'True_Odds_Calculator_3-way'!O958+1/'True_Odds_Calculator_3-way'!#REF!-1)</f>
        <v/>
      </c>
      <c r="H957" s="6" t="str">
        <f>IF('Log_working_3-way'!$D957="","",'True_Odds_Calculator_3-way'!N958/'True_Odds_Calculator_3-way'!A958-1)</f>
        <v/>
      </c>
      <c r="I957" s="6" t="str">
        <f>IF('Log_working_3-way'!$D957="","",'True_Odds_Calculator_3-way'!O958/'True_Odds_Calculator_3-way'!B958-1)</f>
        <v/>
      </c>
      <c r="J957" s="6" t="str">
        <f>IF('Log_working_3-way'!$D957="","",'True_Odds_Calculator_3-way'!#REF!/'True_Odds_Calculator_3-way'!C958-1)</f>
        <v/>
      </c>
      <c r="K957" s="6" t="str">
        <f>IF('Log_working_3-way'!$D957="","",1/'True_Odds_Calculator_3-way'!A958+1/'True_Odds_Calculator_3-way'!B958+1/'True_Odds_Calculator_3-way'!C958-1)</f>
        <v/>
      </c>
    </row>
    <row r="958" spans="4:11" x14ac:dyDescent="0.25">
      <c r="D958" t="str">
        <f>solve_for_c('True_Odds_Calculator_3-way'!A959,'True_Odds_Calculator_3-way'!B959,'True_Odds_Calculator_3-way'!C959,'Log_working_3-way'!B$1,'Log_working_3-way'!B$2)</f>
        <v/>
      </c>
      <c r="F958" s="6" t="str">
        <f>IF('Log_working_3-way'!D958="","",1/'True_Odds_Calculator_3-way'!N959+1/'True_Odds_Calculator_3-way'!O959+1/'True_Odds_Calculator_3-way'!#REF!-1)</f>
        <v/>
      </c>
      <c r="H958" s="6" t="str">
        <f>IF('Log_working_3-way'!$D958="","",'True_Odds_Calculator_3-way'!N959/'True_Odds_Calculator_3-way'!A959-1)</f>
        <v/>
      </c>
      <c r="I958" s="6" t="str">
        <f>IF('Log_working_3-way'!$D958="","",'True_Odds_Calculator_3-way'!O959/'True_Odds_Calculator_3-way'!B959-1)</f>
        <v/>
      </c>
      <c r="J958" s="6" t="str">
        <f>IF('Log_working_3-way'!$D958="","",'True_Odds_Calculator_3-way'!#REF!/'True_Odds_Calculator_3-way'!C959-1)</f>
        <v/>
      </c>
      <c r="K958" s="6" t="str">
        <f>IF('Log_working_3-way'!$D958="","",1/'True_Odds_Calculator_3-way'!A959+1/'True_Odds_Calculator_3-way'!B959+1/'True_Odds_Calculator_3-way'!C959-1)</f>
        <v/>
      </c>
    </row>
    <row r="959" spans="4:11" x14ac:dyDescent="0.25">
      <c r="D959" t="str">
        <f>solve_for_c('True_Odds_Calculator_3-way'!A960,'True_Odds_Calculator_3-way'!B960,'True_Odds_Calculator_3-way'!C960,'Log_working_3-way'!B$1,'Log_working_3-way'!B$2)</f>
        <v/>
      </c>
      <c r="F959" s="6" t="str">
        <f>IF('Log_working_3-way'!D959="","",1/'True_Odds_Calculator_3-way'!N960+1/'True_Odds_Calculator_3-way'!O960+1/'True_Odds_Calculator_3-way'!#REF!-1)</f>
        <v/>
      </c>
      <c r="H959" s="6" t="str">
        <f>IF('Log_working_3-way'!$D959="","",'True_Odds_Calculator_3-way'!N960/'True_Odds_Calculator_3-way'!A960-1)</f>
        <v/>
      </c>
      <c r="I959" s="6" t="str">
        <f>IF('Log_working_3-way'!$D959="","",'True_Odds_Calculator_3-way'!O960/'True_Odds_Calculator_3-way'!B960-1)</f>
        <v/>
      </c>
      <c r="J959" s="6" t="str">
        <f>IF('Log_working_3-way'!$D959="","",'True_Odds_Calculator_3-way'!#REF!/'True_Odds_Calculator_3-way'!C960-1)</f>
        <v/>
      </c>
      <c r="K959" s="6" t="str">
        <f>IF('Log_working_3-way'!$D959="","",1/'True_Odds_Calculator_3-way'!A960+1/'True_Odds_Calculator_3-way'!B960+1/'True_Odds_Calculator_3-way'!C960-1)</f>
        <v/>
      </c>
    </row>
    <row r="960" spans="4:11" x14ac:dyDescent="0.25">
      <c r="D960" t="str">
        <f>solve_for_c('True_Odds_Calculator_3-way'!A961,'True_Odds_Calculator_3-way'!B961,'True_Odds_Calculator_3-way'!C961,'Log_working_3-way'!B$1,'Log_working_3-way'!B$2)</f>
        <v/>
      </c>
      <c r="F960" s="6" t="str">
        <f>IF('Log_working_3-way'!D960="","",1/'True_Odds_Calculator_3-way'!N961+1/'True_Odds_Calculator_3-way'!O961+1/'True_Odds_Calculator_3-way'!#REF!-1)</f>
        <v/>
      </c>
      <c r="H960" s="6" t="str">
        <f>IF('Log_working_3-way'!$D960="","",'True_Odds_Calculator_3-way'!N961/'True_Odds_Calculator_3-way'!A961-1)</f>
        <v/>
      </c>
      <c r="I960" s="6" t="str">
        <f>IF('Log_working_3-way'!$D960="","",'True_Odds_Calculator_3-way'!O961/'True_Odds_Calculator_3-way'!B961-1)</f>
        <v/>
      </c>
      <c r="J960" s="6" t="str">
        <f>IF('Log_working_3-way'!$D960="","",'True_Odds_Calculator_3-way'!#REF!/'True_Odds_Calculator_3-way'!C961-1)</f>
        <v/>
      </c>
      <c r="K960" s="6" t="str">
        <f>IF('Log_working_3-way'!$D960="","",1/'True_Odds_Calculator_3-way'!A961+1/'True_Odds_Calculator_3-way'!B961+1/'True_Odds_Calculator_3-way'!C961-1)</f>
        <v/>
      </c>
    </row>
    <row r="961" spans="4:11" x14ac:dyDescent="0.25">
      <c r="D961" t="str">
        <f>solve_for_c('True_Odds_Calculator_3-way'!A962,'True_Odds_Calculator_3-way'!B962,'True_Odds_Calculator_3-way'!C962,'Log_working_3-way'!B$1,'Log_working_3-way'!B$2)</f>
        <v/>
      </c>
      <c r="F961" s="6" t="str">
        <f>IF('Log_working_3-way'!D961="","",1/'True_Odds_Calculator_3-way'!N962+1/'True_Odds_Calculator_3-way'!O962+1/'True_Odds_Calculator_3-way'!#REF!-1)</f>
        <v/>
      </c>
      <c r="H961" s="6" t="str">
        <f>IF('Log_working_3-way'!$D961="","",'True_Odds_Calculator_3-way'!N962/'True_Odds_Calculator_3-way'!A962-1)</f>
        <v/>
      </c>
      <c r="I961" s="6" t="str">
        <f>IF('Log_working_3-way'!$D961="","",'True_Odds_Calculator_3-way'!O962/'True_Odds_Calculator_3-way'!B962-1)</f>
        <v/>
      </c>
      <c r="J961" s="6" t="str">
        <f>IF('Log_working_3-way'!$D961="","",'True_Odds_Calculator_3-way'!#REF!/'True_Odds_Calculator_3-way'!C962-1)</f>
        <v/>
      </c>
      <c r="K961" s="6" t="str">
        <f>IF('Log_working_3-way'!$D961="","",1/'True_Odds_Calculator_3-way'!A962+1/'True_Odds_Calculator_3-way'!B962+1/'True_Odds_Calculator_3-way'!C962-1)</f>
        <v/>
      </c>
    </row>
    <row r="962" spans="4:11" x14ac:dyDescent="0.25">
      <c r="D962" t="str">
        <f>solve_for_c('True_Odds_Calculator_3-way'!A963,'True_Odds_Calculator_3-way'!B963,'True_Odds_Calculator_3-way'!C963,'Log_working_3-way'!B$1,'Log_working_3-way'!B$2)</f>
        <v/>
      </c>
      <c r="F962" s="6" t="str">
        <f>IF('Log_working_3-way'!D962="","",1/'True_Odds_Calculator_3-way'!N963+1/'True_Odds_Calculator_3-way'!O963+1/'True_Odds_Calculator_3-way'!#REF!-1)</f>
        <v/>
      </c>
      <c r="H962" s="6" t="str">
        <f>IF('Log_working_3-way'!$D962="","",'True_Odds_Calculator_3-way'!N963/'True_Odds_Calculator_3-way'!A963-1)</f>
        <v/>
      </c>
      <c r="I962" s="6" t="str">
        <f>IF('Log_working_3-way'!$D962="","",'True_Odds_Calculator_3-way'!O963/'True_Odds_Calculator_3-way'!B963-1)</f>
        <v/>
      </c>
      <c r="J962" s="6" t="str">
        <f>IF('Log_working_3-way'!$D962="","",'True_Odds_Calculator_3-way'!#REF!/'True_Odds_Calculator_3-way'!C963-1)</f>
        <v/>
      </c>
      <c r="K962" s="6" t="str">
        <f>IF('Log_working_3-way'!$D962="","",1/'True_Odds_Calculator_3-way'!A963+1/'True_Odds_Calculator_3-way'!B963+1/'True_Odds_Calculator_3-way'!C963-1)</f>
        <v/>
      </c>
    </row>
    <row r="963" spans="4:11" x14ac:dyDescent="0.25">
      <c r="D963" t="str">
        <f>solve_for_c('True_Odds_Calculator_3-way'!A964,'True_Odds_Calculator_3-way'!B964,'True_Odds_Calculator_3-way'!C964,'Log_working_3-way'!B$1,'Log_working_3-way'!B$2)</f>
        <v/>
      </c>
      <c r="F963" s="6" t="str">
        <f>IF('Log_working_3-way'!D963="","",1/'True_Odds_Calculator_3-way'!N964+1/'True_Odds_Calculator_3-way'!O964+1/'True_Odds_Calculator_3-way'!#REF!-1)</f>
        <v/>
      </c>
      <c r="H963" s="6" t="str">
        <f>IF('Log_working_3-way'!$D963="","",'True_Odds_Calculator_3-way'!N964/'True_Odds_Calculator_3-way'!A964-1)</f>
        <v/>
      </c>
      <c r="I963" s="6" t="str">
        <f>IF('Log_working_3-way'!$D963="","",'True_Odds_Calculator_3-way'!O964/'True_Odds_Calculator_3-way'!B964-1)</f>
        <v/>
      </c>
      <c r="J963" s="6" t="str">
        <f>IF('Log_working_3-way'!$D963="","",'True_Odds_Calculator_3-way'!#REF!/'True_Odds_Calculator_3-way'!C964-1)</f>
        <v/>
      </c>
      <c r="K963" s="6" t="str">
        <f>IF('Log_working_3-way'!$D963="","",1/'True_Odds_Calculator_3-way'!A964+1/'True_Odds_Calculator_3-way'!B964+1/'True_Odds_Calculator_3-way'!C964-1)</f>
        <v/>
      </c>
    </row>
    <row r="964" spans="4:11" x14ac:dyDescent="0.25">
      <c r="D964" t="str">
        <f>solve_for_c('True_Odds_Calculator_3-way'!A965,'True_Odds_Calculator_3-way'!B965,'True_Odds_Calculator_3-way'!C965,'Log_working_3-way'!B$1,'Log_working_3-way'!B$2)</f>
        <v/>
      </c>
      <c r="F964" s="6" t="str">
        <f>IF('Log_working_3-way'!D964="","",1/'True_Odds_Calculator_3-way'!N965+1/'True_Odds_Calculator_3-way'!O965+1/'True_Odds_Calculator_3-way'!#REF!-1)</f>
        <v/>
      </c>
      <c r="H964" s="6" t="str">
        <f>IF('Log_working_3-way'!$D964="","",'True_Odds_Calculator_3-way'!N965/'True_Odds_Calculator_3-way'!A965-1)</f>
        <v/>
      </c>
      <c r="I964" s="6" t="str">
        <f>IF('Log_working_3-way'!$D964="","",'True_Odds_Calculator_3-way'!O965/'True_Odds_Calculator_3-way'!B965-1)</f>
        <v/>
      </c>
      <c r="J964" s="6" t="str">
        <f>IF('Log_working_3-way'!$D964="","",'True_Odds_Calculator_3-way'!#REF!/'True_Odds_Calculator_3-way'!C965-1)</f>
        <v/>
      </c>
      <c r="K964" s="6" t="str">
        <f>IF('Log_working_3-way'!$D964="","",1/'True_Odds_Calculator_3-way'!A965+1/'True_Odds_Calculator_3-way'!B965+1/'True_Odds_Calculator_3-way'!C965-1)</f>
        <v/>
      </c>
    </row>
    <row r="965" spans="4:11" x14ac:dyDescent="0.25">
      <c r="D965" t="str">
        <f>solve_for_c('True_Odds_Calculator_3-way'!A966,'True_Odds_Calculator_3-way'!B966,'True_Odds_Calculator_3-way'!C966,'Log_working_3-way'!B$1,'Log_working_3-way'!B$2)</f>
        <v/>
      </c>
      <c r="F965" s="6" t="str">
        <f>IF('Log_working_3-way'!D965="","",1/'True_Odds_Calculator_3-way'!N966+1/'True_Odds_Calculator_3-way'!O966+1/'True_Odds_Calculator_3-way'!#REF!-1)</f>
        <v/>
      </c>
      <c r="H965" s="6" t="str">
        <f>IF('Log_working_3-way'!$D965="","",'True_Odds_Calculator_3-way'!N966/'True_Odds_Calculator_3-way'!A966-1)</f>
        <v/>
      </c>
      <c r="I965" s="6" t="str">
        <f>IF('Log_working_3-way'!$D965="","",'True_Odds_Calculator_3-way'!O966/'True_Odds_Calculator_3-way'!B966-1)</f>
        <v/>
      </c>
      <c r="J965" s="6" t="str">
        <f>IF('Log_working_3-way'!$D965="","",'True_Odds_Calculator_3-way'!#REF!/'True_Odds_Calculator_3-way'!C966-1)</f>
        <v/>
      </c>
      <c r="K965" s="6" t="str">
        <f>IF('Log_working_3-way'!$D965="","",1/'True_Odds_Calculator_3-way'!A966+1/'True_Odds_Calculator_3-way'!B966+1/'True_Odds_Calculator_3-way'!C966-1)</f>
        <v/>
      </c>
    </row>
    <row r="966" spans="4:11" x14ac:dyDescent="0.25">
      <c r="D966" t="str">
        <f>solve_for_c('True_Odds_Calculator_3-way'!A967,'True_Odds_Calculator_3-way'!B967,'True_Odds_Calculator_3-way'!C967,'Log_working_3-way'!B$1,'Log_working_3-way'!B$2)</f>
        <v/>
      </c>
      <c r="F966" s="6" t="str">
        <f>IF('Log_working_3-way'!D966="","",1/'True_Odds_Calculator_3-way'!N967+1/'True_Odds_Calculator_3-way'!O967+1/'True_Odds_Calculator_3-way'!#REF!-1)</f>
        <v/>
      </c>
      <c r="H966" s="6" t="str">
        <f>IF('Log_working_3-way'!$D966="","",'True_Odds_Calculator_3-way'!N967/'True_Odds_Calculator_3-way'!A967-1)</f>
        <v/>
      </c>
      <c r="I966" s="6" t="str">
        <f>IF('Log_working_3-way'!$D966="","",'True_Odds_Calculator_3-way'!O967/'True_Odds_Calculator_3-way'!B967-1)</f>
        <v/>
      </c>
      <c r="J966" s="6" t="str">
        <f>IF('Log_working_3-way'!$D966="","",'True_Odds_Calculator_3-way'!#REF!/'True_Odds_Calculator_3-way'!C967-1)</f>
        <v/>
      </c>
      <c r="K966" s="6" t="str">
        <f>IF('Log_working_3-way'!$D966="","",1/'True_Odds_Calculator_3-way'!A967+1/'True_Odds_Calculator_3-way'!B967+1/'True_Odds_Calculator_3-way'!C967-1)</f>
        <v/>
      </c>
    </row>
    <row r="967" spans="4:11" x14ac:dyDescent="0.25">
      <c r="D967" t="str">
        <f>solve_for_c('True_Odds_Calculator_3-way'!A968,'True_Odds_Calculator_3-way'!B968,'True_Odds_Calculator_3-way'!C968,'Log_working_3-way'!B$1,'Log_working_3-way'!B$2)</f>
        <v/>
      </c>
      <c r="F967" s="6" t="str">
        <f>IF('Log_working_3-way'!D967="","",1/'True_Odds_Calculator_3-way'!N968+1/'True_Odds_Calculator_3-way'!O968+1/'True_Odds_Calculator_3-way'!#REF!-1)</f>
        <v/>
      </c>
      <c r="H967" s="6" t="str">
        <f>IF('Log_working_3-way'!$D967="","",'True_Odds_Calculator_3-way'!N968/'True_Odds_Calculator_3-way'!A968-1)</f>
        <v/>
      </c>
      <c r="I967" s="6" t="str">
        <f>IF('Log_working_3-way'!$D967="","",'True_Odds_Calculator_3-way'!O968/'True_Odds_Calculator_3-way'!B968-1)</f>
        <v/>
      </c>
      <c r="J967" s="6" t="str">
        <f>IF('Log_working_3-way'!$D967="","",'True_Odds_Calculator_3-way'!#REF!/'True_Odds_Calculator_3-way'!C968-1)</f>
        <v/>
      </c>
      <c r="K967" s="6" t="str">
        <f>IF('Log_working_3-way'!$D967="","",1/'True_Odds_Calculator_3-way'!A968+1/'True_Odds_Calculator_3-way'!B968+1/'True_Odds_Calculator_3-way'!C968-1)</f>
        <v/>
      </c>
    </row>
    <row r="968" spans="4:11" x14ac:dyDescent="0.25">
      <c r="D968" t="str">
        <f>solve_for_c('True_Odds_Calculator_3-way'!A969,'True_Odds_Calculator_3-way'!B969,'True_Odds_Calculator_3-way'!C969,'Log_working_3-way'!B$1,'Log_working_3-way'!B$2)</f>
        <v/>
      </c>
      <c r="F968" s="6" t="str">
        <f>IF('Log_working_3-way'!D968="","",1/'True_Odds_Calculator_3-way'!N969+1/'True_Odds_Calculator_3-way'!O969+1/'True_Odds_Calculator_3-way'!#REF!-1)</f>
        <v/>
      </c>
      <c r="H968" s="6" t="str">
        <f>IF('Log_working_3-way'!$D968="","",'True_Odds_Calculator_3-way'!N969/'True_Odds_Calculator_3-way'!A969-1)</f>
        <v/>
      </c>
      <c r="I968" s="6" t="str">
        <f>IF('Log_working_3-way'!$D968="","",'True_Odds_Calculator_3-way'!O969/'True_Odds_Calculator_3-way'!B969-1)</f>
        <v/>
      </c>
      <c r="J968" s="6" t="str">
        <f>IF('Log_working_3-way'!$D968="","",'True_Odds_Calculator_3-way'!#REF!/'True_Odds_Calculator_3-way'!C969-1)</f>
        <v/>
      </c>
      <c r="K968" s="6" t="str">
        <f>IF('Log_working_3-way'!$D968="","",1/'True_Odds_Calculator_3-way'!A969+1/'True_Odds_Calculator_3-way'!B969+1/'True_Odds_Calculator_3-way'!C969-1)</f>
        <v/>
      </c>
    </row>
    <row r="969" spans="4:11" x14ac:dyDescent="0.25">
      <c r="D969" t="str">
        <f>solve_for_c('True_Odds_Calculator_3-way'!A970,'True_Odds_Calculator_3-way'!B970,'True_Odds_Calculator_3-way'!C970,'Log_working_3-way'!B$1,'Log_working_3-way'!B$2)</f>
        <v/>
      </c>
      <c r="F969" s="6" t="str">
        <f>IF('Log_working_3-way'!D969="","",1/'True_Odds_Calculator_3-way'!N970+1/'True_Odds_Calculator_3-way'!O970+1/'True_Odds_Calculator_3-way'!#REF!-1)</f>
        <v/>
      </c>
      <c r="H969" s="6" t="str">
        <f>IF('Log_working_3-way'!$D969="","",'True_Odds_Calculator_3-way'!N970/'True_Odds_Calculator_3-way'!A970-1)</f>
        <v/>
      </c>
      <c r="I969" s="6" t="str">
        <f>IF('Log_working_3-way'!$D969="","",'True_Odds_Calculator_3-way'!O970/'True_Odds_Calculator_3-way'!B970-1)</f>
        <v/>
      </c>
      <c r="J969" s="6" t="str">
        <f>IF('Log_working_3-way'!$D969="","",'True_Odds_Calculator_3-way'!#REF!/'True_Odds_Calculator_3-way'!C970-1)</f>
        <v/>
      </c>
      <c r="K969" s="6" t="str">
        <f>IF('Log_working_3-way'!$D969="","",1/'True_Odds_Calculator_3-way'!A970+1/'True_Odds_Calculator_3-way'!B970+1/'True_Odds_Calculator_3-way'!C970-1)</f>
        <v/>
      </c>
    </row>
    <row r="970" spans="4:11" x14ac:dyDescent="0.25">
      <c r="D970" t="str">
        <f>solve_for_c('True_Odds_Calculator_3-way'!A971,'True_Odds_Calculator_3-way'!B971,'True_Odds_Calculator_3-way'!C971,'Log_working_3-way'!B$1,'Log_working_3-way'!B$2)</f>
        <v/>
      </c>
      <c r="F970" s="6" t="str">
        <f>IF('Log_working_3-way'!D970="","",1/'True_Odds_Calculator_3-way'!N971+1/'True_Odds_Calculator_3-way'!O971+1/'True_Odds_Calculator_3-way'!#REF!-1)</f>
        <v/>
      </c>
      <c r="H970" s="6" t="str">
        <f>IF('Log_working_3-way'!$D970="","",'True_Odds_Calculator_3-way'!N971/'True_Odds_Calculator_3-way'!A971-1)</f>
        <v/>
      </c>
      <c r="I970" s="6" t="str">
        <f>IF('Log_working_3-way'!$D970="","",'True_Odds_Calculator_3-way'!O971/'True_Odds_Calculator_3-way'!B971-1)</f>
        <v/>
      </c>
      <c r="J970" s="6" t="str">
        <f>IF('Log_working_3-way'!$D970="","",'True_Odds_Calculator_3-way'!#REF!/'True_Odds_Calculator_3-way'!C971-1)</f>
        <v/>
      </c>
      <c r="K970" s="6" t="str">
        <f>IF('Log_working_3-way'!$D970="","",1/'True_Odds_Calculator_3-way'!A971+1/'True_Odds_Calculator_3-way'!B971+1/'True_Odds_Calculator_3-way'!C971-1)</f>
        <v/>
      </c>
    </row>
    <row r="971" spans="4:11" x14ac:dyDescent="0.25">
      <c r="D971" t="str">
        <f>solve_for_c('True_Odds_Calculator_3-way'!A972,'True_Odds_Calculator_3-way'!B972,'True_Odds_Calculator_3-way'!C972,'Log_working_3-way'!B$1,'Log_working_3-way'!B$2)</f>
        <v/>
      </c>
      <c r="F971" s="6" t="str">
        <f>IF('Log_working_3-way'!D971="","",1/'True_Odds_Calculator_3-way'!N972+1/'True_Odds_Calculator_3-way'!O972+1/'True_Odds_Calculator_3-way'!#REF!-1)</f>
        <v/>
      </c>
      <c r="H971" s="6" t="str">
        <f>IF('Log_working_3-way'!$D971="","",'True_Odds_Calculator_3-way'!N972/'True_Odds_Calculator_3-way'!A972-1)</f>
        <v/>
      </c>
      <c r="I971" s="6" t="str">
        <f>IF('Log_working_3-way'!$D971="","",'True_Odds_Calculator_3-way'!O972/'True_Odds_Calculator_3-way'!B972-1)</f>
        <v/>
      </c>
      <c r="J971" s="6" t="str">
        <f>IF('Log_working_3-way'!$D971="","",'True_Odds_Calculator_3-way'!#REF!/'True_Odds_Calculator_3-way'!C972-1)</f>
        <v/>
      </c>
      <c r="K971" s="6" t="str">
        <f>IF('Log_working_3-way'!$D971="","",1/'True_Odds_Calculator_3-way'!A972+1/'True_Odds_Calculator_3-way'!B972+1/'True_Odds_Calculator_3-way'!C972-1)</f>
        <v/>
      </c>
    </row>
    <row r="972" spans="4:11" x14ac:dyDescent="0.25">
      <c r="D972" t="str">
        <f>solve_for_c('True_Odds_Calculator_3-way'!A973,'True_Odds_Calculator_3-way'!B973,'True_Odds_Calculator_3-way'!C973,'Log_working_3-way'!B$1,'Log_working_3-way'!B$2)</f>
        <v/>
      </c>
      <c r="F972" s="6" t="str">
        <f>IF('Log_working_3-way'!D972="","",1/'True_Odds_Calculator_3-way'!N973+1/'True_Odds_Calculator_3-way'!O973+1/'True_Odds_Calculator_3-way'!#REF!-1)</f>
        <v/>
      </c>
      <c r="H972" s="6" t="str">
        <f>IF('Log_working_3-way'!$D972="","",'True_Odds_Calculator_3-way'!N973/'True_Odds_Calculator_3-way'!A973-1)</f>
        <v/>
      </c>
      <c r="I972" s="6" t="str">
        <f>IF('Log_working_3-way'!$D972="","",'True_Odds_Calculator_3-way'!O973/'True_Odds_Calculator_3-way'!B973-1)</f>
        <v/>
      </c>
      <c r="J972" s="6" t="str">
        <f>IF('Log_working_3-way'!$D972="","",'True_Odds_Calculator_3-way'!#REF!/'True_Odds_Calculator_3-way'!C973-1)</f>
        <v/>
      </c>
      <c r="K972" s="6" t="str">
        <f>IF('Log_working_3-way'!$D972="","",1/'True_Odds_Calculator_3-way'!A973+1/'True_Odds_Calculator_3-way'!B973+1/'True_Odds_Calculator_3-way'!C973-1)</f>
        <v/>
      </c>
    </row>
    <row r="973" spans="4:11" x14ac:dyDescent="0.25">
      <c r="D973" t="str">
        <f>solve_for_c('True_Odds_Calculator_3-way'!A974,'True_Odds_Calculator_3-way'!B974,'True_Odds_Calculator_3-way'!C974,'Log_working_3-way'!B$1,'Log_working_3-way'!B$2)</f>
        <v/>
      </c>
      <c r="F973" s="6" t="str">
        <f>IF('Log_working_3-way'!D973="","",1/'True_Odds_Calculator_3-way'!N974+1/'True_Odds_Calculator_3-way'!O974+1/'True_Odds_Calculator_3-way'!#REF!-1)</f>
        <v/>
      </c>
      <c r="H973" s="6" t="str">
        <f>IF('Log_working_3-way'!$D973="","",'True_Odds_Calculator_3-way'!N974/'True_Odds_Calculator_3-way'!A974-1)</f>
        <v/>
      </c>
      <c r="I973" s="6" t="str">
        <f>IF('Log_working_3-way'!$D973="","",'True_Odds_Calculator_3-way'!O974/'True_Odds_Calculator_3-way'!B974-1)</f>
        <v/>
      </c>
      <c r="J973" s="6" t="str">
        <f>IF('Log_working_3-way'!$D973="","",'True_Odds_Calculator_3-way'!#REF!/'True_Odds_Calculator_3-way'!C974-1)</f>
        <v/>
      </c>
      <c r="K973" s="6" t="str">
        <f>IF('Log_working_3-way'!$D973="","",1/'True_Odds_Calculator_3-way'!A974+1/'True_Odds_Calculator_3-way'!B974+1/'True_Odds_Calculator_3-way'!C974-1)</f>
        <v/>
      </c>
    </row>
    <row r="974" spans="4:11" x14ac:dyDescent="0.25">
      <c r="D974" t="str">
        <f>solve_for_c('True_Odds_Calculator_3-way'!A975,'True_Odds_Calculator_3-way'!B975,'True_Odds_Calculator_3-way'!C975,'Log_working_3-way'!B$1,'Log_working_3-way'!B$2)</f>
        <v/>
      </c>
      <c r="F974" s="6" t="str">
        <f>IF('Log_working_3-way'!D974="","",1/'True_Odds_Calculator_3-way'!N975+1/'True_Odds_Calculator_3-way'!O975+1/'True_Odds_Calculator_3-way'!#REF!-1)</f>
        <v/>
      </c>
      <c r="H974" s="6" t="str">
        <f>IF('Log_working_3-way'!$D974="","",'True_Odds_Calculator_3-way'!N975/'True_Odds_Calculator_3-way'!A975-1)</f>
        <v/>
      </c>
      <c r="I974" s="6" t="str">
        <f>IF('Log_working_3-way'!$D974="","",'True_Odds_Calculator_3-way'!O975/'True_Odds_Calculator_3-way'!B975-1)</f>
        <v/>
      </c>
      <c r="J974" s="6" t="str">
        <f>IF('Log_working_3-way'!$D974="","",'True_Odds_Calculator_3-way'!#REF!/'True_Odds_Calculator_3-way'!C975-1)</f>
        <v/>
      </c>
      <c r="K974" s="6" t="str">
        <f>IF('Log_working_3-way'!$D974="","",1/'True_Odds_Calculator_3-way'!A975+1/'True_Odds_Calculator_3-way'!B975+1/'True_Odds_Calculator_3-way'!C975-1)</f>
        <v/>
      </c>
    </row>
    <row r="975" spans="4:11" x14ac:dyDescent="0.25">
      <c r="D975" t="str">
        <f>solve_for_c('True_Odds_Calculator_3-way'!A976,'True_Odds_Calculator_3-way'!B976,'True_Odds_Calculator_3-way'!C976,'Log_working_3-way'!B$1,'Log_working_3-way'!B$2)</f>
        <v/>
      </c>
      <c r="F975" s="6" t="str">
        <f>IF('Log_working_3-way'!D975="","",1/'True_Odds_Calculator_3-way'!N976+1/'True_Odds_Calculator_3-way'!O976+1/'True_Odds_Calculator_3-way'!#REF!-1)</f>
        <v/>
      </c>
      <c r="H975" s="6" t="str">
        <f>IF('Log_working_3-way'!$D975="","",'True_Odds_Calculator_3-way'!N976/'True_Odds_Calculator_3-way'!A976-1)</f>
        <v/>
      </c>
      <c r="I975" s="6" t="str">
        <f>IF('Log_working_3-way'!$D975="","",'True_Odds_Calculator_3-way'!O976/'True_Odds_Calculator_3-way'!B976-1)</f>
        <v/>
      </c>
      <c r="J975" s="6" t="str">
        <f>IF('Log_working_3-way'!$D975="","",'True_Odds_Calculator_3-way'!#REF!/'True_Odds_Calculator_3-way'!C976-1)</f>
        <v/>
      </c>
      <c r="K975" s="6" t="str">
        <f>IF('Log_working_3-way'!$D975="","",1/'True_Odds_Calculator_3-way'!A976+1/'True_Odds_Calculator_3-way'!B976+1/'True_Odds_Calculator_3-way'!C976-1)</f>
        <v/>
      </c>
    </row>
    <row r="976" spans="4:11" x14ac:dyDescent="0.25">
      <c r="D976" t="str">
        <f>solve_for_c('True_Odds_Calculator_3-way'!A977,'True_Odds_Calculator_3-way'!B977,'True_Odds_Calculator_3-way'!C977,'Log_working_3-way'!B$1,'Log_working_3-way'!B$2)</f>
        <v/>
      </c>
      <c r="F976" s="6" t="str">
        <f>IF('Log_working_3-way'!D976="","",1/'True_Odds_Calculator_3-way'!N977+1/'True_Odds_Calculator_3-way'!O977+1/'True_Odds_Calculator_3-way'!#REF!-1)</f>
        <v/>
      </c>
      <c r="H976" s="6" t="str">
        <f>IF('Log_working_3-way'!$D976="","",'True_Odds_Calculator_3-way'!N977/'True_Odds_Calculator_3-way'!A977-1)</f>
        <v/>
      </c>
      <c r="I976" s="6" t="str">
        <f>IF('Log_working_3-way'!$D976="","",'True_Odds_Calculator_3-way'!O977/'True_Odds_Calculator_3-way'!B977-1)</f>
        <v/>
      </c>
      <c r="J976" s="6" t="str">
        <f>IF('Log_working_3-way'!$D976="","",'True_Odds_Calculator_3-way'!#REF!/'True_Odds_Calculator_3-way'!C977-1)</f>
        <v/>
      </c>
      <c r="K976" s="6" t="str">
        <f>IF('Log_working_3-way'!$D976="","",1/'True_Odds_Calculator_3-way'!A977+1/'True_Odds_Calculator_3-way'!B977+1/'True_Odds_Calculator_3-way'!C977-1)</f>
        <v/>
      </c>
    </row>
    <row r="977" spans="4:11" x14ac:dyDescent="0.25">
      <c r="D977" t="str">
        <f>solve_for_c('True_Odds_Calculator_3-way'!A978,'True_Odds_Calculator_3-way'!B978,'True_Odds_Calculator_3-way'!C978,'Log_working_3-way'!B$1,'Log_working_3-way'!B$2)</f>
        <v/>
      </c>
      <c r="F977" s="6" t="str">
        <f>IF('Log_working_3-way'!D977="","",1/'True_Odds_Calculator_3-way'!N978+1/'True_Odds_Calculator_3-way'!O978+1/'True_Odds_Calculator_3-way'!#REF!-1)</f>
        <v/>
      </c>
      <c r="H977" s="6" t="str">
        <f>IF('Log_working_3-way'!$D977="","",'True_Odds_Calculator_3-way'!N978/'True_Odds_Calculator_3-way'!A978-1)</f>
        <v/>
      </c>
      <c r="I977" s="6" t="str">
        <f>IF('Log_working_3-way'!$D977="","",'True_Odds_Calculator_3-way'!O978/'True_Odds_Calculator_3-way'!B978-1)</f>
        <v/>
      </c>
      <c r="J977" s="6" t="str">
        <f>IF('Log_working_3-way'!$D977="","",'True_Odds_Calculator_3-way'!#REF!/'True_Odds_Calculator_3-way'!C978-1)</f>
        <v/>
      </c>
      <c r="K977" s="6" t="str">
        <f>IF('Log_working_3-way'!$D977="","",1/'True_Odds_Calculator_3-way'!A978+1/'True_Odds_Calculator_3-way'!B978+1/'True_Odds_Calculator_3-way'!C978-1)</f>
        <v/>
      </c>
    </row>
    <row r="978" spans="4:11" x14ac:dyDescent="0.25">
      <c r="D978" t="str">
        <f>solve_for_c('True_Odds_Calculator_3-way'!A979,'True_Odds_Calculator_3-way'!B979,'True_Odds_Calculator_3-way'!C979,'Log_working_3-way'!B$1,'Log_working_3-way'!B$2)</f>
        <v/>
      </c>
      <c r="F978" s="6" t="str">
        <f>IF('Log_working_3-way'!D978="","",1/'True_Odds_Calculator_3-way'!N979+1/'True_Odds_Calculator_3-way'!O979+1/'True_Odds_Calculator_3-way'!#REF!-1)</f>
        <v/>
      </c>
      <c r="H978" s="6" t="str">
        <f>IF('Log_working_3-way'!$D978="","",'True_Odds_Calculator_3-way'!N979/'True_Odds_Calculator_3-way'!A979-1)</f>
        <v/>
      </c>
      <c r="I978" s="6" t="str">
        <f>IF('Log_working_3-way'!$D978="","",'True_Odds_Calculator_3-way'!O979/'True_Odds_Calculator_3-way'!B979-1)</f>
        <v/>
      </c>
      <c r="J978" s="6" t="str">
        <f>IF('Log_working_3-way'!$D978="","",'True_Odds_Calculator_3-way'!#REF!/'True_Odds_Calculator_3-way'!C979-1)</f>
        <v/>
      </c>
      <c r="K978" s="6" t="str">
        <f>IF('Log_working_3-way'!$D978="","",1/'True_Odds_Calculator_3-way'!A979+1/'True_Odds_Calculator_3-way'!B979+1/'True_Odds_Calculator_3-way'!C979-1)</f>
        <v/>
      </c>
    </row>
    <row r="979" spans="4:11" x14ac:dyDescent="0.25">
      <c r="D979" t="str">
        <f>solve_for_c('True_Odds_Calculator_3-way'!A980,'True_Odds_Calculator_3-way'!B980,'True_Odds_Calculator_3-way'!C980,'Log_working_3-way'!B$1,'Log_working_3-way'!B$2)</f>
        <v/>
      </c>
      <c r="F979" s="6" t="str">
        <f>IF('Log_working_3-way'!D979="","",1/'True_Odds_Calculator_3-way'!N980+1/'True_Odds_Calculator_3-way'!O980+1/'True_Odds_Calculator_3-way'!#REF!-1)</f>
        <v/>
      </c>
      <c r="H979" s="6" t="str">
        <f>IF('Log_working_3-way'!$D979="","",'True_Odds_Calculator_3-way'!N980/'True_Odds_Calculator_3-way'!A980-1)</f>
        <v/>
      </c>
      <c r="I979" s="6" t="str">
        <f>IF('Log_working_3-way'!$D979="","",'True_Odds_Calculator_3-way'!O980/'True_Odds_Calculator_3-way'!B980-1)</f>
        <v/>
      </c>
      <c r="J979" s="6" t="str">
        <f>IF('Log_working_3-way'!$D979="","",'True_Odds_Calculator_3-way'!#REF!/'True_Odds_Calculator_3-way'!C980-1)</f>
        <v/>
      </c>
      <c r="K979" s="6" t="str">
        <f>IF('Log_working_3-way'!$D979="","",1/'True_Odds_Calculator_3-way'!A980+1/'True_Odds_Calculator_3-way'!B980+1/'True_Odds_Calculator_3-way'!C980-1)</f>
        <v/>
      </c>
    </row>
    <row r="980" spans="4:11" x14ac:dyDescent="0.25">
      <c r="D980" t="str">
        <f>solve_for_c('True_Odds_Calculator_3-way'!A981,'True_Odds_Calculator_3-way'!B981,'True_Odds_Calculator_3-way'!C981,'Log_working_3-way'!B$1,'Log_working_3-way'!B$2)</f>
        <v/>
      </c>
      <c r="F980" s="6" t="str">
        <f>IF('Log_working_3-way'!D980="","",1/'True_Odds_Calculator_3-way'!N981+1/'True_Odds_Calculator_3-way'!O981+1/'True_Odds_Calculator_3-way'!#REF!-1)</f>
        <v/>
      </c>
      <c r="H980" s="6" t="str">
        <f>IF('Log_working_3-way'!$D980="","",'True_Odds_Calculator_3-way'!N981/'True_Odds_Calculator_3-way'!A981-1)</f>
        <v/>
      </c>
      <c r="I980" s="6" t="str">
        <f>IF('Log_working_3-way'!$D980="","",'True_Odds_Calculator_3-way'!O981/'True_Odds_Calculator_3-way'!B981-1)</f>
        <v/>
      </c>
      <c r="J980" s="6" t="str">
        <f>IF('Log_working_3-way'!$D980="","",'True_Odds_Calculator_3-way'!#REF!/'True_Odds_Calculator_3-way'!C981-1)</f>
        <v/>
      </c>
      <c r="K980" s="6" t="str">
        <f>IF('Log_working_3-way'!$D980="","",1/'True_Odds_Calculator_3-way'!A981+1/'True_Odds_Calculator_3-way'!B981+1/'True_Odds_Calculator_3-way'!C981-1)</f>
        <v/>
      </c>
    </row>
    <row r="981" spans="4:11" x14ac:dyDescent="0.25">
      <c r="D981" t="str">
        <f>solve_for_c('True_Odds_Calculator_3-way'!A982,'True_Odds_Calculator_3-way'!B982,'True_Odds_Calculator_3-way'!C982,'Log_working_3-way'!B$1,'Log_working_3-way'!B$2)</f>
        <v/>
      </c>
      <c r="F981" s="6" t="str">
        <f>IF('Log_working_3-way'!D981="","",1/'True_Odds_Calculator_3-way'!N982+1/'True_Odds_Calculator_3-way'!O982+1/'True_Odds_Calculator_3-way'!#REF!-1)</f>
        <v/>
      </c>
      <c r="H981" s="6" t="str">
        <f>IF('Log_working_3-way'!$D981="","",'True_Odds_Calculator_3-way'!N982/'True_Odds_Calculator_3-way'!A982-1)</f>
        <v/>
      </c>
      <c r="I981" s="6" t="str">
        <f>IF('Log_working_3-way'!$D981="","",'True_Odds_Calculator_3-way'!O982/'True_Odds_Calculator_3-way'!B982-1)</f>
        <v/>
      </c>
      <c r="J981" s="6" t="str">
        <f>IF('Log_working_3-way'!$D981="","",'True_Odds_Calculator_3-way'!#REF!/'True_Odds_Calculator_3-way'!C982-1)</f>
        <v/>
      </c>
      <c r="K981" s="6" t="str">
        <f>IF('Log_working_3-way'!$D981="","",1/'True_Odds_Calculator_3-way'!A982+1/'True_Odds_Calculator_3-way'!B982+1/'True_Odds_Calculator_3-way'!C982-1)</f>
        <v/>
      </c>
    </row>
    <row r="982" spans="4:11" x14ac:dyDescent="0.25">
      <c r="D982" t="str">
        <f>solve_for_c('True_Odds_Calculator_3-way'!A983,'True_Odds_Calculator_3-way'!B983,'True_Odds_Calculator_3-way'!C983,'Log_working_3-way'!B$1,'Log_working_3-way'!B$2)</f>
        <v/>
      </c>
      <c r="F982" s="6" t="str">
        <f>IF('Log_working_3-way'!D982="","",1/'True_Odds_Calculator_3-way'!N983+1/'True_Odds_Calculator_3-way'!O983+1/'True_Odds_Calculator_3-way'!#REF!-1)</f>
        <v/>
      </c>
      <c r="H982" s="6" t="str">
        <f>IF('Log_working_3-way'!$D982="","",'True_Odds_Calculator_3-way'!N983/'True_Odds_Calculator_3-way'!A983-1)</f>
        <v/>
      </c>
      <c r="I982" s="6" t="str">
        <f>IF('Log_working_3-way'!$D982="","",'True_Odds_Calculator_3-way'!O983/'True_Odds_Calculator_3-way'!B983-1)</f>
        <v/>
      </c>
      <c r="J982" s="6" t="str">
        <f>IF('Log_working_3-way'!$D982="","",'True_Odds_Calculator_3-way'!#REF!/'True_Odds_Calculator_3-way'!C983-1)</f>
        <v/>
      </c>
      <c r="K982" s="6" t="str">
        <f>IF('Log_working_3-way'!$D982="","",1/'True_Odds_Calculator_3-way'!A983+1/'True_Odds_Calculator_3-way'!B983+1/'True_Odds_Calculator_3-way'!C983-1)</f>
        <v/>
      </c>
    </row>
    <row r="983" spans="4:11" x14ac:dyDescent="0.25">
      <c r="D983" t="str">
        <f>solve_for_c('True_Odds_Calculator_3-way'!A984,'True_Odds_Calculator_3-way'!B984,'True_Odds_Calculator_3-way'!C984,'Log_working_3-way'!B$1,'Log_working_3-way'!B$2)</f>
        <v/>
      </c>
      <c r="F983" s="6" t="str">
        <f>IF('Log_working_3-way'!D983="","",1/'True_Odds_Calculator_3-way'!N984+1/'True_Odds_Calculator_3-way'!O984+1/'True_Odds_Calculator_3-way'!#REF!-1)</f>
        <v/>
      </c>
      <c r="H983" s="6" t="str">
        <f>IF('Log_working_3-way'!$D983="","",'True_Odds_Calculator_3-way'!N984/'True_Odds_Calculator_3-way'!A984-1)</f>
        <v/>
      </c>
      <c r="I983" s="6" t="str">
        <f>IF('Log_working_3-way'!$D983="","",'True_Odds_Calculator_3-way'!O984/'True_Odds_Calculator_3-way'!B984-1)</f>
        <v/>
      </c>
      <c r="J983" s="6" t="str">
        <f>IF('Log_working_3-way'!$D983="","",'True_Odds_Calculator_3-way'!#REF!/'True_Odds_Calculator_3-way'!C984-1)</f>
        <v/>
      </c>
      <c r="K983" s="6" t="str">
        <f>IF('Log_working_3-way'!$D983="","",1/'True_Odds_Calculator_3-way'!A984+1/'True_Odds_Calculator_3-way'!B984+1/'True_Odds_Calculator_3-way'!C984-1)</f>
        <v/>
      </c>
    </row>
    <row r="984" spans="4:11" x14ac:dyDescent="0.25">
      <c r="D984" t="str">
        <f>solve_for_c('True_Odds_Calculator_3-way'!A985,'True_Odds_Calculator_3-way'!B985,'True_Odds_Calculator_3-way'!C985,'Log_working_3-way'!B$1,'Log_working_3-way'!B$2)</f>
        <v/>
      </c>
      <c r="F984" s="6" t="str">
        <f>IF('Log_working_3-way'!D984="","",1/'True_Odds_Calculator_3-way'!N985+1/'True_Odds_Calculator_3-way'!O985+1/'True_Odds_Calculator_3-way'!#REF!-1)</f>
        <v/>
      </c>
      <c r="H984" s="6" t="str">
        <f>IF('Log_working_3-way'!$D984="","",'True_Odds_Calculator_3-way'!N985/'True_Odds_Calculator_3-way'!A985-1)</f>
        <v/>
      </c>
      <c r="I984" s="6" t="str">
        <f>IF('Log_working_3-way'!$D984="","",'True_Odds_Calculator_3-way'!O985/'True_Odds_Calculator_3-way'!B985-1)</f>
        <v/>
      </c>
      <c r="J984" s="6" t="str">
        <f>IF('Log_working_3-way'!$D984="","",'True_Odds_Calculator_3-way'!#REF!/'True_Odds_Calculator_3-way'!C985-1)</f>
        <v/>
      </c>
      <c r="K984" s="6" t="str">
        <f>IF('Log_working_3-way'!$D984="","",1/'True_Odds_Calculator_3-way'!A985+1/'True_Odds_Calculator_3-way'!B985+1/'True_Odds_Calculator_3-way'!C985-1)</f>
        <v/>
      </c>
    </row>
    <row r="985" spans="4:11" x14ac:dyDescent="0.25">
      <c r="D985" t="str">
        <f>solve_for_c('True_Odds_Calculator_3-way'!A986,'True_Odds_Calculator_3-way'!B986,'True_Odds_Calculator_3-way'!C986,'Log_working_3-way'!B$1,'Log_working_3-way'!B$2)</f>
        <v/>
      </c>
      <c r="F985" s="6" t="str">
        <f>IF('Log_working_3-way'!D985="","",1/'True_Odds_Calculator_3-way'!N986+1/'True_Odds_Calculator_3-way'!O986+1/'True_Odds_Calculator_3-way'!#REF!-1)</f>
        <v/>
      </c>
      <c r="H985" s="6" t="str">
        <f>IF('Log_working_3-way'!$D985="","",'True_Odds_Calculator_3-way'!N986/'True_Odds_Calculator_3-way'!A986-1)</f>
        <v/>
      </c>
      <c r="I985" s="6" t="str">
        <f>IF('Log_working_3-way'!$D985="","",'True_Odds_Calculator_3-way'!O986/'True_Odds_Calculator_3-way'!B986-1)</f>
        <v/>
      </c>
      <c r="J985" s="6" t="str">
        <f>IF('Log_working_3-way'!$D985="","",'True_Odds_Calculator_3-way'!#REF!/'True_Odds_Calculator_3-way'!C986-1)</f>
        <v/>
      </c>
      <c r="K985" s="6" t="str">
        <f>IF('Log_working_3-way'!$D985="","",1/'True_Odds_Calculator_3-way'!A986+1/'True_Odds_Calculator_3-way'!B986+1/'True_Odds_Calculator_3-way'!C986-1)</f>
        <v/>
      </c>
    </row>
    <row r="986" spans="4:11" x14ac:dyDescent="0.25">
      <c r="D986" t="str">
        <f>solve_for_c('True_Odds_Calculator_3-way'!A987,'True_Odds_Calculator_3-way'!B987,'True_Odds_Calculator_3-way'!C987,'Log_working_3-way'!B$1,'Log_working_3-way'!B$2)</f>
        <v/>
      </c>
      <c r="F986" s="6" t="str">
        <f>IF('Log_working_3-way'!D986="","",1/'True_Odds_Calculator_3-way'!N987+1/'True_Odds_Calculator_3-way'!O987+1/'True_Odds_Calculator_3-way'!#REF!-1)</f>
        <v/>
      </c>
      <c r="H986" s="6" t="str">
        <f>IF('Log_working_3-way'!$D986="","",'True_Odds_Calculator_3-way'!N987/'True_Odds_Calculator_3-way'!A987-1)</f>
        <v/>
      </c>
      <c r="I986" s="6" t="str">
        <f>IF('Log_working_3-way'!$D986="","",'True_Odds_Calculator_3-way'!O987/'True_Odds_Calculator_3-way'!B987-1)</f>
        <v/>
      </c>
      <c r="J986" s="6" t="str">
        <f>IF('Log_working_3-way'!$D986="","",'True_Odds_Calculator_3-way'!#REF!/'True_Odds_Calculator_3-way'!C987-1)</f>
        <v/>
      </c>
      <c r="K986" s="6" t="str">
        <f>IF('Log_working_3-way'!$D986="","",1/'True_Odds_Calculator_3-way'!A987+1/'True_Odds_Calculator_3-way'!B987+1/'True_Odds_Calculator_3-way'!C987-1)</f>
        <v/>
      </c>
    </row>
    <row r="987" spans="4:11" x14ac:dyDescent="0.25">
      <c r="D987" t="str">
        <f>solve_for_c('True_Odds_Calculator_3-way'!A988,'True_Odds_Calculator_3-way'!B988,'True_Odds_Calculator_3-way'!C988,'Log_working_3-way'!B$1,'Log_working_3-way'!B$2)</f>
        <v/>
      </c>
      <c r="F987" s="6" t="str">
        <f>IF('Log_working_3-way'!D987="","",1/'True_Odds_Calculator_3-way'!N988+1/'True_Odds_Calculator_3-way'!O988+1/'True_Odds_Calculator_3-way'!#REF!-1)</f>
        <v/>
      </c>
      <c r="H987" s="6" t="str">
        <f>IF('Log_working_3-way'!$D987="","",'True_Odds_Calculator_3-way'!N988/'True_Odds_Calculator_3-way'!A988-1)</f>
        <v/>
      </c>
      <c r="I987" s="6" t="str">
        <f>IF('Log_working_3-way'!$D987="","",'True_Odds_Calculator_3-way'!O988/'True_Odds_Calculator_3-way'!B988-1)</f>
        <v/>
      </c>
      <c r="J987" s="6" t="str">
        <f>IF('Log_working_3-way'!$D987="","",'True_Odds_Calculator_3-way'!#REF!/'True_Odds_Calculator_3-way'!C988-1)</f>
        <v/>
      </c>
      <c r="K987" s="6" t="str">
        <f>IF('Log_working_3-way'!$D987="","",1/'True_Odds_Calculator_3-way'!A988+1/'True_Odds_Calculator_3-way'!B988+1/'True_Odds_Calculator_3-way'!C988-1)</f>
        <v/>
      </c>
    </row>
    <row r="988" spans="4:11" x14ac:dyDescent="0.25">
      <c r="D988" t="str">
        <f>solve_for_c('True_Odds_Calculator_3-way'!A989,'True_Odds_Calculator_3-way'!B989,'True_Odds_Calculator_3-way'!C989,'Log_working_3-way'!B$1,'Log_working_3-way'!B$2)</f>
        <v/>
      </c>
      <c r="F988" s="6" t="str">
        <f>IF('Log_working_3-way'!D988="","",1/'True_Odds_Calculator_3-way'!N989+1/'True_Odds_Calculator_3-way'!O989+1/'True_Odds_Calculator_3-way'!#REF!-1)</f>
        <v/>
      </c>
      <c r="H988" s="6" t="str">
        <f>IF('Log_working_3-way'!$D988="","",'True_Odds_Calculator_3-way'!N989/'True_Odds_Calculator_3-way'!A989-1)</f>
        <v/>
      </c>
      <c r="I988" s="6" t="str">
        <f>IF('Log_working_3-way'!$D988="","",'True_Odds_Calculator_3-way'!O989/'True_Odds_Calculator_3-way'!B989-1)</f>
        <v/>
      </c>
      <c r="J988" s="6" t="str">
        <f>IF('Log_working_3-way'!$D988="","",'True_Odds_Calculator_3-way'!#REF!/'True_Odds_Calculator_3-way'!C989-1)</f>
        <v/>
      </c>
      <c r="K988" s="6" t="str">
        <f>IF('Log_working_3-way'!$D988="","",1/'True_Odds_Calculator_3-way'!A989+1/'True_Odds_Calculator_3-way'!B989+1/'True_Odds_Calculator_3-way'!C989-1)</f>
        <v/>
      </c>
    </row>
    <row r="989" spans="4:11" x14ac:dyDescent="0.25">
      <c r="D989" t="str">
        <f>solve_for_c('True_Odds_Calculator_3-way'!A990,'True_Odds_Calculator_3-way'!B990,'True_Odds_Calculator_3-way'!C990,'Log_working_3-way'!B$1,'Log_working_3-way'!B$2)</f>
        <v/>
      </c>
      <c r="F989" s="6" t="str">
        <f>IF('Log_working_3-way'!D989="","",1/'True_Odds_Calculator_3-way'!N990+1/'True_Odds_Calculator_3-way'!O990+1/'True_Odds_Calculator_3-way'!#REF!-1)</f>
        <v/>
      </c>
      <c r="H989" s="6" t="str">
        <f>IF('Log_working_3-way'!$D989="","",'True_Odds_Calculator_3-way'!N990/'True_Odds_Calculator_3-way'!A990-1)</f>
        <v/>
      </c>
      <c r="I989" s="6" t="str">
        <f>IF('Log_working_3-way'!$D989="","",'True_Odds_Calculator_3-way'!O990/'True_Odds_Calculator_3-way'!B990-1)</f>
        <v/>
      </c>
      <c r="J989" s="6" t="str">
        <f>IF('Log_working_3-way'!$D989="","",'True_Odds_Calculator_3-way'!#REF!/'True_Odds_Calculator_3-way'!C990-1)</f>
        <v/>
      </c>
      <c r="K989" s="6" t="str">
        <f>IF('Log_working_3-way'!$D989="","",1/'True_Odds_Calculator_3-way'!A990+1/'True_Odds_Calculator_3-way'!B990+1/'True_Odds_Calculator_3-way'!C990-1)</f>
        <v/>
      </c>
    </row>
    <row r="990" spans="4:11" x14ac:dyDescent="0.25">
      <c r="D990" t="str">
        <f>solve_for_c('True_Odds_Calculator_3-way'!A991,'True_Odds_Calculator_3-way'!B991,'True_Odds_Calculator_3-way'!C991,'Log_working_3-way'!B$1,'Log_working_3-way'!B$2)</f>
        <v/>
      </c>
      <c r="F990" s="6" t="str">
        <f>IF('Log_working_3-way'!D990="","",1/'True_Odds_Calculator_3-way'!N991+1/'True_Odds_Calculator_3-way'!O991+1/'True_Odds_Calculator_3-way'!#REF!-1)</f>
        <v/>
      </c>
      <c r="H990" s="6" t="str">
        <f>IF('Log_working_3-way'!$D990="","",'True_Odds_Calculator_3-way'!N991/'True_Odds_Calculator_3-way'!A991-1)</f>
        <v/>
      </c>
      <c r="I990" s="6" t="str">
        <f>IF('Log_working_3-way'!$D990="","",'True_Odds_Calculator_3-way'!O991/'True_Odds_Calculator_3-way'!B991-1)</f>
        <v/>
      </c>
      <c r="J990" s="6" t="str">
        <f>IF('Log_working_3-way'!$D990="","",'True_Odds_Calculator_3-way'!#REF!/'True_Odds_Calculator_3-way'!C991-1)</f>
        <v/>
      </c>
      <c r="K990" s="6" t="str">
        <f>IF('Log_working_3-way'!$D990="","",1/'True_Odds_Calculator_3-way'!A991+1/'True_Odds_Calculator_3-way'!B991+1/'True_Odds_Calculator_3-way'!C991-1)</f>
        <v/>
      </c>
    </row>
    <row r="991" spans="4:11" x14ac:dyDescent="0.25">
      <c r="D991" t="str">
        <f>solve_for_c('True_Odds_Calculator_3-way'!A992,'True_Odds_Calculator_3-way'!B992,'True_Odds_Calculator_3-way'!C992,'Log_working_3-way'!B$1,'Log_working_3-way'!B$2)</f>
        <v/>
      </c>
      <c r="F991" s="6" t="str">
        <f>IF('Log_working_3-way'!D991="","",1/'True_Odds_Calculator_3-way'!N992+1/'True_Odds_Calculator_3-way'!O992+1/'True_Odds_Calculator_3-way'!#REF!-1)</f>
        <v/>
      </c>
      <c r="H991" s="6" t="str">
        <f>IF('Log_working_3-way'!$D991="","",'True_Odds_Calculator_3-way'!N992/'True_Odds_Calculator_3-way'!A992-1)</f>
        <v/>
      </c>
      <c r="I991" s="6" t="str">
        <f>IF('Log_working_3-way'!$D991="","",'True_Odds_Calculator_3-way'!O992/'True_Odds_Calculator_3-way'!B992-1)</f>
        <v/>
      </c>
      <c r="J991" s="6" t="str">
        <f>IF('Log_working_3-way'!$D991="","",'True_Odds_Calculator_3-way'!#REF!/'True_Odds_Calculator_3-way'!C992-1)</f>
        <v/>
      </c>
      <c r="K991" s="6" t="str">
        <f>IF('Log_working_3-way'!$D991="","",1/'True_Odds_Calculator_3-way'!A992+1/'True_Odds_Calculator_3-way'!B992+1/'True_Odds_Calculator_3-way'!C992-1)</f>
        <v/>
      </c>
    </row>
    <row r="992" spans="4:11" x14ac:dyDescent="0.25">
      <c r="D992" t="str">
        <f>solve_for_c('True_Odds_Calculator_3-way'!A993,'True_Odds_Calculator_3-way'!B993,'True_Odds_Calculator_3-way'!C993,'Log_working_3-way'!B$1,'Log_working_3-way'!B$2)</f>
        <v/>
      </c>
      <c r="F992" s="6" t="str">
        <f>IF('Log_working_3-way'!D992="","",1/'True_Odds_Calculator_3-way'!N993+1/'True_Odds_Calculator_3-way'!O993+1/'True_Odds_Calculator_3-way'!#REF!-1)</f>
        <v/>
      </c>
      <c r="H992" s="6" t="str">
        <f>IF('Log_working_3-way'!$D992="","",'True_Odds_Calculator_3-way'!N993/'True_Odds_Calculator_3-way'!A993-1)</f>
        <v/>
      </c>
      <c r="I992" s="6" t="str">
        <f>IF('Log_working_3-way'!$D992="","",'True_Odds_Calculator_3-way'!O993/'True_Odds_Calculator_3-way'!B993-1)</f>
        <v/>
      </c>
      <c r="J992" s="6" t="str">
        <f>IF('Log_working_3-way'!$D992="","",'True_Odds_Calculator_3-way'!#REF!/'True_Odds_Calculator_3-way'!C993-1)</f>
        <v/>
      </c>
      <c r="K992" s="6" t="str">
        <f>IF('Log_working_3-way'!$D992="","",1/'True_Odds_Calculator_3-way'!A993+1/'True_Odds_Calculator_3-way'!B993+1/'True_Odds_Calculator_3-way'!C993-1)</f>
        <v/>
      </c>
    </row>
    <row r="993" spans="4:11" x14ac:dyDescent="0.25">
      <c r="D993" t="str">
        <f>solve_for_c('True_Odds_Calculator_3-way'!A994,'True_Odds_Calculator_3-way'!B994,'True_Odds_Calculator_3-way'!C994,'Log_working_3-way'!B$1,'Log_working_3-way'!B$2)</f>
        <v/>
      </c>
      <c r="F993" s="6" t="str">
        <f>IF('Log_working_3-way'!D993="","",1/'True_Odds_Calculator_3-way'!N994+1/'True_Odds_Calculator_3-way'!O994+1/'True_Odds_Calculator_3-way'!#REF!-1)</f>
        <v/>
      </c>
      <c r="H993" s="6" t="str">
        <f>IF('Log_working_3-way'!$D993="","",'True_Odds_Calculator_3-way'!N994/'True_Odds_Calculator_3-way'!A994-1)</f>
        <v/>
      </c>
      <c r="I993" s="6" t="str">
        <f>IF('Log_working_3-way'!$D993="","",'True_Odds_Calculator_3-way'!O994/'True_Odds_Calculator_3-way'!B994-1)</f>
        <v/>
      </c>
      <c r="J993" s="6" t="str">
        <f>IF('Log_working_3-way'!$D993="","",'True_Odds_Calculator_3-way'!#REF!/'True_Odds_Calculator_3-way'!C994-1)</f>
        <v/>
      </c>
      <c r="K993" s="6" t="str">
        <f>IF('Log_working_3-way'!$D993="","",1/'True_Odds_Calculator_3-way'!A994+1/'True_Odds_Calculator_3-way'!B994+1/'True_Odds_Calculator_3-way'!C994-1)</f>
        <v/>
      </c>
    </row>
    <row r="994" spans="4:11" x14ac:dyDescent="0.25">
      <c r="D994" t="str">
        <f>solve_for_c('True_Odds_Calculator_3-way'!A995,'True_Odds_Calculator_3-way'!B995,'True_Odds_Calculator_3-way'!C995,'Log_working_3-way'!B$1,'Log_working_3-way'!B$2)</f>
        <v/>
      </c>
      <c r="F994" s="6" t="str">
        <f>IF('Log_working_3-way'!D994="","",1/'True_Odds_Calculator_3-way'!N995+1/'True_Odds_Calculator_3-way'!O995+1/'True_Odds_Calculator_3-way'!#REF!-1)</f>
        <v/>
      </c>
      <c r="H994" s="6" t="str">
        <f>IF('Log_working_3-way'!$D994="","",'True_Odds_Calculator_3-way'!N995/'True_Odds_Calculator_3-way'!A995-1)</f>
        <v/>
      </c>
      <c r="I994" s="6" t="str">
        <f>IF('Log_working_3-way'!$D994="","",'True_Odds_Calculator_3-way'!O995/'True_Odds_Calculator_3-way'!B995-1)</f>
        <v/>
      </c>
      <c r="J994" s="6" t="str">
        <f>IF('Log_working_3-way'!$D994="","",'True_Odds_Calculator_3-way'!#REF!/'True_Odds_Calculator_3-way'!C995-1)</f>
        <v/>
      </c>
      <c r="K994" s="6" t="str">
        <f>IF('Log_working_3-way'!$D994="","",1/'True_Odds_Calculator_3-way'!A995+1/'True_Odds_Calculator_3-way'!B995+1/'True_Odds_Calculator_3-way'!C995-1)</f>
        <v/>
      </c>
    </row>
    <row r="995" spans="4:11" x14ac:dyDescent="0.25">
      <c r="D995" t="str">
        <f>solve_for_c('True_Odds_Calculator_3-way'!A996,'True_Odds_Calculator_3-way'!B996,'True_Odds_Calculator_3-way'!C996,'Log_working_3-way'!B$1,'Log_working_3-way'!B$2)</f>
        <v/>
      </c>
      <c r="F995" s="6" t="str">
        <f>IF('Log_working_3-way'!D995="","",1/'True_Odds_Calculator_3-way'!N996+1/'True_Odds_Calculator_3-way'!O996+1/'True_Odds_Calculator_3-way'!#REF!-1)</f>
        <v/>
      </c>
      <c r="H995" s="6" t="str">
        <f>IF('Log_working_3-way'!$D995="","",'True_Odds_Calculator_3-way'!N996/'True_Odds_Calculator_3-way'!A996-1)</f>
        <v/>
      </c>
      <c r="I995" s="6" t="str">
        <f>IF('Log_working_3-way'!$D995="","",'True_Odds_Calculator_3-way'!O996/'True_Odds_Calculator_3-way'!B996-1)</f>
        <v/>
      </c>
      <c r="J995" s="6" t="str">
        <f>IF('Log_working_3-way'!$D995="","",'True_Odds_Calculator_3-way'!#REF!/'True_Odds_Calculator_3-way'!C996-1)</f>
        <v/>
      </c>
      <c r="K995" s="6" t="str">
        <f>IF('Log_working_3-way'!$D995="","",1/'True_Odds_Calculator_3-way'!A996+1/'True_Odds_Calculator_3-way'!B996+1/'True_Odds_Calculator_3-way'!C996-1)</f>
        <v/>
      </c>
    </row>
    <row r="996" spans="4:11" x14ac:dyDescent="0.25">
      <c r="D996" t="str">
        <f>solve_for_c('True_Odds_Calculator_3-way'!A997,'True_Odds_Calculator_3-way'!B997,'True_Odds_Calculator_3-way'!C997,'Log_working_3-way'!B$1,'Log_working_3-way'!B$2)</f>
        <v/>
      </c>
      <c r="F996" s="6" t="str">
        <f>IF('Log_working_3-way'!D996="","",1/'True_Odds_Calculator_3-way'!N997+1/'True_Odds_Calculator_3-way'!O997+1/'True_Odds_Calculator_3-way'!#REF!-1)</f>
        <v/>
      </c>
      <c r="H996" s="6" t="str">
        <f>IF('Log_working_3-way'!$D996="","",'True_Odds_Calculator_3-way'!N997/'True_Odds_Calculator_3-way'!A997-1)</f>
        <v/>
      </c>
      <c r="I996" s="6" t="str">
        <f>IF('Log_working_3-way'!$D996="","",'True_Odds_Calculator_3-way'!O997/'True_Odds_Calculator_3-way'!B997-1)</f>
        <v/>
      </c>
      <c r="J996" s="6" t="str">
        <f>IF('Log_working_3-way'!$D996="","",'True_Odds_Calculator_3-way'!#REF!/'True_Odds_Calculator_3-way'!C997-1)</f>
        <v/>
      </c>
      <c r="K996" s="6" t="str">
        <f>IF('Log_working_3-way'!$D996="","",1/'True_Odds_Calculator_3-way'!A997+1/'True_Odds_Calculator_3-way'!B997+1/'True_Odds_Calculator_3-way'!C997-1)</f>
        <v/>
      </c>
    </row>
    <row r="997" spans="4:11" x14ac:dyDescent="0.25">
      <c r="D997" t="str">
        <f>solve_for_c('True_Odds_Calculator_3-way'!A998,'True_Odds_Calculator_3-way'!B998,'True_Odds_Calculator_3-way'!C998,'Log_working_3-way'!B$1,'Log_working_3-way'!B$2)</f>
        <v/>
      </c>
      <c r="F997" s="6" t="str">
        <f>IF('Log_working_3-way'!D997="","",1/'True_Odds_Calculator_3-way'!N998+1/'True_Odds_Calculator_3-way'!O998+1/'True_Odds_Calculator_3-way'!#REF!-1)</f>
        <v/>
      </c>
      <c r="H997" s="6" t="str">
        <f>IF('Log_working_3-way'!$D997="","",'True_Odds_Calculator_3-way'!N998/'True_Odds_Calculator_3-way'!A998-1)</f>
        <v/>
      </c>
      <c r="I997" s="6" t="str">
        <f>IF('Log_working_3-way'!$D997="","",'True_Odds_Calculator_3-way'!O998/'True_Odds_Calculator_3-way'!B998-1)</f>
        <v/>
      </c>
      <c r="J997" s="6" t="str">
        <f>IF('Log_working_3-way'!$D997="","",'True_Odds_Calculator_3-way'!#REF!/'True_Odds_Calculator_3-way'!C998-1)</f>
        <v/>
      </c>
      <c r="K997" s="6" t="str">
        <f>IF('Log_working_3-way'!$D997="","",1/'True_Odds_Calculator_3-way'!A998+1/'True_Odds_Calculator_3-way'!B998+1/'True_Odds_Calculator_3-way'!C998-1)</f>
        <v/>
      </c>
    </row>
    <row r="998" spans="4:11" x14ac:dyDescent="0.25">
      <c r="D998" t="str">
        <f>solve_for_c('True_Odds_Calculator_3-way'!A999,'True_Odds_Calculator_3-way'!B999,'True_Odds_Calculator_3-way'!C999,'Log_working_3-way'!B$1,'Log_working_3-way'!B$2)</f>
        <v/>
      </c>
      <c r="F998" s="6" t="str">
        <f>IF('Log_working_3-way'!D998="","",1/'True_Odds_Calculator_3-way'!N999+1/'True_Odds_Calculator_3-way'!O999+1/'True_Odds_Calculator_3-way'!#REF!-1)</f>
        <v/>
      </c>
      <c r="H998" s="6" t="str">
        <f>IF('Log_working_3-way'!$D998="","",'True_Odds_Calculator_3-way'!N999/'True_Odds_Calculator_3-way'!A999-1)</f>
        <v/>
      </c>
      <c r="I998" s="6" t="str">
        <f>IF('Log_working_3-way'!$D998="","",'True_Odds_Calculator_3-way'!O999/'True_Odds_Calculator_3-way'!B999-1)</f>
        <v/>
      </c>
      <c r="J998" s="6" t="str">
        <f>IF('Log_working_3-way'!$D998="","",'True_Odds_Calculator_3-way'!#REF!/'True_Odds_Calculator_3-way'!C999-1)</f>
        <v/>
      </c>
      <c r="K998" s="6" t="str">
        <f>IF('Log_working_3-way'!$D998="","",1/'True_Odds_Calculator_3-way'!A999+1/'True_Odds_Calculator_3-way'!B999+1/'True_Odds_Calculator_3-way'!C999-1)</f>
        <v/>
      </c>
    </row>
    <row r="999" spans="4:11" x14ac:dyDescent="0.25">
      <c r="D999" t="str">
        <f>solve_for_c('True_Odds_Calculator_3-way'!A1000,'True_Odds_Calculator_3-way'!B1000,'True_Odds_Calculator_3-way'!C1000,'Log_working_3-way'!B$1,'Log_working_3-way'!B$2)</f>
        <v/>
      </c>
      <c r="F999" s="6" t="str">
        <f>IF('Log_working_3-way'!D999="","",1/'True_Odds_Calculator_3-way'!N1000+1/'True_Odds_Calculator_3-way'!O1000+1/'True_Odds_Calculator_3-way'!#REF!-1)</f>
        <v/>
      </c>
      <c r="H999" s="6" t="str">
        <f>IF('Log_working_3-way'!$D999="","",'True_Odds_Calculator_3-way'!N1000/'True_Odds_Calculator_3-way'!A1000-1)</f>
        <v/>
      </c>
      <c r="I999" s="6" t="str">
        <f>IF('Log_working_3-way'!$D999="","",'True_Odds_Calculator_3-way'!O1000/'True_Odds_Calculator_3-way'!B1000-1)</f>
        <v/>
      </c>
      <c r="J999" s="6" t="str">
        <f>IF('Log_working_3-way'!$D999="","",'True_Odds_Calculator_3-way'!#REF!/'True_Odds_Calculator_3-way'!C1000-1)</f>
        <v/>
      </c>
      <c r="K999" s="6" t="str">
        <f>IF('Log_working_3-way'!$D999="","",1/'True_Odds_Calculator_3-way'!A1000+1/'True_Odds_Calculator_3-way'!B1000+1/'True_Odds_Calculator_3-way'!C1000-1)</f>
        <v/>
      </c>
    </row>
    <row r="1000" spans="4:11" x14ac:dyDescent="0.25">
      <c r="D1000" t="str">
        <f>solve_for_c('True_Odds_Calculator_3-way'!A1001,'True_Odds_Calculator_3-way'!B1001,'True_Odds_Calculator_3-way'!C1001,'Log_working_3-way'!B$1,'Log_working_3-way'!B$2)</f>
        <v/>
      </c>
      <c r="F1000" s="6" t="str">
        <f>IF('Log_working_3-way'!D1000="","",1/'True_Odds_Calculator_3-way'!N1001+1/'True_Odds_Calculator_3-way'!O1001+1/'True_Odds_Calculator_3-way'!#REF!-1)</f>
        <v/>
      </c>
      <c r="H1000" s="6" t="str">
        <f>IF('Log_working_3-way'!$D1000="","",'True_Odds_Calculator_3-way'!N1001/'True_Odds_Calculator_3-way'!A1001-1)</f>
        <v/>
      </c>
      <c r="I1000" s="6" t="str">
        <f>IF('Log_working_3-way'!$D1000="","",'True_Odds_Calculator_3-way'!O1001/'True_Odds_Calculator_3-way'!B1001-1)</f>
        <v/>
      </c>
      <c r="J1000" s="6" t="str">
        <f>IF('Log_working_3-way'!$D1000="","",'True_Odds_Calculator_3-way'!#REF!/'True_Odds_Calculator_3-way'!C1001-1)</f>
        <v/>
      </c>
      <c r="K1000" s="6" t="str">
        <f>IF('Log_working_3-way'!$D1000="","",1/'True_Odds_Calculator_3-way'!A1001+1/'True_Odds_Calculator_3-way'!B1001+1/'True_Odds_Calculator_3-way'!C1001-1)</f>
        <v/>
      </c>
    </row>
    <row r="1001" spans="4:11" x14ac:dyDescent="0.25">
      <c r="D1001" t="str">
        <f>solve_for_c('True_Odds_Calculator_3-way'!A1002,'True_Odds_Calculator_3-way'!B1002,'True_Odds_Calculator_3-way'!C1002,'Log_working_3-way'!B$1,'Log_working_3-way'!B$2)</f>
        <v/>
      </c>
      <c r="F1001" s="6" t="str">
        <f>IF('Log_working_3-way'!D1001="","",1/'True_Odds_Calculator_3-way'!N1002+1/'True_Odds_Calculator_3-way'!O1002+1/'True_Odds_Calculator_3-way'!#REF!-1)</f>
        <v/>
      </c>
      <c r="H1001" s="6" t="str">
        <f>IF('Log_working_3-way'!$D1001="","",'True_Odds_Calculator_3-way'!N1002/'True_Odds_Calculator_3-way'!A1002-1)</f>
        <v/>
      </c>
      <c r="I1001" s="6" t="str">
        <f>IF('Log_working_3-way'!$D1001="","",'True_Odds_Calculator_3-way'!O1002/'True_Odds_Calculator_3-way'!B1002-1)</f>
        <v/>
      </c>
      <c r="J1001" s="6" t="str">
        <f>IF('Log_working_3-way'!$D1001="","",'True_Odds_Calculator_3-way'!#REF!/'True_Odds_Calculator_3-way'!C1002-1)</f>
        <v/>
      </c>
      <c r="K1001" s="6" t="str">
        <f>IF('Log_working_3-way'!$D1001="","",1/'True_Odds_Calculator_3-way'!A1002+1/'True_Odds_Calculator_3-way'!B1002+1/'True_Odds_Calculator_3-way'!C1002-1)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9">
        <f t="shared" si="13"/>
        <v>0.87688526376476561</v>
      </c>
      <c r="E12" s="9">
        <f t="shared" si="14"/>
        <v>8.8987734417246958E-2</v>
      </c>
      <c r="F12" s="9">
        <f t="shared" si="15"/>
        <v>3.4127001817987355E-2</v>
      </c>
      <c r="G12" s="9">
        <f t="shared" si="16"/>
        <v>1.1700004295759756</v>
      </c>
      <c r="H12" s="9">
        <f t="shared" si="17"/>
        <v>1.1404000515491173</v>
      </c>
      <c r="I12" s="9">
        <f t="shared" si="18"/>
        <v>11.237503758789787</v>
      </c>
      <c r="J12" s="9">
        <f t="shared" si="19"/>
        <v>29.302310391442852</v>
      </c>
      <c r="K12" s="11">
        <f t="shared" si="20"/>
        <v>0.89285714285714279</v>
      </c>
      <c r="L12" s="11">
        <f t="shared" si="21"/>
        <v>0.10256410256410256</v>
      </c>
      <c r="M12" s="11">
        <f t="shared" si="22"/>
        <v>3.969829297340214E-2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-9.2336702598711407E-2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0.12018549136453066</v>
      </c>
      <c r="Q12" s="11">
        <f>2*'OddsRatio_working_3-way'!K12*'OddsRatio_working_3-way'!L12*'OddsRatio_working_3-way'!M12</f>
        <v>7.2707496288282299E-3</v>
      </c>
      <c r="R12" s="11">
        <f t="shared" si="23"/>
        <v>0</v>
      </c>
      <c r="S12" s="11">
        <f t="shared" si="24"/>
        <v>-1.3016004252052196</v>
      </c>
      <c r="T12" s="11">
        <f t="shared" si="25"/>
        <v>-7.8741707513927353E-2</v>
      </c>
      <c r="U12" s="11">
        <f>'OddsRatio_working_3-way'!S12-'OddsRatio_working_3-way'!R12^2/3</f>
        <v>-1.3016004252052196</v>
      </c>
      <c r="V12" s="11">
        <f>'OddsRatio_working_3-way'!S12*'OddsRatio_working_3-way'!R12/3-2*'OddsRatio_working_3-way'!R12^3/27-'OddsRatio_working_3-way'!T12</f>
        <v>7.8741707513927353E-2</v>
      </c>
      <c r="W12" s="11">
        <f>'OddsRatio_working_3-way'!V12^2+4*'OddsRatio_working_3-way'!U12^3/27</f>
        <v>-0.32048480263808682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0.2857818482428055</v>
      </c>
      <c r="Y12" s="11">
        <f>IF('OddsRatio_working_3-way'!W12&gt;=0,IF('OddsRatio_working_3-way'!V12+SQRT('OddsRatio_working_3-way'!W12)&gt;0,0,PI()),ACOS('OddsRatio_working_3-way'!V12/(2*'OddsRatio_working_3-way'!X12)))</f>
        <v>1.4325913693595322</v>
      </c>
      <c r="Z12" s="11">
        <f>'OddsRatio_working_3-way'!X12^(1/3)*COS('OddsRatio_working_3-way'!Y12/3)</f>
        <v>0.5850002147879878</v>
      </c>
      <c r="AA12" s="11">
        <f>'OddsRatio_working_3-way'!X12^(1/3)*COS(('OddsRatio_working_3-way'!Y12+2*PI())/3)</f>
        <v>-0.55466640542791534</v>
      </c>
      <c r="AB12" s="11">
        <f>'OddsRatio_working_3-way'!X12^(1/3)*COS(('OddsRatio_working_3-way'!Y12+4*PI())/3)</f>
        <v>-3.033380936007276E-2</v>
      </c>
      <c r="AC12" s="11">
        <f>'OddsRatio_working_3-way'!X12^(1/3)*SIN('OddsRatio_working_3-way'!Y12/3)</f>
        <v>0.30272356548466456</v>
      </c>
      <c r="AD12" s="11">
        <f>'OddsRatio_working_3-way'!X12^(1/3)*SIN(('OddsRatio_working_3-way'!Y12+2*PI())/3)</f>
        <v>0.35526326448341844</v>
      </c>
      <c r="AE12" s="11">
        <f>'OddsRatio_working_3-way'!X12^(1/3)*SIN(('OddsRatio_working_3-way'!Y12+4*PI())/3)</f>
        <v>-0.65798682996808266</v>
      </c>
      <c r="AF12" s="11">
        <f>-'OddsRatio_working_3-way'!U12/(3*'OddsRatio_working_3-way'!X12^(1/3))*COS(('OddsRatio_working_3-way'!Y12)/3)</f>
        <v>0.58500021478798792</v>
      </c>
      <c r="AG12" s="11">
        <f>-'OddsRatio_working_3-way'!U12/(3*'OddsRatio_working_3-way'!X12^(1/3))*COS(('OddsRatio_working_3-way'!Y12+2*PI())/3)</f>
        <v>-0.55466640542791545</v>
      </c>
      <c r="AH12" s="11">
        <f>-'OddsRatio_working_3-way'!U12/(3*'OddsRatio_working_3-way'!X12^(1/3))*COS(('OddsRatio_working_3-way'!Y12+4*PI())/3)</f>
        <v>-3.0333809360072763E-2</v>
      </c>
      <c r="AI12" s="11">
        <f>'OddsRatio_working_3-way'!U12/(3*'OddsRatio_working_3-way'!X12^(1/3))*SIN(('OddsRatio_working_3-way'!Y12)/3)</f>
        <v>-0.30272356548466461</v>
      </c>
      <c r="AJ12" s="11">
        <f>'OddsRatio_working_3-way'!U12/(3*'OddsRatio_working_3-way'!X12^(1/3))*SIN(('OddsRatio_working_3-way'!Y12+2*PI())/3)</f>
        <v>-0.35526326448341849</v>
      </c>
      <c r="AK12" s="11">
        <f>'OddsRatio_working_3-way'!U12/(3*'OddsRatio_working_3-way'!X12^(1/3))*SIN(('OddsRatio_working_3-way'!Y12+4*PI())/3)</f>
        <v>0.65798682996808278</v>
      </c>
      <c r="AL12" s="11">
        <f>'OddsRatio_working_3-way'!Z12+'OddsRatio_working_3-way'!AF12</f>
        <v>1.1700004295759756</v>
      </c>
      <c r="AM12" s="11">
        <f>'OddsRatio_working_3-way'!AA12+'OddsRatio_working_3-way'!AG12</f>
        <v>-1.1093328108558307</v>
      </c>
      <c r="AN12" s="11">
        <f>'OddsRatio_working_3-way'!AB12+'OddsRatio_working_3-way'!AH12</f>
        <v>-6.0667618720145519E-2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1.1700004295759756</v>
      </c>
      <c r="AS12" s="11">
        <f>IF(('OddsRatio_working_3-way'!X12=0),IF(Q12&gt;0,-Q12^(1/3),(-Q12)^(1/3)),'OddsRatio_working_3-way'!AM12-'OddsRatio_working_3-way'!R12/3)</f>
        <v>-1.1093328108558307</v>
      </c>
      <c r="AT12" s="11">
        <f>IF(('OddsRatio_working_3-way'!X12=0),IF(Q12&gt;0,-Q12^(1/3),(-Q12)^(1/3)),'OddsRatio_working_3-way'!AN12-'OddsRatio_working_3-way'!R12/3)</f>
        <v>-6.0667618720145519E-2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9">
        <f t="shared" si="13"/>
        <v>0.23676199354283953</v>
      </c>
      <c r="E13" s="9">
        <f t="shared" si="14"/>
        <v>0.31790318381104649</v>
      </c>
      <c r="F13" s="9">
        <f t="shared" si="15"/>
        <v>0.44533482264611407</v>
      </c>
      <c r="G13" s="9">
        <f t="shared" si="16"/>
        <v>1.0466398928432259</v>
      </c>
      <c r="H13" s="9">
        <f t="shared" si="17"/>
        <v>4.2236508699571358</v>
      </c>
      <c r="I13" s="9">
        <f t="shared" si="18"/>
        <v>3.1456117803286121</v>
      </c>
      <c r="J13" s="9">
        <f t="shared" si="19"/>
        <v>2.2455014724834381</v>
      </c>
      <c r="K13" s="11">
        <f t="shared" si="20"/>
        <v>0.24509803921568626</v>
      </c>
      <c r="L13" s="11">
        <f t="shared" si="21"/>
        <v>0.32786885245901642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-0.27570676447837905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0.23190652112330823</v>
      </c>
      <c r="Q13" s="11">
        <f>2*'OddsRatio_working_3-way'!K13*'OddsRatio_working_3-way'!L13*'OddsRatio_working_3-way'!M13</f>
        <v>7.3388139595983629E-2</v>
      </c>
      <c r="R13" s="11">
        <f t="shared" si="23"/>
        <v>0</v>
      </c>
      <c r="S13" s="11">
        <f t="shared" si="24"/>
        <v>-0.84113468003609448</v>
      </c>
      <c r="T13" s="11">
        <f t="shared" si="25"/>
        <v>-0.26618186077091605</v>
      </c>
      <c r="U13" s="11">
        <f>'OddsRatio_working_3-way'!S13-'OddsRatio_working_3-way'!R13^2/3</f>
        <v>-0.84113468003609448</v>
      </c>
      <c r="V13" s="11">
        <f>'OddsRatio_working_3-way'!S13*'OddsRatio_working_3-way'!R13/3-2*'OddsRatio_working_3-way'!R13^3/27-'OddsRatio_working_3-way'!T13</f>
        <v>0.26618186077091605</v>
      </c>
      <c r="W13" s="11">
        <f>'OddsRatio_working_3-way'!V13^2+4*'OddsRatio_working_3-way'!U13^3/27</f>
        <v>-1.7311533538494198E-2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0.14846238289711769</v>
      </c>
      <c r="Y13" s="11">
        <f>IF('OddsRatio_working_3-way'!W13&gt;=0,IF('OddsRatio_working_3-way'!V13+SQRT('OddsRatio_working_3-way'!W13)&gt;0,0,PI()),ACOS('OddsRatio_working_3-way'!V13/(2*'OddsRatio_working_3-way'!X13)))</f>
        <v>0.45907603443244804</v>
      </c>
      <c r="Z13" s="11">
        <f>'OddsRatio_working_3-way'!X13^(1/3)*COS('OddsRatio_working_3-way'!Y13/3)</f>
        <v>0.52331994642161306</v>
      </c>
      <c r="AA13" s="11">
        <f>'OddsRatio_working_3-way'!X13^(1/3)*COS(('OddsRatio_working_3-way'!Y13+2*PI())/3)</f>
        <v>-0.33155879485311823</v>
      </c>
      <c r="AB13" s="11">
        <f>'OddsRatio_working_3-way'!X13^(1/3)*COS(('OddsRatio_working_3-way'!Y13+4*PI())/3)</f>
        <v>-0.19176115156849491</v>
      </c>
      <c r="AC13" s="11">
        <f>'OddsRatio_working_3-way'!X13^(1/3)*SIN('OddsRatio_working_3-way'!Y13/3)</f>
        <v>8.0712206982452794E-2</v>
      </c>
      <c r="AD13" s="11">
        <f>'OddsRatio_working_3-way'!X13^(1/3)*SIN(('OddsRatio_working_3-way'!Y13+2*PI())/3)</f>
        <v>0.4128522644170019</v>
      </c>
      <c r="AE13" s="11">
        <f>'OddsRatio_working_3-way'!X13^(1/3)*SIN(('OddsRatio_working_3-way'!Y13+4*PI())/3)</f>
        <v>-0.49356447139945447</v>
      </c>
      <c r="AF13" s="11">
        <f>-'OddsRatio_working_3-way'!U13/(3*'OddsRatio_working_3-way'!X13^(1/3))*COS(('OddsRatio_working_3-way'!Y13)/3)</f>
        <v>0.52331994642161295</v>
      </c>
      <c r="AG13" s="11">
        <f>-'OddsRatio_working_3-way'!U13/(3*'OddsRatio_working_3-way'!X13^(1/3))*COS(('OddsRatio_working_3-way'!Y13+2*PI())/3)</f>
        <v>-0.33155879485311812</v>
      </c>
      <c r="AH13" s="11">
        <f>-'OddsRatio_working_3-way'!U13/(3*'OddsRatio_working_3-way'!X13^(1/3))*COS(('OddsRatio_working_3-way'!Y13+4*PI())/3)</f>
        <v>-0.19176115156849488</v>
      </c>
      <c r="AI13" s="11">
        <f>'OddsRatio_working_3-way'!U13/(3*'OddsRatio_working_3-way'!X13^(1/3))*SIN(('OddsRatio_working_3-way'!Y13)/3)</f>
        <v>-8.071220698245278E-2</v>
      </c>
      <c r="AJ13" s="11">
        <f>'OddsRatio_working_3-way'!U13/(3*'OddsRatio_working_3-way'!X13^(1/3))*SIN(('OddsRatio_working_3-way'!Y13+2*PI())/3)</f>
        <v>-0.41285226441700185</v>
      </c>
      <c r="AK13" s="11">
        <f>'OddsRatio_working_3-way'!U13/(3*'OddsRatio_working_3-way'!X13^(1/3))*SIN(('OddsRatio_working_3-way'!Y13+4*PI())/3)</f>
        <v>0.49356447139945442</v>
      </c>
      <c r="AL13" s="11">
        <f>'OddsRatio_working_3-way'!Z13+'OddsRatio_working_3-way'!AF13</f>
        <v>1.0466398928432259</v>
      </c>
      <c r="AM13" s="11">
        <f>'OddsRatio_working_3-way'!AA13+'OddsRatio_working_3-way'!AG13</f>
        <v>-0.66311758970623635</v>
      </c>
      <c r="AN13" s="11">
        <f>'OddsRatio_working_3-way'!AB13+'OddsRatio_working_3-way'!AH13</f>
        <v>-0.38352230313698976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1.0466398928432259</v>
      </c>
      <c r="AS13" s="11">
        <f>IF(('OddsRatio_working_3-way'!X13=0),IF(Q13&gt;0,-Q13^(1/3),(-Q13)^(1/3)),'OddsRatio_working_3-way'!AM13-'OddsRatio_working_3-way'!R13/3)</f>
        <v>-0.66311758970623635</v>
      </c>
      <c r="AT13" s="11">
        <f>IF(('OddsRatio_working_3-way'!X13=0),IF(Q13&gt;0,-Q13^(1/3),(-Q13)^(1/3)),'OddsRatio_working_3-way'!AN13-'OddsRatio_working_3-way'!R13/3)</f>
        <v>-0.38352230313698976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9">
        <f t="shared" si="13"/>
        <v>0.47644553705396692</v>
      </c>
      <c r="E14" s="9">
        <f t="shared" si="14"/>
        <v>0.27572239010551269</v>
      </c>
      <c r="F14" s="9">
        <f t="shared" si="15"/>
        <v>0.24783207284052056</v>
      </c>
      <c r="G14" s="9">
        <f t="shared" si="16"/>
        <v>1.04654836547952</v>
      </c>
      <c r="H14" s="9">
        <f t="shared" si="17"/>
        <v>2.0988757837534959</v>
      </c>
      <c r="I14" s="9">
        <f t="shared" si="18"/>
        <v>3.6268363973535944</v>
      </c>
      <c r="J14" s="9">
        <f t="shared" si="19"/>
        <v>4.0349902598906073</v>
      </c>
      <c r="K14" s="11">
        <f t="shared" si="20"/>
        <v>0.48780487804878053</v>
      </c>
      <c r="L14" s="11">
        <f t="shared" si="21"/>
        <v>0.28490028490028491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-0.27235505096668322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0.23020085559172487</v>
      </c>
      <c r="Q14" s="11">
        <f>2*'OddsRatio_working_3-way'!K14*'OddsRatio_working_3-way'!L14*'OddsRatio_working_3-way'!M14</f>
        <v>7.1269614734280173E-2</v>
      </c>
      <c r="R14" s="11">
        <f t="shared" si="23"/>
        <v>0</v>
      </c>
      <c r="S14" s="11">
        <f t="shared" si="24"/>
        <v>-0.84522337579076146</v>
      </c>
      <c r="T14" s="11">
        <f t="shared" si="25"/>
        <v>-0.26167906371231014</v>
      </c>
      <c r="U14" s="11">
        <f>'OddsRatio_working_3-way'!S14-'OddsRatio_working_3-way'!R14^2/3</f>
        <v>-0.84522337579076146</v>
      </c>
      <c r="V14" s="11">
        <f>'OddsRatio_working_3-way'!S14*'OddsRatio_working_3-way'!R14/3-2*'OddsRatio_working_3-way'!R14^3/27-'OddsRatio_working_3-way'!T14</f>
        <v>0.26167906371231014</v>
      </c>
      <c r="W14" s="11">
        <f>'OddsRatio_working_3-way'!V14^2+4*'OddsRatio_working_3-way'!U14^3/27</f>
        <v>-2.0980325273372707E-2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0.14954619491876414</v>
      </c>
      <c r="Y14" s="11">
        <f>IF('OddsRatio_working_3-way'!W14&gt;=0,IF('OddsRatio_working_3-way'!V14+SQRT('OddsRatio_working_3-way'!W14)&gt;0,0,PI()),ACOS('OddsRatio_working_3-way'!V14/(2*'OddsRatio_working_3-way'!X14)))</f>
        <v>0.50554540937225934</v>
      </c>
      <c r="Z14" s="11">
        <f>'OddsRatio_working_3-way'!X14^(1/3)*COS('OddsRatio_working_3-way'!Y14/3)</f>
        <v>0.52327418273976001</v>
      </c>
      <c r="AA14" s="11">
        <f>'OddsRatio_working_3-way'!X14^(1/3)*COS(('OddsRatio_working_3-way'!Y14+2*PI())/3)</f>
        <v>-0.33873405114273697</v>
      </c>
      <c r="AB14" s="11">
        <f>'OddsRatio_working_3-way'!X14^(1/3)*COS(('OddsRatio_working_3-way'!Y14+4*PI())/3)</f>
        <v>-0.18454013159702282</v>
      </c>
      <c r="AC14" s="11">
        <f>'OddsRatio_working_3-way'!X14^(1/3)*SIN('OddsRatio_working_3-way'!Y14/3)</f>
        <v>8.9023900957121482E-2</v>
      </c>
      <c r="AD14" s="11">
        <f>'OddsRatio_working_3-way'!X14^(1/3)*SIN(('OddsRatio_working_3-way'!Y14+2*PI())/3)</f>
        <v>0.40865678491861218</v>
      </c>
      <c r="AE14" s="11">
        <f>'OddsRatio_working_3-way'!X14^(1/3)*SIN(('OddsRatio_working_3-way'!Y14+4*PI())/3)</f>
        <v>-0.49768068587573366</v>
      </c>
      <c r="AF14" s="11">
        <f>-'OddsRatio_working_3-way'!U14/(3*'OddsRatio_working_3-way'!X14^(1/3))*COS(('OddsRatio_working_3-way'!Y14)/3)</f>
        <v>0.52327418273976001</v>
      </c>
      <c r="AG14" s="11">
        <f>-'OddsRatio_working_3-way'!U14/(3*'OddsRatio_working_3-way'!X14^(1/3))*COS(('OddsRatio_working_3-way'!Y14+2*PI())/3)</f>
        <v>-0.33873405114273697</v>
      </c>
      <c r="AH14" s="11">
        <f>-'OddsRatio_working_3-way'!U14/(3*'OddsRatio_working_3-way'!X14^(1/3))*COS(('OddsRatio_working_3-way'!Y14+4*PI())/3)</f>
        <v>-0.18454013159702282</v>
      </c>
      <c r="AI14" s="11">
        <f>'OddsRatio_working_3-way'!U14/(3*'OddsRatio_working_3-way'!X14^(1/3))*SIN(('OddsRatio_working_3-way'!Y14)/3)</f>
        <v>-8.9023900957121482E-2</v>
      </c>
      <c r="AJ14" s="11">
        <f>'OddsRatio_working_3-way'!U14/(3*'OddsRatio_working_3-way'!X14^(1/3))*SIN(('OddsRatio_working_3-way'!Y14+2*PI())/3)</f>
        <v>-0.40865678491861218</v>
      </c>
      <c r="AK14" s="11">
        <f>'OddsRatio_working_3-way'!U14/(3*'OddsRatio_working_3-way'!X14^(1/3))*SIN(('OddsRatio_working_3-way'!Y14+4*PI())/3)</f>
        <v>0.49768068587573366</v>
      </c>
      <c r="AL14" s="11">
        <f>'OddsRatio_working_3-way'!Z14+'OddsRatio_working_3-way'!AF14</f>
        <v>1.04654836547952</v>
      </c>
      <c r="AM14" s="11">
        <f>'OddsRatio_working_3-way'!AA14+'OddsRatio_working_3-way'!AG14</f>
        <v>-0.67746810228547394</v>
      </c>
      <c r="AN14" s="11">
        <f>'OddsRatio_working_3-way'!AB14+'OddsRatio_working_3-way'!AH14</f>
        <v>-0.36908026319404563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1.04654836547952</v>
      </c>
      <c r="AS14" s="11">
        <f>IF(('OddsRatio_working_3-way'!X14=0),IF(Q14&gt;0,-Q14^(1/3),(-Q14)^(1/3)),'OddsRatio_working_3-way'!AM14-'OddsRatio_working_3-way'!R14/3)</f>
        <v>-0.67746810228547394</v>
      </c>
      <c r="AT14" s="11">
        <f>IF(('OddsRatio_working_3-way'!X14=0),IF(Q14&gt;0,-Q14^(1/3),(-Q14)^(1/3)),'OddsRatio_working_3-way'!AN14-'OddsRatio_working_3-way'!R14/3)</f>
        <v>-0.36908026319404563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9">
        <f t="shared" si="13"/>
        <v>0.15705838220540308</v>
      </c>
      <c r="E15" s="9">
        <f t="shared" si="14"/>
        <v>0.22289211740933798</v>
      </c>
      <c r="F15" s="9">
        <f t="shared" si="15"/>
        <v>0.62004950038525886</v>
      </c>
      <c r="G15" s="9">
        <f t="shared" si="16"/>
        <v>1.0565076947796084</v>
      </c>
      <c r="H15" s="9">
        <f t="shared" si="17"/>
        <v>6.36705908948041</v>
      </c>
      <c r="I15" s="9">
        <f t="shared" si="18"/>
        <v>4.4864753927727072</v>
      </c>
      <c r="J15" s="9">
        <f t="shared" si="19"/>
        <v>1.612774462972173</v>
      </c>
      <c r="K15" s="11">
        <f t="shared" si="20"/>
        <v>0.16447368421052633</v>
      </c>
      <c r="L15" s="11">
        <f t="shared" si="21"/>
        <v>0.23255813953488372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-0.23538377515764675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0.21690965712780624</v>
      </c>
      <c r="Q15" s="11">
        <f>2*'OddsRatio_working_3-way'!K15*'OddsRatio_working_3-way'!L15*'OddsRatio_working_3-way'!M15</f>
        <v>4.8417334180313895E-2</v>
      </c>
      <c r="R15" s="11">
        <f t="shared" si="23"/>
        <v>0</v>
      </c>
      <c r="S15" s="11">
        <f t="shared" si="24"/>
        <v>-0.92151490468080233</v>
      </c>
      <c r="T15" s="11">
        <f t="shared" si="25"/>
        <v>-0.20569529122339339</v>
      </c>
      <c r="U15" s="11">
        <f>'OddsRatio_working_3-way'!S15-'OddsRatio_working_3-way'!R15^2/3</f>
        <v>-0.92151490468080233</v>
      </c>
      <c r="V15" s="11">
        <f>'OddsRatio_working_3-way'!S15*'OddsRatio_working_3-way'!R15/3-2*'OddsRatio_working_3-way'!R15^3/27-'OddsRatio_working_3-way'!T15</f>
        <v>0.20569529122339339</v>
      </c>
      <c r="W15" s="11">
        <f>'OddsRatio_working_3-way'!V15^2+4*'OddsRatio_working_3-way'!U15^3/27</f>
        <v>-7.3621444719040807E-2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0.17024394082500954</v>
      </c>
      <c r="Y15" s="11">
        <f>IF('OddsRatio_working_3-way'!W15&gt;=0,IF('OddsRatio_working_3-way'!V15+SQRT('OddsRatio_working_3-way'!W15)&gt;0,0,PI()),ACOS('OddsRatio_working_3-way'!V15/(2*'OddsRatio_working_3-way'!X15)))</f>
        <v>0.92213612391062616</v>
      </c>
      <c r="Z15" s="11">
        <f>'OddsRatio_working_3-way'!X15^(1/3)*COS('OddsRatio_working_3-way'!Y15/3)</f>
        <v>0.52825384738980419</v>
      </c>
      <c r="AA15" s="11">
        <f>'OddsRatio_working_3-way'!X15^(1/3)*COS(('OddsRatio_working_3-way'!Y15+2*PI())/3)</f>
        <v>-0.40934961719906021</v>
      </c>
      <c r="AB15" s="11">
        <f>'OddsRatio_working_3-way'!X15^(1/3)*COS(('OddsRatio_working_3-way'!Y15+4*PI())/3)</f>
        <v>-0.11890423019074421</v>
      </c>
      <c r="AC15" s="11">
        <f>'OddsRatio_working_3-way'!X15^(1/3)*SIN('OddsRatio_working_3-way'!Y15/3)</f>
        <v>0.16768872237413651</v>
      </c>
      <c r="AD15" s="11">
        <f>'OddsRatio_working_3-way'!X15^(1/3)*SIN(('OddsRatio_working_3-way'!Y15+2*PI())/3)</f>
        <v>0.37363689029937036</v>
      </c>
      <c r="AE15" s="11">
        <f>'OddsRatio_working_3-way'!X15^(1/3)*SIN(('OddsRatio_working_3-way'!Y15+4*PI())/3)</f>
        <v>-0.54132561267350665</v>
      </c>
      <c r="AF15" s="11">
        <f>-'OddsRatio_working_3-way'!U15/(3*'OddsRatio_working_3-way'!X15^(1/3))*COS(('OddsRatio_working_3-way'!Y15)/3)</f>
        <v>0.52825384738980408</v>
      </c>
      <c r="AG15" s="11">
        <f>-'OddsRatio_working_3-way'!U15/(3*'OddsRatio_working_3-way'!X15^(1/3))*COS(('OddsRatio_working_3-way'!Y15+2*PI())/3)</f>
        <v>-0.4093496171990601</v>
      </c>
      <c r="AH15" s="11">
        <f>-'OddsRatio_working_3-way'!U15/(3*'OddsRatio_working_3-way'!X15^(1/3))*COS(('OddsRatio_working_3-way'!Y15+4*PI())/3)</f>
        <v>-0.11890423019074418</v>
      </c>
      <c r="AI15" s="11">
        <f>'OddsRatio_working_3-way'!U15/(3*'OddsRatio_working_3-way'!X15^(1/3))*SIN(('OddsRatio_working_3-way'!Y15)/3)</f>
        <v>-0.16768872237413648</v>
      </c>
      <c r="AJ15" s="11">
        <f>'OddsRatio_working_3-way'!U15/(3*'OddsRatio_working_3-way'!X15^(1/3))*SIN(('OddsRatio_working_3-way'!Y15+2*PI())/3)</f>
        <v>-0.37363689029937025</v>
      </c>
      <c r="AK15" s="11">
        <f>'OddsRatio_working_3-way'!U15/(3*'OddsRatio_working_3-way'!X15^(1/3))*SIN(('OddsRatio_working_3-way'!Y15+4*PI())/3)</f>
        <v>0.54132561267350654</v>
      </c>
      <c r="AL15" s="11">
        <f>'OddsRatio_working_3-way'!Z15+'OddsRatio_working_3-way'!AF15</f>
        <v>1.0565076947796084</v>
      </c>
      <c r="AM15" s="11">
        <f>'OddsRatio_working_3-way'!AA15+'OddsRatio_working_3-way'!AG15</f>
        <v>-0.81869923439812031</v>
      </c>
      <c r="AN15" s="11">
        <f>'OddsRatio_working_3-way'!AB15+'OddsRatio_working_3-way'!AH15</f>
        <v>-0.2378084603814884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1.0565076947796084</v>
      </c>
      <c r="AS15" s="11">
        <f>IF(('OddsRatio_working_3-way'!X15=0),IF(Q15&gt;0,-Q15^(1/3),(-Q15)^(1/3)),'OddsRatio_working_3-way'!AM15-'OddsRatio_working_3-way'!R15/3)</f>
        <v>-0.81869923439812031</v>
      </c>
      <c r="AT15" s="11">
        <f>IF(('OddsRatio_working_3-way'!X15=0),IF(Q15&gt;0,-Q15^(1/3),(-Q15)^(1/3)),'OddsRatio_working_3-way'!AN15-'OddsRatio_working_3-way'!R15/3)</f>
        <v>-0.2378084603814884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9">
        <f t="shared" si="13"/>
        <v>0.42348927336033243</v>
      </c>
      <c r="E16" s="9">
        <f t="shared" si="14"/>
        <v>0.29752472402432006</v>
      </c>
      <c r="F16" s="9">
        <f t="shared" si="15"/>
        <v>0.27898600261534739</v>
      </c>
      <c r="G16" s="9">
        <f t="shared" si="16"/>
        <v>1.0635428888514289</v>
      </c>
      <c r="H16" s="9">
        <f t="shared" si="17"/>
        <v>2.3613348977298285</v>
      </c>
      <c r="I16" s="9">
        <f t="shared" si="18"/>
        <v>3.3610652132501722</v>
      </c>
      <c r="J16" s="9">
        <f t="shared" si="19"/>
        <v>3.5844092199089728</v>
      </c>
      <c r="K16" s="11">
        <f t="shared" si="20"/>
        <v>0.43859649122807021</v>
      </c>
      <c r="L16" s="11">
        <f t="shared" si="21"/>
        <v>0.3105590062111801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-0.27421068833828766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0.23548858202039513</v>
      </c>
      <c r="Q16" s="11">
        <f>2*'OddsRatio_working_3-way'!K16*'OddsRatio_working_3-way'!L16*'OddsRatio_working_3-way'!M16</f>
        <v>7.942279326151605E-2</v>
      </c>
      <c r="R16" s="11">
        <f t="shared" si="23"/>
        <v>0</v>
      </c>
      <c r="S16" s="11">
        <f t="shared" si="24"/>
        <v>-0.85878702776850946</v>
      </c>
      <c r="T16" s="11">
        <f t="shared" si="25"/>
        <v>-0.28964149334519707</v>
      </c>
      <c r="U16" s="11">
        <f>'OddsRatio_working_3-way'!S16-'OddsRatio_working_3-way'!R16^2/3</f>
        <v>-0.85878702776850946</v>
      </c>
      <c r="V16" s="11">
        <f>'OddsRatio_working_3-way'!S16*'OddsRatio_working_3-way'!R16/3-2*'OddsRatio_working_3-way'!R16^3/27-'OddsRatio_working_3-way'!T16</f>
        <v>0.28964149334519707</v>
      </c>
      <c r="W16" s="11">
        <f>'OddsRatio_working_3-way'!V16^2+4*'OddsRatio_working_3-way'!U16^3/27</f>
        <v>-9.9401685011104579E-3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0.15316034340548657</v>
      </c>
      <c r="Y16" s="11">
        <f>IF('OddsRatio_working_3-way'!W16&gt;=0,IF('OddsRatio_working_3-way'!V16+SQRT('OddsRatio_working_3-way'!W16)&gt;0,0,PI()),ACOS('OddsRatio_working_3-way'!V16/(2*'OddsRatio_working_3-way'!X16)))</f>
        <v>0.331516344272061</v>
      </c>
      <c r="Z16" s="11">
        <f>'OddsRatio_working_3-way'!X16^(1/3)*COS('OddsRatio_working_3-way'!Y16/3)</f>
        <v>0.53177144442571445</v>
      </c>
      <c r="AA16" s="11">
        <f>'OddsRatio_working_3-way'!X16^(1/3)*COS(('OddsRatio_working_3-way'!Y16+2*PI())/3)</f>
        <v>-0.31698469590283812</v>
      </c>
      <c r="AB16" s="11">
        <f>'OddsRatio_working_3-way'!X16^(1/3)*COS(('OddsRatio_working_3-way'!Y16+4*PI())/3)</f>
        <v>-0.21478674852287635</v>
      </c>
      <c r="AC16" s="11">
        <f>'OddsRatio_working_3-way'!X16^(1/3)*SIN('OddsRatio_working_3-way'!Y16/3)</f>
        <v>5.9004012430448304E-2</v>
      </c>
      <c r="AD16" s="11">
        <f>'OddsRatio_working_3-way'!X16^(1/3)*SIN(('OddsRatio_working_3-way'!Y16+2*PI())/3)</f>
        <v>0.43102557366458938</v>
      </c>
      <c r="AE16" s="11">
        <f>'OddsRatio_working_3-way'!X16^(1/3)*SIN(('OddsRatio_working_3-way'!Y16+4*PI())/3)</f>
        <v>-0.49002958609503755</v>
      </c>
      <c r="AF16" s="11">
        <f>-'OddsRatio_working_3-way'!U16/(3*'OddsRatio_working_3-way'!X16^(1/3))*COS(('OddsRatio_working_3-way'!Y16)/3)</f>
        <v>0.53177144442571445</v>
      </c>
      <c r="AG16" s="11">
        <f>-'OddsRatio_working_3-way'!U16/(3*'OddsRatio_working_3-way'!X16^(1/3))*COS(('OddsRatio_working_3-way'!Y16+2*PI())/3)</f>
        <v>-0.31698469590283812</v>
      </c>
      <c r="AH16" s="11">
        <f>-'OddsRatio_working_3-way'!U16/(3*'OddsRatio_working_3-way'!X16^(1/3))*COS(('OddsRatio_working_3-way'!Y16+4*PI())/3)</f>
        <v>-0.21478674852287635</v>
      </c>
      <c r="AI16" s="11">
        <f>'OddsRatio_working_3-way'!U16/(3*'OddsRatio_working_3-way'!X16^(1/3))*SIN(('OddsRatio_working_3-way'!Y16)/3)</f>
        <v>-5.9004012430448304E-2</v>
      </c>
      <c r="AJ16" s="11">
        <f>'OddsRatio_working_3-way'!U16/(3*'OddsRatio_working_3-way'!X16^(1/3))*SIN(('OddsRatio_working_3-way'!Y16+2*PI())/3)</f>
        <v>-0.43102557366458938</v>
      </c>
      <c r="AK16" s="11">
        <f>'OddsRatio_working_3-way'!U16/(3*'OddsRatio_working_3-way'!X16^(1/3))*SIN(('OddsRatio_working_3-way'!Y16+4*PI())/3)</f>
        <v>0.49002958609503755</v>
      </c>
      <c r="AL16" s="11">
        <f>'OddsRatio_working_3-way'!Z16+'OddsRatio_working_3-way'!AF16</f>
        <v>1.0635428888514289</v>
      </c>
      <c r="AM16" s="11">
        <f>'OddsRatio_working_3-way'!AA16+'OddsRatio_working_3-way'!AG16</f>
        <v>-0.63396939180567624</v>
      </c>
      <c r="AN16" s="11">
        <f>'OddsRatio_working_3-way'!AB16+'OddsRatio_working_3-way'!AH16</f>
        <v>-0.42957349704575271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1.0635428888514289</v>
      </c>
      <c r="AS16" s="11">
        <f>IF(('OddsRatio_working_3-way'!X16=0),IF(Q16&gt;0,-Q16^(1/3),(-Q16)^(1/3)),'OddsRatio_working_3-way'!AM16-'OddsRatio_working_3-way'!R16/3)</f>
        <v>-0.63396939180567624</v>
      </c>
      <c r="AT16" s="11">
        <f>IF(('OddsRatio_working_3-way'!X16=0),IF(Q16&gt;0,-Q16^(1/3),(-Q16)^(1/3)),'OddsRatio_working_3-way'!AN16-'OddsRatio_working_3-way'!R16/3)</f>
        <v>-0.42957349704575271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9">
        <f t="shared" si="13"/>
        <v>0.545974561744349</v>
      </c>
      <c r="E17" s="9">
        <f t="shared" si="14"/>
        <v>0.24502975146289976</v>
      </c>
      <c r="F17" s="9">
        <f t="shared" si="15"/>
        <v>0.20899568679275113</v>
      </c>
      <c r="G17" s="9">
        <f t="shared" si="16"/>
        <v>1.0661373917126045</v>
      </c>
      <c r="H17" s="9">
        <f t="shared" si="17"/>
        <v>1.8315871655358316</v>
      </c>
      <c r="I17" s="9">
        <f t="shared" si="18"/>
        <v>4.0811370620494269</v>
      </c>
      <c r="J17" s="9">
        <f t="shared" si="19"/>
        <v>4.7847877405797465</v>
      </c>
      <c r="K17" s="11">
        <f t="shared" si="20"/>
        <v>0.5617977528089888</v>
      </c>
      <c r="L17" s="11">
        <f t="shared" si="21"/>
        <v>0.25706940874035988</v>
      </c>
      <c r="M17" s="11">
        <f t="shared" si="22"/>
        <v>0.21978021978021978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-0.25400355688331189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0.22916917287386079</v>
      </c>
      <c r="Q17" s="11">
        <f>2*'OddsRatio_working_3-way'!K17*'OddsRatio_working_3-way'!L17*'OddsRatio_working_3-way'!M17</f>
        <v>6.3481765339019613E-2</v>
      </c>
      <c r="R17" s="11">
        <f t="shared" si="23"/>
        <v>0</v>
      </c>
      <c r="S17" s="11">
        <f t="shared" si="24"/>
        <v>-0.90222820375361945</v>
      </c>
      <c r="T17" s="11">
        <f t="shared" si="25"/>
        <v>-0.24992471018105805</v>
      </c>
      <c r="U17" s="11">
        <f>'OddsRatio_working_3-way'!S17-'OddsRatio_working_3-way'!R17^2/3</f>
        <v>-0.90222820375361945</v>
      </c>
      <c r="V17" s="11">
        <f>'OddsRatio_working_3-way'!S17*'OddsRatio_working_3-way'!R17/3-2*'OddsRatio_working_3-way'!R17^3/27-'OddsRatio_working_3-way'!T17</f>
        <v>0.24992471018105805</v>
      </c>
      <c r="W17" s="11">
        <f>'OddsRatio_working_3-way'!V17^2+4*'OddsRatio_working_3-way'!U17^3/27</f>
        <v>-4.6341780187936187E-2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0.16492736351726331</v>
      </c>
      <c r="Y17" s="11">
        <f>IF('OddsRatio_working_3-way'!W17&gt;=0,IF('OddsRatio_working_3-way'!V17+SQRT('OddsRatio_working_3-way'!W17)&gt;0,0,PI()),ACOS('OddsRatio_working_3-way'!V17/(2*'OddsRatio_working_3-way'!X17)))</f>
        <v>0.71104368516120453</v>
      </c>
      <c r="Z17" s="11">
        <f>'OddsRatio_working_3-way'!X17^(1/3)*COS('OddsRatio_working_3-way'!Y17/3)</f>
        <v>0.53306869585630223</v>
      </c>
      <c r="AA17" s="11">
        <f>'OddsRatio_working_3-way'!X17^(1/3)*COS(('OddsRatio_working_3-way'!Y17+2*PI())/3)</f>
        <v>-0.37804836077833387</v>
      </c>
      <c r="AB17" s="11">
        <f>'OddsRatio_working_3-way'!X17^(1/3)*COS(('OddsRatio_working_3-way'!Y17+4*PI())/3)</f>
        <v>-0.15502033507796828</v>
      </c>
      <c r="AC17" s="11">
        <f>'OddsRatio_working_3-way'!X17^(1/3)*SIN('OddsRatio_working_3-way'!Y17/3)</f>
        <v>0.12876529067493686</v>
      </c>
      <c r="AD17" s="11">
        <f>'OddsRatio_working_3-way'!X17^(1/3)*SIN(('OddsRatio_working_3-way'!Y17+2*PI())/3)</f>
        <v>0.3972683872363299</v>
      </c>
      <c r="AE17" s="11">
        <f>'OddsRatio_working_3-way'!X17^(1/3)*SIN(('OddsRatio_working_3-way'!Y17+4*PI())/3)</f>
        <v>-0.52603367791126665</v>
      </c>
      <c r="AF17" s="11">
        <f>-'OddsRatio_working_3-way'!U17/(3*'OddsRatio_working_3-way'!X17^(1/3))*COS(('OddsRatio_working_3-way'!Y17)/3)</f>
        <v>0.53306869585630223</v>
      </c>
      <c r="AG17" s="11">
        <f>-'OddsRatio_working_3-way'!U17/(3*'OddsRatio_working_3-way'!X17^(1/3))*COS(('OddsRatio_working_3-way'!Y17+2*PI())/3)</f>
        <v>-0.37804836077833387</v>
      </c>
      <c r="AH17" s="11">
        <f>-'OddsRatio_working_3-way'!U17/(3*'OddsRatio_working_3-way'!X17^(1/3))*COS(('OddsRatio_working_3-way'!Y17+4*PI())/3)</f>
        <v>-0.15502033507796828</v>
      </c>
      <c r="AI17" s="11">
        <f>'OddsRatio_working_3-way'!U17/(3*'OddsRatio_working_3-way'!X17^(1/3))*SIN(('OddsRatio_working_3-way'!Y17)/3)</f>
        <v>-0.12876529067493686</v>
      </c>
      <c r="AJ17" s="11">
        <f>'OddsRatio_working_3-way'!U17/(3*'OddsRatio_working_3-way'!X17^(1/3))*SIN(('OddsRatio_working_3-way'!Y17+2*PI())/3)</f>
        <v>-0.3972683872363299</v>
      </c>
      <c r="AK17" s="11">
        <f>'OddsRatio_working_3-way'!U17/(3*'OddsRatio_working_3-way'!X17^(1/3))*SIN(('OddsRatio_working_3-way'!Y17+4*PI())/3)</f>
        <v>0.52603367791126665</v>
      </c>
      <c r="AL17" s="11">
        <f>'OddsRatio_working_3-way'!Z17+'OddsRatio_working_3-way'!AF17</f>
        <v>1.0661373917126045</v>
      </c>
      <c r="AM17" s="11">
        <f>'OddsRatio_working_3-way'!AA17+'OddsRatio_working_3-way'!AG17</f>
        <v>-0.75609672155666774</v>
      </c>
      <c r="AN17" s="11">
        <f>'OddsRatio_working_3-way'!AB17+'OddsRatio_working_3-way'!AH17</f>
        <v>-0.31004067015593656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1.0661373917126045</v>
      </c>
      <c r="AS17" s="11">
        <f>IF(('OddsRatio_working_3-way'!X17=0),IF(Q17&gt;0,-Q17^(1/3),(-Q17)^(1/3)),'OddsRatio_working_3-way'!AM17-'OddsRatio_working_3-way'!R17/3)</f>
        <v>-0.75609672155666774</v>
      </c>
      <c r="AT17" s="11">
        <f>IF(('OddsRatio_working_3-way'!X17=0),IF(Q17&gt;0,-Q17^(1/3),(-Q17)^(1/3)),'OddsRatio_working_3-way'!AN17-'OddsRatio_working_3-way'!R17/3)</f>
        <v>-0.31004067015593656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9">
        <f t="shared" si="13"/>
        <v>0.32359806560783555</v>
      </c>
      <c r="E18" s="9">
        <f t="shared" si="14"/>
        <v>0.2952164448832868</v>
      </c>
      <c r="F18" s="9">
        <f t="shared" si="15"/>
        <v>0.3811854895088776</v>
      </c>
      <c r="G18" s="9">
        <f t="shared" si="16"/>
        <v>1.0610422997650615</v>
      </c>
      <c r="H18" s="9">
        <f t="shared" si="17"/>
        <v>3.0902533305371715</v>
      </c>
      <c r="I18" s="9">
        <f t="shared" si="18"/>
        <v>3.3873451744713878</v>
      </c>
      <c r="J18" s="9">
        <f t="shared" si="19"/>
        <v>2.6233947186405442</v>
      </c>
      <c r="K18" s="11">
        <f t="shared" si="20"/>
        <v>0.33670033670033667</v>
      </c>
      <c r="L18" s="11">
        <f t="shared" si="21"/>
        <v>0.30769230769230771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-0.27770253461953065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0.23545478090932637</v>
      </c>
      <c r="Q18" s="11">
        <f>2*'OddsRatio_working_3-way'!K18*'OddsRatio_working_3-way'!L18*'OddsRatio_working_3-way'!M18</f>
        <v>8.1897315098896126E-2</v>
      </c>
      <c r="R18" s="11">
        <f t="shared" si="23"/>
        <v>0</v>
      </c>
      <c r="S18" s="11">
        <f t="shared" si="24"/>
        <v>-0.84786687752747281</v>
      </c>
      <c r="T18" s="11">
        <f t="shared" si="25"/>
        <v>-0.2949102182704253</v>
      </c>
      <c r="U18" s="11">
        <f>'OddsRatio_working_3-way'!S18-'OddsRatio_working_3-way'!R18^2/3</f>
        <v>-0.84786687752747281</v>
      </c>
      <c r="V18" s="11">
        <f>'OddsRatio_working_3-way'!S18*'OddsRatio_working_3-way'!R18/3-2*'OddsRatio_working_3-way'!R18^3/27-'OddsRatio_working_3-way'!T18</f>
        <v>0.2949102182704253</v>
      </c>
      <c r="W18" s="11">
        <f>'OddsRatio_working_3-way'!V18^2+4*'OddsRatio_working_3-way'!U18^3/27</f>
        <v>-3.3261928447153033E-3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0.15024831919611048</v>
      </c>
      <c r="Y18" s="11">
        <f>IF('OddsRatio_working_3-way'!W18&gt;=0,IF('OddsRatio_working_3-way'!V18+SQRT('OddsRatio_working_3-way'!W18)&gt;0,0,PI()),ACOS('OddsRatio_working_3-way'!V18/(2*'OddsRatio_working_3-way'!X18)))</f>
        <v>0.19312438225860795</v>
      </c>
      <c r="Z18" s="11">
        <f>'OddsRatio_working_3-way'!X18^(1/3)*COS('OddsRatio_working_3-way'!Y18/3)</f>
        <v>0.53052114988253074</v>
      </c>
      <c r="AA18" s="11">
        <f>'OddsRatio_working_3-way'!X18^(1/3)*COS(('OddsRatio_working_3-way'!Y18+2*PI())/3)</f>
        <v>-0.29487816308338499</v>
      </c>
      <c r="AB18" s="11">
        <f>'OddsRatio_working_3-way'!X18^(1/3)*COS(('OddsRatio_working_3-way'!Y18+4*PI())/3)</f>
        <v>-0.2356429867991458</v>
      </c>
      <c r="AC18" s="11">
        <f>'OddsRatio_working_3-way'!X18^(1/3)*SIN('OddsRatio_working_3-way'!Y18/3)</f>
        <v>3.4199444973200467E-2</v>
      </c>
      <c r="AD18" s="11">
        <f>'OddsRatio_working_3-way'!X18^(1/3)*SIN(('OddsRatio_working_3-way'!Y18+2*PI())/3)</f>
        <v>0.4423450705566031</v>
      </c>
      <c r="AE18" s="11">
        <f>'OddsRatio_working_3-way'!X18^(1/3)*SIN(('OddsRatio_working_3-way'!Y18+4*PI())/3)</f>
        <v>-0.47654451552980354</v>
      </c>
      <c r="AF18" s="11">
        <f>-'OddsRatio_working_3-way'!U18/(3*'OddsRatio_working_3-way'!X18^(1/3))*COS(('OddsRatio_working_3-way'!Y18)/3)</f>
        <v>0.53052114988253074</v>
      </c>
      <c r="AG18" s="11">
        <f>-'OddsRatio_working_3-way'!U18/(3*'OddsRatio_working_3-way'!X18^(1/3))*COS(('OddsRatio_working_3-way'!Y18+2*PI())/3)</f>
        <v>-0.29487816308338499</v>
      </c>
      <c r="AH18" s="11">
        <f>-'OddsRatio_working_3-way'!U18/(3*'OddsRatio_working_3-way'!X18^(1/3))*COS(('OddsRatio_working_3-way'!Y18+4*PI())/3)</f>
        <v>-0.2356429867991458</v>
      </c>
      <c r="AI18" s="11">
        <f>'OddsRatio_working_3-way'!U18/(3*'OddsRatio_working_3-way'!X18^(1/3))*SIN(('OddsRatio_working_3-way'!Y18)/3)</f>
        <v>-3.4199444973200467E-2</v>
      </c>
      <c r="AJ18" s="11">
        <f>'OddsRatio_working_3-way'!U18/(3*'OddsRatio_working_3-way'!X18^(1/3))*SIN(('OddsRatio_working_3-way'!Y18+2*PI())/3)</f>
        <v>-0.4423450705566031</v>
      </c>
      <c r="AK18" s="11">
        <f>'OddsRatio_working_3-way'!U18/(3*'OddsRatio_working_3-way'!X18^(1/3))*SIN(('OddsRatio_working_3-way'!Y18+4*PI())/3)</f>
        <v>0.47654451552980354</v>
      </c>
      <c r="AL18" s="11">
        <f>'OddsRatio_working_3-way'!Z18+'OddsRatio_working_3-way'!AF18</f>
        <v>1.0610422997650615</v>
      </c>
      <c r="AM18" s="11">
        <f>'OddsRatio_working_3-way'!AA18+'OddsRatio_working_3-way'!AG18</f>
        <v>-0.58975632616676998</v>
      </c>
      <c r="AN18" s="11">
        <f>'OddsRatio_working_3-way'!AB18+'OddsRatio_working_3-way'!AH18</f>
        <v>-0.47128597359829161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1.0610422997650615</v>
      </c>
      <c r="AS18" s="11">
        <f>IF(('OddsRatio_working_3-way'!X18=0),IF(Q18&gt;0,-Q18^(1/3),(-Q18)^(1/3)),'OddsRatio_working_3-way'!AM18-'OddsRatio_working_3-way'!R18/3)</f>
        <v>-0.58975632616676998</v>
      </c>
      <c r="AT18" s="11">
        <f>IF(('OddsRatio_working_3-way'!X18=0),IF(Q18&gt;0,-Q18^(1/3),(-Q18)^(1/3)),'OddsRatio_working_3-way'!AN18-'OddsRatio_working_3-way'!R18/3)</f>
        <v>-0.47128597359829161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9">
        <f t="shared" si="13"/>
        <v>0.44809465142896943</v>
      </c>
      <c r="E19" s="9">
        <f t="shared" si="14"/>
        <v>0.26666489984578345</v>
      </c>
      <c r="F19" s="9">
        <f t="shared" si="15"/>
        <v>0.28524044872524729</v>
      </c>
      <c r="G19" s="9">
        <f t="shared" si="16"/>
        <v>1.061785654858413</v>
      </c>
      <c r="H19" s="9">
        <f t="shared" si="17"/>
        <v>2.2316713596357598</v>
      </c>
      <c r="I19" s="9">
        <f t="shared" si="18"/>
        <v>3.7500248460832899</v>
      </c>
      <c r="J19" s="9">
        <f t="shared" si="19"/>
        <v>3.5058141454658553</v>
      </c>
      <c r="K19" s="11">
        <f t="shared" si="20"/>
        <v>0.46296296296296291</v>
      </c>
      <c r="L19" s="11">
        <f t="shared" si="21"/>
        <v>0.2785515320334262</v>
      </c>
      <c r="M19" s="11">
        <f t="shared" si="22"/>
        <v>0.29761904761904762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-0.27213367034629821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0.23450587807598017</v>
      </c>
      <c r="Q19" s="11">
        <f>2*'OddsRatio_working_3-way'!K19*'OddsRatio_working_3-way'!L19*'OddsRatio_working_3-way'!M19</f>
        <v>7.6761334885754567E-2</v>
      </c>
      <c r="R19" s="11">
        <f t="shared" si="23"/>
        <v>0</v>
      </c>
      <c r="S19" s="11">
        <f t="shared" si="24"/>
        <v>-0.86173047891341215</v>
      </c>
      <c r="T19" s="11">
        <f t="shared" si="25"/>
        <v>-0.28207216985709077</v>
      </c>
      <c r="U19" s="11">
        <f>'OddsRatio_working_3-way'!S19-'OddsRatio_working_3-way'!R19^2/3</f>
        <v>-0.86173047891341215</v>
      </c>
      <c r="V19" s="11">
        <f>'OddsRatio_working_3-way'!S19*'OddsRatio_working_3-way'!R19/3-2*'OddsRatio_working_3-way'!R19^3/27-'OddsRatio_working_3-way'!T19</f>
        <v>0.28207216985709077</v>
      </c>
      <c r="W19" s="11">
        <f>'OddsRatio_working_3-way'!V19^2+4*'OddsRatio_working_3-way'!U19^3/27</f>
        <v>-1.523578251105373E-2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0.15394844227771615</v>
      </c>
      <c r="Y19" s="11">
        <f>IF('OddsRatio_working_3-way'!W19&gt;=0,IF('OddsRatio_working_3-way'!V19+SQRT('OddsRatio_working_3-way'!W19)&gt;0,0,PI()),ACOS('OddsRatio_working_3-way'!V19/(2*'OddsRatio_working_3-way'!X19)))</f>
        <v>0.41249000046570483</v>
      </c>
      <c r="Z19" s="11">
        <f>'OddsRatio_working_3-way'!X19^(1/3)*COS('OddsRatio_working_3-way'!Y19/3)</f>
        <v>0.53089282742920652</v>
      </c>
      <c r="AA19" s="11">
        <f>'OddsRatio_working_3-way'!X19^(1/3)*COS(('OddsRatio_working_3-way'!Y19+2*PI())/3)</f>
        <v>-0.32906421048971973</v>
      </c>
      <c r="AB19" s="11">
        <f>'OddsRatio_working_3-way'!X19^(1/3)*COS(('OddsRatio_working_3-way'!Y19+4*PI())/3)</f>
        <v>-0.20182861693948675</v>
      </c>
      <c r="AC19" s="11">
        <f>'OddsRatio_working_3-way'!X19^(1/3)*SIN('OddsRatio_working_3-way'!Y19/3)</f>
        <v>7.3459504186728794E-2</v>
      </c>
      <c r="AD19" s="11">
        <f>'OddsRatio_working_3-way'!X19^(1/3)*SIN(('OddsRatio_working_3-way'!Y19+2*PI())/3)</f>
        <v>0.42303692314727653</v>
      </c>
      <c r="AE19" s="11">
        <f>'OddsRatio_working_3-way'!X19^(1/3)*SIN(('OddsRatio_working_3-way'!Y19+4*PI())/3)</f>
        <v>-0.4964964273340054</v>
      </c>
      <c r="AF19" s="11">
        <f>-'OddsRatio_working_3-way'!U19/(3*'OddsRatio_working_3-way'!X19^(1/3))*COS(('OddsRatio_working_3-way'!Y19)/3)</f>
        <v>0.53089282742920652</v>
      </c>
      <c r="AG19" s="11">
        <f>-'OddsRatio_working_3-way'!U19/(3*'OddsRatio_working_3-way'!X19^(1/3))*COS(('OddsRatio_working_3-way'!Y19+2*PI())/3)</f>
        <v>-0.32906421048971973</v>
      </c>
      <c r="AH19" s="11">
        <f>-'OddsRatio_working_3-way'!U19/(3*'OddsRatio_working_3-way'!X19^(1/3))*COS(('OddsRatio_working_3-way'!Y19+4*PI())/3)</f>
        <v>-0.20182861693948675</v>
      </c>
      <c r="AI19" s="11">
        <f>'OddsRatio_working_3-way'!U19/(3*'OddsRatio_working_3-way'!X19^(1/3))*SIN(('OddsRatio_working_3-way'!Y19)/3)</f>
        <v>-7.3459504186728794E-2</v>
      </c>
      <c r="AJ19" s="11">
        <f>'OddsRatio_working_3-way'!U19/(3*'OddsRatio_working_3-way'!X19^(1/3))*SIN(('OddsRatio_working_3-way'!Y19+2*PI())/3)</f>
        <v>-0.42303692314727653</v>
      </c>
      <c r="AK19" s="11">
        <f>'OddsRatio_working_3-way'!U19/(3*'OddsRatio_working_3-way'!X19^(1/3))*SIN(('OddsRatio_working_3-way'!Y19+4*PI())/3)</f>
        <v>0.4964964273340054</v>
      </c>
      <c r="AL19" s="11">
        <f>'OddsRatio_working_3-way'!Z19+'OddsRatio_working_3-way'!AF19</f>
        <v>1.061785654858413</v>
      </c>
      <c r="AM19" s="11">
        <f>'OddsRatio_working_3-way'!AA19+'OddsRatio_working_3-way'!AG19</f>
        <v>-0.65812842097943947</v>
      </c>
      <c r="AN19" s="11">
        <f>'OddsRatio_working_3-way'!AB19+'OddsRatio_working_3-way'!AH19</f>
        <v>-0.40365723387897351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1.061785654858413</v>
      </c>
      <c r="AS19" s="11">
        <f>IF(('OddsRatio_working_3-way'!X19=0),IF(Q19&gt;0,-Q19^(1/3),(-Q19)^(1/3)),'OddsRatio_working_3-way'!AM19-'OddsRatio_working_3-way'!R19/3)</f>
        <v>-0.65812842097943947</v>
      </c>
      <c r="AT19" s="11">
        <f>IF(('OddsRatio_working_3-way'!X19=0),IF(Q19&gt;0,-Q19^(1/3),(-Q19)^(1/3)),'OddsRatio_working_3-way'!AN19-'OddsRatio_working_3-way'!R19/3)</f>
        <v>-0.40365723387897351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9">
        <f t="shared" si="13"/>
        <v>0.45191053404490972</v>
      </c>
      <c r="E20" s="9">
        <f t="shared" si="14"/>
        <v>0.27484370830150651</v>
      </c>
      <c r="F20" s="9">
        <f t="shared" si="15"/>
        <v>0.27324575765358383</v>
      </c>
      <c r="G20" s="9">
        <f t="shared" si="16"/>
        <v>1.0638836607560913</v>
      </c>
      <c r="H20" s="9">
        <f t="shared" si="17"/>
        <v>2.2128273732619443</v>
      </c>
      <c r="I20" s="9">
        <f t="shared" si="18"/>
        <v>3.6384314786751069</v>
      </c>
      <c r="J20" s="9">
        <f t="shared" si="19"/>
        <v>3.6597091518902278</v>
      </c>
      <c r="K20" s="11">
        <f t="shared" si="20"/>
        <v>0.46728971962616822</v>
      </c>
      <c r="L20" s="11">
        <f t="shared" si="21"/>
        <v>0.28735632183908044</v>
      </c>
      <c r="M20" s="11">
        <f t="shared" si="22"/>
        <v>0.2857142857142857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-0.27116615257124455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0.23479581971364122</v>
      </c>
      <c r="Q20" s="11">
        <f>2*'OddsRatio_working_3-way'!K20*'OddsRatio_working_3-way'!L20*'OddsRatio_working_3-way'!M20</f>
        <v>7.6730660037137632E-2</v>
      </c>
      <c r="R20" s="11">
        <f t="shared" si="23"/>
        <v>0</v>
      </c>
      <c r="S20" s="11">
        <f t="shared" si="24"/>
        <v>-0.86587436332767376</v>
      </c>
      <c r="T20" s="11">
        <f t="shared" si="25"/>
        <v>-0.28296547821165802</v>
      </c>
      <c r="U20" s="11">
        <f>'OddsRatio_working_3-way'!S20-'OddsRatio_working_3-way'!R20^2/3</f>
        <v>-0.86587436332767376</v>
      </c>
      <c r="V20" s="11">
        <f>'OddsRatio_working_3-way'!S20*'OddsRatio_working_3-way'!R20/3-2*'OddsRatio_working_3-way'!R20^3/27-'OddsRatio_working_3-way'!T20</f>
        <v>0.28296547821165802</v>
      </c>
      <c r="W20" s="11">
        <f>'OddsRatio_working_3-way'!V20^2+4*'OddsRatio_working_3-way'!U20^3/27</f>
        <v>-1.610524496676552E-2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0.15506023573624367</v>
      </c>
      <c r="Y20" s="11">
        <f>IF('OddsRatio_working_3-way'!W20&gt;=0,IF('OddsRatio_working_3-way'!V20+SQRT('OddsRatio_working_3-way'!W20)&gt;0,0,PI()),ACOS('OddsRatio_working_3-way'!V20/(2*'OddsRatio_working_3-way'!X20)))</f>
        <v>0.42159530604612594</v>
      </c>
      <c r="Z20" s="11">
        <f>'OddsRatio_working_3-way'!X20^(1/3)*COS('OddsRatio_working_3-way'!Y20/3)</f>
        <v>0.53194183037804565</v>
      </c>
      <c r="AA20" s="11">
        <f>'OddsRatio_working_3-way'!X20^(1/3)*COS(('OddsRatio_working_3-way'!Y20+2*PI())/3)</f>
        <v>-0.33113998494193048</v>
      </c>
      <c r="AB20" s="11">
        <f>'OddsRatio_working_3-way'!X20^(1/3)*COS(('OddsRatio_working_3-way'!Y20+4*PI())/3)</f>
        <v>-0.20080184543611548</v>
      </c>
      <c r="AC20" s="11">
        <f>'OddsRatio_working_3-way'!X20^(1/3)*SIN('OddsRatio_working_3-way'!Y20/3)</f>
        <v>7.5250759929357466E-2</v>
      </c>
      <c r="AD20" s="11">
        <f>'OddsRatio_working_3-way'!X20^(1/3)*SIN(('OddsRatio_working_3-way'!Y20+2*PI())/3)</f>
        <v>0.42304975847830156</v>
      </c>
      <c r="AE20" s="11">
        <f>'OddsRatio_working_3-way'!X20^(1/3)*SIN(('OddsRatio_working_3-way'!Y20+4*PI())/3)</f>
        <v>-0.49830051840765893</v>
      </c>
      <c r="AF20" s="11">
        <f>-'OddsRatio_working_3-way'!U20/(3*'OddsRatio_working_3-way'!X20^(1/3))*COS(('OddsRatio_working_3-way'!Y20)/3)</f>
        <v>0.53194183037804565</v>
      </c>
      <c r="AG20" s="11">
        <f>-'OddsRatio_working_3-way'!U20/(3*'OddsRatio_working_3-way'!X20^(1/3))*COS(('OddsRatio_working_3-way'!Y20+2*PI())/3)</f>
        <v>-0.33113998494193048</v>
      </c>
      <c r="AH20" s="11">
        <f>-'OddsRatio_working_3-way'!U20/(3*'OddsRatio_working_3-way'!X20^(1/3))*COS(('OddsRatio_working_3-way'!Y20+4*PI())/3)</f>
        <v>-0.20080184543611548</v>
      </c>
      <c r="AI20" s="11">
        <f>'OddsRatio_working_3-way'!U20/(3*'OddsRatio_working_3-way'!X20^(1/3))*SIN(('OddsRatio_working_3-way'!Y20)/3)</f>
        <v>-7.5250759929357466E-2</v>
      </c>
      <c r="AJ20" s="11">
        <f>'OddsRatio_working_3-way'!U20/(3*'OddsRatio_working_3-way'!X20^(1/3))*SIN(('OddsRatio_working_3-way'!Y20+2*PI())/3)</f>
        <v>-0.42304975847830156</v>
      </c>
      <c r="AK20" s="11">
        <f>'OddsRatio_working_3-way'!U20/(3*'OddsRatio_working_3-way'!X20^(1/3))*SIN(('OddsRatio_working_3-way'!Y20+4*PI())/3)</f>
        <v>0.49830051840765893</v>
      </c>
      <c r="AL20" s="11">
        <f>'OddsRatio_working_3-way'!Z20+'OddsRatio_working_3-way'!AF20</f>
        <v>1.0638836607560913</v>
      </c>
      <c r="AM20" s="11">
        <f>'OddsRatio_working_3-way'!AA20+'OddsRatio_working_3-way'!AG20</f>
        <v>-0.66227996988386095</v>
      </c>
      <c r="AN20" s="11">
        <f>'OddsRatio_working_3-way'!AB20+'OddsRatio_working_3-way'!AH20</f>
        <v>-0.40160369087223097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1.0638836607560913</v>
      </c>
      <c r="AS20" s="11">
        <f>IF(('OddsRatio_working_3-way'!X20=0),IF(Q20&gt;0,-Q20^(1/3),(-Q20)^(1/3)),'OddsRatio_working_3-way'!AM20-'OddsRatio_working_3-way'!R20/3)</f>
        <v>-0.66227996988386095</v>
      </c>
      <c r="AT20" s="11">
        <f>IF(('OddsRatio_working_3-way'!X20=0),IF(Q20&gt;0,-Q20^(1/3),(-Q20)^(1/3)),'OddsRatio_working_3-way'!AN20-'OddsRatio_working_3-way'!R20/3)</f>
        <v>-0.40160369087223097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9">
        <f t="shared" si="13"/>
        <v>0.39092312129758333</v>
      </c>
      <c r="E21" s="9">
        <f t="shared" si="14"/>
        <v>0.30797845393140161</v>
      </c>
      <c r="F21" s="9">
        <f t="shared" si="15"/>
        <v>0.30109842477101484</v>
      </c>
      <c r="G21" s="9">
        <f t="shared" si="16"/>
        <v>1.059896409676226</v>
      </c>
      <c r="H21" s="9">
        <f t="shared" si="17"/>
        <v>2.5580477222240523</v>
      </c>
      <c r="I21" s="9">
        <f t="shared" si="18"/>
        <v>3.2469803885135993</v>
      </c>
      <c r="J21" s="9">
        <f t="shared" si="19"/>
        <v>3.3211731371909345</v>
      </c>
      <c r="K21" s="11">
        <f t="shared" si="20"/>
        <v>0.40485829959514169</v>
      </c>
      <c r="L21" s="11">
        <f t="shared" si="21"/>
        <v>0.32051282051282048</v>
      </c>
      <c r="M21" s="11">
        <f t="shared" si="22"/>
        <v>0.31347962382445144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-0.2776227681295389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0.23511785343420138</v>
      </c>
      <c r="Q21" s="11">
        <f>2*'OddsRatio_working_3-way'!K21*'OddsRatio_working_3-way'!L21*'OddsRatio_working_3-way'!M21</f>
        <v>8.1355658627751321E-2</v>
      </c>
      <c r="R21" s="11">
        <f t="shared" si="23"/>
        <v>0</v>
      </c>
      <c r="S21" s="11">
        <f t="shared" si="24"/>
        <v>-0.84689687023254268</v>
      </c>
      <c r="T21" s="11">
        <f t="shared" si="25"/>
        <v>-0.29304389973444372</v>
      </c>
      <c r="U21" s="11">
        <f>'OddsRatio_working_3-way'!S21-'OddsRatio_working_3-way'!R21^2/3</f>
        <v>-0.84689687023254268</v>
      </c>
      <c r="V21" s="11">
        <f>'OddsRatio_working_3-way'!S21*'OddsRatio_working_3-way'!R21/3-2*'OddsRatio_working_3-way'!R21^3/27-'OddsRatio_working_3-way'!T21</f>
        <v>0.29304389973444372</v>
      </c>
      <c r="W21" s="11">
        <f>'OddsRatio_working_3-way'!V21^2+4*'OddsRatio_working_3-way'!U21^3/27</f>
        <v>-4.1139382142538622E-3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0.14999055419077609</v>
      </c>
      <c r="Y21" s="11">
        <f>IF('OddsRatio_working_3-way'!W21&gt;=0,IF('OddsRatio_working_3-way'!V21+SQRT('OddsRatio_working_3-way'!W21)&gt;0,0,PI()),ACOS('OddsRatio_working_3-way'!V21/(2*'OddsRatio_working_3-way'!X21)))</f>
        <v>0.21547700666635761</v>
      </c>
      <c r="Z21" s="11">
        <f>'OddsRatio_working_3-way'!X21^(1/3)*COS('OddsRatio_working_3-way'!Y21/3)</f>
        <v>0.529948204838113</v>
      </c>
      <c r="AA21" s="11">
        <f>'OddsRatio_working_3-way'!X21^(1/3)*COS(('OddsRatio_working_3-way'!Y21+2*PI())/3)</f>
        <v>-0.29799519718863898</v>
      </c>
      <c r="AB21" s="11">
        <f>'OddsRatio_working_3-way'!X21^(1/3)*COS(('OddsRatio_working_3-way'!Y21+4*PI())/3)</f>
        <v>-0.23195300764947388</v>
      </c>
      <c r="AC21" s="11">
        <f>'OddsRatio_working_3-way'!X21^(1/3)*SIN('OddsRatio_working_3-way'!Y21/3)</f>
        <v>3.8129475908309174E-2</v>
      </c>
      <c r="AD21" s="11">
        <f>'OddsRatio_working_3-way'!X21^(1/3)*SIN(('OddsRatio_working_3-way'!Y21+2*PI())/3)</f>
        <v>0.43988387012561059</v>
      </c>
      <c r="AE21" s="11">
        <f>'OddsRatio_working_3-way'!X21^(1/3)*SIN(('OddsRatio_working_3-way'!Y21+4*PI())/3)</f>
        <v>-0.47801334603391987</v>
      </c>
      <c r="AF21" s="11">
        <f>-'OddsRatio_working_3-way'!U21/(3*'OddsRatio_working_3-way'!X21^(1/3))*COS(('OddsRatio_working_3-way'!Y21)/3)</f>
        <v>0.529948204838113</v>
      </c>
      <c r="AG21" s="11">
        <f>-'OddsRatio_working_3-way'!U21/(3*'OddsRatio_working_3-way'!X21^(1/3))*COS(('OddsRatio_working_3-way'!Y21+2*PI())/3)</f>
        <v>-0.29799519718863898</v>
      </c>
      <c r="AH21" s="11">
        <f>-'OddsRatio_working_3-way'!U21/(3*'OddsRatio_working_3-way'!X21^(1/3))*COS(('OddsRatio_working_3-way'!Y21+4*PI())/3)</f>
        <v>-0.23195300764947388</v>
      </c>
      <c r="AI21" s="11">
        <f>'OddsRatio_working_3-way'!U21/(3*'OddsRatio_working_3-way'!X21^(1/3))*SIN(('OddsRatio_working_3-way'!Y21)/3)</f>
        <v>-3.8129475908309174E-2</v>
      </c>
      <c r="AJ21" s="11">
        <f>'OddsRatio_working_3-way'!U21/(3*'OddsRatio_working_3-way'!X21^(1/3))*SIN(('OddsRatio_working_3-way'!Y21+2*PI())/3)</f>
        <v>-0.43988387012561059</v>
      </c>
      <c r="AK21" s="11">
        <f>'OddsRatio_working_3-way'!U21/(3*'OddsRatio_working_3-way'!X21^(1/3))*SIN(('OddsRatio_working_3-way'!Y21+4*PI())/3)</f>
        <v>0.47801334603391987</v>
      </c>
      <c r="AL21" s="11">
        <f>'OddsRatio_working_3-way'!Z21+'OddsRatio_working_3-way'!AF21</f>
        <v>1.059896409676226</v>
      </c>
      <c r="AM21" s="11">
        <f>'OddsRatio_working_3-way'!AA21+'OddsRatio_working_3-way'!AG21</f>
        <v>-0.59599039437727797</v>
      </c>
      <c r="AN21" s="11">
        <f>'OddsRatio_working_3-way'!AB21+'OddsRatio_working_3-way'!AH21</f>
        <v>-0.46390601529894776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1.059896409676226</v>
      </c>
      <c r="AS21" s="11">
        <f>IF(('OddsRatio_working_3-way'!X21=0),IF(Q21&gt;0,-Q21^(1/3),(-Q21)^(1/3)),'OddsRatio_working_3-way'!AM21-'OddsRatio_working_3-way'!R21/3)</f>
        <v>-0.59599039437727797</v>
      </c>
      <c r="AT21" s="11">
        <f>IF(('OddsRatio_working_3-way'!X21=0),IF(Q21&gt;0,-Q21^(1/3),(-Q21)^(1/3)),'OddsRatio_working_3-way'!AN21-'OddsRatio_working_3-way'!R21/3)</f>
        <v>-0.46390601529894776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9">
        <f t="shared" si="13"/>
        <v>9.1560400731323197E-2</v>
      </c>
      <c r="E22" s="9">
        <f t="shared" si="14"/>
        <v>0.15674743772690289</v>
      </c>
      <c r="F22" s="9">
        <f t="shared" si="15"/>
        <v>0.75169216154177376</v>
      </c>
      <c r="G22" s="9">
        <f t="shared" si="16"/>
        <v>1.1797564936162988</v>
      </c>
      <c r="H22" s="9">
        <f t="shared" si="17"/>
        <v>10.92175211131307</v>
      </c>
      <c r="I22" s="9">
        <f t="shared" si="18"/>
        <v>6.3796896108903214</v>
      </c>
      <c r="J22" s="9">
        <f t="shared" si="19"/>
        <v>1.3303318182125636</v>
      </c>
      <c r="K22" s="11">
        <f t="shared" si="20"/>
        <v>0.10626992561105207</v>
      </c>
      <c r="L22" s="11">
        <f t="shared" si="21"/>
        <v>0.17985611510791369</v>
      </c>
      <c r="M22" s="11">
        <f t="shared" si="22"/>
        <v>0.78125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-0.16034096208686599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0.19785247784768997</v>
      </c>
      <c r="Q22" s="11">
        <f>2*'OddsRatio_working_3-way'!K22*'OddsRatio_working_3-way'!L22*'OddsRatio_working_3-way'!M22</f>
        <v>2.9864524958141885E-2</v>
      </c>
      <c r="R22" s="11">
        <f t="shared" si="23"/>
        <v>0</v>
      </c>
      <c r="S22" s="11">
        <f t="shared" si="24"/>
        <v>-1.2339484263572138</v>
      </c>
      <c r="T22" s="11">
        <f t="shared" si="25"/>
        <v>-0.18625636624259834</v>
      </c>
      <c r="U22" s="11">
        <f>'OddsRatio_working_3-way'!S22-'OddsRatio_working_3-way'!R22^2/3</f>
        <v>-1.2339484263572138</v>
      </c>
      <c r="V22" s="11">
        <f>'OddsRatio_working_3-way'!S22*'OddsRatio_working_3-way'!R22/3-2*'OddsRatio_working_3-way'!R22^3/27-'OddsRatio_working_3-way'!T22</f>
        <v>0.18625636624259834</v>
      </c>
      <c r="W22" s="11">
        <f>'OddsRatio_working_3-way'!V22^2+4*'OddsRatio_working_3-way'!U22^3/27</f>
        <v>-0.24365601960811928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0.26379322090134166</v>
      </c>
      <c r="Y22" s="11">
        <f>IF('OddsRatio_working_3-way'!W22&gt;=0,IF('OddsRatio_working_3-way'!V22+SQRT('OddsRatio_working_3-way'!W22)&gt;0,0,PI()),ACOS('OddsRatio_working_3-way'!V22/(2*'OddsRatio_working_3-way'!X22)))</f>
        <v>1.2099835571516007</v>
      </c>
      <c r="Z22" s="11">
        <f>'OddsRatio_working_3-way'!X22^(1/3)*COS('OddsRatio_working_3-way'!Y22/3)</f>
        <v>0.58987824680814938</v>
      </c>
      <c r="AA22" s="11">
        <f>'OddsRatio_working_3-way'!X22^(1/3)*COS(('OddsRatio_working_3-way'!Y22+2*PI())/3)</f>
        <v>-0.51292959807260574</v>
      </c>
      <c r="AB22" s="11">
        <f>'OddsRatio_working_3-way'!X22^(1/3)*COS(('OddsRatio_working_3-way'!Y22+4*PI())/3)</f>
        <v>-7.6948648735543468E-2</v>
      </c>
      <c r="AC22" s="11">
        <f>'OddsRatio_working_3-way'!X22^(1/3)*SIN('OddsRatio_working_3-way'!Y22/3)</f>
        <v>0.25171371846130147</v>
      </c>
      <c r="AD22" s="11">
        <f>'OddsRatio_working_3-way'!X22^(1/3)*SIN(('OddsRatio_working_3-way'!Y22+2*PI())/3)</f>
        <v>0.38499268764503358</v>
      </c>
      <c r="AE22" s="11">
        <f>'OddsRatio_working_3-way'!X22^(1/3)*SIN(('OddsRatio_working_3-way'!Y22+4*PI())/3)</f>
        <v>-0.63670640610633511</v>
      </c>
      <c r="AF22" s="11">
        <f>-'OddsRatio_working_3-way'!U22/(3*'OddsRatio_working_3-way'!X22^(1/3))*COS(('OddsRatio_working_3-way'!Y22)/3)</f>
        <v>0.58987824680814926</v>
      </c>
      <c r="AG22" s="11">
        <f>-'OddsRatio_working_3-way'!U22/(3*'OddsRatio_working_3-way'!X22^(1/3))*COS(('OddsRatio_working_3-way'!Y22+2*PI())/3)</f>
        <v>-0.51292959807260563</v>
      </c>
      <c r="AH22" s="11">
        <f>-'OddsRatio_working_3-way'!U22/(3*'OddsRatio_working_3-way'!X22^(1/3))*COS(('OddsRatio_working_3-way'!Y22+4*PI())/3)</f>
        <v>-7.6948648735543454E-2</v>
      </c>
      <c r="AI22" s="11">
        <f>'OddsRatio_working_3-way'!U22/(3*'OddsRatio_working_3-way'!X22^(1/3))*SIN(('OddsRatio_working_3-way'!Y22)/3)</f>
        <v>-0.25171371846130142</v>
      </c>
      <c r="AJ22" s="11">
        <f>'OddsRatio_working_3-way'!U22/(3*'OddsRatio_working_3-way'!X22^(1/3))*SIN(('OddsRatio_working_3-way'!Y22+2*PI())/3)</f>
        <v>-0.38499268764503353</v>
      </c>
      <c r="AK22" s="11">
        <f>'OddsRatio_working_3-way'!U22/(3*'OddsRatio_working_3-way'!X22^(1/3))*SIN(('OddsRatio_working_3-way'!Y22+4*PI())/3)</f>
        <v>0.636706406106335</v>
      </c>
      <c r="AL22" s="11">
        <f>'OddsRatio_working_3-way'!Z22+'OddsRatio_working_3-way'!AF22</f>
        <v>1.1797564936162988</v>
      </c>
      <c r="AM22" s="11">
        <f>'OddsRatio_working_3-way'!AA22+'OddsRatio_working_3-way'!AG22</f>
        <v>-1.0258591961452113</v>
      </c>
      <c r="AN22" s="11">
        <f>'OddsRatio_working_3-way'!AB22+'OddsRatio_working_3-way'!AH22</f>
        <v>-0.15389729747108694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1.1797564936162988</v>
      </c>
      <c r="AS22" s="11">
        <f>IF(('OddsRatio_working_3-way'!X22=0),IF(Q22&gt;0,-Q22^(1/3),(-Q22)^(1/3)),'OddsRatio_working_3-way'!AM22-'OddsRatio_working_3-way'!R22/3)</f>
        <v>-1.0258591961452113</v>
      </c>
      <c r="AT22" s="11">
        <f>IF(('OddsRatio_working_3-way'!X22=0),IF(Q22&gt;0,-Q22^(1/3),(-Q22)^(1/3)),'OddsRatio_working_3-way'!AN22-'OddsRatio_working_3-way'!R22/3)</f>
        <v>-0.15389729747108694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9">
        <f t="shared" si="13"/>
        <v>0.72330437109536438</v>
      </c>
      <c r="E23" s="9">
        <f t="shared" si="14"/>
        <v>0.18150861481909847</v>
      </c>
      <c r="F23" s="9">
        <f t="shared" si="15"/>
        <v>9.5187014085537119E-2</v>
      </c>
      <c r="G23" s="9">
        <f t="shared" si="16"/>
        <v>1.159223746251592</v>
      </c>
      <c r="H23" s="9">
        <f t="shared" si="17"/>
        <v>1.3825438362630253</v>
      </c>
      <c r="I23" s="9">
        <f t="shared" si="18"/>
        <v>5.5093803729186925</v>
      </c>
      <c r="J23" s="9">
        <f t="shared" si="19"/>
        <v>10.505634719263053</v>
      </c>
      <c r="K23" s="11">
        <f t="shared" si="20"/>
        <v>0.75187969924812026</v>
      </c>
      <c r="L23" s="11">
        <f t="shared" si="21"/>
        <v>0.20449897750511248</v>
      </c>
      <c r="M23" s="11">
        <f t="shared" si="22"/>
        <v>0.10869565217391305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-0.17592561023791808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0.20757415009917435</v>
      </c>
      <c r="Q23" s="11">
        <f>2*'OddsRatio_working_3-way'!K23*'OddsRatio_working_3-way'!L23*'OddsRatio_working_3-way'!M23</f>
        <v>3.342578906588959E-2</v>
      </c>
      <c r="R23" s="11">
        <f t="shared" si="23"/>
        <v>0</v>
      </c>
      <c r="S23" s="11">
        <f t="shared" si="24"/>
        <v>-1.1798972862362418</v>
      </c>
      <c r="T23" s="11">
        <f t="shared" si="25"/>
        <v>-0.18999956300100512</v>
      </c>
      <c r="U23" s="11">
        <f>'OddsRatio_working_3-way'!S23-'OddsRatio_working_3-way'!R23^2/3</f>
        <v>-1.1798972862362418</v>
      </c>
      <c r="V23" s="11">
        <f>'OddsRatio_working_3-way'!S23*'OddsRatio_working_3-way'!R23/3-2*'OddsRatio_working_3-way'!R23^3/27-'OddsRatio_working_3-way'!T23</f>
        <v>0.18999956300100512</v>
      </c>
      <c r="W23" s="11">
        <f>'OddsRatio_working_3-way'!V23^2+4*'OddsRatio_working_3-way'!U23^3/27</f>
        <v>-0.20724875589829536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0.24665187503791061</v>
      </c>
      <c r="Y23" s="11">
        <f>IF('OddsRatio_working_3-way'!W23&gt;=0,IF('OddsRatio_working_3-way'!V23+SQRT('OddsRatio_working_3-way'!W23)&gt;0,0,PI()),ACOS('OddsRatio_working_3-way'!V23/(2*'OddsRatio_working_3-way'!X23)))</f>
        <v>1.1754180107243257</v>
      </c>
      <c r="Z23" s="11">
        <f>'OddsRatio_working_3-way'!X23^(1/3)*COS('OddsRatio_working_3-way'!Y23/3)</f>
        <v>0.57961187312579598</v>
      </c>
      <c r="AA23" s="11">
        <f>'OddsRatio_working_3-way'!X23^(1/3)*COS(('OddsRatio_working_3-way'!Y23+2*PI())/3)</f>
        <v>-0.49719899082886199</v>
      </c>
      <c r="AB23" s="11">
        <f>'OddsRatio_working_3-way'!X23^(1/3)*COS(('OddsRatio_working_3-way'!Y23+4*PI())/3)</f>
        <v>-8.2412882296934373E-2</v>
      </c>
      <c r="AC23" s="11">
        <f>'OddsRatio_working_3-way'!X23^(1/3)*SIN('OddsRatio_working_3-way'!Y23/3)</f>
        <v>0.239476871417026</v>
      </c>
      <c r="AD23" s="11">
        <f>'OddsRatio_working_3-way'!X23^(1/3)*SIN(('OddsRatio_working_3-way'!Y23+2*PI())/3)</f>
        <v>0.38222017075350928</v>
      </c>
      <c r="AE23" s="11">
        <f>'OddsRatio_working_3-way'!X23^(1/3)*SIN(('OddsRatio_working_3-way'!Y23+4*PI())/3)</f>
        <v>-0.62169704217053523</v>
      </c>
      <c r="AF23" s="11">
        <f>-'OddsRatio_working_3-way'!U23/(3*'OddsRatio_working_3-way'!X23^(1/3))*COS(('OddsRatio_working_3-way'!Y23)/3)</f>
        <v>0.57961187312579598</v>
      </c>
      <c r="AG23" s="11">
        <f>-'OddsRatio_working_3-way'!U23/(3*'OddsRatio_working_3-way'!X23^(1/3))*COS(('OddsRatio_working_3-way'!Y23+2*PI())/3)</f>
        <v>-0.49719899082886199</v>
      </c>
      <c r="AH23" s="11">
        <f>-'OddsRatio_working_3-way'!U23/(3*'OddsRatio_working_3-way'!X23^(1/3))*COS(('OddsRatio_working_3-way'!Y23+4*PI())/3)</f>
        <v>-8.2412882296934373E-2</v>
      </c>
      <c r="AI23" s="11">
        <f>'OddsRatio_working_3-way'!U23/(3*'OddsRatio_working_3-way'!X23^(1/3))*SIN(('OddsRatio_working_3-way'!Y23)/3)</f>
        <v>-0.239476871417026</v>
      </c>
      <c r="AJ23" s="11">
        <f>'OddsRatio_working_3-way'!U23/(3*'OddsRatio_working_3-way'!X23^(1/3))*SIN(('OddsRatio_working_3-way'!Y23+2*PI())/3)</f>
        <v>-0.38222017075350928</v>
      </c>
      <c r="AK23" s="11">
        <f>'OddsRatio_working_3-way'!U23/(3*'OddsRatio_working_3-way'!X23^(1/3))*SIN(('OddsRatio_working_3-way'!Y23+4*PI())/3)</f>
        <v>0.62169704217053523</v>
      </c>
      <c r="AL23" s="11">
        <f>'OddsRatio_working_3-way'!Z23+'OddsRatio_working_3-way'!AF23</f>
        <v>1.159223746251592</v>
      </c>
      <c r="AM23" s="11">
        <f>'OddsRatio_working_3-way'!AA23+'OddsRatio_working_3-way'!AG23</f>
        <v>-0.99439798165772397</v>
      </c>
      <c r="AN23" s="11">
        <f>'OddsRatio_working_3-way'!AB23+'OddsRatio_working_3-way'!AH23</f>
        <v>-0.16482576459386875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1.159223746251592</v>
      </c>
      <c r="AS23" s="11">
        <f>IF(('OddsRatio_working_3-way'!X23=0),IF(Q23&gt;0,-Q23^(1/3),(-Q23)^(1/3)),'OddsRatio_working_3-way'!AM23-'OddsRatio_working_3-way'!R23/3)</f>
        <v>-0.99439798165772397</v>
      </c>
      <c r="AT23" s="11">
        <f>IF(('OddsRatio_working_3-way'!X23=0),IF(Q23&gt;0,-Q23^(1/3),(-Q23)^(1/3)),'OddsRatio_working_3-way'!AN23-'OddsRatio_working_3-way'!R23/3)</f>
        <v>-0.16482576459386875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9">
        <f t="shared" si="13"/>
        <v>0.82639387969991507</v>
      </c>
      <c r="E24" s="9">
        <f t="shared" si="14"/>
        <v>0.12043468861057768</v>
      </c>
      <c r="F24" s="9">
        <f t="shared" si="15"/>
        <v>5.3171431689507415E-2</v>
      </c>
      <c r="G24" s="9">
        <f t="shared" si="16"/>
        <v>1.2357454446834368</v>
      </c>
      <c r="H24" s="9">
        <f t="shared" si="17"/>
        <v>1.210076725596184</v>
      </c>
      <c r="I24" s="9">
        <f t="shared" si="18"/>
        <v>8.3032555780791117</v>
      </c>
      <c r="J24" s="9">
        <f t="shared" si="19"/>
        <v>18.807091857888324</v>
      </c>
      <c r="K24" s="11">
        <f t="shared" si="20"/>
        <v>0.85470085470085477</v>
      </c>
      <c r="L24" s="11">
        <f t="shared" si="21"/>
        <v>0.14471780028943559</v>
      </c>
      <c r="M24" s="11">
        <f t="shared" si="22"/>
        <v>6.4892926670992862E-2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-0.11620741358042397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0.1644657275456905</v>
      </c>
      <c r="Q24" s="11">
        <f>2*'OddsRatio_working_3-way'!K24*'OddsRatio_working_3-way'!L24*'OddsRatio_working_3-way'!M24</f>
        <v>1.605326769601664E-2</v>
      </c>
      <c r="R24" s="11">
        <f t="shared" si="23"/>
        <v>0</v>
      </c>
      <c r="S24" s="11">
        <f t="shared" si="24"/>
        <v>-1.4152774119860114</v>
      </c>
      <c r="T24" s="11">
        <f t="shared" si="25"/>
        <v>-0.13814323201425194</v>
      </c>
      <c r="U24" s="11">
        <f>'OddsRatio_working_3-way'!S24-'OddsRatio_working_3-way'!R24^2/3</f>
        <v>-1.4152774119860114</v>
      </c>
      <c r="V24" s="11">
        <f>'OddsRatio_working_3-way'!S24*'OddsRatio_working_3-way'!R24/3-2*'OddsRatio_working_3-way'!R24^3/27-'OddsRatio_working_3-way'!T24</f>
        <v>0.13814323201425194</v>
      </c>
      <c r="W24" s="11">
        <f>'OddsRatio_working_3-way'!V24^2+4*'OddsRatio_working_3-way'!U24^3/27</f>
        <v>-0.40088904379630536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0.32402646355955589</v>
      </c>
      <c r="Y24" s="11">
        <f>IF('OddsRatio_working_3-way'!W24&gt;=0,IF('OddsRatio_working_3-way'!V24+SQRT('OddsRatio_working_3-way'!W24)&gt;0,0,PI()),ACOS('OddsRatio_working_3-way'!V24/(2*'OddsRatio_working_3-way'!X24)))</f>
        <v>1.3559814239710741</v>
      </c>
      <c r="Z24" s="11">
        <f>'OddsRatio_working_3-way'!X24^(1/3)*COS('OddsRatio_working_3-way'!Y24/3)</f>
        <v>0.61787272234171842</v>
      </c>
      <c r="AA24" s="11">
        <f>'OddsRatio_working_3-way'!X24^(1/3)*COS(('OddsRatio_working_3-way'!Y24+2*PI())/3)</f>
        <v>-0.56873306483745334</v>
      </c>
      <c r="AB24" s="11">
        <f>'OddsRatio_working_3-way'!X24^(1/3)*COS(('OddsRatio_working_3-way'!Y24+4*PI())/3)</f>
        <v>-4.9139657504265209E-2</v>
      </c>
      <c r="AC24" s="11">
        <f>'OddsRatio_working_3-way'!X24^(1/3)*SIN('OddsRatio_working_3-way'!Y24/3)</f>
        <v>0.29998739359297127</v>
      </c>
      <c r="AD24" s="11">
        <f>'OddsRatio_working_3-way'!X24^(1/3)*SIN(('OddsRatio_working_3-way'!Y24+2*PI())/3)</f>
        <v>0.38509977705689147</v>
      </c>
      <c r="AE24" s="11">
        <f>'OddsRatio_working_3-way'!X24^(1/3)*SIN(('OddsRatio_working_3-way'!Y24+4*PI())/3)</f>
        <v>-0.68508717064986258</v>
      </c>
      <c r="AF24" s="11">
        <f>-'OddsRatio_working_3-way'!U24/(3*'OddsRatio_working_3-way'!X24^(1/3))*COS(('OddsRatio_working_3-way'!Y24)/3)</f>
        <v>0.61787272234171842</v>
      </c>
      <c r="AG24" s="11">
        <f>-'OddsRatio_working_3-way'!U24/(3*'OddsRatio_working_3-way'!X24^(1/3))*COS(('OddsRatio_working_3-way'!Y24+2*PI())/3)</f>
        <v>-0.56873306483745334</v>
      </c>
      <c r="AH24" s="11">
        <f>-'OddsRatio_working_3-way'!U24/(3*'OddsRatio_working_3-way'!X24^(1/3))*COS(('OddsRatio_working_3-way'!Y24+4*PI())/3)</f>
        <v>-4.9139657504265209E-2</v>
      </c>
      <c r="AI24" s="11">
        <f>'OddsRatio_working_3-way'!U24/(3*'OddsRatio_working_3-way'!X24^(1/3))*SIN(('OddsRatio_working_3-way'!Y24)/3)</f>
        <v>-0.29998739359297127</v>
      </c>
      <c r="AJ24" s="11">
        <f>'OddsRatio_working_3-way'!U24/(3*'OddsRatio_working_3-way'!X24^(1/3))*SIN(('OddsRatio_working_3-way'!Y24+2*PI())/3)</f>
        <v>-0.38509977705689147</v>
      </c>
      <c r="AK24" s="11">
        <f>'OddsRatio_working_3-way'!U24/(3*'OddsRatio_working_3-way'!X24^(1/3))*SIN(('OddsRatio_working_3-way'!Y24+4*PI())/3)</f>
        <v>0.68508717064986258</v>
      </c>
      <c r="AL24" s="11">
        <f>'OddsRatio_working_3-way'!Z24+'OddsRatio_working_3-way'!AF24</f>
        <v>1.2357454446834368</v>
      </c>
      <c r="AM24" s="11">
        <f>'OddsRatio_working_3-way'!AA24+'OddsRatio_working_3-way'!AG24</f>
        <v>-1.1374661296749067</v>
      </c>
      <c r="AN24" s="11">
        <f>'OddsRatio_working_3-way'!AB24+'OddsRatio_working_3-way'!AH24</f>
        <v>-9.8279315008530418E-2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1.2357454446834368</v>
      </c>
      <c r="AS24" s="11">
        <f>IF(('OddsRatio_working_3-way'!X24=0),IF(Q24&gt;0,-Q24^(1/3),(-Q24)^(1/3)),'OddsRatio_working_3-way'!AM24-'OddsRatio_working_3-way'!R24/3)</f>
        <v>-1.1374661296749067</v>
      </c>
      <c r="AT24" s="11">
        <f>IF(('OddsRatio_working_3-way'!X24=0),IF(Q24&gt;0,-Q24^(1/3),(-Q24)^(1/3)),'OddsRatio_working_3-way'!AN24-'OddsRatio_working_3-way'!R24/3)</f>
        <v>-9.8279315008530418E-2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9">
        <f t="shared" si="13"/>
        <v>0.49787089566198961</v>
      </c>
      <c r="E25" s="9">
        <f t="shared" si="14"/>
        <v>0.26950649253043663</v>
      </c>
      <c r="F25" s="9">
        <f t="shared" si="15"/>
        <v>0.23262261180757415</v>
      </c>
      <c r="G25" s="9">
        <f t="shared" si="16"/>
        <v>1.050575871997145</v>
      </c>
      <c r="H25" s="9">
        <f t="shared" si="17"/>
        <v>2.008552837117259</v>
      </c>
      <c r="I25" s="9">
        <f t="shared" si="18"/>
        <v>3.7104857497526349</v>
      </c>
      <c r="J25" s="9">
        <f t="shared" si="19"/>
        <v>4.2988082380710342</v>
      </c>
      <c r="K25" s="11">
        <f t="shared" si="20"/>
        <v>0.51020408163265307</v>
      </c>
      <c r="L25" s="11">
        <f t="shared" si="21"/>
        <v>0.27932960893854747</v>
      </c>
      <c r="M25" s="11">
        <f t="shared" si="22"/>
        <v>0.24154589371980678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-0.2677202044286261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0.22995191113446428</v>
      </c>
      <c r="Q25" s="11">
        <f>2*'OddsRatio_working_3-way'!K25*'OddsRatio_working_3-way'!L25*'OddsRatio_working_3-way'!M25</f>
        <v>6.8847877585168957E-2</v>
      </c>
      <c r="R25" s="11">
        <f t="shared" si="23"/>
        <v>0</v>
      </c>
      <c r="S25" s="11">
        <f t="shared" si="24"/>
        <v>-0.8589262496091109</v>
      </c>
      <c r="T25" s="11">
        <f t="shared" si="25"/>
        <v>-0.257163547787159</v>
      </c>
      <c r="U25" s="11">
        <f>'OddsRatio_working_3-way'!S25-'OddsRatio_working_3-way'!R25^2/3</f>
        <v>-0.8589262496091109</v>
      </c>
      <c r="V25" s="11">
        <f>'OddsRatio_working_3-way'!S25*'OddsRatio_working_3-way'!R25/3-2*'OddsRatio_working_3-way'!R25^3/27-'OddsRatio_working_3-way'!T25</f>
        <v>0.257163547787159</v>
      </c>
      <c r="W25" s="11">
        <f>'OddsRatio_working_3-way'!V25^2+4*'OddsRatio_working_3-way'!U25^3/27</f>
        <v>-2.7744915019843441E-2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0.15319758918658108</v>
      </c>
      <c r="Y25" s="11">
        <f>IF('OddsRatio_working_3-way'!W25&gt;=0,IF('OddsRatio_working_3-way'!V25+SQRT('OddsRatio_working_3-way'!W25)&gt;0,0,PI()),ACOS('OddsRatio_working_3-way'!V25/(2*'OddsRatio_working_3-way'!X25)))</f>
        <v>0.57476546807463591</v>
      </c>
      <c r="Z25" s="11">
        <f>'OddsRatio_working_3-way'!X25^(1/3)*COS('OddsRatio_working_3-way'!Y25/3)</f>
        <v>0.52528793599857249</v>
      </c>
      <c r="AA25" s="11">
        <f>'OddsRatio_working_3-way'!X25^(1/3)*COS(('OddsRatio_working_3-way'!Y25+2*PI())/3)</f>
        <v>-0.35088228520358999</v>
      </c>
      <c r="AB25" s="11">
        <f>'OddsRatio_working_3-way'!X25^(1/3)*COS(('OddsRatio_working_3-way'!Y25+4*PI())/3)</f>
        <v>-0.17440565079498271</v>
      </c>
      <c r="AC25" s="11">
        <f>'OddsRatio_working_3-way'!X25^(1/3)*SIN('OddsRatio_working_3-way'!Y25/3)</f>
        <v>0.10188883238148873</v>
      </c>
      <c r="AD25" s="11">
        <f>'OddsRatio_working_3-way'!X25^(1/3)*SIN(('OddsRatio_working_3-way'!Y25+2*PI())/3)</f>
        <v>0.40396828068551383</v>
      </c>
      <c r="AE25" s="11">
        <f>'OddsRatio_working_3-way'!X25^(1/3)*SIN(('OddsRatio_working_3-way'!Y25+4*PI())/3)</f>
        <v>-0.50585711306700243</v>
      </c>
      <c r="AF25" s="11">
        <f>-'OddsRatio_working_3-way'!U25/(3*'OddsRatio_working_3-way'!X25^(1/3))*COS(('OddsRatio_working_3-way'!Y25)/3)</f>
        <v>0.5252879359985726</v>
      </c>
      <c r="AG25" s="11">
        <f>-'OddsRatio_working_3-way'!U25/(3*'OddsRatio_working_3-way'!X25^(1/3))*COS(('OddsRatio_working_3-way'!Y25+2*PI())/3)</f>
        <v>-0.35088228520359005</v>
      </c>
      <c r="AH25" s="11">
        <f>-'OddsRatio_working_3-way'!U25/(3*'OddsRatio_working_3-way'!X25^(1/3))*COS(('OddsRatio_working_3-way'!Y25+4*PI())/3)</f>
        <v>-0.17440565079498274</v>
      </c>
      <c r="AI25" s="11">
        <f>'OddsRatio_working_3-way'!U25/(3*'OddsRatio_working_3-way'!X25^(1/3))*SIN(('OddsRatio_working_3-way'!Y25)/3)</f>
        <v>-0.10188883238148876</v>
      </c>
      <c r="AJ25" s="11">
        <f>'OddsRatio_working_3-way'!U25/(3*'OddsRatio_working_3-way'!X25^(1/3))*SIN(('OddsRatio_working_3-way'!Y25+2*PI())/3)</f>
        <v>-0.40396828068551388</v>
      </c>
      <c r="AK25" s="11">
        <f>'OddsRatio_working_3-way'!U25/(3*'OddsRatio_working_3-way'!X25^(1/3))*SIN(('OddsRatio_working_3-way'!Y25+4*PI())/3)</f>
        <v>0.50585711306700254</v>
      </c>
      <c r="AL25" s="11">
        <f>'OddsRatio_working_3-way'!Z25+'OddsRatio_working_3-way'!AF25</f>
        <v>1.050575871997145</v>
      </c>
      <c r="AM25" s="11">
        <f>'OddsRatio_working_3-way'!AA25+'OddsRatio_working_3-way'!AG25</f>
        <v>-0.70176457040717999</v>
      </c>
      <c r="AN25" s="11">
        <f>'OddsRatio_working_3-way'!AB25+'OddsRatio_working_3-way'!AH25</f>
        <v>-0.34881130158996543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1.050575871997145</v>
      </c>
      <c r="AS25" s="11">
        <f>IF(('OddsRatio_working_3-way'!X25=0),IF(Q25&gt;0,-Q25^(1/3),(-Q25)^(1/3)),'OddsRatio_working_3-way'!AM25-'OddsRatio_working_3-way'!R25/3)</f>
        <v>-0.70176457040717999</v>
      </c>
      <c r="AT25" s="11">
        <f>IF(('OddsRatio_working_3-way'!X25=0),IF(Q25&gt;0,-Q25^(1/3),(-Q25)^(1/3)),'OddsRatio_working_3-way'!AN25-'OddsRatio_working_3-way'!R25/3)</f>
        <v>-0.34881130158996543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9">
        <f t="shared" si="13"/>
        <v>0.15096142452838399</v>
      </c>
      <c r="E26" s="9">
        <f t="shared" si="14"/>
        <v>0.23895312058313378</v>
      </c>
      <c r="F26" s="9">
        <f t="shared" si="15"/>
        <v>0.6100854548884822</v>
      </c>
      <c r="G26" s="9">
        <f t="shared" si="16"/>
        <v>1.0651910645938127</v>
      </c>
      <c r="H26" s="9">
        <f t="shared" si="17"/>
        <v>6.6242088210553325</v>
      </c>
      <c r="I26" s="9">
        <f t="shared" si="18"/>
        <v>4.1849212831355</v>
      </c>
      <c r="J26" s="9">
        <f t="shared" si="19"/>
        <v>1.6391146387562878</v>
      </c>
      <c r="K26" s="11">
        <f t="shared" si="20"/>
        <v>0.15923566878980891</v>
      </c>
      <c r="L26" s="11">
        <f t="shared" si="21"/>
        <v>0.25062656641604009</v>
      </c>
      <c r="M26" s="11">
        <f t="shared" si="22"/>
        <v>0.625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-0.23626742014271351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0.22124379419887297</v>
      </c>
      <c r="Q26" s="11">
        <f>2*'OddsRatio_working_3-way'!K26*'OddsRatio_working_3-way'!L26*'OddsRatio_working_3-way'!M26</f>
        <v>4.9885861149689507E-2</v>
      </c>
      <c r="R26" s="11">
        <f t="shared" si="23"/>
        <v>0</v>
      </c>
      <c r="S26" s="11">
        <f t="shared" si="24"/>
        <v>-0.93641262119522972</v>
      </c>
      <c r="T26" s="11">
        <f t="shared" si="25"/>
        <v>-0.21114151548934151</v>
      </c>
      <c r="U26" s="11">
        <f>'OddsRatio_working_3-way'!S26-'OddsRatio_working_3-way'!R26^2/3</f>
        <v>-0.93641262119522972</v>
      </c>
      <c r="V26" s="11">
        <f>'OddsRatio_working_3-way'!S26*'OddsRatio_working_3-way'!R26/3-2*'OddsRatio_working_3-way'!R26^3/27-'OddsRatio_working_3-way'!T26</f>
        <v>0.21114151548934151</v>
      </c>
      <c r="W26" s="11">
        <f>'OddsRatio_working_3-way'!V26^2+4*'OddsRatio_working_3-way'!U26^3/27</f>
        <v>-7.7065308064385857E-2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0.17438896727396611</v>
      </c>
      <c r="Y26" s="11">
        <f>IF('OddsRatio_working_3-way'!W26&gt;=0,IF('OddsRatio_working_3-way'!V26+SQRT('OddsRatio_working_3-way'!W26)&gt;0,0,PI()),ACOS('OddsRatio_working_3-way'!V26/(2*'OddsRatio_working_3-way'!X26)))</f>
        <v>0.92055913866133809</v>
      </c>
      <c r="Z26" s="11">
        <f>'OddsRatio_working_3-way'!X26^(1/3)*COS('OddsRatio_working_3-way'!Y26/3)</f>
        <v>0.53259553229690637</v>
      </c>
      <c r="AA26" s="11">
        <f>'OddsRatio_working_3-way'!X26^(1/3)*COS(('OddsRatio_working_3-way'!Y26+2*PI())/3)</f>
        <v>-0.412447191504281</v>
      </c>
      <c r="AB26" s="11">
        <f>'OddsRatio_working_3-way'!X26^(1/3)*COS(('OddsRatio_working_3-way'!Y26+4*PI())/3)</f>
        <v>-0.12014834079262544</v>
      </c>
      <c r="AC26" s="11">
        <f>'OddsRatio_working_3-way'!X26^(1/3)*SIN('OddsRatio_working_3-way'!Y26/3)</f>
        <v>0.16875882014219257</v>
      </c>
      <c r="AD26" s="11">
        <f>'OddsRatio_working_3-way'!X26^(1/3)*SIN(('OddsRatio_working_3-way'!Y26+2*PI())/3)</f>
        <v>0.37686185084012003</v>
      </c>
      <c r="AE26" s="11">
        <f>'OddsRatio_working_3-way'!X26^(1/3)*SIN(('OddsRatio_working_3-way'!Y26+4*PI())/3)</f>
        <v>-0.54562067098231259</v>
      </c>
      <c r="AF26" s="11">
        <f>-'OddsRatio_working_3-way'!U26/(3*'OddsRatio_working_3-way'!X26^(1/3))*COS(('OddsRatio_working_3-way'!Y26)/3)</f>
        <v>0.53259553229690637</v>
      </c>
      <c r="AG26" s="11">
        <f>-'OddsRatio_working_3-way'!U26/(3*'OddsRatio_working_3-way'!X26^(1/3))*COS(('OddsRatio_working_3-way'!Y26+2*PI())/3)</f>
        <v>-0.412447191504281</v>
      </c>
      <c r="AH26" s="11">
        <f>-'OddsRatio_working_3-way'!U26/(3*'OddsRatio_working_3-way'!X26^(1/3))*COS(('OddsRatio_working_3-way'!Y26+4*PI())/3)</f>
        <v>-0.12014834079262544</v>
      </c>
      <c r="AI26" s="11">
        <f>'OddsRatio_working_3-way'!U26/(3*'OddsRatio_working_3-way'!X26^(1/3))*SIN(('OddsRatio_working_3-way'!Y26)/3)</f>
        <v>-0.16875882014219257</v>
      </c>
      <c r="AJ26" s="11">
        <f>'OddsRatio_working_3-way'!U26/(3*'OddsRatio_working_3-way'!X26^(1/3))*SIN(('OddsRatio_working_3-way'!Y26+2*PI())/3)</f>
        <v>-0.37686185084012003</v>
      </c>
      <c r="AK26" s="11">
        <f>'OddsRatio_working_3-way'!U26/(3*'OddsRatio_working_3-way'!X26^(1/3))*SIN(('OddsRatio_working_3-way'!Y26+4*PI())/3)</f>
        <v>0.54562067098231259</v>
      </c>
      <c r="AL26" s="11">
        <f>'OddsRatio_working_3-way'!Z26+'OddsRatio_working_3-way'!AF26</f>
        <v>1.0651910645938127</v>
      </c>
      <c r="AM26" s="11">
        <f>'OddsRatio_working_3-way'!AA26+'OddsRatio_working_3-way'!AG26</f>
        <v>-0.82489438300856199</v>
      </c>
      <c r="AN26" s="11">
        <f>'OddsRatio_working_3-way'!AB26+'OddsRatio_working_3-way'!AH26</f>
        <v>-0.24029668158525089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1.0651910645938127</v>
      </c>
      <c r="AS26" s="11">
        <f>IF(('OddsRatio_working_3-way'!X26=0),IF(Q26&gt;0,-Q26^(1/3),(-Q26)^(1/3)),'OddsRatio_working_3-way'!AM26-'OddsRatio_working_3-way'!R26/3)</f>
        <v>-0.82489438300856199</v>
      </c>
      <c r="AT26" s="11">
        <f>IF(('OddsRatio_working_3-way'!X26=0),IF(Q26&gt;0,-Q26^(1/3),(-Q26)^(1/3)),'OddsRatio_working_3-way'!AN26-'OddsRatio_working_3-way'!R26/3)</f>
        <v>-0.24029668158525089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9">
        <f t="shared" si="13"/>
        <v>0.71996210831176577</v>
      </c>
      <c r="E27" s="9">
        <f t="shared" si="14"/>
        <v>0.16221782082303843</v>
      </c>
      <c r="F27" s="9">
        <f t="shared" si="15"/>
        <v>0.1178200708651955</v>
      </c>
      <c r="G27" s="9">
        <f t="shared" si="16"/>
        <v>1.0804499618617007</v>
      </c>
      <c r="H27" s="9">
        <f t="shared" si="17"/>
        <v>1.3889619862702125</v>
      </c>
      <c r="I27" s="9">
        <f t="shared" si="18"/>
        <v>6.1645508176989301</v>
      </c>
      <c r="J27" s="9">
        <f t="shared" si="19"/>
        <v>8.4875182357015859</v>
      </c>
      <c r="K27" s="11">
        <f t="shared" si="20"/>
        <v>0.73529411764705876</v>
      </c>
      <c r="L27" s="11">
        <f t="shared" si="21"/>
        <v>0.17301038062283736</v>
      </c>
      <c r="M27" s="11">
        <f t="shared" si="22"/>
        <v>0.12610340479192939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-0.19130384452397298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0.19362763279037598</v>
      </c>
      <c r="Q27" s="11">
        <f>2*'OddsRatio_working_3-way'!K27*'OddsRatio_working_3-way'!L27*'OddsRatio_working_3-way'!M27</f>
        <v>3.2084114795422697E-2</v>
      </c>
      <c r="R27" s="11">
        <f t="shared" si="23"/>
        <v>0</v>
      </c>
      <c r="S27" s="11">
        <f t="shared" si="24"/>
        <v>-1.0121471069867172</v>
      </c>
      <c r="T27" s="11">
        <f t="shared" si="25"/>
        <v>-0.16771285948412876</v>
      </c>
      <c r="U27" s="11">
        <f>'OddsRatio_working_3-way'!S27-'OddsRatio_working_3-way'!R27^2/3</f>
        <v>-1.0121471069867172</v>
      </c>
      <c r="V27" s="11">
        <f>'OddsRatio_working_3-way'!S27*'OddsRatio_working_3-way'!R27/3-2*'OddsRatio_working_3-way'!R27^3/27-'OddsRatio_working_3-way'!T27</f>
        <v>0.16771285948412876</v>
      </c>
      <c r="W27" s="11">
        <f>'OddsRatio_working_3-way'!V27^2+4*'OddsRatio_working_3-way'!U27^3/27</f>
        <v>-0.12548510341803468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0.195967284676791</v>
      </c>
      <c r="Y27" s="11">
        <f>IF('OddsRatio_working_3-way'!W27&gt;=0,IF('OddsRatio_working_3-way'!V27+SQRT('OddsRatio_working_3-way'!W27)&gt;0,0,PI()),ACOS('OddsRatio_working_3-way'!V27/(2*'OddsRatio_working_3-way'!X27)))</f>
        <v>1.1286168336844584</v>
      </c>
      <c r="Z27" s="11">
        <f>'OddsRatio_working_3-way'!X27^(1/3)*COS('OddsRatio_working_3-way'!Y27/3)</f>
        <v>0.54022498093085036</v>
      </c>
      <c r="AA27" s="11">
        <f>'OddsRatio_working_3-way'!X27^(1/3)*COS(('OddsRatio_working_3-way'!Y27+2*PI())/3)</f>
        <v>-0.45492186314542787</v>
      </c>
      <c r="AB27" s="11">
        <f>'OddsRatio_working_3-way'!X27^(1/3)*COS(('OddsRatio_working_3-way'!Y27+4*PI())/3)</f>
        <v>-8.5303117785422586E-2</v>
      </c>
      <c r="AC27" s="11">
        <f>'OddsRatio_working_3-way'!X27^(1/3)*SIN('OddsRatio_working_3-way'!Y27/3)</f>
        <v>0.21339948213113083</v>
      </c>
      <c r="AD27" s="11">
        <f>'OddsRatio_working_3-way'!X27^(1/3)*SIN(('OddsRatio_working_3-way'!Y27+2*PI())/3)</f>
        <v>0.36114881617951489</v>
      </c>
      <c r="AE27" s="11">
        <f>'OddsRatio_working_3-way'!X27^(1/3)*SIN(('OddsRatio_working_3-way'!Y27+4*PI())/3)</f>
        <v>-0.57454829831064569</v>
      </c>
      <c r="AF27" s="11">
        <f>-'OddsRatio_working_3-way'!U27/(3*'OddsRatio_working_3-way'!X27^(1/3))*COS(('OddsRatio_working_3-way'!Y27)/3)</f>
        <v>0.54022498093085036</v>
      </c>
      <c r="AG27" s="11">
        <f>-'OddsRatio_working_3-way'!U27/(3*'OddsRatio_working_3-way'!X27^(1/3))*COS(('OddsRatio_working_3-way'!Y27+2*PI())/3)</f>
        <v>-0.45492186314542787</v>
      </c>
      <c r="AH27" s="11">
        <f>-'OddsRatio_working_3-way'!U27/(3*'OddsRatio_working_3-way'!X27^(1/3))*COS(('OddsRatio_working_3-way'!Y27+4*PI())/3)</f>
        <v>-8.5303117785422586E-2</v>
      </c>
      <c r="AI27" s="11">
        <f>'OddsRatio_working_3-way'!U27/(3*'OddsRatio_working_3-way'!X27^(1/3))*SIN(('OddsRatio_working_3-way'!Y27)/3)</f>
        <v>-0.21339948213113083</v>
      </c>
      <c r="AJ27" s="11">
        <f>'OddsRatio_working_3-way'!U27/(3*'OddsRatio_working_3-way'!X27^(1/3))*SIN(('OddsRatio_working_3-way'!Y27+2*PI())/3)</f>
        <v>-0.36114881617951489</v>
      </c>
      <c r="AK27" s="11">
        <f>'OddsRatio_working_3-way'!U27/(3*'OddsRatio_working_3-way'!X27^(1/3))*SIN(('OddsRatio_working_3-way'!Y27+4*PI())/3)</f>
        <v>0.57454829831064569</v>
      </c>
      <c r="AL27" s="11">
        <f>'OddsRatio_working_3-way'!Z27+'OddsRatio_working_3-way'!AF27</f>
        <v>1.0804499618617007</v>
      </c>
      <c r="AM27" s="11">
        <f>'OddsRatio_working_3-way'!AA27+'OddsRatio_working_3-way'!AG27</f>
        <v>-0.90984372629085575</v>
      </c>
      <c r="AN27" s="11">
        <f>'OddsRatio_working_3-way'!AB27+'OddsRatio_working_3-way'!AH27</f>
        <v>-0.17060623557084517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1.0804499618617007</v>
      </c>
      <c r="AS27" s="11">
        <f>IF(('OddsRatio_working_3-way'!X27=0),IF(Q27&gt;0,-Q27^(1/3),(-Q27)^(1/3)),'OddsRatio_working_3-way'!AM27-'OddsRatio_working_3-way'!R27/3)</f>
        <v>-0.90984372629085575</v>
      </c>
      <c r="AT27" s="11">
        <f>IF(('OddsRatio_working_3-way'!X27=0),IF(Q27&gt;0,-Q27^(1/3),(-Q27)^(1/3)),'OddsRatio_working_3-way'!AN27-'OddsRatio_working_3-way'!R27/3)</f>
        <v>-0.17060623557084517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9">
        <f t="shared" si="13"/>
        <v>0.41885277816692901</v>
      </c>
      <c r="E28" s="9">
        <f t="shared" si="14"/>
        <v>0.26416878508042096</v>
      </c>
      <c r="F28" s="9">
        <f t="shared" si="15"/>
        <v>0.31697843675264997</v>
      </c>
      <c r="G28" s="9">
        <f t="shared" si="16"/>
        <v>1.0511164537812228</v>
      </c>
      <c r="H28" s="9">
        <f t="shared" si="17"/>
        <v>2.3874737189912141</v>
      </c>
      <c r="I28" s="9">
        <f t="shared" si="18"/>
        <v>3.7854586025202401</v>
      </c>
      <c r="J28" s="9">
        <f t="shared" si="19"/>
        <v>3.1547887302515063</v>
      </c>
      <c r="K28" s="11">
        <f t="shared" si="20"/>
        <v>0.43103448275862072</v>
      </c>
      <c r="L28" s="11">
        <f t="shared" si="21"/>
        <v>0.27397260273972601</v>
      </c>
      <c r="M28" s="11">
        <f t="shared" si="22"/>
        <v>0.32786885245901642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-0.27764699505176671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0.23308579260785064</v>
      </c>
      <c r="Q28" s="11">
        <f>2*'OddsRatio_working_3-way'!K28*'OddsRatio_working_3-way'!L28*'OddsRatio_working_3-way'!M28</f>
        <v>7.7437140401279275E-2</v>
      </c>
      <c r="R28" s="11">
        <f t="shared" si="23"/>
        <v>0</v>
      </c>
      <c r="S28" s="11">
        <f t="shared" si="24"/>
        <v>-0.83950410687640353</v>
      </c>
      <c r="T28" s="11">
        <f t="shared" si="25"/>
        <v>-0.27890501889581509</v>
      </c>
      <c r="U28" s="11">
        <f>'OddsRatio_working_3-way'!S28-'OddsRatio_working_3-way'!R28^2/3</f>
        <v>-0.83950410687640353</v>
      </c>
      <c r="V28" s="11">
        <f>'OddsRatio_working_3-way'!S28*'OddsRatio_working_3-way'!R28/3-2*'OddsRatio_working_3-way'!R28^3/27-'OddsRatio_working_3-way'!T28</f>
        <v>0.27890501889581509</v>
      </c>
      <c r="W28" s="11">
        <f>'OddsRatio_working_3-way'!V28^2+4*'OddsRatio_working_3-way'!U28^3/27</f>
        <v>-9.8645701394955293E-3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0.14803089179692402</v>
      </c>
      <c r="Y28" s="11">
        <f>IF('OddsRatio_working_3-way'!W28&gt;=0,IF('OddsRatio_working_3-way'!V28+SQRT('OddsRatio_working_3-way'!W28)&gt;0,0,PI()),ACOS('OddsRatio_working_3-way'!V28/(2*'OddsRatio_working_3-way'!X28)))</f>
        <v>0.34210659219235273</v>
      </c>
      <c r="Z28" s="11">
        <f>'OddsRatio_working_3-way'!X28^(1/3)*COS('OddsRatio_working_3-way'!Y28/3)</f>
        <v>0.52555822689061138</v>
      </c>
      <c r="AA28" s="11">
        <f>'OddsRatio_working_3-way'!X28^(1/3)*COS(('OddsRatio_working_3-way'!Y28+2*PI())/3)</f>
        <v>-0.31490817760147849</v>
      </c>
      <c r="AB28" s="11">
        <f>'OddsRatio_working_3-way'!X28^(1/3)*COS(('OddsRatio_working_3-way'!Y28+4*PI())/3)</f>
        <v>-0.21065004928913272</v>
      </c>
      <c r="AC28" s="11">
        <f>'OddsRatio_working_3-way'!X28^(1/3)*SIN('OddsRatio_working_3-way'!Y28/3)</f>
        <v>6.0193458446339297E-2</v>
      </c>
      <c r="AD28" s="11">
        <f>'OddsRatio_working_3-way'!X28^(1/3)*SIN(('OddsRatio_working_3-way'!Y28+2*PI())/3)</f>
        <v>0.42505004643200567</v>
      </c>
      <c r="AE28" s="11">
        <f>'OddsRatio_working_3-way'!X28^(1/3)*SIN(('OddsRatio_working_3-way'!Y28+4*PI())/3)</f>
        <v>-0.48524350487834506</v>
      </c>
      <c r="AF28" s="11">
        <f>-'OddsRatio_working_3-way'!U28/(3*'OddsRatio_working_3-way'!X28^(1/3))*COS(('OddsRatio_working_3-way'!Y28)/3)</f>
        <v>0.52555822689061138</v>
      </c>
      <c r="AG28" s="11">
        <f>-'OddsRatio_working_3-way'!U28/(3*'OddsRatio_working_3-way'!X28^(1/3))*COS(('OddsRatio_working_3-way'!Y28+2*PI())/3)</f>
        <v>-0.31490817760147849</v>
      </c>
      <c r="AH28" s="11">
        <f>-'OddsRatio_working_3-way'!U28/(3*'OddsRatio_working_3-way'!X28^(1/3))*COS(('OddsRatio_working_3-way'!Y28+4*PI())/3)</f>
        <v>-0.21065004928913272</v>
      </c>
      <c r="AI28" s="11">
        <f>'OddsRatio_working_3-way'!U28/(3*'OddsRatio_working_3-way'!X28^(1/3))*SIN(('OddsRatio_working_3-way'!Y28)/3)</f>
        <v>-6.0193458446339297E-2</v>
      </c>
      <c r="AJ28" s="11">
        <f>'OddsRatio_working_3-way'!U28/(3*'OddsRatio_working_3-way'!X28^(1/3))*SIN(('OddsRatio_working_3-way'!Y28+2*PI())/3)</f>
        <v>-0.42505004643200567</v>
      </c>
      <c r="AK28" s="11">
        <f>'OddsRatio_working_3-way'!U28/(3*'OddsRatio_working_3-way'!X28^(1/3))*SIN(('OddsRatio_working_3-way'!Y28+4*PI())/3)</f>
        <v>0.48524350487834506</v>
      </c>
      <c r="AL28" s="11">
        <f>'OddsRatio_working_3-way'!Z28+'OddsRatio_working_3-way'!AF28</f>
        <v>1.0511164537812228</v>
      </c>
      <c r="AM28" s="11">
        <f>'OddsRatio_working_3-way'!AA28+'OddsRatio_working_3-way'!AG28</f>
        <v>-0.62981635520295698</v>
      </c>
      <c r="AN28" s="11">
        <f>'OddsRatio_working_3-way'!AB28+'OddsRatio_working_3-way'!AH28</f>
        <v>-0.42130009857826545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1.0511164537812228</v>
      </c>
      <c r="AS28" s="11">
        <f>IF(('OddsRatio_working_3-way'!X28=0),IF(Q28&gt;0,-Q28^(1/3),(-Q28)^(1/3)),'OddsRatio_working_3-way'!AM28-'OddsRatio_working_3-way'!R28/3)</f>
        <v>-0.62981635520295698</v>
      </c>
      <c r="AT28" s="11">
        <f>IF(('OddsRatio_working_3-way'!X28=0),IF(Q28&gt;0,-Q28^(1/3),(-Q28)^(1/3)),'OddsRatio_working_3-way'!AN28-'OddsRatio_working_3-way'!R28/3)</f>
        <v>-0.42130009857826545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9">
        <f t="shared" si="13"/>
        <v>0.63744260658829677</v>
      </c>
      <c r="E29" s="9">
        <f t="shared" si="14"/>
        <v>0.21967779618924063</v>
      </c>
      <c r="F29" s="9">
        <f t="shared" si="15"/>
        <v>0.14287959722246274</v>
      </c>
      <c r="G29" s="9">
        <f t="shared" si="16"/>
        <v>1.0731484631506691</v>
      </c>
      <c r="H29" s="9">
        <f t="shared" si="17"/>
        <v>1.5687686854698546</v>
      </c>
      <c r="I29" s="9">
        <f t="shared" si="18"/>
        <v>4.552121413028714</v>
      </c>
      <c r="J29" s="9">
        <f t="shared" si="19"/>
        <v>6.9988999090122404</v>
      </c>
      <c r="K29" s="11">
        <f t="shared" si="20"/>
        <v>0.65359477124183007</v>
      </c>
      <c r="L29" s="11">
        <f t="shared" si="21"/>
        <v>0.23201856148491881</v>
      </c>
      <c r="M29" s="11">
        <f t="shared" si="22"/>
        <v>0.15174506828528073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-0.2256636226297154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0.21699892239209581</v>
      </c>
      <c r="Q29" s="11">
        <f>2*'OddsRatio_working_3-way'!K29*'OddsRatio_working_3-way'!L29*'OddsRatio_working_3-way'!M29</f>
        <v>4.6023101249649166E-2</v>
      </c>
      <c r="R29" s="11">
        <f t="shared" si="23"/>
        <v>0</v>
      </c>
      <c r="S29" s="11">
        <f t="shared" si="24"/>
        <v>-0.96160346919610862</v>
      </c>
      <c r="T29" s="11">
        <f t="shared" si="25"/>
        <v>-0.20394559261847478</v>
      </c>
      <c r="U29" s="11">
        <f>'OddsRatio_working_3-way'!S29-'OddsRatio_working_3-way'!R29^2/3</f>
        <v>-0.96160346919610862</v>
      </c>
      <c r="V29" s="11">
        <f>'OddsRatio_working_3-way'!S29*'OddsRatio_working_3-way'!R29/3-2*'OddsRatio_working_3-way'!R29^3/27-'OddsRatio_working_3-way'!T29</f>
        <v>0.20394559261847478</v>
      </c>
      <c r="W29" s="11">
        <f>'OddsRatio_working_3-way'!V29^2+4*'OddsRatio_working_3-way'!U29^3/27</f>
        <v>-9.0136073853406579E-2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0.18147305488825846</v>
      </c>
      <c r="Y29" s="11">
        <f>IF('OddsRatio_working_3-way'!W29&gt;=0,IF('OddsRatio_working_3-way'!V29+SQRT('OddsRatio_working_3-way'!W29)&gt;0,0,PI()),ACOS('OddsRatio_working_3-way'!V29/(2*'OddsRatio_working_3-way'!X29)))</f>
        <v>0.97409486017997149</v>
      </c>
      <c r="Z29" s="11">
        <f>'OddsRatio_working_3-way'!X29^(1/3)*COS('OddsRatio_working_3-way'!Y29/3)</f>
        <v>0.53657423157533468</v>
      </c>
      <c r="AA29" s="11">
        <f>'OddsRatio_working_3-way'!X29^(1/3)*COS(('OddsRatio_working_3-way'!Y29+2*PI())/3)</f>
        <v>-0.42470622525333179</v>
      </c>
      <c r="AB29" s="11">
        <f>'OddsRatio_working_3-way'!X29^(1/3)*COS(('OddsRatio_working_3-way'!Y29+4*PI())/3)</f>
        <v>-0.11186800632200315</v>
      </c>
      <c r="AC29" s="11">
        <f>'OddsRatio_working_3-way'!X29^(1/3)*SIN('OddsRatio_working_3-way'!Y29/3)</f>
        <v>0.18061722991280582</v>
      </c>
      <c r="AD29" s="11">
        <f>'OddsRatio_working_3-way'!X29^(1/3)*SIN(('OddsRatio_working_3-way'!Y29+2*PI())/3)</f>
        <v>0.37437830060395133</v>
      </c>
      <c r="AE29" s="11">
        <f>'OddsRatio_working_3-way'!X29^(1/3)*SIN(('OddsRatio_working_3-way'!Y29+4*PI())/3)</f>
        <v>-0.5549955305167571</v>
      </c>
      <c r="AF29" s="11">
        <f>-'OddsRatio_working_3-way'!U29/(3*'OddsRatio_working_3-way'!X29^(1/3))*COS(('OddsRatio_working_3-way'!Y29)/3)</f>
        <v>0.53657423157533457</v>
      </c>
      <c r="AG29" s="11">
        <f>-'OddsRatio_working_3-way'!U29/(3*'OddsRatio_working_3-way'!X29^(1/3))*COS(('OddsRatio_working_3-way'!Y29+2*PI())/3)</f>
        <v>-0.42470622525333163</v>
      </c>
      <c r="AH29" s="11">
        <f>-'OddsRatio_working_3-way'!U29/(3*'OddsRatio_working_3-way'!X29^(1/3))*COS(('OddsRatio_working_3-way'!Y29+4*PI())/3)</f>
        <v>-0.11186800632200311</v>
      </c>
      <c r="AI29" s="11">
        <f>'OddsRatio_working_3-way'!U29/(3*'OddsRatio_working_3-way'!X29^(1/3))*SIN(('OddsRatio_working_3-way'!Y29)/3)</f>
        <v>-0.18061722991280577</v>
      </c>
      <c r="AJ29" s="11">
        <f>'OddsRatio_working_3-way'!U29/(3*'OddsRatio_working_3-way'!X29^(1/3))*SIN(('OddsRatio_working_3-way'!Y29+2*PI())/3)</f>
        <v>-0.37437830060395122</v>
      </c>
      <c r="AK29" s="11">
        <f>'OddsRatio_working_3-way'!U29/(3*'OddsRatio_working_3-way'!X29^(1/3))*SIN(('OddsRatio_working_3-way'!Y29+4*PI())/3)</f>
        <v>0.55499553051675687</v>
      </c>
      <c r="AL29" s="11">
        <f>'OddsRatio_working_3-way'!Z29+'OddsRatio_working_3-way'!AF29</f>
        <v>1.0731484631506691</v>
      </c>
      <c r="AM29" s="11">
        <f>'OddsRatio_working_3-way'!AA29+'OddsRatio_working_3-way'!AG29</f>
        <v>-0.84941245050666336</v>
      </c>
      <c r="AN29" s="11">
        <f>'OddsRatio_working_3-way'!AB29+'OddsRatio_working_3-way'!AH29</f>
        <v>-0.22373601264400628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1.0731484631506691</v>
      </c>
      <c r="AS29" s="11">
        <f>IF(('OddsRatio_working_3-way'!X29=0),IF(Q29&gt;0,-Q29^(1/3),(-Q29)^(1/3)),'OddsRatio_working_3-way'!AM29-'OddsRatio_working_3-way'!R29/3)</f>
        <v>-0.84941245050666336</v>
      </c>
      <c r="AT29" s="11">
        <f>IF(('OddsRatio_working_3-way'!X29=0),IF(Q29&gt;0,-Q29^(1/3),(-Q29)^(1/3)),'OddsRatio_working_3-way'!AN29-'OddsRatio_working_3-way'!R29/3)</f>
        <v>-0.22373601264400628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9">
        <f t="shared" si="13"/>
        <v>0.59969058237265882</v>
      </c>
      <c r="E30" s="9">
        <f t="shared" si="14"/>
        <v>0.243633343649786</v>
      </c>
      <c r="F30" s="9">
        <f t="shared" si="15"/>
        <v>0.15667607397755515</v>
      </c>
      <c r="G30" s="9">
        <f t="shared" si="16"/>
        <v>1.0595660373682443</v>
      </c>
      <c r="H30" s="9">
        <f t="shared" si="17"/>
        <v>1.6675266035419938</v>
      </c>
      <c r="I30" s="9">
        <f t="shared" si="18"/>
        <v>4.1045284894889562</v>
      </c>
      <c r="J30" s="9">
        <f t="shared" si="19"/>
        <v>6.3825954698306804</v>
      </c>
      <c r="K30" s="11">
        <f t="shared" si="20"/>
        <v>0.61349693251533743</v>
      </c>
      <c r="L30" s="11">
        <f t="shared" si="21"/>
        <v>0.2544529262086514</v>
      </c>
      <c r="M30" s="11">
        <f t="shared" si="22"/>
        <v>0.16447368421052633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-0.24076211403796333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0.22183496957163665</v>
      </c>
      <c r="Q30" s="11">
        <f>2*'OddsRatio_working_3-way'!K30*'OddsRatio_working_3-way'!L30*'OddsRatio_working_3-way'!M30</f>
        <v>5.1350687400841824E-2</v>
      </c>
      <c r="R30" s="11">
        <f t="shared" si="23"/>
        <v>0</v>
      </c>
      <c r="S30" s="11">
        <f t="shared" si="24"/>
        <v>-0.92138653316799568</v>
      </c>
      <c r="T30" s="11">
        <f t="shared" si="25"/>
        <v>-0.21328391971481384</v>
      </c>
      <c r="U30" s="11">
        <f>'OddsRatio_working_3-way'!S30-'OddsRatio_working_3-way'!R30^2/3</f>
        <v>-0.92138653316799568</v>
      </c>
      <c r="V30" s="11">
        <f>'OddsRatio_working_3-way'!S30*'OddsRatio_working_3-way'!R30/3-2*'OddsRatio_working_3-way'!R30^3/27-'OddsRatio_working_3-way'!T30</f>
        <v>0.21328391971481384</v>
      </c>
      <c r="W30" s="11">
        <f>'OddsRatio_working_3-way'!V30^2+4*'OddsRatio_working_3-way'!U30^3/27</f>
        <v>-7.0393524215471903E-2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0.17020836834919945</v>
      </c>
      <c r="Y30" s="11">
        <f>IF('OddsRatio_working_3-way'!W30&gt;=0,IF('OddsRatio_working_3-way'!V30+SQRT('OddsRatio_working_3-way'!W30)&gt;0,0,PI()),ACOS('OddsRatio_working_3-way'!V30/(2*'OddsRatio_working_3-way'!X30)))</f>
        <v>0.89369340254631091</v>
      </c>
      <c r="Z30" s="11">
        <f>'OddsRatio_working_3-way'!X30^(1/3)*COS('OddsRatio_working_3-way'!Y30/3)</f>
        <v>0.52978301868412214</v>
      </c>
      <c r="AA30" s="11">
        <f>'OddsRatio_working_3-way'!X30^(1/3)*COS(('OddsRatio_working_3-way'!Y30+2*PI())/3)</f>
        <v>-0.40576059085909666</v>
      </c>
      <c r="AB30" s="11">
        <f>'OddsRatio_working_3-way'!X30^(1/3)*COS(('OddsRatio_working_3-way'!Y30+4*PI())/3)</f>
        <v>-0.12402242782502512</v>
      </c>
      <c r="AC30" s="11">
        <f>'OddsRatio_working_3-way'!X30^(1/3)*SIN('OddsRatio_working_3-way'!Y30/3)</f>
        <v>0.16266160426871182</v>
      </c>
      <c r="AD30" s="11">
        <f>'OddsRatio_working_3-way'!X30^(1/3)*SIN(('OddsRatio_working_3-way'!Y30+2*PI())/3)</f>
        <v>0.37747475053969992</v>
      </c>
      <c r="AE30" s="11">
        <f>'OddsRatio_working_3-way'!X30^(1/3)*SIN(('OddsRatio_working_3-way'!Y30+4*PI())/3)</f>
        <v>-0.54013635480841171</v>
      </c>
      <c r="AF30" s="11">
        <f>-'OddsRatio_working_3-way'!U30/(3*'OddsRatio_working_3-way'!X30^(1/3))*COS(('OddsRatio_working_3-way'!Y30)/3)</f>
        <v>0.52978301868412214</v>
      </c>
      <c r="AG30" s="11">
        <f>-'OddsRatio_working_3-way'!U30/(3*'OddsRatio_working_3-way'!X30^(1/3))*COS(('OddsRatio_working_3-way'!Y30+2*PI())/3)</f>
        <v>-0.40576059085909666</v>
      </c>
      <c r="AH30" s="11">
        <f>-'OddsRatio_working_3-way'!U30/(3*'OddsRatio_working_3-way'!X30^(1/3))*COS(('OddsRatio_working_3-way'!Y30+4*PI())/3)</f>
        <v>-0.12402242782502512</v>
      </c>
      <c r="AI30" s="11">
        <f>'OddsRatio_working_3-way'!U30/(3*'OddsRatio_working_3-way'!X30^(1/3))*SIN(('OddsRatio_working_3-way'!Y30)/3)</f>
        <v>-0.16266160426871182</v>
      </c>
      <c r="AJ30" s="11">
        <f>'OddsRatio_working_3-way'!U30/(3*'OddsRatio_working_3-way'!X30^(1/3))*SIN(('OddsRatio_working_3-way'!Y30+2*PI())/3)</f>
        <v>-0.37747475053969992</v>
      </c>
      <c r="AK30" s="11">
        <f>'OddsRatio_working_3-way'!U30/(3*'OddsRatio_working_3-way'!X30^(1/3))*SIN(('OddsRatio_working_3-way'!Y30+4*PI())/3)</f>
        <v>0.54013635480841171</v>
      </c>
      <c r="AL30" s="11">
        <f>'OddsRatio_working_3-way'!Z30+'OddsRatio_working_3-way'!AF30</f>
        <v>1.0595660373682443</v>
      </c>
      <c r="AM30" s="11">
        <f>'OddsRatio_working_3-way'!AA30+'OddsRatio_working_3-way'!AG30</f>
        <v>-0.81152118171819332</v>
      </c>
      <c r="AN30" s="11">
        <f>'OddsRatio_working_3-way'!AB30+'OddsRatio_working_3-way'!AH30</f>
        <v>-0.24804485565005024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1.0595660373682443</v>
      </c>
      <c r="AS30" s="11">
        <f>IF(('OddsRatio_working_3-way'!X30=0),IF(Q30&gt;0,-Q30^(1/3),(-Q30)^(1/3)),'OddsRatio_working_3-way'!AM30-'OddsRatio_working_3-way'!R30/3)</f>
        <v>-0.81152118171819332</v>
      </c>
      <c r="AT30" s="11">
        <f>IF(('OddsRatio_working_3-way'!X30=0),IF(Q30&gt;0,-Q30^(1/3),(-Q30)^(1/3)),'OddsRatio_working_3-way'!AN30-'OddsRatio_working_3-way'!R30/3)</f>
        <v>-0.24804485565005024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9">
        <f t="shared" si="13"/>
        <v>0.35280146412157071</v>
      </c>
      <c r="E31" s="9">
        <f t="shared" si="14"/>
        <v>0.31195525360817317</v>
      </c>
      <c r="F31" s="9">
        <f t="shared" si="15"/>
        <v>0.33524328227025602</v>
      </c>
      <c r="G31" s="9">
        <f t="shared" si="16"/>
        <v>1.0603788191786441</v>
      </c>
      <c r="H31" s="9">
        <f t="shared" si="17"/>
        <v>2.8344553571790541</v>
      </c>
      <c r="I31" s="9">
        <f t="shared" si="18"/>
        <v>3.2055879438915795</v>
      </c>
      <c r="J31" s="9">
        <f t="shared" si="19"/>
        <v>2.9829083918640644</v>
      </c>
      <c r="K31" s="11">
        <f t="shared" si="20"/>
        <v>0.36630036630036628</v>
      </c>
      <c r="L31" s="11">
        <f t="shared" si="21"/>
        <v>0.32467532467532467</v>
      </c>
      <c r="M31" s="11">
        <f t="shared" si="22"/>
        <v>0.34843205574912889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-0.27884045604304419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0.23537106663039964</v>
      </c>
      <c r="Q31" s="11">
        <f>2*'OddsRatio_working_3-way'!K31*'OddsRatio_working_3-way'!L31*'OddsRatio_working_3-way'!M31</f>
        <v>8.2877136137464641E-2</v>
      </c>
      <c r="R31" s="11">
        <f t="shared" si="23"/>
        <v>0</v>
      </c>
      <c r="S31" s="11">
        <f t="shared" si="24"/>
        <v>-0.84410659045137182</v>
      </c>
      <c r="T31" s="11">
        <f t="shared" si="25"/>
        <v>-0.2972206304406238</v>
      </c>
      <c r="U31" s="11">
        <f>'OddsRatio_working_3-way'!S31-'OddsRatio_working_3-way'!R31^2/3</f>
        <v>-0.84410659045137182</v>
      </c>
      <c r="V31" s="11">
        <f>'OddsRatio_working_3-way'!S31*'OddsRatio_working_3-way'!R31/3-2*'OddsRatio_working_3-way'!R31^3/27-'OddsRatio_working_3-way'!T31</f>
        <v>0.2972206304406238</v>
      </c>
      <c r="W31" s="11">
        <f>'OddsRatio_working_3-way'!V31^2+4*'OddsRatio_working_3-way'!U31^3/27</f>
        <v>-7.6202979098120849E-4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0.14924990196856336</v>
      </c>
      <c r="Y31" s="11">
        <f>IF('OddsRatio_working_3-way'!W31&gt;=0,IF('OddsRatio_working_3-way'!V31+SQRT('OddsRatio_working_3-way'!W31)&gt;0,0,PI()),ACOS('OddsRatio_working_3-way'!V31/(2*'OddsRatio_working_3-way'!X31)))</f>
        <v>9.2611072290557317E-2</v>
      </c>
      <c r="Z31" s="11">
        <f>'OddsRatio_working_3-way'!X31^(1/3)*COS('OddsRatio_working_3-way'!Y31/3)</f>
        <v>0.53018940958932204</v>
      </c>
      <c r="AA31" s="11">
        <f>'OddsRatio_working_3-way'!X31^(1/3)*COS(('OddsRatio_working_3-way'!Y31+2*PI())/3)</f>
        <v>-0.27927356519800411</v>
      </c>
      <c r="AB31" s="11">
        <f>'OddsRatio_working_3-way'!X31^(1/3)*COS(('OddsRatio_working_3-way'!Y31+4*PI())/3)</f>
        <v>-0.25091584439131803</v>
      </c>
      <c r="AC31" s="11">
        <f>'OddsRatio_working_3-way'!X31^(1/3)*SIN('OddsRatio_working_3-way'!Y31/3)</f>
        <v>1.6372337741344483E-2</v>
      </c>
      <c r="AD31" s="11">
        <f>'OddsRatio_working_3-way'!X31^(1/3)*SIN(('OddsRatio_working_3-way'!Y31+2*PI())/3)</f>
        <v>0.45097132865115352</v>
      </c>
      <c r="AE31" s="11">
        <f>'OddsRatio_working_3-way'!X31^(1/3)*SIN(('OddsRatio_working_3-way'!Y31+4*PI())/3)</f>
        <v>-0.46734366639249797</v>
      </c>
      <c r="AF31" s="11">
        <f>-'OddsRatio_working_3-way'!U31/(3*'OddsRatio_working_3-way'!X31^(1/3))*COS(('OddsRatio_working_3-way'!Y31)/3)</f>
        <v>0.53018940958932215</v>
      </c>
      <c r="AG31" s="11">
        <f>-'OddsRatio_working_3-way'!U31/(3*'OddsRatio_working_3-way'!X31^(1/3))*COS(('OddsRatio_working_3-way'!Y31+2*PI())/3)</f>
        <v>-0.27927356519800417</v>
      </c>
      <c r="AH31" s="11">
        <f>-'OddsRatio_working_3-way'!U31/(3*'OddsRatio_working_3-way'!X31^(1/3))*COS(('OddsRatio_working_3-way'!Y31+4*PI())/3)</f>
        <v>-0.25091584439131809</v>
      </c>
      <c r="AI31" s="11">
        <f>'OddsRatio_working_3-way'!U31/(3*'OddsRatio_working_3-way'!X31^(1/3))*SIN(('OddsRatio_working_3-way'!Y31)/3)</f>
        <v>-1.6372337741344486E-2</v>
      </c>
      <c r="AJ31" s="11">
        <f>'OddsRatio_working_3-way'!U31/(3*'OddsRatio_working_3-way'!X31^(1/3))*SIN(('OddsRatio_working_3-way'!Y31+2*PI())/3)</f>
        <v>-0.45097132865115358</v>
      </c>
      <c r="AK31" s="11">
        <f>'OddsRatio_working_3-way'!U31/(3*'OddsRatio_working_3-way'!X31^(1/3))*SIN(('OddsRatio_working_3-way'!Y31+4*PI())/3)</f>
        <v>0.46734366639249808</v>
      </c>
      <c r="AL31" s="11">
        <f>'OddsRatio_working_3-way'!Z31+'OddsRatio_working_3-way'!AF31</f>
        <v>1.0603788191786441</v>
      </c>
      <c r="AM31" s="11">
        <f>'OddsRatio_working_3-way'!AA31+'OddsRatio_working_3-way'!AG31</f>
        <v>-0.55854713039600834</v>
      </c>
      <c r="AN31" s="11">
        <f>'OddsRatio_working_3-way'!AB31+'OddsRatio_working_3-way'!AH31</f>
        <v>-0.50183168878263618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1.0603788191786441</v>
      </c>
      <c r="AS31" s="11">
        <f>IF(('OddsRatio_working_3-way'!X31=0),IF(Q31&gt;0,-Q31^(1/3),(-Q31)^(1/3)),'OddsRatio_working_3-way'!AM31-'OddsRatio_working_3-way'!R31/3)</f>
        <v>-0.55854713039600834</v>
      </c>
      <c r="AT31" s="11">
        <f>IF(('OddsRatio_working_3-way'!X31=0),IF(Q31&gt;0,-Q31^(1/3),(-Q31)^(1/3)),'OddsRatio_working_3-way'!AN31-'OddsRatio_working_3-way'!R31/3)</f>
        <v>-0.50183168878263618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9">
        <f t="shared" si="13"/>
        <v>0.22587402122204478</v>
      </c>
      <c r="E32" s="9">
        <f t="shared" si="14"/>
        <v>0.27157728975339507</v>
      </c>
      <c r="F32" s="9">
        <f t="shared" si="15"/>
        <v>0.50254868902456007</v>
      </c>
      <c r="G32" s="9">
        <f t="shared" si="16"/>
        <v>1.0643623084710694</v>
      </c>
      <c r="H32" s="9">
        <f t="shared" si="17"/>
        <v>4.4272466332768436</v>
      </c>
      <c r="I32" s="9">
        <f t="shared" si="18"/>
        <v>3.6821930173470947</v>
      </c>
      <c r="J32" s="9">
        <f t="shared" si="19"/>
        <v>1.9898569468780944</v>
      </c>
      <c r="K32" s="11">
        <f t="shared" si="20"/>
        <v>0.23696682464454977</v>
      </c>
      <c r="L32" s="11">
        <f t="shared" si="21"/>
        <v>0.28409090909090912</v>
      </c>
      <c r="M32" s="11">
        <f t="shared" si="22"/>
        <v>0.5181347150259068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-0.26322488073525552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0.23265554645241801</v>
      </c>
      <c r="Q32" s="11">
        <f>2*'OddsRatio_working_3-way'!K32*'OddsRatio_working_3-way'!L32*'OddsRatio_working_3-way'!M32</f>
        <v>6.9761783044203315E-2</v>
      </c>
      <c r="R32" s="11">
        <f t="shared" si="23"/>
        <v>0</v>
      </c>
      <c r="S32" s="11">
        <f t="shared" si="24"/>
        <v>-0.88386609123936377</v>
      </c>
      <c r="T32" s="11">
        <f t="shared" si="25"/>
        <v>-0.2650273137149517</v>
      </c>
      <c r="U32" s="11">
        <f>'OddsRatio_working_3-way'!S32-'OddsRatio_working_3-way'!R32^2/3</f>
        <v>-0.88386609123936377</v>
      </c>
      <c r="V32" s="11">
        <f>'OddsRatio_working_3-way'!S32*'OddsRatio_working_3-way'!R32/3-2*'OddsRatio_working_3-way'!R32^3/27-'OddsRatio_working_3-way'!T32</f>
        <v>0.2650273137149517</v>
      </c>
      <c r="W32" s="11">
        <f>'OddsRatio_working_3-way'!V32^2+4*'OddsRatio_working_3-way'!U32^3/27</f>
        <v>-3.2055814857441106E-2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0.15991817585284399</v>
      </c>
      <c r="Y32" s="11">
        <f>IF('OddsRatio_working_3-way'!W32&gt;=0,IF('OddsRatio_working_3-way'!V32+SQRT('OddsRatio_working_3-way'!W32)&gt;0,0,PI()),ACOS('OddsRatio_working_3-way'!V32/(2*'OddsRatio_working_3-way'!X32)))</f>
        <v>0.59413305181171905</v>
      </c>
      <c r="Z32" s="11">
        <f>'OddsRatio_working_3-way'!X32^(1/3)*COS('OddsRatio_working_3-way'!Y32/3)</f>
        <v>0.53218115423553469</v>
      </c>
      <c r="AA32" s="11">
        <f>'OddsRatio_working_3-way'!X32^(1/3)*COS(('OddsRatio_working_3-way'!Y32+2*PI())/3)</f>
        <v>-0.35857807420381349</v>
      </c>
      <c r="AB32" s="11">
        <f>'OddsRatio_working_3-way'!X32^(1/3)*COS(('OddsRatio_working_3-way'!Y32+4*PI())/3)</f>
        <v>-0.1736030800317214</v>
      </c>
      <c r="AC32" s="11">
        <f>'OddsRatio_working_3-way'!X32^(1/3)*SIN('OddsRatio_working_3-way'!Y32/3)</f>
        <v>0.10679536267860709</v>
      </c>
      <c r="AD32" s="11">
        <f>'OddsRatio_working_3-way'!X32^(1/3)*SIN(('OddsRatio_working_3-way'!Y32+2*PI())/3)</f>
        <v>0.40748471764399419</v>
      </c>
      <c r="AE32" s="11">
        <f>'OddsRatio_working_3-way'!X32^(1/3)*SIN(('OddsRatio_working_3-way'!Y32+4*PI())/3)</f>
        <v>-0.51428008032260109</v>
      </c>
      <c r="AF32" s="11">
        <f>-'OddsRatio_working_3-way'!U32/(3*'OddsRatio_working_3-way'!X32^(1/3))*COS(('OddsRatio_working_3-way'!Y32)/3)</f>
        <v>0.53218115423553469</v>
      </c>
      <c r="AG32" s="11">
        <f>-'OddsRatio_working_3-way'!U32/(3*'OddsRatio_working_3-way'!X32^(1/3))*COS(('OddsRatio_working_3-way'!Y32+2*PI())/3)</f>
        <v>-0.35857807420381349</v>
      </c>
      <c r="AH32" s="11">
        <f>-'OddsRatio_working_3-way'!U32/(3*'OddsRatio_working_3-way'!X32^(1/3))*COS(('OddsRatio_working_3-way'!Y32+4*PI())/3)</f>
        <v>-0.1736030800317214</v>
      </c>
      <c r="AI32" s="11">
        <f>'OddsRatio_working_3-way'!U32/(3*'OddsRatio_working_3-way'!X32^(1/3))*SIN(('OddsRatio_working_3-way'!Y32)/3)</f>
        <v>-0.10679536267860709</v>
      </c>
      <c r="AJ32" s="11">
        <f>'OddsRatio_working_3-way'!U32/(3*'OddsRatio_working_3-way'!X32^(1/3))*SIN(('OddsRatio_working_3-way'!Y32+2*PI())/3)</f>
        <v>-0.40748471764399419</v>
      </c>
      <c r="AK32" s="11">
        <f>'OddsRatio_working_3-way'!U32/(3*'OddsRatio_working_3-way'!X32^(1/3))*SIN(('OddsRatio_working_3-way'!Y32+4*PI())/3)</f>
        <v>0.51428008032260109</v>
      </c>
      <c r="AL32" s="11">
        <f>'OddsRatio_working_3-way'!Z32+'OddsRatio_working_3-way'!AF32</f>
        <v>1.0643623084710694</v>
      </c>
      <c r="AM32" s="11">
        <f>'OddsRatio_working_3-way'!AA32+'OddsRatio_working_3-way'!AG32</f>
        <v>-0.71715614840762698</v>
      </c>
      <c r="AN32" s="11">
        <f>'OddsRatio_working_3-way'!AB32+'OddsRatio_working_3-way'!AH32</f>
        <v>-0.34720616006344279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1.0643623084710694</v>
      </c>
      <c r="AS32" s="11">
        <f>IF(('OddsRatio_working_3-way'!X32=0),IF(Q32&gt;0,-Q32^(1/3),(-Q32)^(1/3)),'OddsRatio_working_3-way'!AM32-'OddsRatio_working_3-way'!R32/3)</f>
        <v>-0.71715614840762698</v>
      </c>
      <c r="AT32" s="11">
        <f>IF(('OddsRatio_working_3-way'!X32=0),IF(Q32&gt;0,-Q32^(1/3),(-Q32)^(1/3)),'OddsRatio_working_3-way'!AN32-'OddsRatio_working_3-way'!R32/3)</f>
        <v>-0.34720616006344279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9">
        <f t="shared" si="13"/>
        <v>0.46551125301948765</v>
      </c>
      <c r="E33" s="9">
        <f t="shared" si="14"/>
        <v>0.2736353836183843</v>
      </c>
      <c r="F33" s="9">
        <f t="shared" si="15"/>
        <v>0.26085336336212811</v>
      </c>
      <c r="G33" s="9">
        <f t="shared" si="16"/>
        <v>1.0533722770939051</v>
      </c>
      <c r="H33" s="9">
        <f t="shared" si="17"/>
        <v>2.1481757820323564</v>
      </c>
      <c r="I33" s="9">
        <f t="shared" si="18"/>
        <v>3.6544981382766415</v>
      </c>
      <c r="J33" s="9">
        <f t="shared" si="19"/>
        <v>3.8335714253826048</v>
      </c>
      <c r="K33" s="11">
        <f t="shared" si="20"/>
        <v>0.47846889952153115</v>
      </c>
      <c r="L33" s="11">
        <f t="shared" si="21"/>
        <v>0.28409090909090912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-0.27218488420203912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0.23207332986770501</v>
      </c>
      <c r="Q33" s="11">
        <f>2*'OddsRatio_working_3-way'!K33*'OddsRatio_working_3-way'!L33*'OddsRatio_working_3-way'!M33</f>
        <v>7.3674072973874613E-2</v>
      </c>
      <c r="R33" s="11">
        <f t="shared" si="23"/>
        <v>0</v>
      </c>
      <c r="S33" s="11">
        <f t="shared" si="24"/>
        <v>-0.85263121994474955</v>
      </c>
      <c r="T33" s="11">
        <f t="shared" si="25"/>
        <v>-0.27067657776023796</v>
      </c>
      <c r="U33" s="11">
        <f>'OddsRatio_working_3-way'!S33-'OddsRatio_working_3-way'!R33^2/3</f>
        <v>-0.85263121994474955</v>
      </c>
      <c r="V33" s="11">
        <f>'OddsRatio_working_3-way'!S33*'OddsRatio_working_3-way'!R33/3-2*'OddsRatio_working_3-way'!R33^3/27-'OddsRatio_working_3-way'!T33</f>
        <v>0.27067657776023796</v>
      </c>
      <c r="W33" s="11">
        <f>'OddsRatio_working_3-way'!V33^2+4*'OddsRatio_working_3-way'!U33^3/27</f>
        <v>-1.8563203868143946E-2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0.15151651198478178</v>
      </c>
      <c r="Y33" s="11">
        <f>IF('OddsRatio_working_3-way'!W33&gt;=0,IF('OddsRatio_working_3-way'!V33+SQRT('OddsRatio_working_3-way'!W33)&gt;0,0,PI()),ACOS('OddsRatio_working_3-way'!V33/(2*'OddsRatio_working_3-way'!X33)))</f>
        <v>0.46632930308817033</v>
      </c>
      <c r="Z33" s="11">
        <f>'OddsRatio_working_3-way'!X33^(1/3)*COS('OddsRatio_working_3-way'!Y33/3)</f>
        <v>0.52668613854695256</v>
      </c>
      <c r="AA33" s="11">
        <f>'OddsRatio_working_3-way'!X33^(1/3)*COS(('OddsRatio_working_3-way'!Y33+2*PI())/3)</f>
        <v>-0.33482095804379841</v>
      </c>
      <c r="AB33" s="11">
        <f>'OddsRatio_working_3-way'!X33^(1/3)*COS(('OddsRatio_working_3-way'!Y33+4*PI())/3)</f>
        <v>-0.19186518050315426</v>
      </c>
      <c r="AC33" s="11">
        <f>'OddsRatio_working_3-way'!X33^(1/3)*SIN('OddsRatio_working_3-way'!Y33/3)</f>
        <v>8.2535556645303307E-2</v>
      </c>
      <c r="AD33" s="11">
        <f>'OddsRatio_working_3-way'!X33^(1/3)*SIN(('OddsRatio_working_3-way'!Y33+2*PI())/3)</f>
        <v>0.41485579748013984</v>
      </c>
      <c r="AE33" s="11">
        <f>'OddsRatio_working_3-way'!X33^(1/3)*SIN(('OddsRatio_working_3-way'!Y33+4*PI())/3)</f>
        <v>-0.497391354125443</v>
      </c>
      <c r="AF33" s="11">
        <f>-'OddsRatio_working_3-way'!U33/(3*'OddsRatio_working_3-way'!X33^(1/3))*COS(('OddsRatio_working_3-way'!Y33)/3)</f>
        <v>0.52668613854695268</v>
      </c>
      <c r="AG33" s="11">
        <f>-'OddsRatio_working_3-way'!U33/(3*'OddsRatio_working_3-way'!X33^(1/3))*COS(('OddsRatio_working_3-way'!Y33+2*PI())/3)</f>
        <v>-0.33482095804379847</v>
      </c>
      <c r="AH33" s="11">
        <f>-'OddsRatio_working_3-way'!U33/(3*'OddsRatio_working_3-way'!X33^(1/3))*COS(('OddsRatio_working_3-way'!Y33+4*PI())/3)</f>
        <v>-0.19186518050315432</v>
      </c>
      <c r="AI33" s="11">
        <f>'OddsRatio_working_3-way'!U33/(3*'OddsRatio_working_3-way'!X33^(1/3))*SIN(('OddsRatio_working_3-way'!Y33)/3)</f>
        <v>-8.2535556645303321E-2</v>
      </c>
      <c r="AJ33" s="11">
        <f>'OddsRatio_working_3-way'!U33/(3*'OddsRatio_working_3-way'!X33^(1/3))*SIN(('OddsRatio_working_3-way'!Y33+2*PI())/3)</f>
        <v>-0.4148557974801399</v>
      </c>
      <c r="AK33" s="11">
        <f>'OddsRatio_working_3-way'!U33/(3*'OddsRatio_working_3-way'!X33^(1/3))*SIN(('OddsRatio_working_3-way'!Y33+4*PI())/3)</f>
        <v>0.49739135412544311</v>
      </c>
      <c r="AL33" s="11">
        <f>'OddsRatio_working_3-way'!Z33+'OddsRatio_working_3-way'!AF33</f>
        <v>1.0533722770939051</v>
      </c>
      <c r="AM33" s="11">
        <f>'OddsRatio_working_3-way'!AA33+'OddsRatio_working_3-way'!AG33</f>
        <v>-0.66964191608759682</v>
      </c>
      <c r="AN33" s="11">
        <f>'OddsRatio_working_3-way'!AB33+'OddsRatio_working_3-way'!AH33</f>
        <v>-0.38373036100630858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1.0533722770939051</v>
      </c>
      <c r="AS33" s="11">
        <f>IF(('OddsRatio_working_3-way'!X33=0),IF(Q33&gt;0,-Q33^(1/3),(-Q33)^(1/3)),'OddsRatio_working_3-way'!AM33-'OddsRatio_working_3-way'!R33/3)</f>
        <v>-0.66964191608759682</v>
      </c>
      <c r="AT33" s="11">
        <f>IF(('OddsRatio_working_3-way'!X33=0),IF(Q33&gt;0,-Q33^(1/3),(-Q33)^(1/3)),'OddsRatio_working_3-way'!AN33-'OddsRatio_working_3-way'!R33/3)</f>
        <v>-0.38373036100630858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9">
        <f t="shared" si="13"/>
        <v>0.10987626750348935</v>
      </c>
      <c r="E34" s="9">
        <f t="shared" si="14"/>
        <v>0.21401078740705784</v>
      </c>
      <c r="F34" s="9">
        <f t="shared" si="15"/>
        <v>0.67611294508945274</v>
      </c>
      <c r="G34" s="9">
        <f t="shared" si="16"/>
        <v>1.0645396100456286</v>
      </c>
      <c r="H34" s="9">
        <f t="shared" si="17"/>
        <v>9.1011464324472335</v>
      </c>
      <c r="I34" s="9">
        <f t="shared" si="18"/>
        <v>4.6726616546574187</v>
      </c>
      <c r="J34" s="9">
        <f t="shared" si="19"/>
        <v>1.4790428245205327</v>
      </c>
      <c r="K34" s="11">
        <f t="shared" si="20"/>
        <v>0.11614401858304298</v>
      </c>
      <c r="L34" s="11">
        <f t="shared" si="21"/>
        <v>0.2247191011235955</v>
      </c>
      <c r="M34" s="11">
        <f t="shared" si="22"/>
        <v>0.68965517241379315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-0.21265965302593182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0.20717824934379306</v>
      </c>
      <c r="Q34" s="11">
        <f>2*'OddsRatio_working_3-way'!K34*'OddsRatio_working_3-way'!L34*'OddsRatio_working_3-way'!M34</f>
        <v>3.5999695802570467E-2</v>
      </c>
      <c r="R34" s="11">
        <f t="shared" si="23"/>
        <v>0</v>
      </c>
      <c r="S34" s="11">
        <f t="shared" si="24"/>
        <v>-0.97422452447305385</v>
      </c>
      <c r="T34" s="11">
        <f t="shared" si="25"/>
        <v>-0.16928314934371047</v>
      </c>
      <c r="U34" s="11">
        <f>'OddsRatio_working_3-way'!S34-'OddsRatio_working_3-way'!R34^2/3</f>
        <v>-0.97422452447305385</v>
      </c>
      <c r="V34" s="11">
        <f>'OddsRatio_working_3-way'!S34*'OddsRatio_working_3-way'!R34/3-2*'OddsRatio_working_3-way'!R34^3/27-'OddsRatio_working_3-way'!T34</f>
        <v>0.16928314934371047</v>
      </c>
      <c r="W34" s="11">
        <f>'OddsRatio_working_3-way'!V34^2+4*'OddsRatio_working_3-way'!U34^3/27</f>
        <v>-0.10832833745937952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0.18505750600225901</v>
      </c>
      <c r="Y34" s="11">
        <f>IF('OddsRatio_working_3-way'!W34&gt;=0,IF('OddsRatio_working_3-way'!V34+SQRT('OddsRatio_working_3-way'!W34)&gt;0,0,PI()),ACOS('OddsRatio_working_3-way'!V34/(2*'OddsRatio_working_3-way'!X34)))</f>
        <v>1.0957497671785668</v>
      </c>
      <c r="Z34" s="11">
        <f>'OddsRatio_working_3-way'!X34^(1/3)*COS('OddsRatio_working_3-way'!Y34/3)</f>
        <v>0.5322698050228144</v>
      </c>
      <c r="AA34" s="11">
        <f>'OddsRatio_working_3-way'!X34^(1/3)*COS(('OddsRatio_working_3-way'!Y34+2*PI())/3)</f>
        <v>-0.4424096089045676</v>
      </c>
      <c r="AB34" s="11">
        <f>'OddsRatio_working_3-way'!X34^(1/3)*COS(('OddsRatio_working_3-way'!Y34+4*PI())/3)</f>
        <v>-8.9860196118246874E-2</v>
      </c>
      <c r="AC34" s="11">
        <f>'OddsRatio_working_3-way'!X34^(1/3)*SIN('OddsRatio_working_3-way'!Y34/3)</f>
        <v>0.20354449837482683</v>
      </c>
      <c r="AD34" s="11">
        <f>'OddsRatio_working_3-way'!X34^(1/3)*SIN(('OddsRatio_working_3-way'!Y34+2*PI())/3)</f>
        <v>0.35918692362973381</v>
      </c>
      <c r="AE34" s="11">
        <f>'OddsRatio_working_3-way'!X34^(1/3)*SIN(('OddsRatio_working_3-way'!Y34+4*PI())/3)</f>
        <v>-0.56273142200456061</v>
      </c>
      <c r="AF34" s="11">
        <f>-'OddsRatio_working_3-way'!U34/(3*'OddsRatio_working_3-way'!X34^(1/3))*COS(('OddsRatio_working_3-way'!Y34)/3)</f>
        <v>0.53226980502281429</v>
      </c>
      <c r="AG34" s="11">
        <f>-'OddsRatio_working_3-way'!U34/(3*'OddsRatio_working_3-way'!X34^(1/3))*COS(('OddsRatio_working_3-way'!Y34+2*PI())/3)</f>
        <v>-0.44240960890456749</v>
      </c>
      <c r="AH34" s="11">
        <f>-'OddsRatio_working_3-way'!U34/(3*'OddsRatio_working_3-way'!X34^(1/3))*COS(('OddsRatio_working_3-way'!Y34+4*PI())/3)</f>
        <v>-8.986019611824686E-2</v>
      </c>
      <c r="AI34" s="11">
        <f>'OddsRatio_working_3-way'!U34/(3*'OddsRatio_working_3-way'!X34^(1/3))*SIN(('OddsRatio_working_3-way'!Y34)/3)</f>
        <v>-0.2035444983748268</v>
      </c>
      <c r="AJ34" s="11">
        <f>'OddsRatio_working_3-way'!U34/(3*'OddsRatio_working_3-way'!X34^(1/3))*SIN(('OddsRatio_working_3-way'!Y34+2*PI())/3)</f>
        <v>-0.3591869236297337</v>
      </c>
      <c r="AK34" s="11">
        <f>'OddsRatio_working_3-way'!U34/(3*'OddsRatio_working_3-way'!X34^(1/3))*SIN(('OddsRatio_working_3-way'!Y34+4*PI())/3)</f>
        <v>0.5627314220045605</v>
      </c>
      <c r="AL34" s="11">
        <f>'OddsRatio_working_3-way'!Z34+'OddsRatio_working_3-way'!AF34</f>
        <v>1.0645396100456286</v>
      </c>
      <c r="AM34" s="11">
        <f>'OddsRatio_working_3-way'!AA34+'OddsRatio_working_3-way'!AG34</f>
        <v>-0.88481921780913508</v>
      </c>
      <c r="AN34" s="11">
        <f>'OddsRatio_working_3-way'!AB34+'OddsRatio_working_3-way'!AH34</f>
        <v>-0.17972039223649372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1.0645396100456286</v>
      </c>
      <c r="AS34" s="11">
        <f>IF(('OddsRatio_working_3-way'!X34=0),IF(Q34&gt;0,-Q34^(1/3),(-Q34)^(1/3)),'OddsRatio_working_3-way'!AM34-'OddsRatio_working_3-way'!R34/3)</f>
        <v>-0.88481921780913508</v>
      </c>
      <c r="AT34" s="11">
        <f>IF(('OddsRatio_working_3-way'!X34=0),IF(Q34&gt;0,-Q34^(1/3),(-Q34)^(1/3)),'OddsRatio_working_3-way'!AN34-'OddsRatio_working_3-way'!R34/3)</f>
        <v>-0.17972039223649372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9">
        <f t="shared" si="13"/>
        <v>0.55270875420990895</v>
      </c>
      <c r="E35" s="9">
        <f t="shared" si="14"/>
        <v>0.25705261867572649</v>
      </c>
      <c r="F35" s="9">
        <f t="shared" si="15"/>
        <v>0.19023862711436468</v>
      </c>
      <c r="G35" s="9">
        <f t="shared" si="16"/>
        <v>1.0510014856480792</v>
      </c>
      <c r="H35" s="9">
        <f t="shared" si="17"/>
        <v>1.8092711439490206</v>
      </c>
      <c r="I35" s="9">
        <f t="shared" si="18"/>
        <v>3.890254085532217</v>
      </c>
      <c r="J35" s="9">
        <f t="shared" si="19"/>
        <v>5.256556016874721</v>
      </c>
      <c r="K35" s="11">
        <f t="shared" si="20"/>
        <v>0.56497175141242939</v>
      </c>
      <c r="L35" s="11">
        <f t="shared" si="21"/>
        <v>0.26666666666666666</v>
      </c>
      <c r="M35" s="11">
        <f t="shared" si="22"/>
        <v>0.19801980198019803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-0.25584829669407616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0.22583953310585292</v>
      </c>
      <c r="Q35" s="11">
        <f>2*'OddsRatio_working_3-way'!K35*'OddsRatio_working_3-way'!L35*'OddsRatio_working_3-way'!M35</f>
        <v>5.966698364751729E-2</v>
      </c>
      <c r="R35" s="11">
        <f t="shared" si="23"/>
        <v>0</v>
      </c>
      <c r="S35" s="11">
        <f t="shared" si="24"/>
        <v>-0.88270876149664024</v>
      </c>
      <c r="T35" s="11">
        <f t="shared" si="25"/>
        <v>-0.23321235442447563</v>
      </c>
      <c r="U35" s="11">
        <f>'OddsRatio_working_3-way'!S35-'OddsRatio_working_3-way'!R35^2/3</f>
        <v>-0.88270876149664024</v>
      </c>
      <c r="V35" s="11">
        <f>'OddsRatio_working_3-way'!S35*'OddsRatio_working_3-way'!R35/3-2*'OddsRatio_working_3-way'!R35^3/27-'OddsRatio_working_3-way'!T35</f>
        <v>0.23321235442447563</v>
      </c>
      <c r="W35" s="11">
        <f>'OddsRatio_working_3-way'!V35^2+4*'OddsRatio_working_3-way'!U35^3/27</f>
        <v>-4.7505980749834781E-2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0.15960418463032386</v>
      </c>
      <c r="Y35" s="11">
        <f>IF('OddsRatio_working_3-way'!W35&gt;=0,IF('OddsRatio_working_3-way'!V35+SQRT('OddsRatio_working_3-way'!W35)&gt;0,0,PI()),ACOS('OddsRatio_working_3-way'!V35/(2*'OddsRatio_working_3-way'!X35)))</f>
        <v>0.75160193490985683</v>
      </c>
      <c r="Z35" s="11">
        <f>'OddsRatio_working_3-way'!X35^(1/3)*COS('OddsRatio_working_3-way'!Y35/3)</f>
        <v>0.52550074282403958</v>
      </c>
      <c r="AA35" s="11">
        <f>'OddsRatio_working_3-way'!X35^(1/3)*COS(('OddsRatio_working_3-way'!Y35+2*PI())/3)</f>
        <v>-0.37921460344356273</v>
      </c>
      <c r="AB35" s="11">
        <f>'OddsRatio_working_3-way'!X35^(1/3)*COS(('OddsRatio_working_3-way'!Y35+4*PI())/3)</f>
        <v>-0.14628613938047672</v>
      </c>
      <c r="AC35" s="11">
        <f>'OddsRatio_working_3-way'!X35^(1/3)*SIN('OddsRatio_working_3-way'!Y35/3)</f>
        <v>0.13448131142874872</v>
      </c>
      <c r="AD35" s="11">
        <f>'OddsRatio_working_3-way'!X35^(1/3)*SIN(('OddsRatio_working_3-way'!Y35+2*PI())/3)</f>
        <v>0.38785633727883695</v>
      </c>
      <c r="AE35" s="11">
        <f>'OddsRatio_working_3-way'!X35^(1/3)*SIN(('OddsRatio_working_3-way'!Y35+4*PI())/3)</f>
        <v>-0.52233764870758559</v>
      </c>
      <c r="AF35" s="11">
        <f>-'OddsRatio_working_3-way'!U35/(3*'OddsRatio_working_3-way'!X35^(1/3))*COS(('OddsRatio_working_3-way'!Y35)/3)</f>
        <v>0.52550074282403958</v>
      </c>
      <c r="AG35" s="11">
        <f>-'OddsRatio_working_3-way'!U35/(3*'OddsRatio_working_3-way'!X35^(1/3))*COS(('OddsRatio_working_3-way'!Y35+2*PI())/3)</f>
        <v>-0.37921460344356273</v>
      </c>
      <c r="AH35" s="11">
        <f>-'OddsRatio_working_3-way'!U35/(3*'OddsRatio_working_3-way'!X35^(1/3))*COS(('OddsRatio_working_3-way'!Y35+4*PI())/3)</f>
        <v>-0.14628613938047672</v>
      </c>
      <c r="AI35" s="11">
        <f>'OddsRatio_working_3-way'!U35/(3*'OddsRatio_working_3-way'!X35^(1/3))*SIN(('OddsRatio_working_3-way'!Y35)/3)</f>
        <v>-0.13448131142874872</v>
      </c>
      <c r="AJ35" s="11">
        <f>'OddsRatio_working_3-way'!U35/(3*'OddsRatio_working_3-way'!X35^(1/3))*SIN(('OddsRatio_working_3-way'!Y35+2*PI())/3)</f>
        <v>-0.38785633727883695</v>
      </c>
      <c r="AK35" s="11">
        <f>'OddsRatio_working_3-way'!U35/(3*'OddsRatio_working_3-way'!X35^(1/3))*SIN(('OddsRatio_working_3-way'!Y35+4*PI())/3)</f>
        <v>0.52233764870758559</v>
      </c>
      <c r="AL35" s="11">
        <f>'OddsRatio_working_3-way'!Z35+'OddsRatio_working_3-way'!AF35</f>
        <v>1.0510014856480792</v>
      </c>
      <c r="AM35" s="11">
        <f>'OddsRatio_working_3-way'!AA35+'OddsRatio_working_3-way'!AG35</f>
        <v>-0.75842920688712545</v>
      </c>
      <c r="AN35" s="11">
        <f>'OddsRatio_working_3-way'!AB35+'OddsRatio_working_3-way'!AH35</f>
        <v>-0.29257227876095343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1.0510014856480792</v>
      </c>
      <c r="AS35" s="11">
        <f>IF(('OddsRatio_working_3-way'!X35=0),IF(Q35&gt;0,-Q35^(1/3),(-Q35)^(1/3)),'OddsRatio_working_3-way'!AM35-'OddsRatio_working_3-way'!R35/3)</f>
        <v>-0.75842920688712545</v>
      </c>
      <c r="AT35" s="11">
        <f>IF(('OddsRatio_working_3-way'!X35=0),IF(Q35&gt;0,-Q35^(1/3),(-Q35)^(1/3)),'OddsRatio_working_3-way'!AN35-'OddsRatio_working_3-way'!R35/3)</f>
        <v>-0.29257227876095343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9">
        <f t="shared" si="13"/>
        <v>0.40067576932554949</v>
      </c>
      <c r="E36" s="9">
        <f t="shared" si="14"/>
        <v>0.28234342323163852</v>
      </c>
      <c r="F36" s="9">
        <f t="shared" si="15"/>
        <v>0.31698080744281204</v>
      </c>
      <c r="G36" s="9">
        <f t="shared" si="16"/>
        <v>1.0460024930481167</v>
      </c>
      <c r="H36" s="9">
        <f t="shared" si="17"/>
        <v>2.4957835650588067</v>
      </c>
      <c r="I36" s="9">
        <f t="shared" si="18"/>
        <v>3.5417860581069243</v>
      </c>
      <c r="J36" s="9">
        <f t="shared" si="19"/>
        <v>3.1547651356791202</v>
      </c>
      <c r="K36" s="11">
        <f t="shared" si="20"/>
        <v>0.41152263374485593</v>
      </c>
      <c r="L36" s="11">
        <f t="shared" si="21"/>
        <v>0.29154518950437314</v>
      </c>
      <c r="M36" s="11">
        <f t="shared" si="22"/>
        <v>0.32679738562091504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-0.28066464681110548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0.23211322545871177</v>
      </c>
      <c r="Q36" s="11">
        <f>2*'OddsRatio_working_3-way'!K36*'OddsRatio_working_3-way'!L36*'OddsRatio_working_3-way'!M36</f>
        <v>7.8416630222537753E-2</v>
      </c>
      <c r="R36" s="11">
        <f t="shared" si="23"/>
        <v>0</v>
      </c>
      <c r="S36" s="11">
        <f t="shared" si="24"/>
        <v>-0.82701269324786009</v>
      </c>
      <c r="T36" s="11">
        <f t="shared" si="25"/>
        <v>-0.27939618015130407</v>
      </c>
      <c r="U36" s="11">
        <f>'OddsRatio_working_3-way'!S36-'OddsRatio_working_3-way'!R36^2/3</f>
        <v>-0.82701269324786009</v>
      </c>
      <c r="V36" s="11">
        <f>'OddsRatio_working_3-way'!S36*'OddsRatio_working_3-way'!R36/3-2*'OddsRatio_working_3-way'!R36^3/27-'OddsRatio_working_3-way'!T36</f>
        <v>0.27939618015130407</v>
      </c>
      <c r="W36" s="11">
        <f>'OddsRatio_working_3-way'!V36^2+4*'OddsRatio_working_3-way'!U36^3/27</f>
        <v>-5.7356007747391968E-3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0.14473927098223824</v>
      </c>
      <c r="Y36" s="11">
        <f>IF('OddsRatio_working_3-way'!W36&gt;=0,IF('OddsRatio_working_3-way'!V36+SQRT('OddsRatio_working_3-way'!W36)&gt;0,0,PI()),ACOS('OddsRatio_working_3-way'!V36/(2*'OddsRatio_working_3-way'!X36)))</f>
        <v>0.2647016165422873</v>
      </c>
      <c r="Z36" s="11">
        <f>'OddsRatio_working_3-way'!X36^(1/3)*COS('OddsRatio_working_3-way'!Y36/3)</f>
        <v>0.52300124652405833</v>
      </c>
      <c r="AA36" s="11">
        <f>'OddsRatio_working_3-way'!X36^(1/3)*COS(('OddsRatio_working_3-way'!Y36+2*PI())/3)</f>
        <v>-0.30156863310374593</v>
      </c>
      <c r="AB36" s="11">
        <f>'OddsRatio_working_3-way'!X36^(1/3)*COS(('OddsRatio_working_3-way'!Y36+4*PI())/3)</f>
        <v>-0.22143261342031226</v>
      </c>
      <c r="AC36" s="11">
        <f>'OddsRatio_working_3-way'!X36^(1/3)*SIN('OddsRatio_working_3-way'!Y36/3)</f>
        <v>4.6266552536015616E-2</v>
      </c>
      <c r="AD36" s="11">
        <f>'OddsRatio_working_3-way'!X36^(1/3)*SIN(('OddsRatio_working_3-way'!Y36+2*PI())/3)</f>
        <v>0.42979908943275458</v>
      </c>
      <c r="AE36" s="11">
        <f>'OddsRatio_working_3-way'!X36^(1/3)*SIN(('OddsRatio_working_3-way'!Y36+4*PI())/3)</f>
        <v>-0.47606564196877021</v>
      </c>
      <c r="AF36" s="11">
        <f>-'OddsRatio_working_3-way'!U36/(3*'OddsRatio_working_3-way'!X36^(1/3))*COS(('OddsRatio_working_3-way'!Y36)/3)</f>
        <v>0.52300124652405833</v>
      </c>
      <c r="AG36" s="11">
        <f>-'OddsRatio_working_3-way'!U36/(3*'OddsRatio_working_3-way'!X36^(1/3))*COS(('OddsRatio_working_3-way'!Y36+2*PI())/3)</f>
        <v>-0.30156863310374593</v>
      </c>
      <c r="AH36" s="11">
        <f>-'OddsRatio_working_3-way'!U36/(3*'OddsRatio_working_3-way'!X36^(1/3))*COS(('OddsRatio_working_3-way'!Y36+4*PI())/3)</f>
        <v>-0.22143261342031226</v>
      </c>
      <c r="AI36" s="11">
        <f>'OddsRatio_working_3-way'!U36/(3*'OddsRatio_working_3-way'!X36^(1/3))*SIN(('OddsRatio_working_3-way'!Y36)/3)</f>
        <v>-4.6266552536015616E-2</v>
      </c>
      <c r="AJ36" s="11">
        <f>'OddsRatio_working_3-way'!U36/(3*'OddsRatio_working_3-way'!X36^(1/3))*SIN(('OddsRatio_working_3-way'!Y36+2*PI())/3)</f>
        <v>-0.42979908943275458</v>
      </c>
      <c r="AK36" s="11">
        <f>'OddsRatio_working_3-way'!U36/(3*'OddsRatio_working_3-way'!X36^(1/3))*SIN(('OddsRatio_working_3-way'!Y36+4*PI())/3)</f>
        <v>0.47606564196877021</v>
      </c>
      <c r="AL36" s="11">
        <f>'OddsRatio_working_3-way'!Z36+'OddsRatio_working_3-way'!AF36</f>
        <v>1.0460024930481167</v>
      </c>
      <c r="AM36" s="11">
        <f>'OddsRatio_working_3-way'!AA36+'OddsRatio_working_3-way'!AG36</f>
        <v>-0.60313726620749186</v>
      </c>
      <c r="AN36" s="11">
        <f>'OddsRatio_working_3-way'!AB36+'OddsRatio_working_3-way'!AH36</f>
        <v>-0.44286522684062452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1.0460024930481167</v>
      </c>
      <c r="AS36" s="11">
        <f>IF(('OddsRatio_working_3-way'!X36=0),IF(Q36&gt;0,-Q36^(1/3),(-Q36)^(1/3)),'OddsRatio_working_3-way'!AM36-'OddsRatio_working_3-way'!R36/3)</f>
        <v>-0.60313726620749186</v>
      </c>
      <c r="AT36" s="11">
        <f>IF(('OddsRatio_working_3-way'!X36=0),IF(Q36&gt;0,-Q36^(1/3),(-Q36)^(1/3)),'OddsRatio_working_3-way'!AN36-'OddsRatio_working_3-way'!R36/3)</f>
        <v>-0.44286522684062452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9">
        <f t="shared" si="13"/>
        <v>0.32931319900920353</v>
      </c>
      <c r="E37" s="9">
        <f t="shared" si="14"/>
        <v>0.31395925823990606</v>
      </c>
      <c r="F37" s="9">
        <f t="shared" si="15"/>
        <v>0.3567275427508903</v>
      </c>
      <c r="G37" s="9">
        <f t="shared" si="16"/>
        <v>1.0607410915617259</v>
      </c>
      <c r="H37" s="9">
        <f t="shared" si="17"/>
        <v>3.036622895798514</v>
      </c>
      <c r="I37" s="9">
        <f t="shared" si="18"/>
        <v>3.1851266486171554</v>
      </c>
      <c r="J37" s="9">
        <f t="shared" si="19"/>
        <v>2.8032598556549337</v>
      </c>
      <c r="K37" s="11">
        <f t="shared" si="20"/>
        <v>0.34246575342465752</v>
      </c>
      <c r="L37" s="11">
        <f t="shared" si="21"/>
        <v>0.32679738562091504</v>
      </c>
      <c r="M37" s="11">
        <f t="shared" si="22"/>
        <v>0.37037037037037035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-0.27870793167596819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0.2354400241408926</v>
      </c>
      <c r="Q37" s="11">
        <f>2*'OddsRatio_working_3-way'!K37*'OddsRatio_working_3-way'!L37*'OddsRatio_working_3-way'!M37</f>
        <v>8.2901416951018519E-2</v>
      </c>
      <c r="R37" s="11">
        <f t="shared" si="23"/>
        <v>0</v>
      </c>
      <c r="S37" s="11">
        <f t="shared" si="24"/>
        <v>-0.8447553778793071</v>
      </c>
      <c r="T37" s="11">
        <f t="shared" si="25"/>
        <v>-0.29744907671806586</v>
      </c>
      <c r="U37" s="11">
        <f>'OddsRatio_working_3-way'!S37-'OddsRatio_working_3-way'!R37^2/3</f>
        <v>-0.8447553778793071</v>
      </c>
      <c r="V37" s="11">
        <f>'OddsRatio_working_3-way'!S37*'OddsRatio_working_3-way'!R37/3-2*'OddsRatio_working_3-way'!R37^3/27-'OddsRatio_working_3-way'!T37</f>
        <v>0.29744907671806586</v>
      </c>
      <c r="W37" s="11">
        <f>'OddsRatio_working_3-way'!V37^2+4*'OddsRatio_working_3-way'!U37^3/27</f>
        <v>-8.3179161150094549E-4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0.14942200712406017</v>
      </c>
      <c r="Y37" s="11">
        <f>IF('OddsRatio_working_3-way'!W37&gt;=0,IF('OddsRatio_working_3-way'!V37+SQRT('OddsRatio_working_3-way'!W37)&gt;0,0,PI()),ACOS('OddsRatio_working_3-way'!V37/(2*'OddsRatio_working_3-way'!X37)))</f>
        <v>9.6658304717779808E-2</v>
      </c>
      <c r="Z37" s="11">
        <f>'OddsRatio_working_3-way'!X37^(1/3)*COS('OddsRatio_working_3-way'!Y37/3)</f>
        <v>0.53037054578086285</v>
      </c>
      <c r="AA37" s="11">
        <f>'OddsRatio_working_3-way'!X37^(1/3)*COS(('OddsRatio_working_3-way'!Y37+2*PI())/3)</f>
        <v>-0.27998924519211393</v>
      </c>
      <c r="AB37" s="11">
        <f>'OddsRatio_working_3-way'!X37^(1/3)*COS(('OddsRatio_working_3-way'!Y37+4*PI())/3)</f>
        <v>-0.25038130058874902</v>
      </c>
      <c r="AC37" s="11">
        <f>'OddsRatio_working_3-way'!X37^(1/3)*SIN('OddsRatio_working_3-way'!Y37/3)</f>
        <v>1.7094154786904354E-2</v>
      </c>
      <c r="AD37" s="11">
        <f>'OddsRatio_working_3-way'!X37^(1/3)*SIN(('OddsRatio_working_3-way'!Y37+2*PI())/3)</f>
        <v>0.45076728867179267</v>
      </c>
      <c r="AE37" s="11">
        <f>'OddsRatio_working_3-way'!X37^(1/3)*SIN(('OddsRatio_working_3-way'!Y37+4*PI())/3)</f>
        <v>-0.46786144345869696</v>
      </c>
      <c r="AF37" s="11">
        <f>-'OddsRatio_working_3-way'!U37/(3*'OddsRatio_working_3-way'!X37^(1/3))*COS(('OddsRatio_working_3-way'!Y37)/3)</f>
        <v>0.53037054578086296</v>
      </c>
      <c r="AG37" s="11">
        <f>-'OddsRatio_working_3-way'!U37/(3*'OddsRatio_working_3-way'!X37^(1/3))*COS(('OddsRatio_working_3-way'!Y37+2*PI())/3)</f>
        <v>-0.27998924519211399</v>
      </c>
      <c r="AH37" s="11">
        <f>-'OddsRatio_working_3-way'!U37/(3*'OddsRatio_working_3-way'!X37^(1/3))*COS(('OddsRatio_working_3-way'!Y37+4*PI())/3)</f>
        <v>-0.25038130058874908</v>
      </c>
      <c r="AI37" s="11">
        <f>'OddsRatio_working_3-way'!U37/(3*'OddsRatio_working_3-way'!X37^(1/3))*SIN(('OddsRatio_working_3-way'!Y37)/3)</f>
        <v>-1.7094154786904358E-2</v>
      </c>
      <c r="AJ37" s="11">
        <f>'OddsRatio_working_3-way'!U37/(3*'OddsRatio_working_3-way'!X37^(1/3))*SIN(('OddsRatio_working_3-way'!Y37+2*PI())/3)</f>
        <v>-0.45076728867179278</v>
      </c>
      <c r="AK37" s="11">
        <f>'OddsRatio_working_3-way'!U37/(3*'OddsRatio_working_3-way'!X37^(1/3))*SIN(('OddsRatio_working_3-way'!Y37+4*PI())/3)</f>
        <v>0.46786144345869707</v>
      </c>
      <c r="AL37" s="11">
        <f>'OddsRatio_working_3-way'!Z37+'OddsRatio_working_3-way'!AF37</f>
        <v>1.0607410915617259</v>
      </c>
      <c r="AM37" s="11">
        <f>'OddsRatio_working_3-way'!AA37+'OddsRatio_working_3-way'!AG37</f>
        <v>-0.55997849038422798</v>
      </c>
      <c r="AN37" s="11">
        <f>'OddsRatio_working_3-way'!AB37+'OddsRatio_working_3-way'!AH37</f>
        <v>-0.50076260117749816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1.0607410915617259</v>
      </c>
      <c r="AS37" s="11">
        <f>IF(('OddsRatio_working_3-way'!X37=0),IF(Q37&gt;0,-Q37^(1/3),(-Q37)^(1/3)),'OddsRatio_working_3-way'!AM37-'OddsRatio_working_3-way'!R37/3)</f>
        <v>-0.55997849038422798</v>
      </c>
      <c r="AT37" s="11">
        <f>IF(('OddsRatio_working_3-way'!X37=0),IF(Q37&gt;0,-Q37^(1/3),(-Q37)^(1/3)),'OddsRatio_working_3-way'!AN37-'OddsRatio_working_3-way'!R37/3)</f>
        <v>-0.50076260117749816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9">
        <f t="shared" si="13"/>
        <v>0.75607714614075938</v>
      </c>
      <c r="E38" s="9">
        <f t="shared" si="14"/>
        <v>0.1608367316563763</v>
      </c>
      <c r="F38" s="9">
        <f t="shared" si="15"/>
        <v>8.3086122202864474E-2</v>
      </c>
      <c r="G38" s="9">
        <f t="shared" si="16"/>
        <v>1.1124701936344523</v>
      </c>
      <c r="H38" s="9">
        <f t="shared" si="17"/>
        <v>1.3226163561539914</v>
      </c>
      <c r="I38" s="9">
        <f t="shared" si="18"/>
        <v>6.2174852081455825</v>
      </c>
      <c r="J38" s="9">
        <f t="shared" si="19"/>
        <v>12.035704320853766</v>
      </c>
      <c r="K38" s="11">
        <f t="shared" si="20"/>
        <v>0.77519379844961234</v>
      </c>
      <c r="L38" s="11">
        <f t="shared" si="21"/>
        <v>0.17574692442882248</v>
      </c>
      <c r="M38" s="11">
        <f t="shared" si="22"/>
        <v>9.1575091575091569E-2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-0.1683285946988079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0.18589240806921761</v>
      </c>
      <c r="Q38" s="11">
        <f>2*'OddsRatio_working_3-way'!K38*'OddsRatio_working_3-way'!L38*'OddsRatio_working_3-way'!M38</f>
        <v>2.4952001083116456E-2</v>
      </c>
      <c r="R38" s="11">
        <f t="shared" si="23"/>
        <v>0</v>
      </c>
      <c r="S38" s="11">
        <f t="shared" si="24"/>
        <v>-1.1043424226396996</v>
      </c>
      <c r="T38" s="11">
        <f t="shared" si="25"/>
        <v>-0.14823388223351672</v>
      </c>
      <c r="U38" s="11">
        <f>'OddsRatio_working_3-way'!S38-'OddsRatio_working_3-way'!R38^2/3</f>
        <v>-1.1043424226396996</v>
      </c>
      <c r="V38" s="11">
        <f>'OddsRatio_working_3-way'!S38*'OddsRatio_working_3-way'!R38/3-2*'OddsRatio_working_3-way'!R38^3/27-'OddsRatio_working_3-way'!T38</f>
        <v>0.14823388223351672</v>
      </c>
      <c r="W38" s="11">
        <f>'OddsRatio_working_3-way'!V38^2+4*'OddsRatio_working_3-way'!U38^3/27</f>
        <v>-0.17755639067043105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0.22334372305509906</v>
      </c>
      <c r="Y38" s="11">
        <f>IF('OddsRatio_working_3-way'!W38&gt;=0,IF('OddsRatio_working_3-way'!V38+SQRT('OddsRatio_working_3-way'!W38)&gt;0,0,PI()),ACOS('OddsRatio_working_3-way'!V38/(2*'OddsRatio_working_3-way'!X38)))</f>
        <v>1.2325307429786192</v>
      </c>
      <c r="Z38" s="11">
        <f>'OddsRatio_working_3-way'!X38^(1/3)*COS('OddsRatio_working_3-way'!Y38/3)</f>
        <v>0.55623509681722616</v>
      </c>
      <c r="AA38" s="11">
        <f>'OddsRatio_working_3-way'!X38^(1/3)*COS(('OddsRatio_working_3-way'!Y38+2*PI())/3)</f>
        <v>-0.48796867054398124</v>
      </c>
      <c r="AB38" s="11">
        <f>'OddsRatio_working_3-way'!X38^(1/3)*COS(('OddsRatio_working_3-way'!Y38+4*PI())/3)</f>
        <v>-6.8266426273245098E-2</v>
      </c>
      <c r="AC38" s="11">
        <f>'OddsRatio_working_3-way'!X38^(1/3)*SIN('OddsRatio_working_3-way'!Y38/3)</f>
        <v>0.24231520370919968</v>
      </c>
      <c r="AD38" s="11">
        <f>'OddsRatio_working_3-way'!X38^(1/3)*SIN(('OddsRatio_working_3-way'!Y38+2*PI())/3)</f>
        <v>0.36055612246561475</v>
      </c>
      <c r="AE38" s="11">
        <f>'OddsRatio_working_3-way'!X38^(1/3)*SIN(('OddsRatio_working_3-way'!Y38+4*PI())/3)</f>
        <v>-0.60287132617481443</v>
      </c>
      <c r="AF38" s="11">
        <f>-'OddsRatio_working_3-way'!U38/(3*'OddsRatio_working_3-way'!X38^(1/3))*COS(('OddsRatio_working_3-way'!Y38)/3)</f>
        <v>0.55623509681722616</v>
      </c>
      <c r="AG38" s="11">
        <f>-'OddsRatio_working_3-way'!U38/(3*'OddsRatio_working_3-way'!X38^(1/3))*COS(('OddsRatio_working_3-way'!Y38+2*PI())/3)</f>
        <v>-0.48796867054398124</v>
      </c>
      <c r="AH38" s="11">
        <f>-'OddsRatio_working_3-way'!U38/(3*'OddsRatio_working_3-way'!X38^(1/3))*COS(('OddsRatio_working_3-way'!Y38+4*PI())/3)</f>
        <v>-6.8266426273245098E-2</v>
      </c>
      <c r="AI38" s="11">
        <f>'OddsRatio_working_3-way'!U38/(3*'OddsRatio_working_3-way'!X38^(1/3))*SIN(('OddsRatio_working_3-way'!Y38)/3)</f>
        <v>-0.24231520370919968</v>
      </c>
      <c r="AJ38" s="11">
        <f>'OddsRatio_working_3-way'!U38/(3*'OddsRatio_working_3-way'!X38^(1/3))*SIN(('OddsRatio_working_3-way'!Y38+2*PI())/3)</f>
        <v>-0.36055612246561475</v>
      </c>
      <c r="AK38" s="11">
        <f>'OddsRatio_working_3-way'!U38/(3*'OddsRatio_working_3-way'!X38^(1/3))*SIN(('OddsRatio_working_3-way'!Y38+4*PI())/3)</f>
        <v>0.60287132617481443</v>
      </c>
      <c r="AL38" s="11">
        <f>'OddsRatio_working_3-way'!Z38+'OddsRatio_working_3-way'!AF38</f>
        <v>1.1124701936344523</v>
      </c>
      <c r="AM38" s="11">
        <f>'OddsRatio_working_3-way'!AA38+'OddsRatio_working_3-way'!AG38</f>
        <v>-0.97593734108796248</v>
      </c>
      <c r="AN38" s="11">
        <f>'OddsRatio_working_3-way'!AB38+'OddsRatio_working_3-way'!AH38</f>
        <v>-0.1365328525464902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1.1124701936344523</v>
      </c>
      <c r="AS38" s="11">
        <f>IF(('OddsRatio_working_3-way'!X38=0),IF(Q38&gt;0,-Q38^(1/3),(-Q38)^(1/3)),'OddsRatio_working_3-way'!AM38-'OddsRatio_working_3-way'!R38/3)</f>
        <v>-0.97593734108796248</v>
      </c>
      <c r="AT38" s="11">
        <f>IF(('OddsRatio_working_3-way'!X38=0),IF(Q38&gt;0,-Q38^(1/3),(-Q38)^(1/3)),'OddsRatio_working_3-way'!AN38-'OddsRatio_working_3-way'!R38/3)</f>
        <v>-0.1365328525464902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9">
        <f t="shared" si="13"/>
        <v>0.31681452855587833</v>
      </c>
      <c r="E39" s="9">
        <f t="shared" si="14"/>
        <v>0.28953127848805982</v>
      </c>
      <c r="F39" s="9">
        <f t="shared" si="15"/>
        <v>0.3936541929560618</v>
      </c>
      <c r="G39" s="9">
        <f t="shared" si="16"/>
        <v>1.0622763064178566</v>
      </c>
      <c r="H39" s="9">
        <f t="shared" si="17"/>
        <v>3.1564209020282492</v>
      </c>
      <c r="I39" s="9">
        <f t="shared" si="18"/>
        <v>3.453858267825249</v>
      </c>
      <c r="J39" s="9">
        <f t="shared" si="19"/>
        <v>2.5403006443058929</v>
      </c>
      <c r="K39" s="11">
        <f t="shared" si="20"/>
        <v>0.33003300330033003</v>
      </c>
      <c r="L39" s="11">
        <f t="shared" si="21"/>
        <v>0.30211480362537763</v>
      </c>
      <c r="M39" s="11">
        <f t="shared" si="22"/>
        <v>0.4081632653061224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-0.27671921270676925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0.23563611679005003</v>
      </c>
      <c r="Q39" s="11">
        <f>2*'OddsRatio_working_3-way'!K39*'OddsRatio_working_3-way'!L39*'OddsRatio_working_3-way'!M39</f>
        <v>8.1394168148549217E-2</v>
      </c>
      <c r="R39" s="11">
        <f t="shared" si="23"/>
        <v>0</v>
      </c>
      <c r="S39" s="11">
        <f t="shared" si="24"/>
        <v>-0.85153507949499085</v>
      </c>
      <c r="T39" s="11">
        <f t="shared" si="25"/>
        <v>-0.29413992383246657</v>
      </c>
      <c r="U39" s="11">
        <f>'OddsRatio_working_3-way'!S39-'OddsRatio_working_3-way'!R39^2/3</f>
        <v>-0.85153507949499085</v>
      </c>
      <c r="V39" s="11">
        <f>'OddsRatio_working_3-way'!S39*'OddsRatio_working_3-way'!R39/3-2*'OddsRatio_working_3-way'!R39^3/27-'OddsRatio_working_3-way'!T39</f>
        <v>0.29413992383246657</v>
      </c>
      <c r="W39" s="11">
        <f>'OddsRatio_working_3-way'!V39^2+4*'OddsRatio_working_3-way'!U39^3/27</f>
        <v>-4.9570085291422844E-3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0.15122442206974335</v>
      </c>
      <c r="Y39" s="11">
        <f>IF('OddsRatio_working_3-way'!W39&gt;=0,IF('OddsRatio_working_3-way'!V39+SQRT('OddsRatio_working_3-way'!W39)&gt;0,0,PI()),ACOS('OddsRatio_working_3-way'!V39/(2*'OddsRatio_working_3-way'!X39)))</f>
        <v>0.2349419809285247</v>
      </c>
      <c r="Z39" s="11">
        <f>'OddsRatio_working_3-way'!X39^(1/3)*COS('OddsRatio_working_3-way'!Y39/3)</f>
        <v>0.53113815320892832</v>
      </c>
      <c r="AA39" s="11">
        <f>'OddsRatio_working_3-way'!X39^(1/3)*COS(('OddsRatio_working_3-way'!Y39+2*PI())/3)</f>
        <v>-0.30166570426002914</v>
      </c>
      <c r="AB39" s="11">
        <f>'OddsRatio_working_3-way'!X39^(1/3)*COS(('OddsRatio_working_3-way'!Y39+4*PI())/3)</f>
        <v>-0.22947244894889907</v>
      </c>
      <c r="AC39" s="11">
        <f>'OddsRatio_working_3-way'!X39^(1/3)*SIN('OddsRatio_working_3-way'!Y39/3)</f>
        <v>4.168079538755623E-2</v>
      </c>
      <c r="AD39" s="11">
        <f>'OddsRatio_working_3-way'!X39^(1/3)*SIN(('OddsRatio_working_3-way'!Y39+2*PI())/3)</f>
        <v>0.43913873590430502</v>
      </c>
      <c r="AE39" s="11">
        <f>'OddsRatio_working_3-way'!X39^(1/3)*SIN(('OddsRatio_working_3-way'!Y39+4*PI())/3)</f>
        <v>-0.48081953129186134</v>
      </c>
      <c r="AF39" s="11">
        <f>-'OddsRatio_working_3-way'!U39/(3*'OddsRatio_working_3-way'!X39^(1/3))*COS(('OddsRatio_working_3-way'!Y39)/3)</f>
        <v>0.53113815320892832</v>
      </c>
      <c r="AG39" s="11">
        <f>-'OddsRatio_working_3-way'!U39/(3*'OddsRatio_working_3-way'!X39^(1/3))*COS(('OddsRatio_working_3-way'!Y39+2*PI())/3)</f>
        <v>-0.30166570426002914</v>
      </c>
      <c r="AH39" s="11">
        <f>-'OddsRatio_working_3-way'!U39/(3*'OddsRatio_working_3-way'!X39^(1/3))*COS(('OddsRatio_working_3-way'!Y39+4*PI())/3)</f>
        <v>-0.22947244894889907</v>
      </c>
      <c r="AI39" s="11">
        <f>'OddsRatio_working_3-way'!U39/(3*'OddsRatio_working_3-way'!X39^(1/3))*SIN(('OddsRatio_working_3-way'!Y39)/3)</f>
        <v>-4.168079538755623E-2</v>
      </c>
      <c r="AJ39" s="11">
        <f>'OddsRatio_working_3-way'!U39/(3*'OddsRatio_working_3-way'!X39^(1/3))*SIN(('OddsRatio_working_3-way'!Y39+2*PI())/3)</f>
        <v>-0.43913873590430502</v>
      </c>
      <c r="AK39" s="11">
        <f>'OddsRatio_working_3-way'!U39/(3*'OddsRatio_working_3-way'!X39^(1/3))*SIN(('OddsRatio_working_3-way'!Y39+4*PI())/3)</f>
        <v>0.48081953129186134</v>
      </c>
      <c r="AL39" s="11">
        <f>'OddsRatio_working_3-way'!Z39+'OddsRatio_working_3-way'!AF39</f>
        <v>1.0622763064178566</v>
      </c>
      <c r="AM39" s="11">
        <f>'OddsRatio_working_3-way'!AA39+'OddsRatio_working_3-way'!AG39</f>
        <v>-0.60333140852005829</v>
      </c>
      <c r="AN39" s="11">
        <f>'OddsRatio_working_3-way'!AB39+'OddsRatio_working_3-way'!AH39</f>
        <v>-0.45894489789779813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1.0622763064178566</v>
      </c>
      <c r="AS39" s="11">
        <f>IF(('OddsRatio_working_3-way'!X39=0),IF(Q39&gt;0,-Q39^(1/3),(-Q39)^(1/3)),'OddsRatio_working_3-way'!AM39-'OddsRatio_working_3-way'!R39/3)</f>
        <v>-0.60333140852005829</v>
      </c>
      <c r="AT39" s="11">
        <f>IF(('OddsRatio_working_3-way'!X39=0),IF(Q39&gt;0,-Q39^(1/3),(-Q39)^(1/3)),'OddsRatio_working_3-way'!AN39-'OddsRatio_working_3-way'!R39/3)</f>
        <v>-0.45894489789779813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9">
        <f t="shared" si="13"/>
        <v>0.35285808162166477</v>
      </c>
      <c r="E40" s="9">
        <f t="shared" si="14"/>
        <v>0.29819970610900265</v>
      </c>
      <c r="F40" s="9">
        <f t="shared" si="15"/>
        <v>0.3489422122693327</v>
      </c>
      <c r="G40" s="9">
        <f t="shared" si="16"/>
        <v>1.0601159291347617</v>
      </c>
      <c r="H40" s="9">
        <f t="shared" si="17"/>
        <v>2.8340005574031384</v>
      </c>
      <c r="I40" s="9">
        <f t="shared" si="18"/>
        <v>3.3534573626791713</v>
      </c>
      <c r="J40" s="9">
        <f t="shared" si="19"/>
        <v>2.8658040352771801</v>
      </c>
      <c r="K40" s="11">
        <f t="shared" si="20"/>
        <v>0.36630036630036628</v>
      </c>
      <c r="L40" s="11">
        <f t="shared" si="21"/>
        <v>0.3105590062111801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-0.27860194535862914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0.2353469137158038</v>
      </c>
      <c r="Q40" s="11">
        <f>2*'OddsRatio_working_3-way'!K40*'OddsRatio_working_3-way'!L40*'OddsRatio_working_3-way'!M40</f>
        <v>8.2433244734081895E-2</v>
      </c>
      <c r="R40" s="11">
        <f t="shared" si="23"/>
        <v>0</v>
      </c>
      <c r="S40" s="11">
        <f t="shared" si="24"/>
        <v>-0.84474253549398048</v>
      </c>
      <c r="T40" s="11">
        <f t="shared" si="25"/>
        <v>-0.29588179877197218</v>
      </c>
      <c r="U40" s="11">
        <f>'OddsRatio_working_3-way'!S40-'OddsRatio_working_3-way'!R40^2/3</f>
        <v>-0.84474253549398048</v>
      </c>
      <c r="V40" s="11">
        <f>'OddsRatio_working_3-way'!S40*'OddsRatio_working_3-way'!R40/3-2*'OddsRatio_working_3-way'!R40^3/27-'OddsRatio_working_3-way'!T40</f>
        <v>0.29588179877197218</v>
      </c>
      <c r="W40" s="11">
        <f>'OddsRatio_working_3-way'!V40^2+4*'OddsRatio_working_3-way'!U40^3/27</f>
        <v>-1.7576329689747705E-3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0.1494185997571191</v>
      </c>
      <c r="Y40" s="11">
        <f>IF('OddsRatio_working_3-way'!W40&gt;=0,IF('OddsRatio_working_3-way'!V40+SQRT('OddsRatio_working_3-way'!W40)&gt;0,0,PI()),ACOS('OddsRatio_working_3-way'!V40/(2*'OddsRatio_working_3-way'!X40)))</f>
        <v>0.1407551933454827</v>
      </c>
      <c r="Z40" s="11">
        <f>'OddsRatio_working_3-way'!X40^(1/3)*COS('OddsRatio_working_3-way'!Y40/3)</f>
        <v>0.53005796456738097</v>
      </c>
      <c r="AA40" s="11">
        <f>'OddsRatio_working_3-way'!X40^(1/3)*COS(('OddsRatio_working_3-way'!Y40+2*PI())/3)</f>
        <v>-0.28658239320885409</v>
      </c>
      <c r="AB40" s="11">
        <f>'OddsRatio_working_3-way'!X40^(1/3)*COS(('OddsRatio_working_3-way'!Y40+4*PI())/3)</f>
        <v>-0.24347557135852699</v>
      </c>
      <c r="AC40" s="11">
        <f>'OddsRatio_working_3-way'!X40^(1/3)*SIN('OddsRatio_working_3-way'!Y40/3)</f>
        <v>2.4887735199195703E-2</v>
      </c>
      <c r="AD40" s="11">
        <f>'OddsRatio_working_3-way'!X40^(1/3)*SIN(('OddsRatio_working_3-way'!Y40+2*PI())/3)</f>
        <v>0.44659979519402598</v>
      </c>
      <c r="AE40" s="11">
        <f>'OddsRatio_working_3-way'!X40^(1/3)*SIN(('OddsRatio_working_3-way'!Y40+4*PI())/3)</f>
        <v>-0.47148753039322161</v>
      </c>
      <c r="AF40" s="11">
        <f>-'OddsRatio_working_3-way'!U40/(3*'OddsRatio_working_3-way'!X40^(1/3))*COS(('OddsRatio_working_3-way'!Y40)/3)</f>
        <v>0.53005796456738086</v>
      </c>
      <c r="AG40" s="11">
        <f>-'OddsRatio_working_3-way'!U40/(3*'OddsRatio_working_3-way'!X40^(1/3))*COS(('OddsRatio_working_3-way'!Y40+2*PI())/3)</f>
        <v>-0.28658239320885404</v>
      </c>
      <c r="AH40" s="11">
        <f>-'OddsRatio_working_3-way'!U40/(3*'OddsRatio_working_3-way'!X40^(1/3))*COS(('OddsRatio_working_3-way'!Y40+4*PI())/3)</f>
        <v>-0.24347557135852693</v>
      </c>
      <c r="AI40" s="11">
        <f>'OddsRatio_working_3-way'!U40/(3*'OddsRatio_working_3-way'!X40^(1/3))*SIN(('OddsRatio_working_3-way'!Y40)/3)</f>
        <v>-2.4887735199195696E-2</v>
      </c>
      <c r="AJ40" s="11">
        <f>'OddsRatio_working_3-way'!U40/(3*'OddsRatio_working_3-way'!X40^(1/3))*SIN(('OddsRatio_working_3-way'!Y40+2*PI())/3)</f>
        <v>-0.44659979519402587</v>
      </c>
      <c r="AK40" s="11">
        <f>'OddsRatio_working_3-way'!U40/(3*'OddsRatio_working_3-way'!X40^(1/3))*SIN(('OddsRatio_working_3-way'!Y40+4*PI())/3)</f>
        <v>0.4714875303932215</v>
      </c>
      <c r="AL40" s="11">
        <f>'OddsRatio_working_3-way'!Z40+'OddsRatio_working_3-way'!AF40</f>
        <v>1.0601159291347617</v>
      </c>
      <c r="AM40" s="11">
        <f>'OddsRatio_working_3-way'!AA40+'OddsRatio_working_3-way'!AG40</f>
        <v>-0.57316478641770807</v>
      </c>
      <c r="AN40" s="11">
        <f>'OddsRatio_working_3-way'!AB40+'OddsRatio_working_3-way'!AH40</f>
        <v>-0.48695114271705392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1.0601159291347617</v>
      </c>
      <c r="AS40" s="11">
        <f>IF(('OddsRatio_working_3-way'!X40=0),IF(Q40&gt;0,-Q40^(1/3),(-Q40)^(1/3)),'OddsRatio_working_3-way'!AM40-'OddsRatio_working_3-way'!R40/3)</f>
        <v>-0.57316478641770807</v>
      </c>
      <c r="AT40" s="11">
        <f>IF(('OddsRatio_working_3-way'!X40=0),IF(Q40&gt;0,-Q40^(1/3),(-Q40)^(1/3)),'OddsRatio_working_3-way'!AN40-'OddsRatio_working_3-way'!R40/3)</f>
        <v>-0.48695114271705392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9">
        <f t="shared" si="13"/>
        <v>0.46604840183105284</v>
      </c>
      <c r="E41" s="9">
        <f t="shared" si="14"/>
        <v>0.27867316527921504</v>
      </c>
      <c r="F41" s="9">
        <f t="shared" si="15"/>
        <v>0.25527843288973218</v>
      </c>
      <c r="G41" s="9">
        <f t="shared" si="16"/>
        <v>1.0608332224545101</v>
      </c>
      <c r="H41" s="9">
        <f t="shared" si="17"/>
        <v>2.1456998802508713</v>
      </c>
      <c r="I41" s="9">
        <f t="shared" si="18"/>
        <v>3.588433062789004</v>
      </c>
      <c r="J41" s="9">
        <f t="shared" si="19"/>
        <v>3.9172913617499021</v>
      </c>
      <c r="K41" s="11">
        <f t="shared" si="20"/>
        <v>0.48076923076923073</v>
      </c>
      <c r="L41" s="11">
        <f t="shared" si="21"/>
        <v>0.29069767441860467</v>
      </c>
      <c r="M41" s="11">
        <f t="shared" si="22"/>
        <v>0.26666666666666666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-0.27008050089445446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0.23367620751341681</v>
      </c>
      <c r="Q41" s="11">
        <f>2*'OddsRatio_working_3-way'!K41*'OddsRatio_working_3-way'!L41*'OddsRatio_working_3-way'!M41</f>
        <v>7.4537865235539652E-2</v>
      </c>
      <c r="R41" s="11">
        <f t="shared" si="23"/>
        <v>0</v>
      </c>
      <c r="S41" s="11">
        <f t="shared" si="24"/>
        <v>-0.86520947176684859</v>
      </c>
      <c r="T41" s="11">
        <f t="shared" si="25"/>
        <v>-0.2759838825412595</v>
      </c>
      <c r="U41" s="11">
        <f>'OddsRatio_working_3-way'!S41-'OddsRatio_working_3-way'!R41^2/3</f>
        <v>-0.86520947176684859</v>
      </c>
      <c r="V41" s="11">
        <f>'OddsRatio_working_3-way'!S41*'OddsRatio_working_3-way'!R41/3-2*'OddsRatio_working_3-way'!R41^3/27-'OddsRatio_working_3-way'!T41</f>
        <v>0.2759838825412595</v>
      </c>
      <c r="W41" s="11">
        <f>'OddsRatio_working_3-way'!V41^2+4*'OddsRatio_working_3-way'!U41^3/27</f>
        <v>-1.9786220268110805E-2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0.15488166748413007</v>
      </c>
      <c r="Y41" s="11">
        <f>IF('OddsRatio_working_3-way'!W41&gt;=0,IF('OddsRatio_working_3-way'!V41+SQRT('OddsRatio_working_3-way'!W41)&gt;0,0,PI()),ACOS('OddsRatio_working_3-way'!V41/(2*'OddsRatio_working_3-way'!X41)))</f>
        <v>0.47136168717966909</v>
      </c>
      <c r="Z41" s="11">
        <f>'OddsRatio_working_3-way'!X41^(1/3)*COS('OddsRatio_working_3-way'!Y41/3)</f>
        <v>0.53041661122725503</v>
      </c>
      <c r="AA41" s="11">
        <f>'OddsRatio_working_3-way'!X41^(1/3)*COS(('OddsRatio_working_3-way'!Y41+2*PI())/3)</f>
        <v>-0.33798214598472792</v>
      </c>
      <c r="AB41" s="11">
        <f>'OddsRatio_working_3-way'!X41^(1/3)*COS(('OddsRatio_working_3-way'!Y41+4*PI())/3)</f>
        <v>-0.19243446524252719</v>
      </c>
      <c r="AC41" s="11">
        <f>'OddsRatio_working_3-way'!X41^(1/3)*SIN('OddsRatio_working_3-way'!Y41/3)</f>
        <v>8.4031992656435253E-2</v>
      </c>
      <c r="AD41" s="11">
        <f>'OddsRatio_working_3-way'!X41^(1/3)*SIN(('OddsRatio_working_3-way'!Y41+2*PI())/3)</f>
        <v>0.41733826358383941</v>
      </c>
      <c r="AE41" s="11">
        <f>'OddsRatio_working_3-way'!X41^(1/3)*SIN(('OddsRatio_working_3-way'!Y41+4*PI())/3)</f>
        <v>-0.50137025624027476</v>
      </c>
      <c r="AF41" s="11">
        <f>-'OddsRatio_working_3-way'!U41/(3*'OddsRatio_working_3-way'!X41^(1/3))*COS(('OddsRatio_working_3-way'!Y41)/3)</f>
        <v>0.53041661122725503</v>
      </c>
      <c r="AG41" s="11">
        <f>-'OddsRatio_working_3-way'!U41/(3*'OddsRatio_working_3-way'!X41^(1/3))*COS(('OddsRatio_working_3-way'!Y41+2*PI())/3)</f>
        <v>-0.33798214598472792</v>
      </c>
      <c r="AH41" s="11">
        <f>-'OddsRatio_working_3-way'!U41/(3*'OddsRatio_working_3-way'!X41^(1/3))*COS(('OddsRatio_working_3-way'!Y41+4*PI())/3)</f>
        <v>-0.19243446524252719</v>
      </c>
      <c r="AI41" s="11">
        <f>'OddsRatio_working_3-way'!U41/(3*'OddsRatio_working_3-way'!X41^(1/3))*SIN(('OddsRatio_working_3-way'!Y41)/3)</f>
        <v>-8.4031992656435253E-2</v>
      </c>
      <c r="AJ41" s="11">
        <f>'OddsRatio_working_3-way'!U41/(3*'OddsRatio_working_3-way'!X41^(1/3))*SIN(('OddsRatio_working_3-way'!Y41+2*PI())/3)</f>
        <v>-0.41733826358383941</v>
      </c>
      <c r="AK41" s="11">
        <f>'OddsRatio_working_3-way'!U41/(3*'OddsRatio_working_3-way'!X41^(1/3))*SIN(('OddsRatio_working_3-way'!Y41+4*PI())/3)</f>
        <v>0.50137025624027476</v>
      </c>
      <c r="AL41" s="11">
        <f>'OddsRatio_working_3-way'!Z41+'OddsRatio_working_3-way'!AF41</f>
        <v>1.0608332224545101</v>
      </c>
      <c r="AM41" s="11">
        <f>'OddsRatio_working_3-way'!AA41+'OddsRatio_working_3-way'!AG41</f>
        <v>-0.67596429196945584</v>
      </c>
      <c r="AN41" s="11">
        <f>'OddsRatio_working_3-way'!AB41+'OddsRatio_working_3-way'!AH41</f>
        <v>-0.38486893048505438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1.0608332224545101</v>
      </c>
      <c r="AS41" s="11">
        <f>IF(('OddsRatio_working_3-way'!X41=0),IF(Q41&gt;0,-Q41^(1/3),(-Q41)^(1/3)),'OddsRatio_working_3-way'!AM41-'OddsRatio_working_3-way'!R41/3)</f>
        <v>-0.67596429196945584</v>
      </c>
      <c r="AT41" s="11">
        <f>IF(('OddsRatio_working_3-way'!X41=0),IF(Q41&gt;0,-Q41^(1/3),(-Q41)^(1/3)),'OddsRatio_working_3-way'!AN41-'OddsRatio_working_3-way'!R41/3)</f>
        <v>-0.38486893048505438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9">
        <f t="shared" si="13"/>
        <v>0.12700111996975441</v>
      </c>
      <c r="E42" s="9">
        <f t="shared" si="14"/>
        <v>0.17516436130546631</v>
      </c>
      <c r="F42" s="9">
        <f t="shared" si="15"/>
        <v>0.69783451872477886</v>
      </c>
      <c r="G42" s="9">
        <f t="shared" si="16"/>
        <v>1.082511229981133</v>
      </c>
      <c r="H42" s="9">
        <f t="shared" si="17"/>
        <v>7.8739463103801928</v>
      </c>
      <c r="I42" s="9">
        <f t="shared" si="18"/>
        <v>5.7089238504179285</v>
      </c>
      <c r="J42" s="9">
        <f t="shared" si="19"/>
        <v>1.4330044919924534</v>
      </c>
      <c r="K42" s="11">
        <f t="shared" si="20"/>
        <v>0.1360544217687075</v>
      </c>
      <c r="L42" s="11">
        <f t="shared" si="21"/>
        <v>0.18691588785046731</v>
      </c>
      <c r="M42" s="11">
        <f t="shared" si="22"/>
        <v>0.7142857142857143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-0.20070297812048699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0.20162938339554784</v>
      </c>
      <c r="Q42" s="11">
        <f>2*'OddsRatio_working_3-way'!K42*'OddsRatio_working_3-way'!L42*'OddsRatio_working_3-way'!M42</f>
        <v>3.632961862982844E-2</v>
      </c>
      <c r="R42" s="11">
        <f t="shared" si="23"/>
        <v>0</v>
      </c>
      <c r="S42" s="11">
        <f t="shared" si="24"/>
        <v>-1.004615802335054</v>
      </c>
      <c r="T42" s="11">
        <f t="shared" si="25"/>
        <v>-0.18101185627658634</v>
      </c>
      <c r="U42" s="11">
        <f>'OddsRatio_working_3-way'!S42-'OddsRatio_working_3-way'!R42^2/3</f>
        <v>-1.004615802335054</v>
      </c>
      <c r="V42" s="11">
        <f>'OddsRatio_working_3-way'!S42*'OddsRatio_working_3-way'!R42/3-2*'OddsRatio_working_3-way'!R42^3/27-'OddsRatio_working_3-way'!T42</f>
        <v>0.18101185627658634</v>
      </c>
      <c r="W42" s="11">
        <f>'OddsRatio_working_3-way'!V42^2+4*'OddsRatio_working_3-way'!U42^3/27</f>
        <v>-0.11744380747861308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0.19378409351086368</v>
      </c>
      <c r="Y42" s="11">
        <f>IF('OddsRatio_working_3-way'!W42&gt;=0,IF('OddsRatio_working_3-way'!V42+SQRT('OddsRatio_working_3-way'!W42)&gt;0,0,PI()),ACOS('OddsRatio_working_3-way'!V42/(2*'OddsRatio_working_3-way'!X42)))</f>
        <v>1.08485017580666</v>
      </c>
      <c r="Z42" s="11">
        <f>'OddsRatio_working_3-way'!X42^(1/3)*COS('OddsRatio_working_3-way'!Y42/3)</f>
        <v>0.54125561499056651</v>
      </c>
      <c r="AA42" s="11">
        <f>'OddsRatio_working_3-way'!X42^(1/3)*COS(('OddsRatio_working_3-way'!Y42+2*PI())/3)</f>
        <v>-0.44792902016640762</v>
      </c>
      <c r="AB42" s="11">
        <f>'OddsRatio_working_3-way'!X42^(1/3)*COS(('OddsRatio_working_3-way'!Y42+4*PI())/3)</f>
        <v>-9.3326594824159184E-2</v>
      </c>
      <c r="AC42" s="11">
        <f>'OddsRatio_working_3-way'!X42^(1/3)*SIN('OddsRatio_working_3-way'!Y42/3)</f>
        <v>0.20472980572664157</v>
      </c>
      <c r="AD42" s="11">
        <f>'OddsRatio_working_3-way'!X42^(1/3)*SIN(('OddsRatio_working_3-way'!Y42+2*PI())/3)</f>
        <v>0.3663762096594792</v>
      </c>
      <c r="AE42" s="11">
        <f>'OddsRatio_working_3-way'!X42^(1/3)*SIN(('OddsRatio_working_3-way'!Y42+4*PI())/3)</f>
        <v>-0.57110601538612071</v>
      </c>
      <c r="AF42" s="11">
        <f>-'OddsRatio_working_3-way'!U42/(3*'OddsRatio_working_3-way'!X42^(1/3))*COS(('OddsRatio_working_3-way'!Y42)/3)</f>
        <v>0.5412556149905664</v>
      </c>
      <c r="AG42" s="11">
        <f>-'OddsRatio_working_3-way'!U42/(3*'OddsRatio_working_3-way'!X42^(1/3))*COS(('OddsRatio_working_3-way'!Y42+2*PI())/3)</f>
        <v>-0.44792902016640757</v>
      </c>
      <c r="AH42" s="11">
        <f>-'OddsRatio_working_3-way'!U42/(3*'OddsRatio_working_3-way'!X42^(1/3))*COS(('OddsRatio_working_3-way'!Y42+4*PI())/3)</f>
        <v>-9.332659482415917E-2</v>
      </c>
      <c r="AI42" s="11">
        <f>'OddsRatio_working_3-way'!U42/(3*'OddsRatio_working_3-way'!X42^(1/3))*SIN(('OddsRatio_working_3-way'!Y42)/3)</f>
        <v>-0.20472980572664154</v>
      </c>
      <c r="AJ42" s="11">
        <f>'OddsRatio_working_3-way'!U42/(3*'OddsRatio_working_3-way'!X42^(1/3))*SIN(('OddsRatio_working_3-way'!Y42+2*PI())/3)</f>
        <v>-0.36637620965947915</v>
      </c>
      <c r="AK42" s="11">
        <f>'OddsRatio_working_3-way'!U42/(3*'OddsRatio_working_3-way'!X42^(1/3))*SIN(('OddsRatio_working_3-way'!Y42+4*PI())/3)</f>
        <v>0.5711060153861206</v>
      </c>
      <c r="AL42" s="11">
        <f>'OddsRatio_working_3-way'!Z42+'OddsRatio_working_3-way'!AF42</f>
        <v>1.082511229981133</v>
      </c>
      <c r="AM42" s="11">
        <f>'OddsRatio_working_3-way'!AA42+'OddsRatio_working_3-way'!AG42</f>
        <v>-0.89585804033281513</v>
      </c>
      <c r="AN42" s="11">
        <f>'OddsRatio_working_3-way'!AB42+'OddsRatio_working_3-way'!AH42</f>
        <v>-0.18665318964831834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1.082511229981133</v>
      </c>
      <c r="AS42" s="11">
        <f>IF(('OddsRatio_working_3-way'!X42=0),IF(Q42&gt;0,-Q42^(1/3),(-Q42)^(1/3)),'OddsRatio_working_3-way'!AM42-'OddsRatio_working_3-way'!R42/3)</f>
        <v>-0.89585804033281513</v>
      </c>
      <c r="AT42" s="11">
        <f>IF(('OddsRatio_working_3-way'!X42=0),IF(Q42&gt;0,-Q42^(1/3),(-Q42)^(1/3)),'OddsRatio_working_3-way'!AN42-'OddsRatio_working_3-way'!R42/3)</f>
        <v>-0.18665318964831834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9">
        <f t="shared" si="13"/>
        <v>0.2801832028897942</v>
      </c>
      <c r="E43" s="9">
        <f t="shared" si="14"/>
        <v>0.28609112243081336</v>
      </c>
      <c r="F43" s="9">
        <f t="shared" si="15"/>
        <v>0.4337256746793926</v>
      </c>
      <c r="G43" s="9">
        <f t="shared" si="16"/>
        <v>1.0529071015638158</v>
      </c>
      <c r="H43" s="9">
        <f t="shared" si="17"/>
        <v>3.5690933278157106</v>
      </c>
      <c r="I43" s="9">
        <f t="shared" si="18"/>
        <v>3.4953898307062437</v>
      </c>
      <c r="J43" s="9">
        <f t="shared" si="19"/>
        <v>2.3056048059391316</v>
      </c>
      <c r="K43" s="11">
        <f t="shared" si="20"/>
        <v>0.29069767441860467</v>
      </c>
      <c r="L43" s="11">
        <f t="shared" si="21"/>
        <v>0.29673590504451036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-0.27613629642043847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0.23298019953271487</v>
      </c>
      <c r="Q43" s="11">
        <f>2*'OddsRatio_working_3-way'!K43*'OddsRatio_working_3-way'!L43*'OddsRatio_working_3-way'!M43</f>
        <v>7.7018247779409868E-2</v>
      </c>
      <c r="R43" s="11">
        <f t="shared" si="23"/>
        <v>0</v>
      </c>
      <c r="S43" s="11">
        <f t="shared" si="24"/>
        <v>-0.8437145082078773</v>
      </c>
      <c r="T43" s="11">
        <f t="shared" si="25"/>
        <v>-0.2789138870108685</v>
      </c>
      <c r="U43" s="11">
        <f>'OddsRatio_working_3-way'!S43-'OddsRatio_working_3-way'!R43^2/3</f>
        <v>-0.8437145082078773</v>
      </c>
      <c r="V43" s="11">
        <f>'OddsRatio_working_3-way'!S43*'OddsRatio_working_3-way'!R43/3-2*'OddsRatio_working_3-way'!R43^3/27-'OddsRatio_working_3-way'!T43</f>
        <v>0.2789138870108685</v>
      </c>
      <c r="W43" s="11">
        <f>'OddsRatio_working_3-way'!V43^2+4*'OddsRatio_working_3-way'!U43^3/27</f>
        <v>-1.1185072092505771E-2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0.14914592557292447</v>
      </c>
      <c r="Y43" s="11">
        <f>IF('OddsRatio_working_3-way'!W43&gt;=0,IF('OddsRatio_working_3-way'!V43+SQRT('OddsRatio_working_3-way'!W43)&gt;0,0,PI()),ACOS('OddsRatio_working_3-way'!V43/(2*'OddsRatio_working_3-way'!X43)))</f>
        <v>0.36243320847278215</v>
      </c>
      <c r="Z43" s="11">
        <f>'OddsRatio_working_3-way'!X43^(1/3)*COS('OddsRatio_working_3-way'!Y43/3)</f>
        <v>0.52645355078190803</v>
      </c>
      <c r="AA43" s="11">
        <f>'OddsRatio_working_3-way'!X43^(1/3)*COS(('OddsRatio_working_3-way'!Y43+2*PI())/3)</f>
        <v>-0.31857676368192051</v>
      </c>
      <c r="AB43" s="11">
        <f>'OddsRatio_working_3-way'!X43^(1/3)*COS(('OddsRatio_working_3-way'!Y43+4*PI())/3)</f>
        <v>-0.20787678709998761</v>
      </c>
      <c r="AC43" s="11">
        <f>'OddsRatio_working_3-way'!X43^(1/3)*SIN('OddsRatio_working_3-way'!Y43/3)</f>
        <v>6.3912661278864413E-2</v>
      </c>
      <c r="AD43" s="11">
        <f>'OddsRatio_working_3-way'!X43^(1/3)*SIN(('OddsRatio_working_3-way'!Y43+2*PI())/3)</f>
        <v>0.42396581825022123</v>
      </c>
      <c r="AE43" s="11">
        <f>'OddsRatio_working_3-way'!X43^(1/3)*SIN(('OddsRatio_working_3-way'!Y43+4*PI())/3)</f>
        <v>-0.48787847952908547</v>
      </c>
      <c r="AF43" s="11">
        <f>-'OddsRatio_working_3-way'!U43/(3*'OddsRatio_working_3-way'!X43^(1/3))*COS(('OddsRatio_working_3-way'!Y43)/3)</f>
        <v>0.52645355078190781</v>
      </c>
      <c r="AG43" s="11">
        <f>-'OddsRatio_working_3-way'!U43/(3*'OddsRatio_working_3-way'!X43^(1/3))*COS(('OddsRatio_working_3-way'!Y43+2*PI())/3)</f>
        <v>-0.31857676368192039</v>
      </c>
      <c r="AH43" s="11">
        <f>-'OddsRatio_working_3-way'!U43/(3*'OddsRatio_working_3-way'!X43^(1/3))*COS(('OddsRatio_working_3-way'!Y43+4*PI())/3)</f>
        <v>-0.2078767870999875</v>
      </c>
      <c r="AI43" s="11">
        <f>'OddsRatio_working_3-way'!U43/(3*'OddsRatio_working_3-way'!X43^(1/3))*SIN(('OddsRatio_working_3-way'!Y43)/3)</f>
        <v>-6.3912661278864386E-2</v>
      </c>
      <c r="AJ43" s="11">
        <f>'OddsRatio_working_3-way'!U43/(3*'OddsRatio_working_3-way'!X43^(1/3))*SIN(('OddsRatio_working_3-way'!Y43+2*PI())/3)</f>
        <v>-0.423965818250221</v>
      </c>
      <c r="AK43" s="11">
        <f>'OddsRatio_working_3-way'!U43/(3*'OddsRatio_working_3-way'!X43^(1/3))*SIN(('OddsRatio_working_3-way'!Y43+4*PI())/3)</f>
        <v>0.48787847952908525</v>
      </c>
      <c r="AL43" s="11">
        <f>'OddsRatio_working_3-way'!Z43+'OddsRatio_working_3-way'!AF43</f>
        <v>1.0529071015638158</v>
      </c>
      <c r="AM43" s="11">
        <f>'OddsRatio_working_3-way'!AA43+'OddsRatio_working_3-way'!AG43</f>
        <v>-0.6371535273638409</v>
      </c>
      <c r="AN43" s="11">
        <f>'OddsRatio_working_3-way'!AB43+'OddsRatio_working_3-way'!AH43</f>
        <v>-0.41575357419997511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1.0529071015638158</v>
      </c>
      <c r="AS43" s="11">
        <f>IF(('OddsRatio_working_3-way'!X43=0),IF(Q43&gt;0,-Q43^(1/3),(-Q43)^(1/3)),'OddsRatio_working_3-way'!AM43-'OddsRatio_working_3-way'!R43/3)</f>
        <v>-0.6371535273638409</v>
      </c>
      <c r="AT43" s="11">
        <f>IF(('OddsRatio_working_3-way'!X43=0),IF(Q43&gt;0,-Q43^(1/3),(-Q43)^(1/3)),'OddsRatio_working_3-way'!AN43-'OddsRatio_working_3-way'!R43/3)</f>
        <v>-0.41575357419997511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9">
        <f t="shared" si="13"/>
        <v>0.47014095664845951</v>
      </c>
      <c r="E44" s="9">
        <f t="shared" si="14"/>
        <v>0.30050120136540587</v>
      </c>
      <c r="F44" s="9">
        <f t="shared" si="15"/>
        <v>0.22935784198613449</v>
      </c>
      <c r="G44" s="9">
        <f t="shared" si="16"/>
        <v>1.0532912749155285</v>
      </c>
      <c r="H44" s="9">
        <f t="shared" si="17"/>
        <v>2.1270216641596154</v>
      </c>
      <c r="I44" s="9">
        <f t="shared" si="18"/>
        <v>3.3277737175633182</v>
      </c>
      <c r="J44" s="9">
        <f t="shared" si="19"/>
        <v>4.3599991669805371</v>
      </c>
      <c r="K44" s="11">
        <f t="shared" si="20"/>
        <v>0.48309178743961356</v>
      </c>
      <c r="L44" s="11">
        <f t="shared" si="21"/>
        <v>0.3115264797507788</v>
      </c>
      <c r="M44" s="11">
        <f t="shared" si="22"/>
        <v>0.2386634844868735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-0.27094262468341535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0.23238863223773404</v>
      </c>
      <c r="Q44" s="11">
        <f>2*'OddsRatio_working_3-way'!K44*'OddsRatio_working_3-way'!L44*'OddsRatio_working_3-way'!M44</f>
        <v>7.1835744122947159E-2</v>
      </c>
      <c r="R44" s="11">
        <f t="shared" si="23"/>
        <v>0</v>
      </c>
      <c r="S44" s="11">
        <f t="shared" si="24"/>
        <v>-0.85770421877794245</v>
      </c>
      <c r="T44" s="11">
        <f t="shared" si="25"/>
        <v>-0.26513267968406262</v>
      </c>
      <c r="U44" s="11">
        <f>'OddsRatio_working_3-way'!S44-'OddsRatio_working_3-way'!R44^2/3</f>
        <v>-0.85770421877794245</v>
      </c>
      <c r="V44" s="11">
        <f>'OddsRatio_working_3-way'!S44*'OddsRatio_working_3-way'!R44/3-2*'OddsRatio_working_3-way'!R44^3/27-'OddsRatio_working_3-way'!T44</f>
        <v>0.26513267968406262</v>
      </c>
      <c r="W44" s="11">
        <f>'OddsRatio_working_3-way'!V44^2+4*'OddsRatio_working_3-way'!U44^3/27</f>
        <v>-2.3182544637887575E-2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0.15287076443383421</v>
      </c>
      <c r="Y44" s="11">
        <f>IF('OddsRatio_working_3-way'!W44&gt;=0,IF('OddsRatio_working_3-way'!V44+SQRT('OddsRatio_working_3-way'!W44)&gt;0,0,PI()),ACOS('OddsRatio_working_3-way'!V44/(2*'OddsRatio_working_3-way'!X44)))</f>
        <v>0.52128664772428057</v>
      </c>
      <c r="Z44" s="11">
        <f>'OddsRatio_working_3-way'!X44^(1/3)*COS('OddsRatio_working_3-way'!Y44/3)</f>
        <v>0.52664563745776427</v>
      </c>
      <c r="AA44" s="11">
        <f>'OddsRatio_working_3-way'!X44^(1/3)*COS(('OddsRatio_working_3-way'!Y44+2*PI())/3)</f>
        <v>-0.34338113562671907</v>
      </c>
      <c r="AB44" s="11">
        <f>'OddsRatio_working_3-way'!X44^(1/3)*COS(('OddsRatio_working_3-way'!Y44+4*PI())/3)</f>
        <v>-0.18326450183104509</v>
      </c>
      <c r="AC44" s="11">
        <f>'OddsRatio_working_3-way'!X44^(1/3)*SIN('OddsRatio_working_3-way'!Y44/3)</f>
        <v>9.2443381623669121E-2</v>
      </c>
      <c r="AD44" s="11">
        <f>'OddsRatio_working_3-way'!X44^(1/3)*SIN(('OddsRatio_working_3-way'!Y44+2*PI())/3)</f>
        <v>0.40986681001883885</v>
      </c>
      <c r="AE44" s="11">
        <f>'OddsRatio_working_3-way'!X44^(1/3)*SIN(('OddsRatio_working_3-way'!Y44+4*PI())/3)</f>
        <v>-0.5023101916425079</v>
      </c>
      <c r="AF44" s="11">
        <f>-'OddsRatio_working_3-way'!U44/(3*'OddsRatio_working_3-way'!X44^(1/3))*COS(('OddsRatio_working_3-way'!Y44)/3)</f>
        <v>0.52664563745776427</v>
      </c>
      <c r="AG44" s="11">
        <f>-'OddsRatio_working_3-way'!U44/(3*'OddsRatio_working_3-way'!X44^(1/3))*COS(('OddsRatio_working_3-way'!Y44+2*PI())/3)</f>
        <v>-0.34338113562671907</v>
      </c>
      <c r="AH44" s="11">
        <f>-'OddsRatio_working_3-way'!U44/(3*'OddsRatio_working_3-way'!X44^(1/3))*COS(('OddsRatio_working_3-way'!Y44+4*PI())/3)</f>
        <v>-0.18326450183104509</v>
      </c>
      <c r="AI44" s="11">
        <f>'OddsRatio_working_3-way'!U44/(3*'OddsRatio_working_3-way'!X44^(1/3))*SIN(('OddsRatio_working_3-way'!Y44)/3)</f>
        <v>-9.2443381623669121E-2</v>
      </c>
      <c r="AJ44" s="11">
        <f>'OddsRatio_working_3-way'!U44/(3*'OddsRatio_working_3-way'!X44^(1/3))*SIN(('OddsRatio_working_3-way'!Y44+2*PI())/3)</f>
        <v>-0.40986681001883885</v>
      </c>
      <c r="AK44" s="11">
        <f>'OddsRatio_working_3-way'!U44/(3*'OddsRatio_working_3-way'!X44^(1/3))*SIN(('OddsRatio_working_3-way'!Y44+4*PI())/3)</f>
        <v>0.5023101916425079</v>
      </c>
      <c r="AL44" s="11">
        <f>'OddsRatio_working_3-way'!Z44+'OddsRatio_working_3-way'!AF44</f>
        <v>1.0532912749155285</v>
      </c>
      <c r="AM44" s="11">
        <f>'OddsRatio_working_3-way'!AA44+'OddsRatio_working_3-way'!AG44</f>
        <v>-0.68676227125343814</v>
      </c>
      <c r="AN44" s="11">
        <f>'OddsRatio_working_3-way'!AB44+'OddsRatio_working_3-way'!AH44</f>
        <v>-0.36652900366209018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1.0532912749155285</v>
      </c>
      <c r="AS44" s="11">
        <f>IF(('OddsRatio_working_3-way'!X44=0),IF(Q44&gt;0,-Q44^(1/3),(-Q44)^(1/3)),'OddsRatio_working_3-way'!AM44-'OddsRatio_working_3-way'!R44/3)</f>
        <v>-0.68676227125343814</v>
      </c>
      <c r="AT44" s="11">
        <f>IF(('OddsRatio_working_3-way'!X44=0),IF(Q44&gt;0,-Q44^(1/3),(-Q44)^(1/3)),'OddsRatio_working_3-way'!AN44-'OddsRatio_working_3-way'!R44/3)</f>
        <v>-0.36652900366209018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9">
        <f t="shared" si="13"/>
        <v>0.207071981473085</v>
      </c>
      <c r="E45" s="9">
        <f t="shared" si="14"/>
        <v>0.30559588083019362</v>
      </c>
      <c r="F45" s="9">
        <f t="shared" si="15"/>
        <v>0.48733213769672112</v>
      </c>
      <c r="G45" s="9">
        <f t="shared" si="16"/>
        <v>1.0519886185349936</v>
      </c>
      <c r="H45" s="9">
        <f t="shared" si="17"/>
        <v>4.8292385714673758</v>
      </c>
      <c r="I45" s="9">
        <f t="shared" si="18"/>
        <v>3.2722954160355866</v>
      </c>
      <c r="J45" s="9">
        <f t="shared" si="19"/>
        <v>2.0519886185349936</v>
      </c>
      <c r="K45" s="11">
        <f t="shared" si="20"/>
        <v>0.21551724137931036</v>
      </c>
      <c r="L45" s="11">
        <f t="shared" si="21"/>
        <v>0.31645569620253161</v>
      </c>
      <c r="M45" s="11">
        <f t="shared" si="22"/>
        <v>0.5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-0.26811436054124815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0.23188563945875165</v>
      </c>
      <c r="Q45" s="11">
        <f>2*'OddsRatio_working_3-way'!K45*'OddsRatio_working_3-way'!L45*'OddsRatio_working_3-way'!M45</f>
        <v>6.8201658664338707E-2</v>
      </c>
      <c r="R45" s="11">
        <f t="shared" si="23"/>
        <v>0</v>
      </c>
      <c r="S45" s="11">
        <f t="shared" si="24"/>
        <v>-0.86487586487586565</v>
      </c>
      <c r="T45" s="11">
        <f t="shared" si="25"/>
        <v>-0.25437525437525454</v>
      </c>
      <c r="U45" s="11">
        <f>'OddsRatio_working_3-way'!S45-'OddsRatio_working_3-way'!R45^2/3</f>
        <v>-0.86487586487586565</v>
      </c>
      <c r="V45" s="11">
        <f>'OddsRatio_working_3-way'!S45*'OddsRatio_working_3-way'!R45/3-2*'OddsRatio_working_3-way'!R45^3/27-'OddsRatio_working_3-way'!T45</f>
        <v>0.25437525437525454</v>
      </c>
      <c r="W45" s="11">
        <f>'OddsRatio_working_3-way'!V45^2+4*'OddsRatio_working_3-way'!U45^3/27</f>
        <v>-3.1135603587605837E-2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0.1547920973645629</v>
      </c>
      <c r="Y45" s="11">
        <f>IF('OddsRatio_working_3-way'!W45&gt;=0,IF('OddsRatio_working_3-way'!V45+SQRT('OddsRatio_working_3-way'!W45)&gt;0,0,PI()),ACOS('OddsRatio_working_3-way'!V45/(2*'OddsRatio_working_3-way'!X45)))</f>
        <v>0.60646593618406675</v>
      </c>
      <c r="Z45" s="11">
        <f>'OddsRatio_working_3-way'!X45^(1/3)*COS('OddsRatio_working_3-way'!Y45/3)</f>
        <v>0.5259943092674968</v>
      </c>
      <c r="AA45" s="11">
        <f>'OddsRatio_working_3-way'!X45^(1/3)*COS(('OddsRatio_working_3-way'!Y45+2*PI())/3)</f>
        <v>-0.35635911788765129</v>
      </c>
      <c r="AB45" s="11">
        <f>'OddsRatio_working_3-way'!X45^(1/3)*COS(('OddsRatio_working_3-way'!Y45+4*PI())/3)</f>
        <v>-0.16963519137984565</v>
      </c>
      <c r="AC45" s="11">
        <f>'OddsRatio_working_3-way'!X45^(1/3)*SIN('OddsRatio_working_3-way'!Y45/3)</f>
        <v>0.10780510923342558</v>
      </c>
      <c r="AD45" s="11">
        <f>'OddsRatio_working_3-way'!X45^(1/3)*SIN(('OddsRatio_working_3-way'!Y45+2*PI())/3)</f>
        <v>0.40162187945498806</v>
      </c>
      <c r="AE45" s="11">
        <f>'OddsRatio_working_3-way'!X45^(1/3)*SIN(('OddsRatio_working_3-way'!Y45+4*PI())/3)</f>
        <v>-0.50942698868841352</v>
      </c>
      <c r="AF45" s="11">
        <f>-'OddsRatio_working_3-way'!U45/(3*'OddsRatio_working_3-way'!X45^(1/3))*COS(('OddsRatio_working_3-way'!Y45)/3)</f>
        <v>0.52599430926749668</v>
      </c>
      <c r="AG45" s="11">
        <f>-'OddsRatio_working_3-way'!U45/(3*'OddsRatio_working_3-way'!X45^(1/3))*COS(('OddsRatio_working_3-way'!Y45+2*PI())/3)</f>
        <v>-0.35635911788765118</v>
      </c>
      <c r="AH45" s="11">
        <f>-'OddsRatio_working_3-way'!U45/(3*'OddsRatio_working_3-way'!X45^(1/3))*COS(('OddsRatio_working_3-way'!Y45+4*PI())/3)</f>
        <v>-0.16963519137984562</v>
      </c>
      <c r="AI45" s="11">
        <f>'OddsRatio_working_3-way'!U45/(3*'OddsRatio_working_3-way'!X45^(1/3))*SIN(('OddsRatio_working_3-way'!Y45)/3)</f>
        <v>-0.10780510923342555</v>
      </c>
      <c r="AJ45" s="11">
        <f>'OddsRatio_working_3-way'!U45/(3*'OddsRatio_working_3-way'!X45^(1/3))*SIN(('OddsRatio_working_3-way'!Y45+2*PI())/3)</f>
        <v>-0.40162187945498795</v>
      </c>
      <c r="AK45" s="11">
        <f>'OddsRatio_working_3-way'!U45/(3*'OddsRatio_working_3-way'!X45^(1/3))*SIN(('OddsRatio_working_3-way'!Y45+4*PI())/3)</f>
        <v>0.50942698868841341</v>
      </c>
      <c r="AL45" s="11">
        <f>'OddsRatio_working_3-way'!Z45+'OddsRatio_working_3-way'!AF45</f>
        <v>1.0519886185349936</v>
      </c>
      <c r="AM45" s="11">
        <f>'OddsRatio_working_3-way'!AA45+'OddsRatio_working_3-way'!AG45</f>
        <v>-0.71271823577530247</v>
      </c>
      <c r="AN45" s="11">
        <f>'OddsRatio_working_3-way'!AB45+'OddsRatio_working_3-way'!AH45</f>
        <v>-0.33927038275969124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1.0519886185349936</v>
      </c>
      <c r="AS45" s="11">
        <f>IF(('OddsRatio_working_3-way'!X45=0),IF(Q45&gt;0,-Q45^(1/3),(-Q45)^(1/3)),'OddsRatio_working_3-way'!AM45-'OddsRatio_working_3-way'!R45/3)</f>
        <v>-0.71271823577530247</v>
      </c>
      <c r="AT45" s="11">
        <f>IF(('OddsRatio_working_3-way'!X45=0),IF(Q45&gt;0,-Q45^(1/3),(-Q45)^(1/3)),'OddsRatio_working_3-way'!AN45-'OddsRatio_working_3-way'!R45/3)</f>
        <v>-0.33927038275969124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9">
        <f t="shared" si="13"/>
        <v>0.39060578680983771</v>
      </c>
      <c r="E46" s="9">
        <f t="shared" si="14"/>
        <v>0.32578014306840192</v>
      </c>
      <c r="F46" s="9">
        <f t="shared" si="15"/>
        <v>0.28361407012176038</v>
      </c>
      <c r="G46" s="9">
        <f t="shared" si="16"/>
        <v>1.0613101508548335</v>
      </c>
      <c r="H46" s="9">
        <f t="shared" si="17"/>
        <v>2.5601259217566059</v>
      </c>
      <c r="I46" s="9">
        <f t="shared" si="18"/>
        <v>3.0695547941669257</v>
      </c>
      <c r="J46" s="9">
        <f t="shared" si="19"/>
        <v>3.5259181590345037</v>
      </c>
      <c r="K46" s="11">
        <f t="shared" si="20"/>
        <v>0.40485829959514169</v>
      </c>
      <c r="L46" s="11">
        <f t="shared" si="21"/>
        <v>0.33898305084745761</v>
      </c>
      <c r="M46" s="11">
        <f t="shared" si="22"/>
        <v>0.29585798816568049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-0.27700858806327833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0.23550076598654313</v>
      </c>
      <c r="Q46" s="11">
        <f>2*'OddsRatio_working_3-way'!K46*'OddsRatio_working_3-way'!L46*'OddsRatio_working_3-way'!M46</f>
        <v>8.1207160685014879E-2</v>
      </c>
      <c r="R46" s="11">
        <f t="shared" si="23"/>
        <v>0</v>
      </c>
      <c r="S46" s="11">
        <f t="shared" si="24"/>
        <v>-0.8501569125818822</v>
      </c>
      <c r="T46" s="11">
        <f t="shared" si="25"/>
        <v>-0.29315755606271804</v>
      </c>
      <c r="U46" s="11">
        <f>'OddsRatio_working_3-way'!S46-'OddsRatio_working_3-way'!R46^2/3</f>
        <v>-0.8501569125818822</v>
      </c>
      <c r="V46" s="11">
        <f>'OddsRatio_working_3-way'!S46*'OddsRatio_working_3-way'!R46/3-2*'OddsRatio_working_3-way'!R46^3/27-'OddsRatio_working_3-way'!T46</f>
        <v>0.29315755606271804</v>
      </c>
      <c r="W46" s="11">
        <f>'OddsRatio_working_3-way'!V46^2+4*'OddsRatio_working_3-way'!U46^3/27</f>
        <v>-5.0905244803812894E-3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0.15085744691350753</v>
      </c>
      <c r="Y46" s="11">
        <f>IF('OddsRatio_working_3-way'!W46&gt;=0,IF('OddsRatio_working_3-way'!V46+SQRT('OddsRatio_working_3-way'!W46)&gt;0,0,PI()),ACOS('OddsRatio_working_3-way'!V46/(2*'OddsRatio_working_3-way'!X46)))</f>
        <v>0.23873594163802481</v>
      </c>
      <c r="Z46" s="11">
        <f>'OddsRatio_working_3-way'!X46^(1/3)*COS('OddsRatio_working_3-way'!Y46/3)</f>
        <v>0.53065507542741674</v>
      </c>
      <c r="AA46" s="11">
        <f>'OddsRatio_working_3-way'!X46^(1/3)*COS(('OddsRatio_working_3-way'!Y46+2*PI())/3)</f>
        <v>-0.30197615757602436</v>
      </c>
      <c r="AB46" s="11">
        <f>'OddsRatio_working_3-way'!X46^(1/3)*COS(('OddsRatio_working_3-way'!Y46+4*PI())/3)</f>
        <v>-0.22867891785139249</v>
      </c>
      <c r="AC46" s="11">
        <f>'OddsRatio_working_3-way'!X46^(1/3)*SIN('OddsRatio_working_3-way'!Y46/3)</f>
        <v>4.2318181085872805E-2</v>
      </c>
      <c r="AD46" s="11">
        <f>'OddsRatio_working_3-way'!X46^(1/3)*SIN(('OddsRatio_working_3-way'!Y46+2*PI())/3)</f>
        <v>0.43840168542435393</v>
      </c>
      <c r="AE46" s="11">
        <f>'OddsRatio_working_3-way'!X46^(1/3)*SIN(('OddsRatio_working_3-way'!Y46+4*PI())/3)</f>
        <v>-0.48071986651022663</v>
      </c>
      <c r="AF46" s="11">
        <f>-'OddsRatio_working_3-way'!U46/(3*'OddsRatio_working_3-way'!X46^(1/3))*COS(('OddsRatio_working_3-way'!Y46)/3)</f>
        <v>0.53065507542741674</v>
      </c>
      <c r="AG46" s="11">
        <f>-'OddsRatio_working_3-way'!U46/(3*'OddsRatio_working_3-way'!X46^(1/3))*COS(('OddsRatio_working_3-way'!Y46+2*PI())/3)</f>
        <v>-0.30197615757602436</v>
      </c>
      <c r="AH46" s="11">
        <f>-'OddsRatio_working_3-way'!U46/(3*'OddsRatio_working_3-way'!X46^(1/3))*COS(('OddsRatio_working_3-way'!Y46+4*PI())/3)</f>
        <v>-0.22867891785139249</v>
      </c>
      <c r="AI46" s="11">
        <f>'OddsRatio_working_3-way'!U46/(3*'OddsRatio_working_3-way'!X46^(1/3))*SIN(('OddsRatio_working_3-way'!Y46)/3)</f>
        <v>-4.2318181085872805E-2</v>
      </c>
      <c r="AJ46" s="11">
        <f>'OddsRatio_working_3-way'!U46/(3*'OddsRatio_working_3-way'!X46^(1/3))*SIN(('OddsRatio_working_3-way'!Y46+2*PI())/3)</f>
        <v>-0.43840168542435393</v>
      </c>
      <c r="AK46" s="11">
        <f>'OddsRatio_working_3-way'!U46/(3*'OddsRatio_working_3-way'!X46^(1/3))*SIN(('OddsRatio_working_3-way'!Y46+4*PI())/3)</f>
        <v>0.48071986651022663</v>
      </c>
      <c r="AL46" s="11">
        <f>'OddsRatio_working_3-way'!Z46+'OddsRatio_working_3-way'!AF46</f>
        <v>1.0613101508548335</v>
      </c>
      <c r="AM46" s="11">
        <f>'OddsRatio_working_3-way'!AA46+'OddsRatio_working_3-way'!AG46</f>
        <v>-0.60395231515204872</v>
      </c>
      <c r="AN46" s="11">
        <f>'OddsRatio_working_3-way'!AB46+'OddsRatio_working_3-way'!AH46</f>
        <v>-0.45735783570278499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1.0613101508548335</v>
      </c>
      <c r="AS46" s="11">
        <f>IF(('OddsRatio_working_3-way'!X46=0),IF(Q46&gt;0,-Q46^(1/3),(-Q46)^(1/3)),'OddsRatio_working_3-way'!AM46-'OddsRatio_working_3-way'!R46/3)</f>
        <v>-0.60395231515204872</v>
      </c>
      <c r="AT46" s="11">
        <f>IF(('OddsRatio_working_3-way'!X46=0),IF(Q46&gt;0,-Q46^(1/3),(-Q46)^(1/3)),'OddsRatio_working_3-way'!AN46-'OddsRatio_working_3-way'!R46/3)</f>
        <v>-0.45735783570278499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9">
        <f t="shared" si="13"/>
        <v>0.61067917141079198</v>
      </c>
      <c r="E47" s="9">
        <f t="shared" si="14"/>
        <v>0.25515571794138847</v>
      </c>
      <c r="F47" s="9">
        <f t="shared" si="15"/>
        <v>0.13416511064781966</v>
      </c>
      <c r="G47" s="9">
        <f t="shared" si="16"/>
        <v>1.1184579882543155</v>
      </c>
      <c r="H47" s="9">
        <f t="shared" si="17"/>
        <v>1.6375210533049596</v>
      </c>
      <c r="I47" s="9">
        <f t="shared" si="18"/>
        <v>3.9191753493437638</v>
      </c>
      <c r="J47" s="9">
        <f t="shared" si="19"/>
        <v>7.4535025922274016</v>
      </c>
      <c r="K47" s="11">
        <f t="shared" si="20"/>
        <v>0.63694267515923564</v>
      </c>
      <c r="L47" s="11">
        <f t="shared" si="21"/>
        <v>0.2770083102493075</v>
      </c>
      <c r="M47" s="11">
        <f t="shared" si="22"/>
        <v>0.14771048744460857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-0.22371528271232699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0.23325314724301688</v>
      </c>
      <c r="Q47" s="11">
        <f>2*'OddsRatio_working_3-way'!K47*'OddsRatio_working_3-way'!L47*'OddsRatio_working_3-way'!M47</f>
        <v>5.2123608322461878E-2</v>
      </c>
      <c r="R47" s="11">
        <f t="shared" si="23"/>
        <v>0</v>
      </c>
      <c r="S47" s="11">
        <f t="shared" si="24"/>
        <v>-1.0426339426392899</v>
      </c>
      <c r="T47" s="11">
        <f t="shared" si="25"/>
        <v>-0.23299082517079109</v>
      </c>
      <c r="U47" s="11">
        <f>'OddsRatio_working_3-way'!S47-'OddsRatio_working_3-way'!R47^2/3</f>
        <v>-1.0426339426392899</v>
      </c>
      <c r="V47" s="11">
        <f>'OddsRatio_working_3-way'!S47*'OddsRatio_working_3-way'!R47/3-2*'OddsRatio_working_3-way'!R47^3/27-'OddsRatio_working_3-way'!T47</f>
        <v>0.23299082517079109</v>
      </c>
      <c r="W47" s="11">
        <f>'OddsRatio_working_3-way'!V47^2+4*'OddsRatio_working_3-way'!U47^3/27</f>
        <v>-0.11363116884242504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0.20488770915808444</v>
      </c>
      <c r="Y47" s="11">
        <f>IF('OddsRatio_working_3-way'!W47&gt;=0,IF('OddsRatio_working_3-way'!V47+SQRT('OddsRatio_working_3-way'!W47)&gt;0,0,PI()),ACOS('OddsRatio_working_3-way'!V47/(2*'OddsRatio_working_3-way'!X47)))</f>
        <v>0.96601554914429533</v>
      </c>
      <c r="Z47" s="11">
        <f>'OddsRatio_working_3-way'!X47^(1/3)*COS('OddsRatio_working_3-way'!Y47/3)</f>
        <v>0.55922899412715787</v>
      </c>
      <c r="AA47" s="11">
        <f>'OddsRatio_working_3-way'!X47^(1/3)*COS(('OddsRatio_working_3-way'!Y47+2*PI())/3)</f>
        <v>-0.44118703419618666</v>
      </c>
      <c r="AB47" s="11">
        <f>'OddsRatio_working_3-way'!X47^(1/3)*COS(('OddsRatio_working_3-way'!Y47+4*PI())/3)</f>
        <v>-0.11804195993097141</v>
      </c>
      <c r="AC47" s="11">
        <f>'OddsRatio_working_3-way'!X47^(1/3)*SIN('OddsRatio_working_3-way'!Y47/3)</f>
        <v>0.18656789561432388</v>
      </c>
      <c r="AD47" s="11">
        <f>'OddsRatio_working_3-way'!X47^(1/3)*SIN(('OddsRatio_working_3-way'!Y47+2*PI())/3)</f>
        <v>0.39102256763977555</v>
      </c>
      <c r="AE47" s="11">
        <f>'OddsRatio_working_3-way'!X47^(1/3)*SIN(('OddsRatio_working_3-way'!Y47+4*PI())/3)</f>
        <v>-0.57759046325409924</v>
      </c>
      <c r="AF47" s="11">
        <f>-'OddsRatio_working_3-way'!U47/(3*'OddsRatio_working_3-way'!X47^(1/3))*COS(('OddsRatio_working_3-way'!Y47)/3)</f>
        <v>0.55922899412715776</v>
      </c>
      <c r="AG47" s="11">
        <f>-'OddsRatio_working_3-way'!U47/(3*'OddsRatio_working_3-way'!X47^(1/3))*COS(('OddsRatio_working_3-way'!Y47+2*PI())/3)</f>
        <v>-0.44118703419618654</v>
      </c>
      <c r="AH47" s="11">
        <f>-'OddsRatio_working_3-way'!U47/(3*'OddsRatio_working_3-way'!X47^(1/3))*COS(('OddsRatio_working_3-way'!Y47+4*PI())/3)</f>
        <v>-0.11804195993097139</v>
      </c>
      <c r="AI47" s="11">
        <f>'OddsRatio_working_3-way'!U47/(3*'OddsRatio_working_3-way'!X47^(1/3))*SIN(('OddsRatio_working_3-way'!Y47)/3)</f>
        <v>-0.18656789561432385</v>
      </c>
      <c r="AJ47" s="11">
        <f>'OddsRatio_working_3-way'!U47/(3*'OddsRatio_working_3-way'!X47^(1/3))*SIN(('OddsRatio_working_3-way'!Y47+2*PI())/3)</f>
        <v>-0.3910225676397755</v>
      </c>
      <c r="AK47" s="11">
        <f>'OddsRatio_working_3-way'!U47/(3*'OddsRatio_working_3-way'!X47^(1/3))*SIN(('OddsRatio_working_3-way'!Y47+4*PI())/3)</f>
        <v>0.57759046325409913</v>
      </c>
      <c r="AL47" s="11">
        <f>'OddsRatio_working_3-way'!Z47+'OddsRatio_working_3-way'!AF47</f>
        <v>1.1184579882543155</v>
      </c>
      <c r="AM47" s="11">
        <f>'OddsRatio_working_3-way'!AA47+'OddsRatio_working_3-way'!AG47</f>
        <v>-0.8823740683923732</v>
      </c>
      <c r="AN47" s="11">
        <f>'OddsRatio_working_3-way'!AB47+'OddsRatio_working_3-way'!AH47</f>
        <v>-0.2360839198619428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1.1184579882543155</v>
      </c>
      <c r="AS47" s="11">
        <f>IF(('OddsRatio_working_3-way'!X47=0),IF(Q47&gt;0,-Q47^(1/3),(-Q47)^(1/3)),'OddsRatio_working_3-way'!AM47-'OddsRatio_working_3-way'!R47/3)</f>
        <v>-0.8823740683923732</v>
      </c>
      <c r="AT47" s="11">
        <f>IF(('OddsRatio_working_3-way'!X47=0),IF(Q47&gt;0,-Q47^(1/3),(-Q47)^(1/3)),'OddsRatio_working_3-way'!AN47-'OddsRatio_working_3-way'!R47/3)</f>
        <v>-0.2360839198619428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9">
        <f t="shared" si="13"/>
        <v>0.29204116890329845</v>
      </c>
      <c r="E48" s="9">
        <f t="shared" si="14"/>
        <v>0.32879483294587708</v>
      </c>
      <c r="F48" s="9">
        <f t="shared" si="15"/>
        <v>0.37916399815082424</v>
      </c>
      <c r="G48" s="9">
        <f t="shared" si="16"/>
        <v>1.0632345447013183</v>
      </c>
      <c r="H48" s="9">
        <f t="shared" si="17"/>
        <v>3.4241747619190055</v>
      </c>
      <c r="I48" s="9">
        <f t="shared" si="18"/>
        <v>3.0414103258265315</v>
      </c>
      <c r="J48" s="9">
        <f t="shared" si="19"/>
        <v>2.6373811988400306</v>
      </c>
      <c r="K48" s="11">
        <f t="shared" si="20"/>
        <v>0.3048780487804878</v>
      </c>
      <c r="L48" s="11">
        <f t="shared" si="21"/>
        <v>0.34246575342465752</v>
      </c>
      <c r="M48" s="11">
        <f t="shared" si="22"/>
        <v>0.39370078740157477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-0.27711905206637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0.23595081436738219</v>
      </c>
      <c r="Q48" s="11">
        <f>2*'OddsRatio_working_3-way'!K48*'OddsRatio_working_3-way'!L48*'OddsRatio_working_3-way'!M48</f>
        <v>8.2212827305708058E-2</v>
      </c>
      <c r="R48" s="11">
        <f t="shared" si="23"/>
        <v>0</v>
      </c>
      <c r="S48" s="11">
        <f t="shared" si="24"/>
        <v>-0.85144205209994717</v>
      </c>
      <c r="T48" s="11">
        <f t="shared" si="25"/>
        <v>-0.29666970456444147</v>
      </c>
      <c r="U48" s="11">
        <f>'OddsRatio_working_3-way'!S48-'OddsRatio_working_3-way'!R48^2/3</f>
        <v>-0.85144205209994717</v>
      </c>
      <c r="V48" s="11">
        <f>'OddsRatio_working_3-way'!S48*'OddsRatio_working_3-way'!R48/3-2*'OddsRatio_working_3-way'!R48^3/27-'OddsRatio_working_3-way'!T48</f>
        <v>0.29666970456444147</v>
      </c>
      <c r="W48" s="11">
        <f>'OddsRatio_working_3-way'!V48^2+4*'OddsRatio_working_3-way'!U48^3/27</f>
        <v>-3.4324128657601538E-3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0.15119964159358409</v>
      </c>
      <c r="Y48" s="11">
        <f>IF('OddsRatio_working_3-way'!W48&gt;=0,IF('OddsRatio_working_3-way'!V48+SQRT('OddsRatio_working_3-way'!W48)&gt;0,0,PI()),ACOS('OddsRatio_working_3-way'!V48/(2*'OddsRatio_working_3-way'!X48)))</f>
        <v>0.19497281963370172</v>
      </c>
      <c r="Z48" s="11">
        <f>'OddsRatio_working_3-way'!X48^(1/3)*COS('OddsRatio_working_3-way'!Y48/3)</f>
        <v>0.53161727235065903</v>
      </c>
      <c r="AA48" s="11">
        <f>'OddsRatio_working_3-way'!X48^(1/3)*COS(('OddsRatio_working_3-way'!Y48+2*PI())/3)</f>
        <v>-0.29577227795700628</v>
      </c>
      <c r="AB48" s="11">
        <f>'OddsRatio_working_3-way'!X48^(1/3)*COS(('OddsRatio_working_3-way'!Y48+4*PI())/3)</f>
        <v>-0.23584499439365289</v>
      </c>
      <c r="AC48" s="11">
        <f>'OddsRatio_working_3-way'!X48^(1/3)*SIN('OddsRatio_working_3-way'!Y48/3)</f>
        <v>3.4599033297105224E-2</v>
      </c>
      <c r="AD48" s="11">
        <f>'OddsRatio_working_3-way'!X48^(1/3)*SIN(('OddsRatio_working_3-way'!Y48+2*PI())/3)</f>
        <v>0.44309454629770884</v>
      </c>
      <c r="AE48" s="11">
        <f>'OddsRatio_working_3-way'!X48^(1/3)*SIN(('OddsRatio_working_3-way'!Y48+4*PI())/3)</f>
        <v>-0.47769357959481396</v>
      </c>
      <c r="AF48" s="11">
        <f>-'OddsRatio_working_3-way'!U48/(3*'OddsRatio_working_3-way'!X48^(1/3))*COS(('OddsRatio_working_3-way'!Y48)/3)</f>
        <v>0.53161727235065914</v>
      </c>
      <c r="AG48" s="11">
        <f>-'OddsRatio_working_3-way'!U48/(3*'OddsRatio_working_3-way'!X48^(1/3))*COS(('OddsRatio_working_3-way'!Y48+2*PI())/3)</f>
        <v>-0.29577227795700634</v>
      </c>
      <c r="AH48" s="11">
        <f>-'OddsRatio_working_3-way'!U48/(3*'OddsRatio_working_3-way'!X48^(1/3))*COS(('OddsRatio_working_3-way'!Y48+4*PI())/3)</f>
        <v>-0.23584499439365295</v>
      </c>
      <c r="AI48" s="11">
        <f>'OddsRatio_working_3-way'!U48/(3*'OddsRatio_working_3-way'!X48^(1/3))*SIN(('OddsRatio_working_3-way'!Y48)/3)</f>
        <v>-3.4599033297105231E-2</v>
      </c>
      <c r="AJ48" s="11">
        <f>'OddsRatio_working_3-way'!U48/(3*'OddsRatio_working_3-way'!X48^(1/3))*SIN(('OddsRatio_working_3-way'!Y48+2*PI())/3)</f>
        <v>-0.44309454629770889</v>
      </c>
      <c r="AK48" s="11">
        <f>'OddsRatio_working_3-way'!U48/(3*'OddsRatio_working_3-way'!X48^(1/3))*SIN(('OddsRatio_working_3-way'!Y48+4*PI())/3)</f>
        <v>0.47769357959481407</v>
      </c>
      <c r="AL48" s="11">
        <f>'OddsRatio_working_3-way'!Z48+'OddsRatio_working_3-way'!AF48</f>
        <v>1.0632345447013183</v>
      </c>
      <c r="AM48" s="11">
        <f>'OddsRatio_working_3-way'!AA48+'OddsRatio_working_3-way'!AG48</f>
        <v>-0.59154455591401267</v>
      </c>
      <c r="AN48" s="11">
        <f>'OddsRatio_working_3-way'!AB48+'OddsRatio_working_3-way'!AH48</f>
        <v>-0.47168998878730584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1.0632345447013183</v>
      </c>
      <c r="AS48" s="11">
        <f>IF(('OddsRatio_working_3-way'!X48=0),IF(Q48&gt;0,-Q48^(1/3),(-Q48)^(1/3)),'OddsRatio_working_3-way'!AM48-'OddsRatio_working_3-way'!R48/3)</f>
        <v>-0.59154455591401267</v>
      </c>
      <c r="AT48" s="11">
        <f>IF(('OddsRatio_working_3-way'!X48=0),IF(Q48&gt;0,-Q48^(1/3),(-Q48)^(1/3)),'OddsRatio_working_3-way'!AN48-'OddsRatio_working_3-way'!R48/3)</f>
        <v>-0.47168998878730584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9">
        <f t="shared" si="13"/>
        <v>0.25483866615522238</v>
      </c>
      <c r="E49" s="9">
        <f t="shared" si="14"/>
        <v>0.2423609838084371</v>
      </c>
      <c r="F49" s="9">
        <f t="shared" si="15"/>
        <v>0.50280035003634072</v>
      </c>
      <c r="G49" s="9">
        <f t="shared" si="16"/>
        <v>1.0632913829359425</v>
      </c>
      <c r="H49" s="9">
        <f t="shared" si="17"/>
        <v>3.9240513030738411</v>
      </c>
      <c r="I49" s="9">
        <f t="shared" si="18"/>
        <v>4.1260766658316719</v>
      </c>
      <c r="J49" s="9">
        <f t="shared" si="19"/>
        <v>1.9888609861304261</v>
      </c>
      <c r="K49" s="11">
        <f t="shared" si="20"/>
        <v>0.26666666666666666</v>
      </c>
      <c r="L49" s="11">
        <f t="shared" si="21"/>
        <v>0.25380710659898476</v>
      </c>
      <c r="M49" s="11">
        <f t="shared" si="22"/>
        <v>0.5181347150259068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-0.26368059756450379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0.23215240700314738</v>
      </c>
      <c r="Q49" s="11">
        <f>2*'OddsRatio_working_3-way'!K49*'OddsRatio_working_3-way'!L49*'OddsRatio_working_3-way'!M49</f>
        <v>7.0136678852914622E-2</v>
      </c>
      <c r="R49" s="11">
        <f t="shared" si="23"/>
        <v>0</v>
      </c>
      <c r="S49" s="11">
        <f t="shared" si="24"/>
        <v>-0.88043037351793119</v>
      </c>
      <c r="T49" s="11">
        <f t="shared" si="25"/>
        <v>-0.26599104940118767</v>
      </c>
      <c r="U49" s="11">
        <f>'OddsRatio_working_3-way'!S49-'OddsRatio_working_3-way'!R49^2/3</f>
        <v>-0.88043037351793119</v>
      </c>
      <c r="V49" s="11">
        <f>'OddsRatio_working_3-way'!S49*'OddsRatio_working_3-way'!R49/3-2*'OddsRatio_working_3-way'!R49^3/27-'OddsRatio_working_3-way'!T49</f>
        <v>0.26599104940118767</v>
      </c>
      <c r="W49" s="11">
        <f>'OddsRatio_working_3-way'!V49^2+4*'OddsRatio_working_3-way'!U49^3/27</f>
        <v>-3.0355773908229092E-2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0.15898664430524828</v>
      </c>
      <c r="Y49" s="11">
        <f>IF('OddsRatio_working_3-way'!W49&gt;=0,IF('OddsRatio_working_3-way'!V49+SQRT('OddsRatio_working_3-way'!W49)&gt;0,0,PI()),ACOS('OddsRatio_working_3-way'!V49/(2*'OddsRatio_working_3-way'!X49)))</f>
        <v>0.57989514755399862</v>
      </c>
      <c r="Z49" s="11">
        <f>'OddsRatio_working_3-way'!X49^(1/3)*COS('OddsRatio_working_3-way'!Y49/3)</f>
        <v>0.53164569146797136</v>
      </c>
      <c r="AA49" s="11">
        <f>'OddsRatio_working_3-way'!X49^(1/3)*COS(('OddsRatio_working_3-way'!Y49+2*PI())/3)</f>
        <v>-0.35594630237619268</v>
      </c>
      <c r="AB49" s="11">
        <f>'OddsRatio_working_3-way'!X49^(1/3)*COS(('OddsRatio_working_3-way'!Y49+4*PI())/3)</f>
        <v>-0.17569938909177887</v>
      </c>
      <c r="AC49" s="11">
        <f>'OddsRatio_working_3-way'!X49^(1/3)*SIN('OddsRatio_working_3-way'!Y49/3)</f>
        <v>0.10406560390535545</v>
      </c>
      <c r="AD49" s="11">
        <f>'OddsRatio_working_3-way'!X49^(1/3)*SIN(('OddsRatio_working_3-way'!Y49+2*PI())/3)</f>
        <v>0.40838587267112925</v>
      </c>
      <c r="AE49" s="11">
        <f>'OddsRatio_working_3-way'!X49^(1/3)*SIN(('OddsRatio_working_3-way'!Y49+4*PI())/3)</f>
        <v>-0.51245147657648471</v>
      </c>
      <c r="AF49" s="11">
        <f>-'OddsRatio_working_3-way'!U49/(3*'OddsRatio_working_3-way'!X49^(1/3))*COS(('OddsRatio_working_3-way'!Y49)/3)</f>
        <v>0.53164569146797125</v>
      </c>
      <c r="AG49" s="11">
        <f>-'OddsRatio_working_3-way'!U49/(3*'OddsRatio_working_3-way'!X49^(1/3))*COS(('OddsRatio_working_3-way'!Y49+2*PI())/3)</f>
        <v>-0.35594630237619262</v>
      </c>
      <c r="AH49" s="11">
        <f>-'OddsRatio_working_3-way'!U49/(3*'OddsRatio_working_3-way'!X49^(1/3))*COS(('OddsRatio_working_3-way'!Y49+4*PI())/3)</f>
        <v>-0.17569938909177882</v>
      </c>
      <c r="AI49" s="11">
        <f>'OddsRatio_working_3-way'!U49/(3*'OddsRatio_working_3-way'!X49^(1/3))*SIN(('OddsRatio_working_3-way'!Y49)/3)</f>
        <v>-0.10406560390535542</v>
      </c>
      <c r="AJ49" s="11">
        <f>'OddsRatio_working_3-way'!U49/(3*'OddsRatio_working_3-way'!X49^(1/3))*SIN(('OddsRatio_working_3-way'!Y49+2*PI())/3)</f>
        <v>-0.40838587267112919</v>
      </c>
      <c r="AK49" s="11">
        <f>'OddsRatio_working_3-way'!U49/(3*'OddsRatio_working_3-way'!X49^(1/3))*SIN(('OddsRatio_working_3-way'!Y49+4*PI())/3)</f>
        <v>0.5124514765764846</v>
      </c>
      <c r="AL49" s="11">
        <f>'OddsRatio_working_3-way'!Z49+'OddsRatio_working_3-way'!AF49</f>
        <v>1.0632913829359425</v>
      </c>
      <c r="AM49" s="11">
        <f>'OddsRatio_working_3-way'!AA49+'OddsRatio_working_3-way'!AG49</f>
        <v>-0.71189260475238525</v>
      </c>
      <c r="AN49" s="11">
        <f>'OddsRatio_working_3-way'!AB49+'OddsRatio_working_3-way'!AH49</f>
        <v>-0.35139877818355769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1.0632913829359425</v>
      </c>
      <c r="AS49" s="11">
        <f>IF(('OddsRatio_working_3-way'!X49=0),IF(Q49&gt;0,-Q49^(1/3),(-Q49)^(1/3)),'OddsRatio_working_3-way'!AM49-'OddsRatio_working_3-way'!R49/3)</f>
        <v>-0.71189260475238525</v>
      </c>
      <c r="AT49" s="11">
        <f>IF(('OddsRatio_working_3-way'!X49=0),IF(Q49&gt;0,-Q49^(1/3),(-Q49)^(1/3)),'OddsRatio_working_3-way'!AN49-'OddsRatio_working_3-way'!R49/3)</f>
        <v>-0.35139877818355769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9">
        <f t="shared" si="13"/>
        <v>0.75041789749549914</v>
      </c>
      <c r="E50" s="9">
        <f t="shared" si="14"/>
        <v>0.15930904104336407</v>
      </c>
      <c r="F50" s="9">
        <f t="shared" si="15"/>
        <v>9.0273061461136603E-2</v>
      </c>
      <c r="G50" s="9">
        <f t="shared" si="16"/>
        <v>1.108636060598033</v>
      </c>
      <c r="H50" s="9">
        <f t="shared" si="17"/>
        <v>1.3325908181794102</v>
      </c>
      <c r="I50" s="9">
        <f t="shared" si="18"/>
        <v>6.2771076484466377</v>
      </c>
      <c r="J50" s="9">
        <f t="shared" si="19"/>
        <v>11.077501790836122</v>
      </c>
      <c r="K50" s="11">
        <f t="shared" si="20"/>
        <v>0.76923076923076916</v>
      </c>
      <c r="L50" s="11">
        <f t="shared" si="21"/>
        <v>0.1736111111111111</v>
      </c>
      <c r="M50" s="11">
        <f t="shared" si="22"/>
        <v>9.9108027750247768E-2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-0.17180471906685979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0.18728346590090889</v>
      </c>
      <c r="Q50" s="11">
        <f>2*'OddsRatio_working_3-way'!K50*'OddsRatio_working_3-way'!L50*'OddsRatio_working_3-way'!M50</f>
        <v>2.6471161258078992E-2</v>
      </c>
      <c r="R50" s="11">
        <f t="shared" si="23"/>
        <v>0</v>
      </c>
      <c r="S50" s="11">
        <f t="shared" si="24"/>
        <v>-1.0900950038981487</v>
      </c>
      <c r="T50" s="11">
        <f t="shared" si="25"/>
        <v>-0.15407703235309522</v>
      </c>
      <c r="U50" s="11">
        <f>'OddsRatio_working_3-way'!S50-'OddsRatio_working_3-way'!R50^2/3</f>
        <v>-1.0900950038981487</v>
      </c>
      <c r="V50" s="11">
        <f>'OddsRatio_working_3-way'!S50*'OddsRatio_working_3-way'!R50/3-2*'OddsRatio_working_3-way'!R50^3/27-'OddsRatio_working_3-way'!T50</f>
        <v>0.15407703235309522</v>
      </c>
      <c r="W50" s="11">
        <f>'OddsRatio_working_3-way'!V50^2+4*'OddsRatio_working_3-way'!U50^3/27</f>
        <v>-0.16816658690262637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0.21903556720391504</v>
      </c>
      <c r="Y50" s="11">
        <f>IF('OddsRatio_working_3-way'!W50&gt;=0,IF('OddsRatio_working_3-way'!V50+SQRT('OddsRatio_working_3-way'!W50)&gt;0,0,PI()),ACOS('OddsRatio_working_3-way'!V50/(2*'OddsRatio_working_3-way'!X50)))</f>
        <v>1.2113917405055927</v>
      </c>
      <c r="Z50" s="11">
        <f>'OddsRatio_working_3-way'!X50^(1/3)*COS('OddsRatio_working_3-way'!Y50/3)</f>
        <v>0.5543180302990165</v>
      </c>
      <c r="AA50" s="11">
        <f>'OddsRatio_working_3-way'!X50^(1/3)*COS(('OddsRatio_working_3-way'!Y50+2*PI())/3)</f>
        <v>-0.48227457267404389</v>
      </c>
      <c r="AB50" s="11">
        <f>'OddsRatio_working_3-way'!X50^(1/3)*COS(('OddsRatio_working_3-way'!Y50+4*PI())/3)</f>
        <v>-7.2043457624972246E-2</v>
      </c>
      <c r="AC50" s="11">
        <f>'OddsRatio_working_3-way'!X50^(1/3)*SIN('OddsRatio_working_3-way'!Y50/3)</f>
        <v>0.23684704470354176</v>
      </c>
      <c r="AD50" s="11">
        <f>'OddsRatio_working_3-way'!X50^(1/3)*SIN(('OddsRatio_working_3-way'!Y50+2*PI())/3)</f>
        <v>0.36162997366292965</v>
      </c>
      <c r="AE50" s="11">
        <f>'OddsRatio_working_3-way'!X50^(1/3)*SIN(('OddsRatio_working_3-way'!Y50+4*PI())/3)</f>
        <v>-0.59847701836647138</v>
      </c>
      <c r="AF50" s="11">
        <f>-'OddsRatio_working_3-way'!U50/(3*'OddsRatio_working_3-way'!X50^(1/3))*COS(('OddsRatio_working_3-way'!Y50)/3)</f>
        <v>0.55431803029901661</v>
      </c>
      <c r="AG50" s="11">
        <f>-'OddsRatio_working_3-way'!U50/(3*'OddsRatio_working_3-way'!X50^(1/3))*COS(('OddsRatio_working_3-way'!Y50+2*PI())/3)</f>
        <v>-0.482274572674044</v>
      </c>
      <c r="AH50" s="11">
        <f>-'OddsRatio_working_3-way'!U50/(3*'OddsRatio_working_3-way'!X50^(1/3))*COS(('OddsRatio_working_3-way'!Y50+4*PI())/3)</f>
        <v>-7.204345762497226E-2</v>
      </c>
      <c r="AI50" s="11">
        <f>'OddsRatio_working_3-way'!U50/(3*'OddsRatio_working_3-way'!X50^(1/3))*SIN(('OddsRatio_working_3-way'!Y50)/3)</f>
        <v>-0.23684704470354181</v>
      </c>
      <c r="AJ50" s="11">
        <f>'OddsRatio_working_3-way'!U50/(3*'OddsRatio_working_3-way'!X50^(1/3))*SIN(('OddsRatio_working_3-way'!Y50+2*PI())/3)</f>
        <v>-0.3616299736629297</v>
      </c>
      <c r="AK50" s="11">
        <f>'OddsRatio_working_3-way'!U50/(3*'OddsRatio_working_3-way'!X50^(1/3))*SIN(('OddsRatio_working_3-way'!Y50+4*PI())/3)</f>
        <v>0.59847701836647149</v>
      </c>
      <c r="AL50" s="11">
        <f>'OddsRatio_working_3-way'!Z50+'OddsRatio_working_3-way'!AF50</f>
        <v>1.108636060598033</v>
      </c>
      <c r="AM50" s="11">
        <f>'OddsRatio_working_3-way'!AA50+'OddsRatio_working_3-way'!AG50</f>
        <v>-0.96454914534808789</v>
      </c>
      <c r="AN50" s="11">
        <f>'OddsRatio_working_3-way'!AB50+'OddsRatio_working_3-way'!AH50</f>
        <v>-0.14408691524994449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1.108636060598033</v>
      </c>
      <c r="AS50" s="11">
        <f>IF(('OddsRatio_working_3-way'!X50=0),IF(Q50&gt;0,-Q50^(1/3),(-Q50)^(1/3)),'OddsRatio_working_3-way'!AM50-'OddsRatio_working_3-way'!R50/3)</f>
        <v>-0.96454914534808789</v>
      </c>
      <c r="AT50" s="11">
        <f>IF(('OddsRatio_working_3-way'!X50=0),IF(Q50&gt;0,-Q50^(1/3),(-Q50)^(1/3)),'OddsRatio_working_3-way'!AN50-'OddsRatio_working_3-way'!R50/3)</f>
        <v>-0.14408691524994449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9">
        <f t="shared" si="13"/>
        <v>0.87688526376476561</v>
      </c>
      <c r="E51" s="9">
        <f t="shared" si="14"/>
        <v>8.8987734417246958E-2</v>
      </c>
      <c r="F51" s="9">
        <f t="shared" si="15"/>
        <v>3.4127001817987355E-2</v>
      </c>
      <c r="G51" s="9">
        <f t="shared" si="16"/>
        <v>1.1700004295759756</v>
      </c>
      <c r="H51" s="9">
        <f t="shared" si="17"/>
        <v>1.1404000515491173</v>
      </c>
      <c r="I51" s="9">
        <f t="shared" si="18"/>
        <v>11.237503758789787</v>
      </c>
      <c r="J51" s="9">
        <f t="shared" si="19"/>
        <v>29.302310391442852</v>
      </c>
      <c r="K51" s="11">
        <f t="shared" si="20"/>
        <v>0.89285714285714279</v>
      </c>
      <c r="L51" s="11">
        <f t="shared" si="21"/>
        <v>0.10256410256410256</v>
      </c>
      <c r="M51" s="11">
        <f t="shared" si="22"/>
        <v>3.969829297340214E-2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-9.2336702598711407E-2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0.12018549136453066</v>
      </c>
      <c r="Q51" s="11">
        <f>2*'OddsRatio_working_3-way'!K51*'OddsRatio_working_3-way'!L51*'OddsRatio_working_3-way'!M51</f>
        <v>7.2707496288282299E-3</v>
      </c>
      <c r="R51" s="11">
        <f t="shared" si="23"/>
        <v>0</v>
      </c>
      <c r="S51" s="11">
        <f t="shared" si="24"/>
        <v>-1.3016004252052196</v>
      </c>
      <c r="T51" s="11">
        <f t="shared" si="25"/>
        <v>-7.8741707513927353E-2</v>
      </c>
      <c r="U51" s="11">
        <f>'OddsRatio_working_3-way'!S51-'OddsRatio_working_3-way'!R51^2/3</f>
        <v>-1.3016004252052196</v>
      </c>
      <c r="V51" s="11">
        <f>'OddsRatio_working_3-way'!S51*'OddsRatio_working_3-way'!R51/3-2*'OddsRatio_working_3-way'!R51^3/27-'OddsRatio_working_3-way'!T51</f>
        <v>7.8741707513927353E-2</v>
      </c>
      <c r="W51" s="11">
        <f>'OddsRatio_working_3-way'!V51^2+4*'OddsRatio_working_3-way'!U51^3/27</f>
        <v>-0.32048480263808682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0.2857818482428055</v>
      </c>
      <c r="Y51" s="11">
        <f>IF('OddsRatio_working_3-way'!W51&gt;=0,IF('OddsRatio_working_3-way'!V51+SQRT('OddsRatio_working_3-way'!W51)&gt;0,0,PI()),ACOS('OddsRatio_working_3-way'!V51/(2*'OddsRatio_working_3-way'!X51)))</f>
        <v>1.4325913693595322</v>
      </c>
      <c r="Z51" s="11">
        <f>'OddsRatio_working_3-way'!X51^(1/3)*COS('OddsRatio_working_3-way'!Y51/3)</f>
        <v>0.5850002147879878</v>
      </c>
      <c r="AA51" s="11">
        <f>'OddsRatio_working_3-way'!X51^(1/3)*COS(('OddsRatio_working_3-way'!Y51+2*PI())/3)</f>
        <v>-0.55466640542791534</v>
      </c>
      <c r="AB51" s="11">
        <f>'OddsRatio_working_3-way'!X51^(1/3)*COS(('OddsRatio_working_3-way'!Y51+4*PI())/3)</f>
        <v>-3.033380936007276E-2</v>
      </c>
      <c r="AC51" s="11">
        <f>'OddsRatio_working_3-way'!X51^(1/3)*SIN('OddsRatio_working_3-way'!Y51/3)</f>
        <v>0.30272356548466456</v>
      </c>
      <c r="AD51" s="11">
        <f>'OddsRatio_working_3-way'!X51^(1/3)*SIN(('OddsRatio_working_3-way'!Y51+2*PI())/3)</f>
        <v>0.35526326448341844</v>
      </c>
      <c r="AE51" s="11">
        <f>'OddsRatio_working_3-way'!X51^(1/3)*SIN(('OddsRatio_working_3-way'!Y51+4*PI())/3)</f>
        <v>-0.65798682996808266</v>
      </c>
      <c r="AF51" s="11">
        <f>-'OddsRatio_working_3-way'!U51/(3*'OddsRatio_working_3-way'!X51^(1/3))*COS(('OddsRatio_working_3-way'!Y51)/3)</f>
        <v>0.58500021478798792</v>
      </c>
      <c r="AG51" s="11">
        <f>-'OddsRatio_working_3-way'!U51/(3*'OddsRatio_working_3-way'!X51^(1/3))*COS(('OddsRatio_working_3-way'!Y51+2*PI())/3)</f>
        <v>-0.55466640542791545</v>
      </c>
      <c r="AH51" s="11">
        <f>-'OddsRatio_working_3-way'!U51/(3*'OddsRatio_working_3-way'!X51^(1/3))*COS(('OddsRatio_working_3-way'!Y51+4*PI())/3)</f>
        <v>-3.0333809360072763E-2</v>
      </c>
      <c r="AI51" s="11">
        <f>'OddsRatio_working_3-way'!U51/(3*'OddsRatio_working_3-way'!X51^(1/3))*SIN(('OddsRatio_working_3-way'!Y51)/3)</f>
        <v>-0.30272356548466461</v>
      </c>
      <c r="AJ51" s="11">
        <f>'OddsRatio_working_3-way'!U51/(3*'OddsRatio_working_3-way'!X51^(1/3))*SIN(('OddsRatio_working_3-way'!Y51+2*PI())/3)</f>
        <v>-0.35526326448341849</v>
      </c>
      <c r="AK51" s="11">
        <f>'OddsRatio_working_3-way'!U51/(3*'OddsRatio_working_3-way'!X51^(1/3))*SIN(('OddsRatio_working_3-way'!Y51+4*PI())/3)</f>
        <v>0.65798682996808278</v>
      </c>
      <c r="AL51" s="11">
        <f>'OddsRatio_working_3-way'!Z51+'OddsRatio_working_3-way'!AF51</f>
        <v>1.1700004295759756</v>
      </c>
      <c r="AM51" s="11">
        <f>'OddsRatio_working_3-way'!AA51+'OddsRatio_working_3-way'!AG51</f>
        <v>-1.1093328108558307</v>
      </c>
      <c r="AN51" s="11">
        <f>'OddsRatio_working_3-way'!AB51+'OddsRatio_working_3-way'!AH51</f>
        <v>-6.0667618720145519E-2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1.1700004295759756</v>
      </c>
      <c r="AS51" s="11">
        <f>IF(('OddsRatio_working_3-way'!X51=0),IF(Q51&gt;0,-Q51^(1/3),(-Q51)^(1/3)),'OddsRatio_working_3-way'!AM51-'OddsRatio_working_3-way'!R51/3)</f>
        <v>-1.1093328108558307</v>
      </c>
      <c r="AT51" s="11">
        <f>IF(('OddsRatio_working_3-way'!X51=0),IF(Q51&gt;0,-Q51^(1/3),(-Q51)^(1/3)),'OddsRatio_working_3-way'!AN51-'OddsRatio_working_3-way'!R51/3)</f>
        <v>-6.0667618720145519E-2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9">
        <f t="shared" si="13"/>
        <v>0.23676199354283953</v>
      </c>
      <c r="E52" s="9">
        <f t="shared" si="14"/>
        <v>0.31790318381104649</v>
      </c>
      <c r="F52" s="9">
        <f t="shared" si="15"/>
        <v>0.44533482264611407</v>
      </c>
      <c r="G52" s="9">
        <f t="shared" si="16"/>
        <v>1.0466398928432259</v>
      </c>
      <c r="H52" s="9">
        <f t="shared" si="17"/>
        <v>4.2236508699571358</v>
      </c>
      <c r="I52" s="9">
        <f t="shared" si="18"/>
        <v>3.1456117803286121</v>
      </c>
      <c r="J52" s="9">
        <f t="shared" si="19"/>
        <v>2.2455014724834381</v>
      </c>
      <c r="K52" s="11">
        <f t="shared" si="20"/>
        <v>0.24509803921568626</v>
      </c>
      <c r="L52" s="11">
        <f t="shared" si="21"/>
        <v>0.32786885245901642</v>
      </c>
      <c r="M52" s="11">
        <f t="shared" si="22"/>
        <v>0.45662100456621008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-0.27570676447837905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0.23190652112330823</v>
      </c>
      <c r="Q52" s="11">
        <f>2*'OddsRatio_working_3-way'!K52*'OddsRatio_working_3-way'!L52*'OddsRatio_working_3-way'!M52</f>
        <v>7.3388139595983629E-2</v>
      </c>
      <c r="R52" s="11">
        <f t="shared" si="23"/>
        <v>0</v>
      </c>
      <c r="S52" s="11">
        <f t="shared" si="24"/>
        <v>-0.84113468003609448</v>
      </c>
      <c r="T52" s="11">
        <f t="shared" si="25"/>
        <v>-0.26618186077091605</v>
      </c>
      <c r="U52" s="11">
        <f>'OddsRatio_working_3-way'!S52-'OddsRatio_working_3-way'!R52^2/3</f>
        <v>-0.84113468003609448</v>
      </c>
      <c r="V52" s="11">
        <f>'OddsRatio_working_3-way'!S52*'OddsRatio_working_3-way'!R52/3-2*'OddsRatio_working_3-way'!R52^3/27-'OddsRatio_working_3-way'!T52</f>
        <v>0.26618186077091605</v>
      </c>
      <c r="W52" s="11">
        <f>'OddsRatio_working_3-way'!V52^2+4*'OddsRatio_working_3-way'!U52^3/27</f>
        <v>-1.7311533538494198E-2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0.14846238289711769</v>
      </c>
      <c r="Y52" s="11">
        <f>IF('OddsRatio_working_3-way'!W52&gt;=0,IF('OddsRatio_working_3-way'!V52+SQRT('OddsRatio_working_3-way'!W52)&gt;0,0,PI()),ACOS('OddsRatio_working_3-way'!V52/(2*'OddsRatio_working_3-way'!X52)))</f>
        <v>0.45907603443244804</v>
      </c>
      <c r="Z52" s="11">
        <f>'OddsRatio_working_3-way'!X52^(1/3)*COS('OddsRatio_working_3-way'!Y52/3)</f>
        <v>0.52331994642161306</v>
      </c>
      <c r="AA52" s="11">
        <f>'OddsRatio_working_3-way'!X52^(1/3)*COS(('OddsRatio_working_3-way'!Y52+2*PI())/3)</f>
        <v>-0.33155879485311823</v>
      </c>
      <c r="AB52" s="11">
        <f>'OddsRatio_working_3-way'!X52^(1/3)*COS(('OddsRatio_working_3-way'!Y52+4*PI())/3)</f>
        <v>-0.19176115156849491</v>
      </c>
      <c r="AC52" s="11">
        <f>'OddsRatio_working_3-way'!X52^(1/3)*SIN('OddsRatio_working_3-way'!Y52/3)</f>
        <v>8.0712206982452794E-2</v>
      </c>
      <c r="AD52" s="11">
        <f>'OddsRatio_working_3-way'!X52^(1/3)*SIN(('OddsRatio_working_3-way'!Y52+2*PI())/3)</f>
        <v>0.4128522644170019</v>
      </c>
      <c r="AE52" s="11">
        <f>'OddsRatio_working_3-way'!X52^(1/3)*SIN(('OddsRatio_working_3-way'!Y52+4*PI())/3)</f>
        <v>-0.49356447139945447</v>
      </c>
      <c r="AF52" s="11">
        <f>-'OddsRatio_working_3-way'!U52/(3*'OddsRatio_working_3-way'!X52^(1/3))*COS(('OddsRatio_working_3-way'!Y52)/3)</f>
        <v>0.52331994642161295</v>
      </c>
      <c r="AG52" s="11">
        <f>-'OddsRatio_working_3-way'!U52/(3*'OddsRatio_working_3-way'!X52^(1/3))*COS(('OddsRatio_working_3-way'!Y52+2*PI())/3)</f>
        <v>-0.33155879485311812</v>
      </c>
      <c r="AH52" s="11">
        <f>-'OddsRatio_working_3-way'!U52/(3*'OddsRatio_working_3-way'!X52^(1/3))*COS(('OddsRatio_working_3-way'!Y52+4*PI())/3)</f>
        <v>-0.19176115156849488</v>
      </c>
      <c r="AI52" s="11">
        <f>'OddsRatio_working_3-way'!U52/(3*'OddsRatio_working_3-way'!X52^(1/3))*SIN(('OddsRatio_working_3-way'!Y52)/3)</f>
        <v>-8.071220698245278E-2</v>
      </c>
      <c r="AJ52" s="11">
        <f>'OddsRatio_working_3-way'!U52/(3*'OddsRatio_working_3-way'!X52^(1/3))*SIN(('OddsRatio_working_3-way'!Y52+2*PI())/3)</f>
        <v>-0.41285226441700185</v>
      </c>
      <c r="AK52" s="11">
        <f>'OddsRatio_working_3-way'!U52/(3*'OddsRatio_working_3-way'!X52^(1/3))*SIN(('OddsRatio_working_3-way'!Y52+4*PI())/3)</f>
        <v>0.49356447139945442</v>
      </c>
      <c r="AL52" s="11">
        <f>'OddsRatio_working_3-way'!Z52+'OddsRatio_working_3-way'!AF52</f>
        <v>1.0466398928432259</v>
      </c>
      <c r="AM52" s="11">
        <f>'OddsRatio_working_3-way'!AA52+'OddsRatio_working_3-way'!AG52</f>
        <v>-0.66311758970623635</v>
      </c>
      <c r="AN52" s="11">
        <f>'OddsRatio_working_3-way'!AB52+'OddsRatio_working_3-way'!AH52</f>
        <v>-0.38352230313698976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1.0466398928432259</v>
      </c>
      <c r="AS52" s="11">
        <f>IF(('OddsRatio_working_3-way'!X52=0),IF(Q52&gt;0,-Q52^(1/3),(-Q52)^(1/3)),'OddsRatio_working_3-way'!AM52-'OddsRatio_working_3-way'!R52/3)</f>
        <v>-0.66311758970623635</v>
      </c>
      <c r="AT52" s="11">
        <f>IF(('OddsRatio_working_3-way'!X52=0),IF(Q52&gt;0,-Q52^(1/3),(-Q52)^(1/3)),'OddsRatio_working_3-way'!AN52-'OddsRatio_working_3-way'!R52/3)</f>
        <v>-0.38352230313698976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9">
        <f t="shared" si="13"/>
        <v>0.47644553705396692</v>
      </c>
      <c r="E53" s="9">
        <f t="shared" si="14"/>
        <v>0.27572239010551269</v>
      </c>
      <c r="F53" s="9">
        <f t="shared" si="15"/>
        <v>0.24783207284052056</v>
      </c>
      <c r="G53" s="9">
        <f t="shared" si="16"/>
        <v>1.04654836547952</v>
      </c>
      <c r="H53" s="9">
        <f t="shared" si="17"/>
        <v>2.0988757837534959</v>
      </c>
      <c r="I53" s="9">
        <f t="shared" si="18"/>
        <v>3.6268363973535944</v>
      </c>
      <c r="J53" s="9">
        <f t="shared" si="19"/>
        <v>4.0349902598906073</v>
      </c>
      <c r="K53" s="11">
        <f t="shared" si="20"/>
        <v>0.48780487804878053</v>
      </c>
      <c r="L53" s="11">
        <f t="shared" si="21"/>
        <v>0.28490028490028491</v>
      </c>
      <c r="M53" s="11">
        <f t="shared" si="22"/>
        <v>0.25641025641025644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-0.27235505096668322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0.23020085559172487</v>
      </c>
      <c r="Q53" s="11">
        <f>2*'OddsRatio_working_3-way'!K53*'OddsRatio_working_3-way'!L53*'OddsRatio_working_3-way'!M53</f>
        <v>7.1269614734280173E-2</v>
      </c>
      <c r="R53" s="11">
        <f t="shared" si="23"/>
        <v>0</v>
      </c>
      <c r="S53" s="11">
        <f t="shared" si="24"/>
        <v>-0.84522337579076146</v>
      </c>
      <c r="T53" s="11">
        <f t="shared" si="25"/>
        <v>-0.26167906371231014</v>
      </c>
      <c r="U53" s="11">
        <f>'OddsRatio_working_3-way'!S53-'OddsRatio_working_3-way'!R53^2/3</f>
        <v>-0.84522337579076146</v>
      </c>
      <c r="V53" s="11">
        <f>'OddsRatio_working_3-way'!S53*'OddsRatio_working_3-way'!R53/3-2*'OddsRatio_working_3-way'!R53^3/27-'OddsRatio_working_3-way'!T53</f>
        <v>0.26167906371231014</v>
      </c>
      <c r="W53" s="11">
        <f>'OddsRatio_working_3-way'!V53^2+4*'OddsRatio_working_3-way'!U53^3/27</f>
        <v>-2.0980325273372707E-2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0.14954619491876414</v>
      </c>
      <c r="Y53" s="11">
        <f>IF('OddsRatio_working_3-way'!W53&gt;=0,IF('OddsRatio_working_3-way'!V53+SQRT('OddsRatio_working_3-way'!W53)&gt;0,0,PI()),ACOS('OddsRatio_working_3-way'!V53/(2*'OddsRatio_working_3-way'!X53)))</f>
        <v>0.50554540937225934</v>
      </c>
      <c r="Z53" s="11">
        <f>'OddsRatio_working_3-way'!X53^(1/3)*COS('OddsRatio_working_3-way'!Y53/3)</f>
        <v>0.52327418273976001</v>
      </c>
      <c r="AA53" s="11">
        <f>'OddsRatio_working_3-way'!X53^(1/3)*COS(('OddsRatio_working_3-way'!Y53+2*PI())/3)</f>
        <v>-0.33873405114273697</v>
      </c>
      <c r="AB53" s="11">
        <f>'OddsRatio_working_3-way'!X53^(1/3)*COS(('OddsRatio_working_3-way'!Y53+4*PI())/3)</f>
        <v>-0.18454013159702282</v>
      </c>
      <c r="AC53" s="11">
        <f>'OddsRatio_working_3-way'!X53^(1/3)*SIN('OddsRatio_working_3-way'!Y53/3)</f>
        <v>8.9023900957121482E-2</v>
      </c>
      <c r="AD53" s="11">
        <f>'OddsRatio_working_3-way'!X53^(1/3)*SIN(('OddsRatio_working_3-way'!Y53+2*PI())/3)</f>
        <v>0.40865678491861218</v>
      </c>
      <c r="AE53" s="11">
        <f>'OddsRatio_working_3-way'!X53^(1/3)*SIN(('OddsRatio_working_3-way'!Y53+4*PI())/3)</f>
        <v>-0.49768068587573366</v>
      </c>
      <c r="AF53" s="11">
        <f>-'OddsRatio_working_3-way'!U53/(3*'OddsRatio_working_3-way'!X53^(1/3))*COS(('OddsRatio_working_3-way'!Y53)/3)</f>
        <v>0.52327418273976001</v>
      </c>
      <c r="AG53" s="11">
        <f>-'OddsRatio_working_3-way'!U53/(3*'OddsRatio_working_3-way'!X53^(1/3))*COS(('OddsRatio_working_3-way'!Y53+2*PI())/3)</f>
        <v>-0.33873405114273697</v>
      </c>
      <c r="AH53" s="11">
        <f>-'OddsRatio_working_3-way'!U53/(3*'OddsRatio_working_3-way'!X53^(1/3))*COS(('OddsRatio_working_3-way'!Y53+4*PI())/3)</f>
        <v>-0.18454013159702282</v>
      </c>
      <c r="AI53" s="11">
        <f>'OddsRatio_working_3-way'!U53/(3*'OddsRatio_working_3-way'!X53^(1/3))*SIN(('OddsRatio_working_3-way'!Y53)/3)</f>
        <v>-8.9023900957121482E-2</v>
      </c>
      <c r="AJ53" s="11">
        <f>'OddsRatio_working_3-way'!U53/(3*'OddsRatio_working_3-way'!X53^(1/3))*SIN(('OddsRatio_working_3-way'!Y53+2*PI())/3)</f>
        <v>-0.40865678491861218</v>
      </c>
      <c r="AK53" s="11">
        <f>'OddsRatio_working_3-way'!U53/(3*'OddsRatio_working_3-way'!X53^(1/3))*SIN(('OddsRatio_working_3-way'!Y53+4*PI())/3)</f>
        <v>0.49768068587573366</v>
      </c>
      <c r="AL53" s="11">
        <f>'OddsRatio_working_3-way'!Z53+'OddsRatio_working_3-way'!AF53</f>
        <v>1.04654836547952</v>
      </c>
      <c r="AM53" s="11">
        <f>'OddsRatio_working_3-way'!AA53+'OddsRatio_working_3-way'!AG53</f>
        <v>-0.67746810228547394</v>
      </c>
      <c r="AN53" s="11">
        <f>'OddsRatio_working_3-way'!AB53+'OddsRatio_working_3-way'!AH53</f>
        <v>-0.36908026319404563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1.04654836547952</v>
      </c>
      <c r="AS53" s="11">
        <f>IF(('OddsRatio_working_3-way'!X53=0),IF(Q53&gt;0,-Q53^(1/3),(-Q53)^(1/3)),'OddsRatio_working_3-way'!AM53-'OddsRatio_working_3-way'!R53/3)</f>
        <v>-0.67746810228547394</v>
      </c>
      <c r="AT53" s="11">
        <f>IF(('OddsRatio_working_3-way'!X53=0),IF(Q53&gt;0,-Q53^(1/3),(-Q53)^(1/3)),'OddsRatio_working_3-way'!AN53-'OddsRatio_working_3-way'!R53/3)</f>
        <v>-0.36908026319404563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9">
        <f t="shared" si="13"/>
        <v>0.15705838220540308</v>
      </c>
      <c r="E54" s="9">
        <f t="shared" si="14"/>
        <v>0.22289211740933798</v>
      </c>
      <c r="F54" s="9">
        <f t="shared" si="15"/>
        <v>0.62004950038525886</v>
      </c>
      <c r="G54" s="9">
        <f t="shared" si="16"/>
        <v>1.0565076947796084</v>
      </c>
      <c r="H54" s="9">
        <f t="shared" si="17"/>
        <v>6.36705908948041</v>
      </c>
      <c r="I54" s="9">
        <f t="shared" si="18"/>
        <v>4.4864753927727072</v>
      </c>
      <c r="J54" s="9">
        <f t="shared" si="19"/>
        <v>1.612774462972173</v>
      </c>
      <c r="K54" s="11">
        <f t="shared" si="20"/>
        <v>0.16447368421052633</v>
      </c>
      <c r="L54" s="11">
        <f t="shared" si="21"/>
        <v>0.23255813953488372</v>
      </c>
      <c r="M54" s="11">
        <f t="shared" si="22"/>
        <v>0.63291139240506322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-0.23538377515764675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0.21690965712780624</v>
      </c>
      <c r="Q54" s="11">
        <f>2*'OddsRatio_working_3-way'!K54*'OddsRatio_working_3-way'!L54*'OddsRatio_working_3-way'!M54</f>
        <v>4.8417334180313895E-2</v>
      </c>
      <c r="R54" s="11">
        <f t="shared" si="23"/>
        <v>0</v>
      </c>
      <c r="S54" s="11">
        <f t="shared" si="24"/>
        <v>-0.92151490468080233</v>
      </c>
      <c r="T54" s="11">
        <f t="shared" si="25"/>
        <v>-0.20569529122339339</v>
      </c>
      <c r="U54" s="11">
        <f>'OddsRatio_working_3-way'!S54-'OddsRatio_working_3-way'!R54^2/3</f>
        <v>-0.92151490468080233</v>
      </c>
      <c r="V54" s="11">
        <f>'OddsRatio_working_3-way'!S54*'OddsRatio_working_3-way'!R54/3-2*'OddsRatio_working_3-way'!R54^3/27-'OddsRatio_working_3-way'!T54</f>
        <v>0.20569529122339339</v>
      </c>
      <c r="W54" s="11">
        <f>'OddsRatio_working_3-way'!V54^2+4*'OddsRatio_working_3-way'!U54^3/27</f>
        <v>-7.3621444719040807E-2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0.17024394082500954</v>
      </c>
      <c r="Y54" s="11">
        <f>IF('OddsRatio_working_3-way'!W54&gt;=0,IF('OddsRatio_working_3-way'!V54+SQRT('OddsRatio_working_3-way'!W54)&gt;0,0,PI()),ACOS('OddsRatio_working_3-way'!V54/(2*'OddsRatio_working_3-way'!X54)))</f>
        <v>0.92213612391062616</v>
      </c>
      <c r="Z54" s="11">
        <f>'OddsRatio_working_3-way'!X54^(1/3)*COS('OddsRatio_working_3-way'!Y54/3)</f>
        <v>0.52825384738980419</v>
      </c>
      <c r="AA54" s="11">
        <f>'OddsRatio_working_3-way'!X54^(1/3)*COS(('OddsRatio_working_3-way'!Y54+2*PI())/3)</f>
        <v>-0.40934961719906021</v>
      </c>
      <c r="AB54" s="11">
        <f>'OddsRatio_working_3-way'!X54^(1/3)*COS(('OddsRatio_working_3-way'!Y54+4*PI())/3)</f>
        <v>-0.11890423019074421</v>
      </c>
      <c r="AC54" s="11">
        <f>'OddsRatio_working_3-way'!X54^(1/3)*SIN('OddsRatio_working_3-way'!Y54/3)</f>
        <v>0.16768872237413651</v>
      </c>
      <c r="AD54" s="11">
        <f>'OddsRatio_working_3-way'!X54^(1/3)*SIN(('OddsRatio_working_3-way'!Y54+2*PI())/3)</f>
        <v>0.37363689029937036</v>
      </c>
      <c r="AE54" s="11">
        <f>'OddsRatio_working_3-way'!X54^(1/3)*SIN(('OddsRatio_working_3-way'!Y54+4*PI())/3)</f>
        <v>-0.54132561267350665</v>
      </c>
      <c r="AF54" s="11">
        <f>-'OddsRatio_working_3-way'!U54/(3*'OddsRatio_working_3-way'!X54^(1/3))*COS(('OddsRatio_working_3-way'!Y54)/3)</f>
        <v>0.52825384738980408</v>
      </c>
      <c r="AG54" s="11">
        <f>-'OddsRatio_working_3-way'!U54/(3*'OddsRatio_working_3-way'!X54^(1/3))*COS(('OddsRatio_working_3-way'!Y54+2*PI())/3)</f>
        <v>-0.4093496171990601</v>
      </c>
      <c r="AH54" s="11">
        <f>-'OddsRatio_working_3-way'!U54/(3*'OddsRatio_working_3-way'!X54^(1/3))*COS(('OddsRatio_working_3-way'!Y54+4*PI())/3)</f>
        <v>-0.11890423019074418</v>
      </c>
      <c r="AI54" s="11">
        <f>'OddsRatio_working_3-way'!U54/(3*'OddsRatio_working_3-way'!X54^(1/3))*SIN(('OddsRatio_working_3-way'!Y54)/3)</f>
        <v>-0.16768872237413648</v>
      </c>
      <c r="AJ54" s="11">
        <f>'OddsRatio_working_3-way'!U54/(3*'OddsRatio_working_3-way'!X54^(1/3))*SIN(('OddsRatio_working_3-way'!Y54+2*PI())/3)</f>
        <v>-0.37363689029937025</v>
      </c>
      <c r="AK54" s="11">
        <f>'OddsRatio_working_3-way'!U54/(3*'OddsRatio_working_3-way'!X54^(1/3))*SIN(('OddsRatio_working_3-way'!Y54+4*PI())/3)</f>
        <v>0.54132561267350654</v>
      </c>
      <c r="AL54" s="11">
        <f>'OddsRatio_working_3-way'!Z54+'OddsRatio_working_3-way'!AF54</f>
        <v>1.0565076947796084</v>
      </c>
      <c r="AM54" s="11">
        <f>'OddsRatio_working_3-way'!AA54+'OddsRatio_working_3-way'!AG54</f>
        <v>-0.81869923439812031</v>
      </c>
      <c r="AN54" s="11">
        <f>'OddsRatio_working_3-way'!AB54+'OddsRatio_working_3-way'!AH54</f>
        <v>-0.2378084603814884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1.0565076947796084</v>
      </c>
      <c r="AS54" s="11">
        <f>IF(('OddsRatio_working_3-way'!X54=0),IF(Q54&gt;0,-Q54^(1/3),(-Q54)^(1/3)),'OddsRatio_working_3-way'!AM54-'OddsRatio_working_3-way'!R54/3)</f>
        <v>-0.81869923439812031</v>
      </c>
      <c r="AT54" s="11">
        <f>IF(('OddsRatio_working_3-way'!X54=0),IF(Q54&gt;0,-Q54^(1/3),(-Q54)^(1/3)),'OddsRatio_working_3-way'!AN54-'OddsRatio_working_3-way'!R54/3)</f>
        <v>-0.2378084603814884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9">
        <f t="shared" si="13"/>
        <v>0.42348927336033243</v>
      </c>
      <c r="E55" s="9">
        <f t="shared" si="14"/>
        <v>0.29752472402432006</v>
      </c>
      <c r="F55" s="9">
        <f t="shared" si="15"/>
        <v>0.27898600261534739</v>
      </c>
      <c r="G55" s="9">
        <f t="shared" si="16"/>
        <v>1.0635428888514289</v>
      </c>
      <c r="H55" s="9">
        <f t="shared" si="17"/>
        <v>2.3613348977298285</v>
      </c>
      <c r="I55" s="9">
        <f t="shared" si="18"/>
        <v>3.3610652132501722</v>
      </c>
      <c r="J55" s="9">
        <f t="shared" si="19"/>
        <v>3.5844092199089728</v>
      </c>
      <c r="K55" s="11">
        <f t="shared" si="20"/>
        <v>0.43859649122807021</v>
      </c>
      <c r="L55" s="11">
        <f t="shared" si="21"/>
        <v>0.3105590062111801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-0.27421068833828766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0.23548858202039513</v>
      </c>
      <c r="Q55" s="11">
        <f>2*'OddsRatio_working_3-way'!K55*'OddsRatio_working_3-way'!L55*'OddsRatio_working_3-way'!M55</f>
        <v>7.942279326151605E-2</v>
      </c>
      <c r="R55" s="11">
        <f t="shared" si="23"/>
        <v>0</v>
      </c>
      <c r="S55" s="11">
        <f t="shared" si="24"/>
        <v>-0.85878702776850946</v>
      </c>
      <c r="T55" s="11">
        <f t="shared" si="25"/>
        <v>-0.28964149334519707</v>
      </c>
      <c r="U55" s="11">
        <f>'OddsRatio_working_3-way'!S55-'OddsRatio_working_3-way'!R55^2/3</f>
        <v>-0.85878702776850946</v>
      </c>
      <c r="V55" s="11">
        <f>'OddsRatio_working_3-way'!S55*'OddsRatio_working_3-way'!R55/3-2*'OddsRatio_working_3-way'!R55^3/27-'OddsRatio_working_3-way'!T55</f>
        <v>0.28964149334519707</v>
      </c>
      <c r="W55" s="11">
        <f>'OddsRatio_working_3-way'!V55^2+4*'OddsRatio_working_3-way'!U55^3/27</f>
        <v>-9.9401685011104579E-3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0.15316034340548657</v>
      </c>
      <c r="Y55" s="11">
        <f>IF('OddsRatio_working_3-way'!W55&gt;=0,IF('OddsRatio_working_3-way'!V55+SQRT('OddsRatio_working_3-way'!W55)&gt;0,0,PI()),ACOS('OddsRatio_working_3-way'!V55/(2*'OddsRatio_working_3-way'!X55)))</f>
        <v>0.331516344272061</v>
      </c>
      <c r="Z55" s="11">
        <f>'OddsRatio_working_3-way'!X55^(1/3)*COS('OddsRatio_working_3-way'!Y55/3)</f>
        <v>0.53177144442571445</v>
      </c>
      <c r="AA55" s="11">
        <f>'OddsRatio_working_3-way'!X55^(1/3)*COS(('OddsRatio_working_3-way'!Y55+2*PI())/3)</f>
        <v>-0.31698469590283812</v>
      </c>
      <c r="AB55" s="11">
        <f>'OddsRatio_working_3-way'!X55^(1/3)*COS(('OddsRatio_working_3-way'!Y55+4*PI())/3)</f>
        <v>-0.21478674852287635</v>
      </c>
      <c r="AC55" s="11">
        <f>'OddsRatio_working_3-way'!X55^(1/3)*SIN('OddsRatio_working_3-way'!Y55/3)</f>
        <v>5.9004012430448304E-2</v>
      </c>
      <c r="AD55" s="11">
        <f>'OddsRatio_working_3-way'!X55^(1/3)*SIN(('OddsRatio_working_3-way'!Y55+2*PI())/3)</f>
        <v>0.43102557366458938</v>
      </c>
      <c r="AE55" s="11">
        <f>'OddsRatio_working_3-way'!X55^(1/3)*SIN(('OddsRatio_working_3-way'!Y55+4*PI())/3)</f>
        <v>-0.49002958609503755</v>
      </c>
      <c r="AF55" s="11">
        <f>-'OddsRatio_working_3-way'!U55/(3*'OddsRatio_working_3-way'!X55^(1/3))*COS(('OddsRatio_working_3-way'!Y55)/3)</f>
        <v>0.53177144442571445</v>
      </c>
      <c r="AG55" s="11">
        <f>-'OddsRatio_working_3-way'!U55/(3*'OddsRatio_working_3-way'!X55^(1/3))*COS(('OddsRatio_working_3-way'!Y55+2*PI())/3)</f>
        <v>-0.31698469590283812</v>
      </c>
      <c r="AH55" s="11">
        <f>-'OddsRatio_working_3-way'!U55/(3*'OddsRatio_working_3-way'!X55^(1/3))*COS(('OddsRatio_working_3-way'!Y55+4*PI())/3)</f>
        <v>-0.21478674852287635</v>
      </c>
      <c r="AI55" s="11">
        <f>'OddsRatio_working_3-way'!U55/(3*'OddsRatio_working_3-way'!X55^(1/3))*SIN(('OddsRatio_working_3-way'!Y55)/3)</f>
        <v>-5.9004012430448304E-2</v>
      </c>
      <c r="AJ55" s="11">
        <f>'OddsRatio_working_3-way'!U55/(3*'OddsRatio_working_3-way'!X55^(1/3))*SIN(('OddsRatio_working_3-way'!Y55+2*PI())/3)</f>
        <v>-0.43102557366458938</v>
      </c>
      <c r="AK55" s="11">
        <f>'OddsRatio_working_3-way'!U55/(3*'OddsRatio_working_3-way'!X55^(1/3))*SIN(('OddsRatio_working_3-way'!Y55+4*PI())/3)</f>
        <v>0.49002958609503755</v>
      </c>
      <c r="AL55" s="11">
        <f>'OddsRatio_working_3-way'!Z55+'OddsRatio_working_3-way'!AF55</f>
        <v>1.0635428888514289</v>
      </c>
      <c r="AM55" s="11">
        <f>'OddsRatio_working_3-way'!AA55+'OddsRatio_working_3-way'!AG55</f>
        <v>-0.63396939180567624</v>
      </c>
      <c r="AN55" s="11">
        <f>'OddsRatio_working_3-way'!AB55+'OddsRatio_working_3-way'!AH55</f>
        <v>-0.42957349704575271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1.0635428888514289</v>
      </c>
      <c r="AS55" s="11">
        <f>IF(('OddsRatio_working_3-way'!X55=0),IF(Q55&gt;0,-Q55^(1/3),(-Q55)^(1/3)),'OddsRatio_working_3-way'!AM55-'OddsRatio_working_3-way'!R55/3)</f>
        <v>-0.63396939180567624</v>
      </c>
      <c r="AT55" s="11">
        <f>IF(('OddsRatio_working_3-way'!X55=0),IF(Q55&gt;0,-Q55^(1/3),(-Q55)^(1/3)),'OddsRatio_working_3-way'!AN55-'OddsRatio_working_3-way'!R55/3)</f>
        <v>-0.42957349704575271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9">
        <f t="shared" si="13"/>
        <v>0.545974561744349</v>
      </c>
      <c r="E56" s="9">
        <f t="shared" si="14"/>
        <v>0.24502975146289976</v>
      </c>
      <c r="F56" s="9">
        <f t="shared" si="15"/>
        <v>0.20899568679275113</v>
      </c>
      <c r="G56" s="9">
        <f t="shared" si="16"/>
        <v>1.0661373917126045</v>
      </c>
      <c r="H56" s="9">
        <f t="shared" si="17"/>
        <v>1.8315871655358316</v>
      </c>
      <c r="I56" s="9">
        <f t="shared" si="18"/>
        <v>4.0811370620494269</v>
      </c>
      <c r="J56" s="9">
        <f t="shared" si="19"/>
        <v>4.7847877405797465</v>
      </c>
      <c r="K56" s="11">
        <f t="shared" si="20"/>
        <v>0.5617977528089888</v>
      </c>
      <c r="L56" s="11">
        <f t="shared" si="21"/>
        <v>0.25706940874035988</v>
      </c>
      <c r="M56" s="11">
        <f t="shared" si="22"/>
        <v>0.21978021978021978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-0.25400355688331189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0.22916917287386079</v>
      </c>
      <c r="Q56" s="11">
        <f>2*'OddsRatio_working_3-way'!K56*'OddsRatio_working_3-way'!L56*'OddsRatio_working_3-way'!M56</f>
        <v>6.3481765339019613E-2</v>
      </c>
      <c r="R56" s="11">
        <f t="shared" si="23"/>
        <v>0</v>
      </c>
      <c r="S56" s="11">
        <f t="shared" si="24"/>
        <v>-0.90222820375361945</v>
      </c>
      <c r="T56" s="11">
        <f t="shared" si="25"/>
        <v>-0.24992471018105805</v>
      </c>
      <c r="U56" s="11">
        <f>'OddsRatio_working_3-way'!S56-'OddsRatio_working_3-way'!R56^2/3</f>
        <v>-0.90222820375361945</v>
      </c>
      <c r="V56" s="11">
        <f>'OddsRatio_working_3-way'!S56*'OddsRatio_working_3-way'!R56/3-2*'OddsRatio_working_3-way'!R56^3/27-'OddsRatio_working_3-way'!T56</f>
        <v>0.24992471018105805</v>
      </c>
      <c r="W56" s="11">
        <f>'OddsRatio_working_3-way'!V56^2+4*'OddsRatio_working_3-way'!U56^3/27</f>
        <v>-4.6341780187936187E-2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0.16492736351726331</v>
      </c>
      <c r="Y56" s="11">
        <f>IF('OddsRatio_working_3-way'!W56&gt;=0,IF('OddsRatio_working_3-way'!V56+SQRT('OddsRatio_working_3-way'!W56)&gt;0,0,PI()),ACOS('OddsRatio_working_3-way'!V56/(2*'OddsRatio_working_3-way'!X56)))</f>
        <v>0.71104368516120453</v>
      </c>
      <c r="Z56" s="11">
        <f>'OddsRatio_working_3-way'!X56^(1/3)*COS('OddsRatio_working_3-way'!Y56/3)</f>
        <v>0.53306869585630223</v>
      </c>
      <c r="AA56" s="11">
        <f>'OddsRatio_working_3-way'!X56^(1/3)*COS(('OddsRatio_working_3-way'!Y56+2*PI())/3)</f>
        <v>-0.37804836077833387</v>
      </c>
      <c r="AB56" s="11">
        <f>'OddsRatio_working_3-way'!X56^(1/3)*COS(('OddsRatio_working_3-way'!Y56+4*PI())/3)</f>
        <v>-0.15502033507796828</v>
      </c>
      <c r="AC56" s="11">
        <f>'OddsRatio_working_3-way'!X56^(1/3)*SIN('OddsRatio_working_3-way'!Y56/3)</f>
        <v>0.12876529067493686</v>
      </c>
      <c r="AD56" s="11">
        <f>'OddsRatio_working_3-way'!X56^(1/3)*SIN(('OddsRatio_working_3-way'!Y56+2*PI())/3)</f>
        <v>0.3972683872363299</v>
      </c>
      <c r="AE56" s="11">
        <f>'OddsRatio_working_3-way'!X56^(1/3)*SIN(('OddsRatio_working_3-way'!Y56+4*PI())/3)</f>
        <v>-0.52603367791126665</v>
      </c>
      <c r="AF56" s="11">
        <f>-'OddsRatio_working_3-way'!U56/(3*'OddsRatio_working_3-way'!X56^(1/3))*COS(('OddsRatio_working_3-way'!Y56)/3)</f>
        <v>0.53306869585630223</v>
      </c>
      <c r="AG56" s="11">
        <f>-'OddsRatio_working_3-way'!U56/(3*'OddsRatio_working_3-way'!X56^(1/3))*COS(('OddsRatio_working_3-way'!Y56+2*PI())/3)</f>
        <v>-0.37804836077833387</v>
      </c>
      <c r="AH56" s="11">
        <f>-'OddsRatio_working_3-way'!U56/(3*'OddsRatio_working_3-way'!X56^(1/3))*COS(('OddsRatio_working_3-way'!Y56+4*PI())/3)</f>
        <v>-0.15502033507796828</v>
      </c>
      <c r="AI56" s="11">
        <f>'OddsRatio_working_3-way'!U56/(3*'OddsRatio_working_3-way'!X56^(1/3))*SIN(('OddsRatio_working_3-way'!Y56)/3)</f>
        <v>-0.12876529067493686</v>
      </c>
      <c r="AJ56" s="11">
        <f>'OddsRatio_working_3-way'!U56/(3*'OddsRatio_working_3-way'!X56^(1/3))*SIN(('OddsRatio_working_3-way'!Y56+2*PI())/3)</f>
        <v>-0.3972683872363299</v>
      </c>
      <c r="AK56" s="11">
        <f>'OddsRatio_working_3-way'!U56/(3*'OddsRatio_working_3-way'!X56^(1/3))*SIN(('OddsRatio_working_3-way'!Y56+4*PI())/3)</f>
        <v>0.52603367791126665</v>
      </c>
      <c r="AL56" s="11">
        <f>'OddsRatio_working_3-way'!Z56+'OddsRatio_working_3-way'!AF56</f>
        <v>1.0661373917126045</v>
      </c>
      <c r="AM56" s="11">
        <f>'OddsRatio_working_3-way'!AA56+'OddsRatio_working_3-way'!AG56</f>
        <v>-0.75609672155666774</v>
      </c>
      <c r="AN56" s="11">
        <f>'OddsRatio_working_3-way'!AB56+'OddsRatio_working_3-way'!AH56</f>
        <v>-0.31004067015593656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1.0661373917126045</v>
      </c>
      <c r="AS56" s="11">
        <f>IF(('OddsRatio_working_3-way'!X56=0),IF(Q56&gt;0,-Q56^(1/3),(-Q56)^(1/3)),'OddsRatio_working_3-way'!AM56-'OddsRatio_working_3-way'!R56/3)</f>
        <v>-0.75609672155666774</v>
      </c>
      <c r="AT56" s="11">
        <f>IF(('OddsRatio_working_3-way'!X56=0),IF(Q56&gt;0,-Q56^(1/3),(-Q56)^(1/3)),'OddsRatio_working_3-way'!AN56-'OddsRatio_working_3-way'!R56/3)</f>
        <v>-0.31004067015593656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9">
        <f t="shared" si="13"/>
        <v>0.32359806560783555</v>
      </c>
      <c r="E57" s="9">
        <f t="shared" si="14"/>
        <v>0.2952164448832868</v>
      </c>
      <c r="F57" s="9">
        <f t="shared" si="15"/>
        <v>0.3811854895088776</v>
      </c>
      <c r="G57" s="9">
        <f t="shared" si="16"/>
        <v>1.0610422997650615</v>
      </c>
      <c r="H57" s="9">
        <f t="shared" si="17"/>
        <v>3.0902533305371715</v>
      </c>
      <c r="I57" s="9">
        <f t="shared" si="18"/>
        <v>3.3873451744713878</v>
      </c>
      <c r="J57" s="9">
        <f t="shared" si="19"/>
        <v>2.6233947186405442</v>
      </c>
      <c r="K57" s="11">
        <f t="shared" si="20"/>
        <v>0.33670033670033667</v>
      </c>
      <c r="L57" s="11">
        <f t="shared" si="21"/>
        <v>0.30769230769230771</v>
      </c>
      <c r="M57" s="11">
        <f t="shared" si="22"/>
        <v>0.39525691699604748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-0.27770253461953065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0.23545478090932637</v>
      </c>
      <c r="Q57" s="11">
        <f>2*'OddsRatio_working_3-way'!K57*'OddsRatio_working_3-way'!L57*'OddsRatio_working_3-way'!M57</f>
        <v>8.1897315098896126E-2</v>
      </c>
      <c r="R57" s="11">
        <f t="shared" si="23"/>
        <v>0</v>
      </c>
      <c r="S57" s="11">
        <f t="shared" si="24"/>
        <v>-0.84786687752747281</v>
      </c>
      <c r="T57" s="11">
        <f t="shared" si="25"/>
        <v>-0.2949102182704253</v>
      </c>
      <c r="U57" s="11">
        <f>'OddsRatio_working_3-way'!S57-'OddsRatio_working_3-way'!R57^2/3</f>
        <v>-0.84786687752747281</v>
      </c>
      <c r="V57" s="11">
        <f>'OddsRatio_working_3-way'!S57*'OddsRatio_working_3-way'!R57/3-2*'OddsRatio_working_3-way'!R57^3/27-'OddsRatio_working_3-way'!T57</f>
        <v>0.2949102182704253</v>
      </c>
      <c r="W57" s="11">
        <f>'OddsRatio_working_3-way'!V57^2+4*'OddsRatio_working_3-way'!U57^3/27</f>
        <v>-3.3261928447153033E-3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0.15024831919611048</v>
      </c>
      <c r="Y57" s="11">
        <f>IF('OddsRatio_working_3-way'!W57&gt;=0,IF('OddsRatio_working_3-way'!V57+SQRT('OddsRatio_working_3-way'!W57)&gt;0,0,PI()),ACOS('OddsRatio_working_3-way'!V57/(2*'OddsRatio_working_3-way'!X57)))</f>
        <v>0.19312438225860795</v>
      </c>
      <c r="Z57" s="11">
        <f>'OddsRatio_working_3-way'!X57^(1/3)*COS('OddsRatio_working_3-way'!Y57/3)</f>
        <v>0.53052114988253074</v>
      </c>
      <c r="AA57" s="11">
        <f>'OddsRatio_working_3-way'!X57^(1/3)*COS(('OddsRatio_working_3-way'!Y57+2*PI())/3)</f>
        <v>-0.29487816308338499</v>
      </c>
      <c r="AB57" s="11">
        <f>'OddsRatio_working_3-way'!X57^(1/3)*COS(('OddsRatio_working_3-way'!Y57+4*PI())/3)</f>
        <v>-0.2356429867991458</v>
      </c>
      <c r="AC57" s="11">
        <f>'OddsRatio_working_3-way'!X57^(1/3)*SIN('OddsRatio_working_3-way'!Y57/3)</f>
        <v>3.4199444973200467E-2</v>
      </c>
      <c r="AD57" s="11">
        <f>'OddsRatio_working_3-way'!X57^(1/3)*SIN(('OddsRatio_working_3-way'!Y57+2*PI())/3)</f>
        <v>0.4423450705566031</v>
      </c>
      <c r="AE57" s="11">
        <f>'OddsRatio_working_3-way'!X57^(1/3)*SIN(('OddsRatio_working_3-way'!Y57+4*PI())/3)</f>
        <v>-0.47654451552980354</v>
      </c>
      <c r="AF57" s="11">
        <f>-'OddsRatio_working_3-way'!U57/(3*'OddsRatio_working_3-way'!X57^(1/3))*COS(('OddsRatio_working_3-way'!Y57)/3)</f>
        <v>0.53052114988253074</v>
      </c>
      <c r="AG57" s="11">
        <f>-'OddsRatio_working_3-way'!U57/(3*'OddsRatio_working_3-way'!X57^(1/3))*COS(('OddsRatio_working_3-way'!Y57+2*PI())/3)</f>
        <v>-0.29487816308338499</v>
      </c>
      <c r="AH57" s="11">
        <f>-'OddsRatio_working_3-way'!U57/(3*'OddsRatio_working_3-way'!X57^(1/3))*COS(('OddsRatio_working_3-way'!Y57+4*PI())/3)</f>
        <v>-0.2356429867991458</v>
      </c>
      <c r="AI57" s="11">
        <f>'OddsRatio_working_3-way'!U57/(3*'OddsRatio_working_3-way'!X57^(1/3))*SIN(('OddsRatio_working_3-way'!Y57)/3)</f>
        <v>-3.4199444973200467E-2</v>
      </c>
      <c r="AJ57" s="11">
        <f>'OddsRatio_working_3-way'!U57/(3*'OddsRatio_working_3-way'!X57^(1/3))*SIN(('OddsRatio_working_3-way'!Y57+2*PI())/3)</f>
        <v>-0.4423450705566031</v>
      </c>
      <c r="AK57" s="11">
        <f>'OddsRatio_working_3-way'!U57/(3*'OddsRatio_working_3-way'!X57^(1/3))*SIN(('OddsRatio_working_3-way'!Y57+4*PI())/3)</f>
        <v>0.47654451552980354</v>
      </c>
      <c r="AL57" s="11">
        <f>'OddsRatio_working_3-way'!Z57+'OddsRatio_working_3-way'!AF57</f>
        <v>1.0610422997650615</v>
      </c>
      <c r="AM57" s="11">
        <f>'OddsRatio_working_3-way'!AA57+'OddsRatio_working_3-way'!AG57</f>
        <v>-0.58975632616676998</v>
      </c>
      <c r="AN57" s="11">
        <f>'OddsRatio_working_3-way'!AB57+'OddsRatio_working_3-way'!AH57</f>
        <v>-0.47128597359829161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1.0610422997650615</v>
      </c>
      <c r="AS57" s="11">
        <f>IF(('OddsRatio_working_3-way'!X57=0),IF(Q57&gt;0,-Q57^(1/3),(-Q57)^(1/3)),'OddsRatio_working_3-way'!AM57-'OddsRatio_working_3-way'!R57/3)</f>
        <v>-0.58975632616676998</v>
      </c>
      <c r="AT57" s="11">
        <f>IF(('OddsRatio_working_3-way'!X57=0),IF(Q57&gt;0,-Q57^(1/3),(-Q57)^(1/3)),'OddsRatio_working_3-way'!AN57-'OddsRatio_working_3-way'!R57/3)</f>
        <v>-0.47128597359829161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9">
        <f t="shared" si="13"/>
        <v>0.44809465142896943</v>
      </c>
      <c r="E58" s="9">
        <f t="shared" si="14"/>
        <v>0.26666489984578345</v>
      </c>
      <c r="F58" s="9">
        <f t="shared" si="15"/>
        <v>0.28524044872524729</v>
      </c>
      <c r="G58" s="9">
        <f t="shared" si="16"/>
        <v>1.061785654858413</v>
      </c>
      <c r="H58" s="9">
        <f t="shared" si="17"/>
        <v>2.2316713596357598</v>
      </c>
      <c r="I58" s="9">
        <f t="shared" si="18"/>
        <v>3.7500248460832899</v>
      </c>
      <c r="J58" s="9">
        <f t="shared" si="19"/>
        <v>3.5058141454658553</v>
      </c>
      <c r="K58" s="11">
        <f t="shared" si="20"/>
        <v>0.46296296296296291</v>
      </c>
      <c r="L58" s="11">
        <f t="shared" si="21"/>
        <v>0.2785515320334262</v>
      </c>
      <c r="M58" s="11">
        <f t="shared" si="22"/>
        <v>0.29761904761904762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-0.27213367034629821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0.23450587807598017</v>
      </c>
      <c r="Q58" s="11">
        <f>2*'OddsRatio_working_3-way'!K58*'OddsRatio_working_3-way'!L58*'OddsRatio_working_3-way'!M58</f>
        <v>7.6761334885754567E-2</v>
      </c>
      <c r="R58" s="11">
        <f t="shared" si="23"/>
        <v>0</v>
      </c>
      <c r="S58" s="11">
        <f t="shared" si="24"/>
        <v>-0.86173047891341215</v>
      </c>
      <c r="T58" s="11">
        <f t="shared" si="25"/>
        <v>-0.28207216985709077</v>
      </c>
      <c r="U58" s="11">
        <f>'OddsRatio_working_3-way'!S58-'OddsRatio_working_3-way'!R58^2/3</f>
        <v>-0.86173047891341215</v>
      </c>
      <c r="V58" s="11">
        <f>'OddsRatio_working_3-way'!S58*'OddsRatio_working_3-way'!R58/3-2*'OddsRatio_working_3-way'!R58^3/27-'OddsRatio_working_3-way'!T58</f>
        <v>0.28207216985709077</v>
      </c>
      <c r="W58" s="11">
        <f>'OddsRatio_working_3-way'!V58^2+4*'OddsRatio_working_3-way'!U58^3/27</f>
        <v>-1.523578251105373E-2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0.15394844227771615</v>
      </c>
      <c r="Y58" s="11">
        <f>IF('OddsRatio_working_3-way'!W58&gt;=0,IF('OddsRatio_working_3-way'!V58+SQRT('OddsRatio_working_3-way'!W58)&gt;0,0,PI()),ACOS('OddsRatio_working_3-way'!V58/(2*'OddsRatio_working_3-way'!X58)))</f>
        <v>0.41249000046570483</v>
      </c>
      <c r="Z58" s="11">
        <f>'OddsRatio_working_3-way'!X58^(1/3)*COS('OddsRatio_working_3-way'!Y58/3)</f>
        <v>0.53089282742920652</v>
      </c>
      <c r="AA58" s="11">
        <f>'OddsRatio_working_3-way'!X58^(1/3)*COS(('OddsRatio_working_3-way'!Y58+2*PI())/3)</f>
        <v>-0.32906421048971973</v>
      </c>
      <c r="AB58" s="11">
        <f>'OddsRatio_working_3-way'!X58^(1/3)*COS(('OddsRatio_working_3-way'!Y58+4*PI())/3)</f>
        <v>-0.20182861693948675</v>
      </c>
      <c r="AC58" s="11">
        <f>'OddsRatio_working_3-way'!X58^(1/3)*SIN('OddsRatio_working_3-way'!Y58/3)</f>
        <v>7.3459504186728794E-2</v>
      </c>
      <c r="AD58" s="11">
        <f>'OddsRatio_working_3-way'!X58^(1/3)*SIN(('OddsRatio_working_3-way'!Y58+2*PI())/3)</f>
        <v>0.42303692314727653</v>
      </c>
      <c r="AE58" s="11">
        <f>'OddsRatio_working_3-way'!X58^(1/3)*SIN(('OddsRatio_working_3-way'!Y58+4*PI())/3)</f>
        <v>-0.4964964273340054</v>
      </c>
      <c r="AF58" s="11">
        <f>-'OddsRatio_working_3-way'!U58/(3*'OddsRatio_working_3-way'!X58^(1/3))*COS(('OddsRatio_working_3-way'!Y58)/3)</f>
        <v>0.53089282742920652</v>
      </c>
      <c r="AG58" s="11">
        <f>-'OddsRatio_working_3-way'!U58/(3*'OddsRatio_working_3-way'!X58^(1/3))*COS(('OddsRatio_working_3-way'!Y58+2*PI())/3)</f>
        <v>-0.32906421048971973</v>
      </c>
      <c r="AH58" s="11">
        <f>-'OddsRatio_working_3-way'!U58/(3*'OddsRatio_working_3-way'!X58^(1/3))*COS(('OddsRatio_working_3-way'!Y58+4*PI())/3)</f>
        <v>-0.20182861693948675</v>
      </c>
      <c r="AI58" s="11">
        <f>'OddsRatio_working_3-way'!U58/(3*'OddsRatio_working_3-way'!X58^(1/3))*SIN(('OddsRatio_working_3-way'!Y58)/3)</f>
        <v>-7.3459504186728794E-2</v>
      </c>
      <c r="AJ58" s="11">
        <f>'OddsRatio_working_3-way'!U58/(3*'OddsRatio_working_3-way'!X58^(1/3))*SIN(('OddsRatio_working_3-way'!Y58+2*PI())/3)</f>
        <v>-0.42303692314727653</v>
      </c>
      <c r="AK58" s="11">
        <f>'OddsRatio_working_3-way'!U58/(3*'OddsRatio_working_3-way'!X58^(1/3))*SIN(('OddsRatio_working_3-way'!Y58+4*PI())/3)</f>
        <v>0.4964964273340054</v>
      </c>
      <c r="AL58" s="11">
        <f>'OddsRatio_working_3-way'!Z58+'OddsRatio_working_3-way'!AF58</f>
        <v>1.061785654858413</v>
      </c>
      <c r="AM58" s="11">
        <f>'OddsRatio_working_3-way'!AA58+'OddsRatio_working_3-way'!AG58</f>
        <v>-0.65812842097943947</v>
      </c>
      <c r="AN58" s="11">
        <f>'OddsRatio_working_3-way'!AB58+'OddsRatio_working_3-way'!AH58</f>
        <v>-0.40365723387897351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1.061785654858413</v>
      </c>
      <c r="AS58" s="11">
        <f>IF(('OddsRatio_working_3-way'!X58=0),IF(Q58&gt;0,-Q58^(1/3),(-Q58)^(1/3)),'OddsRatio_working_3-way'!AM58-'OddsRatio_working_3-way'!R58/3)</f>
        <v>-0.65812842097943947</v>
      </c>
      <c r="AT58" s="11">
        <f>IF(('OddsRatio_working_3-way'!X58=0),IF(Q58&gt;0,-Q58^(1/3),(-Q58)^(1/3)),'OddsRatio_working_3-way'!AN58-'OddsRatio_working_3-way'!R58/3)</f>
        <v>-0.40365723387897351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9">
        <f t="shared" si="13"/>
        <v>0.45191053404490972</v>
      </c>
      <c r="E59" s="9">
        <f t="shared" si="14"/>
        <v>0.27484370830150651</v>
      </c>
      <c r="F59" s="9">
        <f t="shared" si="15"/>
        <v>0.27324575765358383</v>
      </c>
      <c r="G59" s="9">
        <f t="shared" si="16"/>
        <v>1.0638836607560913</v>
      </c>
      <c r="H59" s="9">
        <f t="shared" si="17"/>
        <v>2.2128273732619443</v>
      </c>
      <c r="I59" s="9">
        <f t="shared" si="18"/>
        <v>3.6384314786751069</v>
      </c>
      <c r="J59" s="9">
        <f t="shared" si="19"/>
        <v>3.6597091518902278</v>
      </c>
      <c r="K59" s="11">
        <f t="shared" si="20"/>
        <v>0.46728971962616822</v>
      </c>
      <c r="L59" s="11">
        <f t="shared" si="21"/>
        <v>0.28735632183908044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-0.27116615257124455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0.23479581971364122</v>
      </c>
      <c r="Q59" s="11">
        <f>2*'OddsRatio_working_3-way'!K59*'OddsRatio_working_3-way'!L59*'OddsRatio_working_3-way'!M59</f>
        <v>7.6730660037137632E-2</v>
      </c>
      <c r="R59" s="11">
        <f t="shared" si="23"/>
        <v>0</v>
      </c>
      <c r="S59" s="11">
        <f t="shared" si="24"/>
        <v>-0.86587436332767376</v>
      </c>
      <c r="T59" s="11">
        <f t="shared" si="25"/>
        <v>-0.28296547821165802</v>
      </c>
      <c r="U59" s="11">
        <f>'OddsRatio_working_3-way'!S59-'OddsRatio_working_3-way'!R59^2/3</f>
        <v>-0.86587436332767376</v>
      </c>
      <c r="V59" s="11">
        <f>'OddsRatio_working_3-way'!S59*'OddsRatio_working_3-way'!R59/3-2*'OddsRatio_working_3-way'!R59^3/27-'OddsRatio_working_3-way'!T59</f>
        <v>0.28296547821165802</v>
      </c>
      <c r="W59" s="11">
        <f>'OddsRatio_working_3-way'!V59^2+4*'OddsRatio_working_3-way'!U59^3/27</f>
        <v>-1.610524496676552E-2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0.15506023573624367</v>
      </c>
      <c r="Y59" s="11">
        <f>IF('OddsRatio_working_3-way'!W59&gt;=0,IF('OddsRatio_working_3-way'!V59+SQRT('OddsRatio_working_3-way'!W59)&gt;0,0,PI()),ACOS('OddsRatio_working_3-way'!V59/(2*'OddsRatio_working_3-way'!X59)))</f>
        <v>0.42159530604612594</v>
      </c>
      <c r="Z59" s="11">
        <f>'OddsRatio_working_3-way'!X59^(1/3)*COS('OddsRatio_working_3-way'!Y59/3)</f>
        <v>0.53194183037804565</v>
      </c>
      <c r="AA59" s="11">
        <f>'OddsRatio_working_3-way'!X59^(1/3)*COS(('OddsRatio_working_3-way'!Y59+2*PI())/3)</f>
        <v>-0.33113998494193048</v>
      </c>
      <c r="AB59" s="11">
        <f>'OddsRatio_working_3-way'!X59^(1/3)*COS(('OddsRatio_working_3-way'!Y59+4*PI())/3)</f>
        <v>-0.20080184543611548</v>
      </c>
      <c r="AC59" s="11">
        <f>'OddsRatio_working_3-way'!X59^(1/3)*SIN('OddsRatio_working_3-way'!Y59/3)</f>
        <v>7.5250759929357466E-2</v>
      </c>
      <c r="AD59" s="11">
        <f>'OddsRatio_working_3-way'!X59^(1/3)*SIN(('OddsRatio_working_3-way'!Y59+2*PI())/3)</f>
        <v>0.42304975847830156</v>
      </c>
      <c r="AE59" s="11">
        <f>'OddsRatio_working_3-way'!X59^(1/3)*SIN(('OddsRatio_working_3-way'!Y59+4*PI())/3)</f>
        <v>-0.49830051840765893</v>
      </c>
      <c r="AF59" s="11">
        <f>-'OddsRatio_working_3-way'!U59/(3*'OddsRatio_working_3-way'!X59^(1/3))*COS(('OddsRatio_working_3-way'!Y59)/3)</f>
        <v>0.53194183037804565</v>
      </c>
      <c r="AG59" s="11">
        <f>-'OddsRatio_working_3-way'!U59/(3*'OddsRatio_working_3-way'!X59^(1/3))*COS(('OddsRatio_working_3-way'!Y59+2*PI())/3)</f>
        <v>-0.33113998494193048</v>
      </c>
      <c r="AH59" s="11">
        <f>-'OddsRatio_working_3-way'!U59/(3*'OddsRatio_working_3-way'!X59^(1/3))*COS(('OddsRatio_working_3-way'!Y59+4*PI())/3)</f>
        <v>-0.20080184543611548</v>
      </c>
      <c r="AI59" s="11">
        <f>'OddsRatio_working_3-way'!U59/(3*'OddsRatio_working_3-way'!X59^(1/3))*SIN(('OddsRatio_working_3-way'!Y59)/3)</f>
        <v>-7.5250759929357466E-2</v>
      </c>
      <c r="AJ59" s="11">
        <f>'OddsRatio_working_3-way'!U59/(3*'OddsRatio_working_3-way'!X59^(1/3))*SIN(('OddsRatio_working_3-way'!Y59+2*PI())/3)</f>
        <v>-0.42304975847830156</v>
      </c>
      <c r="AK59" s="11">
        <f>'OddsRatio_working_3-way'!U59/(3*'OddsRatio_working_3-way'!X59^(1/3))*SIN(('OddsRatio_working_3-way'!Y59+4*PI())/3)</f>
        <v>0.49830051840765893</v>
      </c>
      <c r="AL59" s="11">
        <f>'OddsRatio_working_3-way'!Z59+'OddsRatio_working_3-way'!AF59</f>
        <v>1.0638836607560913</v>
      </c>
      <c r="AM59" s="11">
        <f>'OddsRatio_working_3-way'!AA59+'OddsRatio_working_3-way'!AG59</f>
        <v>-0.66227996988386095</v>
      </c>
      <c r="AN59" s="11">
        <f>'OddsRatio_working_3-way'!AB59+'OddsRatio_working_3-way'!AH59</f>
        <v>-0.40160369087223097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1.0638836607560913</v>
      </c>
      <c r="AS59" s="11">
        <f>IF(('OddsRatio_working_3-way'!X59=0),IF(Q59&gt;0,-Q59^(1/3),(-Q59)^(1/3)),'OddsRatio_working_3-way'!AM59-'OddsRatio_working_3-way'!R59/3)</f>
        <v>-0.66227996988386095</v>
      </c>
      <c r="AT59" s="11">
        <f>IF(('OddsRatio_working_3-way'!X59=0),IF(Q59&gt;0,-Q59^(1/3),(-Q59)^(1/3)),'OddsRatio_working_3-way'!AN59-'OddsRatio_working_3-way'!R59/3)</f>
        <v>-0.40160369087223097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9">
        <f t="shared" si="13"/>
        <v>0.39092312129758333</v>
      </c>
      <c r="E60" s="9">
        <f t="shared" si="14"/>
        <v>0.30797845393140161</v>
      </c>
      <c r="F60" s="9">
        <f t="shared" si="15"/>
        <v>0.30109842477101484</v>
      </c>
      <c r="G60" s="9">
        <f t="shared" si="16"/>
        <v>1.059896409676226</v>
      </c>
      <c r="H60" s="9">
        <f t="shared" si="17"/>
        <v>2.5580477222240523</v>
      </c>
      <c r="I60" s="9">
        <f t="shared" si="18"/>
        <v>3.2469803885135993</v>
      </c>
      <c r="J60" s="9">
        <f t="shared" si="19"/>
        <v>3.3211731371909345</v>
      </c>
      <c r="K60" s="11">
        <f t="shared" si="20"/>
        <v>0.40485829959514169</v>
      </c>
      <c r="L60" s="11">
        <f t="shared" si="21"/>
        <v>0.32051282051282048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-0.2776227681295389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0.23511785343420138</v>
      </c>
      <c r="Q60" s="11">
        <f>2*'OddsRatio_working_3-way'!K60*'OddsRatio_working_3-way'!L60*'OddsRatio_working_3-way'!M60</f>
        <v>8.1355658627751321E-2</v>
      </c>
      <c r="R60" s="11">
        <f t="shared" si="23"/>
        <v>0</v>
      </c>
      <c r="S60" s="11">
        <f t="shared" si="24"/>
        <v>-0.84689687023254268</v>
      </c>
      <c r="T60" s="11">
        <f t="shared" si="25"/>
        <v>-0.29304389973444372</v>
      </c>
      <c r="U60" s="11">
        <f>'OddsRatio_working_3-way'!S60-'OddsRatio_working_3-way'!R60^2/3</f>
        <v>-0.84689687023254268</v>
      </c>
      <c r="V60" s="11">
        <f>'OddsRatio_working_3-way'!S60*'OddsRatio_working_3-way'!R60/3-2*'OddsRatio_working_3-way'!R60^3/27-'OddsRatio_working_3-way'!T60</f>
        <v>0.29304389973444372</v>
      </c>
      <c r="W60" s="11">
        <f>'OddsRatio_working_3-way'!V60^2+4*'OddsRatio_working_3-way'!U60^3/27</f>
        <v>-4.1139382142538622E-3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0.14999055419077609</v>
      </c>
      <c r="Y60" s="11">
        <f>IF('OddsRatio_working_3-way'!W60&gt;=0,IF('OddsRatio_working_3-way'!V60+SQRT('OddsRatio_working_3-way'!W60)&gt;0,0,PI()),ACOS('OddsRatio_working_3-way'!V60/(2*'OddsRatio_working_3-way'!X60)))</f>
        <v>0.21547700666635761</v>
      </c>
      <c r="Z60" s="11">
        <f>'OddsRatio_working_3-way'!X60^(1/3)*COS('OddsRatio_working_3-way'!Y60/3)</f>
        <v>0.529948204838113</v>
      </c>
      <c r="AA60" s="11">
        <f>'OddsRatio_working_3-way'!X60^(1/3)*COS(('OddsRatio_working_3-way'!Y60+2*PI())/3)</f>
        <v>-0.29799519718863898</v>
      </c>
      <c r="AB60" s="11">
        <f>'OddsRatio_working_3-way'!X60^(1/3)*COS(('OddsRatio_working_3-way'!Y60+4*PI())/3)</f>
        <v>-0.23195300764947388</v>
      </c>
      <c r="AC60" s="11">
        <f>'OddsRatio_working_3-way'!X60^(1/3)*SIN('OddsRatio_working_3-way'!Y60/3)</f>
        <v>3.8129475908309174E-2</v>
      </c>
      <c r="AD60" s="11">
        <f>'OddsRatio_working_3-way'!X60^(1/3)*SIN(('OddsRatio_working_3-way'!Y60+2*PI())/3)</f>
        <v>0.43988387012561059</v>
      </c>
      <c r="AE60" s="11">
        <f>'OddsRatio_working_3-way'!X60^(1/3)*SIN(('OddsRatio_working_3-way'!Y60+4*PI())/3)</f>
        <v>-0.47801334603391987</v>
      </c>
      <c r="AF60" s="11">
        <f>-'OddsRatio_working_3-way'!U60/(3*'OddsRatio_working_3-way'!X60^(1/3))*COS(('OddsRatio_working_3-way'!Y60)/3)</f>
        <v>0.529948204838113</v>
      </c>
      <c r="AG60" s="11">
        <f>-'OddsRatio_working_3-way'!U60/(3*'OddsRatio_working_3-way'!X60^(1/3))*COS(('OddsRatio_working_3-way'!Y60+2*PI())/3)</f>
        <v>-0.29799519718863898</v>
      </c>
      <c r="AH60" s="11">
        <f>-'OddsRatio_working_3-way'!U60/(3*'OddsRatio_working_3-way'!X60^(1/3))*COS(('OddsRatio_working_3-way'!Y60+4*PI())/3)</f>
        <v>-0.23195300764947388</v>
      </c>
      <c r="AI60" s="11">
        <f>'OddsRatio_working_3-way'!U60/(3*'OddsRatio_working_3-way'!X60^(1/3))*SIN(('OddsRatio_working_3-way'!Y60)/3)</f>
        <v>-3.8129475908309174E-2</v>
      </c>
      <c r="AJ60" s="11">
        <f>'OddsRatio_working_3-way'!U60/(3*'OddsRatio_working_3-way'!X60^(1/3))*SIN(('OddsRatio_working_3-way'!Y60+2*PI())/3)</f>
        <v>-0.43988387012561059</v>
      </c>
      <c r="AK60" s="11">
        <f>'OddsRatio_working_3-way'!U60/(3*'OddsRatio_working_3-way'!X60^(1/3))*SIN(('OddsRatio_working_3-way'!Y60+4*PI())/3)</f>
        <v>0.47801334603391987</v>
      </c>
      <c r="AL60" s="11">
        <f>'OddsRatio_working_3-way'!Z60+'OddsRatio_working_3-way'!AF60</f>
        <v>1.059896409676226</v>
      </c>
      <c r="AM60" s="11">
        <f>'OddsRatio_working_3-way'!AA60+'OddsRatio_working_3-way'!AG60</f>
        <v>-0.59599039437727797</v>
      </c>
      <c r="AN60" s="11">
        <f>'OddsRatio_working_3-way'!AB60+'OddsRatio_working_3-way'!AH60</f>
        <v>-0.46390601529894776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1.059896409676226</v>
      </c>
      <c r="AS60" s="11">
        <f>IF(('OddsRatio_working_3-way'!X60=0),IF(Q60&gt;0,-Q60^(1/3),(-Q60)^(1/3)),'OddsRatio_working_3-way'!AM60-'OddsRatio_working_3-way'!R60/3)</f>
        <v>-0.59599039437727797</v>
      </c>
      <c r="AT60" s="11">
        <f>IF(('OddsRatio_working_3-way'!X60=0),IF(Q60&gt;0,-Q60^(1/3),(-Q60)^(1/3)),'OddsRatio_working_3-way'!AN60-'OddsRatio_working_3-way'!R60/3)</f>
        <v>-0.46390601529894776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9">
        <f t="shared" si="13"/>
        <v>9.1560400731323197E-2</v>
      </c>
      <c r="E61" s="9">
        <f t="shared" si="14"/>
        <v>0.15674743772690289</v>
      </c>
      <c r="F61" s="9">
        <f t="shared" si="15"/>
        <v>0.75169216154177376</v>
      </c>
      <c r="G61" s="9">
        <f t="shared" si="16"/>
        <v>1.1797564936162988</v>
      </c>
      <c r="H61" s="9">
        <f t="shared" si="17"/>
        <v>10.92175211131307</v>
      </c>
      <c r="I61" s="9">
        <f t="shared" si="18"/>
        <v>6.3796896108903214</v>
      </c>
      <c r="J61" s="9">
        <f t="shared" si="19"/>
        <v>1.3303318182125636</v>
      </c>
      <c r="K61" s="11">
        <f t="shared" si="20"/>
        <v>0.10626992561105207</v>
      </c>
      <c r="L61" s="11">
        <f t="shared" si="21"/>
        <v>0.17985611510791369</v>
      </c>
      <c r="M61" s="11">
        <f t="shared" si="22"/>
        <v>0.78125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-0.16034096208686599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0.19785247784768997</v>
      </c>
      <c r="Q61" s="11">
        <f>2*'OddsRatio_working_3-way'!K61*'OddsRatio_working_3-way'!L61*'OddsRatio_working_3-way'!M61</f>
        <v>2.9864524958141885E-2</v>
      </c>
      <c r="R61" s="11">
        <f t="shared" si="23"/>
        <v>0</v>
      </c>
      <c r="S61" s="11">
        <f t="shared" si="24"/>
        <v>-1.2339484263572138</v>
      </c>
      <c r="T61" s="11">
        <f t="shared" si="25"/>
        <v>-0.18625636624259834</v>
      </c>
      <c r="U61" s="11">
        <f>'OddsRatio_working_3-way'!S61-'OddsRatio_working_3-way'!R61^2/3</f>
        <v>-1.2339484263572138</v>
      </c>
      <c r="V61" s="11">
        <f>'OddsRatio_working_3-way'!S61*'OddsRatio_working_3-way'!R61/3-2*'OddsRatio_working_3-way'!R61^3/27-'OddsRatio_working_3-way'!T61</f>
        <v>0.18625636624259834</v>
      </c>
      <c r="W61" s="11">
        <f>'OddsRatio_working_3-way'!V61^2+4*'OddsRatio_working_3-way'!U61^3/27</f>
        <v>-0.24365601960811928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0.26379322090134166</v>
      </c>
      <c r="Y61" s="11">
        <f>IF('OddsRatio_working_3-way'!W61&gt;=0,IF('OddsRatio_working_3-way'!V61+SQRT('OddsRatio_working_3-way'!W61)&gt;0,0,PI()),ACOS('OddsRatio_working_3-way'!V61/(2*'OddsRatio_working_3-way'!X61)))</f>
        <v>1.2099835571516007</v>
      </c>
      <c r="Z61" s="11">
        <f>'OddsRatio_working_3-way'!X61^(1/3)*COS('OddsRatio_working_3-way'!Y61/3)</f>
        <v>0.58987824680814938</v>
      </c>
      <c r="AA61" s="11">
        <f>'OddsRatio_working_3-way'!X61^(1/3)*COS(('OddsRatio_working_3-way'!Y61+2*PI())/3)</f>
        <v>-0.51292959807260574</v>
      </c>
      <c r="AB61" s="11">
        <f>'OddsRatio_working_3-way'!X61^(1/3)*COS(('OddsRatio_working_3-way'!Y61+4*PI())/3)</f>
        <v>-7.6948648735543468E-2</v>
      </c>
      <c r="AC61" s="11">
        <f>'OddsRatio_working_3-way'!X61^(1/3)*SIN('OddsRatio_working_3-way'!Y61/3)</f>
        <v>0.25171371846130147</v>
      </c>
      <c r="AD61" s="11">
        <f>'OddsRatio_working_3-way'!X61^(1/3)*SIN(('OddsRatio_working_3-way'!Y61+2*PI())/3)</f>
        <v>0.38499268764503358</v>
      </c>
      <c r="AE61" s="11">
        <f>'OddsRatio_working_3-way'!X61^(1/3)*SIN(('OddsRatio_working_3-way'!Y61+4*PI())/3)</f>
        <v>-0.63670640610633511</v>
      </c>
      <c r="AF61" s="11">
        <f>-'OddsRatio_working_3-way'!U61/(3*'OddsRatio_working_3-way'!X61^(1/3))*COS(('OddsRatio_working_3-way'!Y61)/3)</f>
        <v>0.58987824680814926</v>
      </c>
      <c r="AG61" s="11">
        <f>-'OddsRatio_working_3-way'!U61/(3*'OddsRatio_working_3-way'!X61^(1/3))*COS(('OddsRatio_working_3-way'!Y61+2*PI())/3)</f>
        <v>-0.51292959807260563</v>
      </c>
      <c r="AH61" s="11">
        <f>-'OddsRatio_working_3-way'!U61/(3*'OddsRatio_working_3-way'!X61^(1/3))*COS(('OddsRatio_working_3-way'!Y61+4*PI())/3)</f>
        <v>-7.6948648735543454E-2</v>
      </c>
      <c r="AI61" s="11">
        <f>'OddsRatio_working_3-way'!U61/(3*'OddsRatio_working_3-way'!X61^(1/3))*SIN(('OddsRatio_working_3-way'!Y61)/3)</f>
        <v>-0.25171371846130142</v>
      </c>
      <c r="AJ61" s="11">
        <f>'OddsRatio_working_3-way'!U61/(3*'OddsRatio_working_3-way'!X61^(1/3))*SIN(('OddsRatio_working_3-way'!Y61+2*PI())/3)</f>
        <v>-0.38499268764503353</v>
      </c>
      <c r="AK61" s="11">
        <f>'OddsRatio_working_3-way'!U61/(3*'OddsRatio_working_3-way'!X61^(1/3))*SIN(('OddsRatio_working_3-way'!Y61+4*PI())/3)</f>
        <v>0.636706406106335</v>
      </c>
      <c r="AL61" s="11">
        <f>'OddsRatio_working_3-way'!Z61+'OddsRatio_working_3-way'!AF61</f>
        <v>1.1797564936162988</v>
      </c>
      <c r="AM61" s="11">
        <f>'OddsRatio_working_3-way'!AA61+'OddsRatio_working_3-way'!AG61</f>
        <v>-1.0258591961452113</v>
      </c>
      <c r="AN61" s="11">
        <f>'OddsRatio_working_3-way'!AB61+'OddsRatio_working_3-way'!AH61</f>
        <v>-0.15389729747108694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1.1797564936162988</v>
      </c>
      <c r="AS61" s="11">
        <f>IF(('OddsRatio_working_3-way'!X61=0),IF(Q61&gt;0,-Q61^(1/3),(-Q61)^(1/3)),'OddsRatio_working_3-way'!AM61-'OddsRatio_working_3-way'!R61/3)</f>
        <v>-1.0258591961452113</v>
      </c>
      <c r="AT61" s="11">
        <f>IF(('OddsRatio_working_3-way'!X61=0),IF(Q61&gt;0,-Q61^(1/3),(-Q61)^(1/3)),'OddsRatio_working_3-way'!AN61-'OddsRatio_working_3-way'!R61/3)</f>
        <v>-0.15389729747108694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9">
        <f t="shared" si="13"/>
        <v>0.72330437109536438</v>
      </c>
      <c r="E62" s="9">
        <f t="shared" si="14"/>
        <v>0.18150861481909847</v>
      </c>
      <c r="F62" s="9">
        <f t="shared" si="15"/>
        <v>9.5187014085537119E-2</v>
      </c>
      <c r="G62" s="9">
        <f t="shared" si="16"/>
        <v>1.159223746251592</v>
      </c>
      <c r="H62" s="9">
        <f t="shared" si="17"/>
        <v>1.3825438362630253</v>
      </c>
      <c r="I62" s="9">
        <f t="shared" si="18"/>
        <v>5.5093803729186925</v>
      </c>
      <c r="J62" s="9">
        <f t="shared" si="19"/>
        <v>10.505634719263053</v>
      </c>
      <c r="K62" s="11">
        <f t="shared" si="20"/>
        <v>0.75187969924812026</v>
      </c>
      <c r="L62" s="11">
        <f t="shared" si="21"/>
        <v>0.20449897750511248</v>
      </c>
      <c r="M62" s="11">
        <f t="shared" si="22"/>
        <v>0.10869565217391305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-0.17592561023791808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0.20757415009917435</v>
      </c>
      <c r="Q62" s="11">
        <f>2*'OddsRatio_working_3-way'!K62*'OddsRatio_working_3-way'!L62*'OddsRatio_working_3-way'!M62</f>
        <v>3.342578906588959E-2</v>
      </c>
      <c r="R62" s="11">
        <f t="shared" si="23"/>
        <v>0</v>
      </c>
      <c r="S62" s="11">
        <f t="shared" si="24"/>
        <v>-1.1798972862362418</v>
      </c>
      <c r="T62" s="11">
        <f t="shared" si="25"/>
        <v>-0.18999956300100512</v>
      </c>
      <c r="U62" s="11">
        <f>'OddsRatio_working_3-way'!S62-'OddsRatio_working_3-way'!R62^2/3</f>
        <v>-1.1798972862362418</v>
      </c>
      <c r="V62" s="11">
        <f>'OddsRatio_working_3-way'!S62*'OddsRatio_working_3-way'!R62/3-2*'OddsRatio_working_3-way'!R62^3/27-'OddsRatio_working_3-way'!T62</f>
        <v>0.18999956300100512</v>
      </c>
      <c r="W62" s="11">
        <f>'OddsRatio_working_3-way'!V62^2+4*'OddsRatio_working_3-way'!U62^3/27</f>
        <v>-0.20724875589829536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0.24665187503791061</v>
      </c>
      <c r="Y62" s="11">
        <f>IF('OddsRatio_working_3-way'!W62&gt;=0,IF('OddsRatio_working_3-way'!V62+SQRT('OddsRatio_working_3-way'!W62)&gt;0,0,PI()),ACOS('OddsRatio_working_3-way'!V62/(2*'OddsRatio_working_3-way'!X62)))</f>
        <v>1.1754180107243257</v>
      </c>
      <c r="Z62" s="11">
        <f>'OddsRatio_working_3-way'!X62^(1/3)*COS('OddsRatio_working_3-way'!Y62/3)</f>
        <v>0.57961187312579598</v>
      </c>
      <c r="AA62" s="11">
        <f>'OddsRatio_working_3-way'!X62^(1/3)*COS(('OddsRatio_working_3-way'!Y62+2*PI())/3)</f>
        <v>-0.49719899082886199</v>
      </c>
      <c r="AB62" s="11">
        <f>'OddsRatio_working_3-way'!X62^(1/3)*COS(('OddsRatio_working_3-way'!Y62+4*PI())/3)</f>
        <v>-8.2412882296934373E-2</v>
      </c>
      <c r="AC62" s="11">
        <f>'OddsRatio_working_3-way'!X62^(1/3)*SIN('OddsRatio_working_3-way'!Y62/3)</f>
        <v>0.239476871417026</v>
      </c>
      <c r="AD62" s="11">
        <f>'OddsRatio_working_3-way'!X62^(1/3)*SIN(('OddsRatio_working_3-way'!Y62+2*PI())/3)</f>
        <v>0.38222017075350928</v>
      </c>
      <c r="AE62" s="11">
        <f>'OddsRatio_working_3-way'!X62^(1/3)*SIN(('OddsRatio_working_3-way'!Y62+4*PI())/3)</f>
        <v>-0.62169704217053523</v>
      </c>
      <c r="AF62" s="11">
        <f>-'OddsRatio_working_3-way'!U62/(3*'OddsRatio_working_3-way'!X62^(1/3))*COS(('OddsRatio_working_3-way'!Y62)/3)</f>
        <v>0.57961187312579598</v>
      </c>
      <c r="AG62" s="11">
        <f>-'OddsRatio_working_3-way'!U62/(3*'OddsRatio_working_3-way'!X62^(1/3))*COS(('OddsRatio_working_3-way'!Y62+2*PI())/3)</f>
        <v>-0.49719899082886199</v>
      </c>
      <c r="AH62" s="11">
        <f>-'OddsRatio_working_3-way'!U62/(3*'OddsRatio_working_3-way'!X62^(1/3))*COS(('OddsRatio_working_3-way'!Y62+4*PI())/3)</f>
        <v>-8.2412882296934373E-2</v>
      </c>
      <c r="AI62" s="11">
        <f>'OddsRatio_working_3-way'!U62/(3*'OddsRatio_working_3-way'!X62^(1/3))*SIN(('OddsRatio_working_3-way'!Y62)/3)</f>
        <v>-0.239476871417026</v>
      </c>
      <c r="AJ62" s="11">
        <f>'OddsRatio_working_3-way'!U62/(3*'OddsRatio_working_3-way'!X62^(1/3))*SIN(('OddsRatio_working_3-way'!Y62+2*PI())/3)</f>
        <v>-0.38222017075350928</v>
      </c>
      <c r="AK62" s="11">
        <f>'OddsRatio_working_3-way'!U62/(3*'OddsRatio_working_3-way'!X62^(1/3))*SIN(('OddsRatio_working_3-way'!Y62+4*PI())/3)</f>
        <v>0.62169704217053523</v>
      </c>
      <c r="AL62" s="11">
        <f>'OddsRatio_working_3-way'!Z62+'OddsRatio_working_3-way'!AF62</f>
        <v>1.159223746251592</v>
      </c>
      <c r="AM62" s="11">
        <f>'OddsRatio_working_3-way'!AA62+'OddsRatio_working_3-way'!AG62</f>
        <v>-0.99439798165772397</v>
      </c>
      <c r="AN62" s="11">
        <f>'OddsRatio_working_3-way'!AB62+'OddsRatio_working_3-way'!AH62</f>
        <v>-0.16482576459386875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1.159223746251592</v>
      </c>
      <c r="AS62" s="11">
        <f>IF(('OddsRatio_working_3-way'!X62=0),IF(Q62&gt;0,-Q62^(1/3),(-Q62)^(1/3)),'OddsRatio_working_3-way'!AM62-'OddsRatio_working_3-way'!R62/3)</f>
        <v>-0.99439798165772397</v>
      </c>
      <c r="AT62" s="11">
        <f>IF(('OddsRatio_working_3-way'!X62=0),IF(Q62&gt;0,-Q62^(1/3),(-Q62)^(1/3)),'OddsRatio_working_3-way'!AN62-'OddsRatio_working_3-way'!R62/3)</f>
        <v>-0.16482576459386875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9">
        <f t="shared" si="13"/>
        <v>0.82639387969991507</v>
      </c>
      <c r="E63" s="9">
        <f t="shared" si="14"/>
        <v>0.12043468861057768</v>
      </c>
      <c r="F63" s="9">
        <f t="shared" si="15"/>
        <v>5.3171431689507415E-2</v>
      </c>
      <c r="G63" s="9">
        <f t="shared" si="16"/>
        <v>1.2357454446834368</v>
      </c>
      <c r="H63" s="9">
        <f t="shared" si="17"/>
        <v>1.210076725596184</v>
      </c>
      <c r="I63" s="9">
        <f t="shared" si="18"/>
        <v>8.3032555780791117</v>
      </c>
      <c r="J63" s="9">
        <f t="shared" si="19"/>
        <v>18.807091857888324</v>
      </c>
      <c r="K63" s="11">
        <f t="shared" si="20"/>
        <v>0.85470085470085477</v>
      </c>
      <c r="L63" s="11">
        <f t="shared" si="21"/>
        <v>0.14471780028943559</v>
      </c>
      <c r="M63" s="11">
        <f t="shared" si="22"/>
        <v>6.4892926670992862E-2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-0.11620741358042397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0.1644657275456905</v>
      </c>
      <c r="Q63" s="11">
        <f>2*'OddsRatio_working_3-way'!K63*'OddsRatio_working_3-way'!L63*'OddsRatio_working_3-way'!M63</f>
        <v>1.605326769601664E-2</v>
      </c>
      <c r="R63" s="11">
        <f t="shared" si="23"/>
        <v>0</v>
      </c>
      <c r="S63" s="11">
        <f t="shared" si="24"/>
        <v>-1.4152774119860114</v>
      </c>
      <c r="T63" s="11">
        <f t="shared" si="25"/>
        <v>-0.13814323201425194</v>
      </c>
      <c r="U63" s="11">
        <f>'OddsRatio_working_3-way'!S63-'OddsRatio_working_3-way'!R63^2/3</f>
        <v>-1.4152774119860114</v>
      </c>
      <c r="V63" s="11">
        <f>'OddsRatio_working_3-way'!S63*'OddsRatio_working_3-way'!R63/3-2*'OddsRatio_working_3-way'!R63^3/27-'OddsRatio_working_3-way'!T63</f>
        <v>0.13814323201425194</v>
      </c>
      <c r="W63" s="11">
        <f>'OddsRatio_working_3-way'!V63^2+4*'OddsRatio_working_3-way'!U63^3/27</f>
        <v>-0.40088904379630536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0.32402646355955589</v>
      </c>
      <c r="Y63" s="11">
        <f>IF('OddsRatio_working_3-way'!W63&gt;=0,IF('OddsRatio_working_3-way'!V63+SQRT('OddsRatio_working_3-way'!W63)&gt;0,0,PI()),ACOS('OddsRatio_working_3-way'!V63/(2*'OddsRatio_working_3-way'!X63)))</f>
        <v>1.3559814239710741</v>
      </c>
      <c r="Z63" s="11">
        <f>'OddsRatio_working_3-way'!X63^(1/3)*COS('OddsRatio_working_3-way'!Y63/3)</f>
        <v>0.61787272234171842</v>
      </c>
      <c r="AA63" s="11">
        <f>'OddsRatio_working_3-way'!X63^(1/3)*COS(('OddsRatio_working_3-way'!Y63+2*PI())/3)</f>
        <v>-0.56873306483745334</v>
      </c>
      <c r="AB63" s="11">
        <f>'OddsRatio_working_3-way'!X63^(1/3)*COS(('OddsRatio_working_3-way'!Y63+4*PI())/3)</f>
        <v>-4.9139657504265209E-2</v>
      </c>
      <c r="AC63" s="11">
        <f>'OddsRatio_working_3-way'!X63^(1/3)*SIN('OddsRatio_working_3-way'!Y63/3)</f>
        <v>0.29998739359297127</v>
      </c>
      <c r="AD63" s="11">
        <f>'OddsRatio_working_3-way'!X63^(1/3)*SIN(('OddsRatio_working_3-way'!Y63+2*PI())/3)</f>
        <v>0.38509977705689147</v>
      </c>
      <c r="AE63" s="11">
        <f>'OddsRatio_working_3-way'!X63^(1/3)*SIN(('OddsRatio_working_3-way'!Y63+4*PI())/3)</f>
        <v>-0.68508717064986258</v>
      </c>
      <c r="AF63" s="11">
        <f>-'OddsRatio_working_3-way'!U63/(3*'OddsRatio_working_3-way'!X63^(1/3))*COS(('OddsRatio_working_3-way'!Y63)/3)</f>
        <v>0.61787272234171842</v>
      </c>
      <c r="AG63" s="11">
        <f>-'OddsRatio_working_3-way'!U63/(3*'OddsRatio_working_3-way'!X63^(1/3))*COS(('OddsRatio_working_3-way'!Y63+2*PI())/3)</f>
        <v>-0.56873306483745334</v>
      </c>
      <c r="AH63" s="11">
        <f>-'OddsRatio_working_3-way'!U63/(3*'OddsRatio_working_3-way'!X63^(1/3))*COS(('OddsRatio_working_3-way'!Y63+4*PI())/3)</f>
        <v>-4.9139657504265209E-2</v>
      </c>
      <c r="AI63" s="11">
        <f>'OddsRatio_working_3-way'!U63/(3*'OddsRatio_working_3-way'!X63^(1/3))*SIN(('OddsRatio_working_3-way'!Y63)/3)</f>
        <v>-0.29998739359297127</v>
      </c>
      <c r="AJ63" s="11">
        <f>'OddsRatio_working_3-way'!U63/(3*'OddsRatio_working_3-way'!X63^(1/3))*SIN(('OddsRatio_working_3-way'!Y63+2*PI())/3)</f>
        <v>-0.38509977705689147</v>
      </c>
      <c r="AK63" s="11">
        <f>'OddsRatio_working_3-way'!U63/(3*'OddsRatio_working_3-way'!X63^(1/3))*SIN(('OddsRatio_working_3-way'!Y63+4*PI())/3)</f>
        <v>0.68508717064986258</v>
      </c>
      <c r="AL63" s="11">
        <f>'OddsRatio_working_3-way'!Z63+'OddsRatio_working_3-way'!AF63</f>
        <v>1.2357454446834368</v>
      </c>
      <c r="AM63" s="11">
        <f>'OddsRatio_working_3-way'!AA63+'OddsRatio_working_3-way'!AG63</f>
        <v>-1.1374661296749067</v>
      </c>
      <c r="AN63" s="11">
        <f>'OddsRatio_working_3-way'!AB63+'OddsRatio_working_3-way'!AH63</f>
        <v>-9.8279315008530418E-2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1.2357454446834368</v>
      </c>
      <c r="AS63" s="11">
        <f>IF(('OddsRatio_working_3-way'!X63=0),IF(Q63&gt;0,-Q63^(1/3),(-Q63)^(1/3)),'OddsRatio_working_3-way'!AM63-'OddsRatio_working_3-way'!R63/3)</f>
        <v>-1.1374661296749067</v>
      </c>
      <c r="AT63" s="11">
        <f>IF(('OddsRatio_working_3-way'!X63=0),IF(Q63&gt;0,-Q63^(1/3),(-Q63)^(1/3)),'OddsRatio_working_3-way'!AN63-'OddsRatio_working_3-way'!R63/3)</f>
        <v>-9.8279315008530418E-2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9">
        <f t="shared" si="13"/>
        <v>0.49787089566198961</v>
      </c>
      <c r="E64" s="9">
        <f t="shared" si="14"/>
        <v>0.26950649253043663</v>
      </c>
      <c r="F64" s="9">
        <f t="shared" si="15"/>
        <v>0.23262261180757415</v>
      </c>
      <c r="G64" s="9">
        <f t="shared" si="16"/>
        <v>1.050575871997145</v>
      </c>
      <c r="H64" s="9">
        <f t="shared" si="17"/>
        <v>2.008552837117259</v>
      </c>
      <c r="I64" s="9">
        <f t="shared" si="18"/>
        <v>3.7104857497526349</v>
      </c>
      <c r="J64" s="9">
        <f t="shared" si="19"/>
        <v>4.2988082380710342</v>
      </c>
      <c r="K64" s="11">
        <f t="shared" si="20"/>
        <v>0.51020408163265307</v>
      </c>
      <c r="L64" s="11">
        <f t="shared" si="21"/>
        <v>0.27932960893854747</v>
      </c>
      <c r="M64" s="11">
        <f t="shared" si="22"/>
        <v>0.24154589371980678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-0.2677202044286261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0.22995191113446428</v>
      </c>
      <c r="Q64" s="11">
        <f>2*'OddsRatio_working_3-way'!K64*'OddsRatio_working_3-way'!L64*'OddsRatio_working_3-way'!M64</f>
        <v>6.8847877585168957E-2</v>
      </c>
      <c r="R64" s="11">
        <f t="shared" si="23"/>
        <v>0</v>
      </c>
      <c r="S64" s="11">
        <f t="shared" si="24"/>
        <v>-0.8589262496091109</v>
      </c>
      <c r="T64" s="11">
        <f t="shared" si="25"/>
        <v>-0.257163547787159</v>
      </c>
      <c r="U64" s="11">
        <f>'OddsRatio_working_3-way'!S64-'OddsRatio_working_3-way'!R64^2/3</f>
        <v>-0.8589262496091109</v>
      </c>
      <c r="V64" s="11">
        <f>'OddsRatio_working_3-way'!S64*'OddsRatio_working_3-way'!R64/3-2*'OddsRatio_working_3-way'!R64^3/27-'OddsRatio_working_3-way'!T64</f>
        <v>0.257163547787159</v>
      </c>
      <c r="W64" s="11">
        <f>'OddsRatio_working_3-way'!V64^2+4*'OddsRatio_working_3-way'!U64^3/27</f>
        <v>-2.7744915019843441E-2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0.15319758918658108</v>
      </c>
      <c r="Y64" s="11">
        <f>IF('OddsRatio_working_3-way'!W64&gt;=0,IF('OddsRatio_working_3-way'!V64+SQRT('OddsRatio_working_3-way'!W64)&gt;0,0,PI()),ACOS('OddsRatio_working_3-way'!V64/(2*'OddsRatio_working_3-way'!X64)))</f>
        <v>0.57476546807463591</v>
      </c>
      <c r="Z64" s="11">
        <f>'OddsRatio_working_3-way'!X64^(1/3)*COS('OddsRatio_working_3-way'!Y64/3)</f>
        <v>0.52528793599857249</v>
      </c>
      <c r="AA64" s="11">
        <f>'OddsRatio_working_3-way'!X64^(1/3)*COS(('OddsRatio_working_3-way'!Y64+2*PI())/3)</f>
        <v>-0.35088228520358999</v>
      </c>
      <c r="AB64" s="11">
        <f>'OddsRatio_working_3-way'!X64^(1/3)*COS(('OddsRatio_working_3-way'!Y64+4*PI())/3)</f>
        <v>-0.17440565079498271</v>
      </c>
      <c r="AC64" s="11">
        <f>'OddsRatio_working_3-way'!X64^(1/3)*SIN('OddsRatio_working_3-way'!Y64/3)</f>
        <v>0.10188883238148873</v>
      </c>
      <c r="AD64" s="11">
        <f>'OddsRatio_working_3-way'!X64^(1/3)*SIN(('OddsRatio_working_3-way'!Y64+2*PI())/3)</f>
        <v>0.40396828068551383</v>
      </c>
      <c r="AE64" s="11">
        <f>'OddsRatio_working_3-way'!X64^(1/3)*SIN(('OddsRatio_working_3-way'!Y64+4*PI())/3)</f>
        <v>-0.50585711306700243</v>
      </c>
      <c r="AF64" s="11">
        <f>-'OddsRatio_working_3-way'!U64/(3*'OddsRatio_working_3-way'!X64^(1/3))*COS(('OddsRatio_working_3-way'!Y64)/3)</f>
        <v>0.5252879359985726</v>
      </c>
      <c r="AG64" s="11">
        <f>-'OddsRatio_working_3-way'!U64/(3*'OddsRatio_working_3-way'!X64^(1/3))*COS(('OddsRatio_working_3-way'!Y64+2*PI())/3)</f>
        <v>-0.35088228520359005</v>
      </c>
      <c r="AH64" s="11">
        <f>-'OddsRatio_working_3-way'!U64/(3*'OddsRatio_working_3-way'!X64^(1/3))*COS(('OddsRatio_working_3-way'!Y64+4*PI())/3)</f>
        <v>-0.17440565079498274</v>
      </c>
      <c r="AI64" s="11">
        <f>'OddsRatio_working_3-way'!U64/(3*'OddsRatio_working_3-way'!X64^(1/3))*SIN(('OddsRatio_working_3-way'!Y64)/3)</f>
        <v>-0.10188883238148876</v>
      </c>
      <c r="AJ64" s="11">
        <f>'OddsRatio_working_3-way'!U64/(3*'OddsRatio_working_3-way'!X64^(1/3))*SIN(('OddsRatio_working_3-way'!Y64+2*PI())/3)</f>
        <v>-0.40396828068551388</v>
      </c>
      <c r="AK64" s="11">
        <f>'OddsRatio_working_3-way'!U64/(3*'OddsRatio_working_3-way'!X64^(1/3))*SIN(('OddsRatio_working_3-way'!Y64+4*PI())/3)</f>
        <v>0.50585711306700254</v>
      </c>
      <c r="AL64" s="11">
        <f>'OddsRatio_working_3-way'!Z64+'OddsRatio_working_3-way'!AF64</f>
        <v>1.050575871997145</v>
      </c>
      <c r="AM64" s="11">
        <f>'OddsRatio_working_3-way'!AA64+'OddsRatio_working_3-way'!AG64</f>
        <v>-0.70176457040717999</v>
      </c>
      <c r="AN64" s="11">
        <f>'OddsRatio_working_3-way'!AB64+'OddsRatio_working_3-way'!AH64</f>
        <v>-0.34881130158996543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1.050575871997145</v>
      </c>
      <c r="AS64" s="11">
        <f>IF(('OddsRatio_working_3-way'!X64=0),IF(Q64&gt;0,-Q64^(1/3),(-Q64)^(1/3)),'OddsRatio_working_3-way'!AM64-'OddsRatio_working_3-way'!R64/3)</f>
        <v>-0.70176457040717999</v>
      </c>
      <c r="AT64" s="11">
        <f>IF(('OddsRatio_working_3-way'!X64=0),IF(Q64&gt;0,-Q64^(1/3),(-Q64)^(1/3)),'OddsRatio_working_3-way'!AN64-'OddsRatio_working_3-way'!R64/3)</f>
        <v>-0.34881130158996543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9">
        <f t="shared" si="13"/>
        <v>0.15096142452838399</v>
      </c>
      <c r="E65" s="9">
        <f t="shared" si="14"/>
        <v>0.23895312058313378</v>
      </c>
      <c r="F65" s="9">
        <f t="shared" si="15"/>
        <v>0.6100854548884822</v>
      </c>
      <c r="G65" s="9">
        <f t="shared" si="16"/>
        <v>1.0651910645938127</v>
      </c>
      <c r="H65" s="9">
        <f t="shared" si="17"/>
        <v>6.6242088210553325</v>
      </c>
      <c r="I65" s="9">
        <f t="shared" si="18"/>
        <v>4.1849212831355</v>
      </c>
      <c r="J65" s="9">
        <f t="shared" si="19"/>
        <v>1.6391146387562878</v>
      </c>
      <c r="K65" s="11">
        <f t="shared" si="20"/>
        <v>0.15923566878980891</v>
      </c>
      <c r="L65" s="11">
        <f t="shared" si="21"/>
        <v>0.25062656641604009</v>
      </c>
      <c r="M65" s="11">
        <f t="shared" si="22"/>
        <v>0.625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-0.23626742014271351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0.22124379419887297</v>
      </c>
      <c r="Q65" s="11">
        <f>2*'OddsRatio_working_3-way'!K65*'OddsRatio_working_3-way'!L65*'OddsRatio_working_3-way'!M65</f>
        <v>4.9885861149689507E-2</v>
      </c>
      <c r="R65" s="11">
        <f t="shared" si="23"/>
        <v>0</v>
      </c>
      <c r="S65" s="11">
        <f t="shared" si="24"/>
        <v>-0.93641262119522972</v>
      </c>
      <c r="T65" s="11">
        <f t="shared" si="25"/>
        <v>-0.21114151548934151</v>
      </c>
      <c r="U65" s="11">
        <f>'OddsRatio_working_3-way'!S65-'OddsRatio_working_3-way'!R65^2/3</f>
        <v>-0.93641262119522972</v>
      </c>
      <c r="V65" s="11">
        <f>'OddsRatio_working_3-way'!S65*'OddsRatio_working_3-way'!R65/3-2*'OddsRatio_working_3-way'!R65^3/27-'OddsRatio_working_3-way'!T65</f>
        <v>0.21114151548934151</v>
      </c>
      <c r="W65" s="11">
        <f>'OddsRatio_working_3-way'!V65^2+4*'OddsRatio_working_3-way'!U65^3/27</f>
        <v>-7.7065308064385857E-2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0.17438896727396611</v>
      </c>
      <c r="Y65" s="11">
        <f>IF('OddsRatio_working_3-way'!W65&gt;=0,IF('OddsRatio_working_3-way'!V65+SQRT('OddsRatio_working_3-way'!W65)&gt;0,0,PI()),ACOS('OddsRatio_working_3-way'!V65/(2*'OddsRatio_working_3-way'!X65)))</f>
        <v>0.92055913866133809</v>
      </c>
      <c r="Z65" s="11">
        <f>'OddsRatio_working_3-way'!X65^(1/3)*COS('OddsRatio_working_3-way'!Y65/3)</f>
        <v>0.53259553229690637</v>
      </c>
      <c r="AA65" s="11">
        <f>'OddsRatio_working_3-way'!X65^(1/3)*COS(('OddsRatio_working_3-way'!Y65+2*PI())/3)</f>
        <v>-0.412447191504281</v>
      </c>
      <c r="AB65" s="11">
        <f>'OddsRatio_working_3-way'!X65^(1/3)*COS(('OddsRatio_working_3-way'!Y65+4*PI())/3)</f>
        <v>-0.12014834079262544</v>
      </c>
      <c r="AC65" s="11">
        <f>'OddsRatio_working_3-way'!X65^(1/3)*SIN('OddsRatio_working_3-way'!Y65/3)</f>
        <v>0.16875882014219257</v>
      </c>
      <c r="AD65" s="11">
        <f>'OddsRatio_working_3-way'!X65^(1/3)*SIN(('OddsRatio_working_3-way'!Y65+2*PI())/3)</f>
        <v>0.37686185084012003</v>
      </c>
      <c r="AE65" s="11">
        <f>'OddsRatio_working_3-way'!X65^(1/3)*SIN(('OddsRatio_working_3-way'!Y65+4*PI())/3)</f>
        <v>-0.54562067098231259</v>
      </c>
      <c r="AF65" s="11">
        <f>-'OddsRatio_working_3-way'!U65/(3*'OddsRatio_working_3-way'!X65^(1/3))*COS(('OddsRatio_working_3-way'!Y65)/3)</f>
        <v>0.53259553229690637</v>
      </c>
      <c r="AG65" s="11">
        <f>-'OddsRatio_working_3-way'!U65/(3*'OddsRatio_working_3-way'!X65^(1/3))*COS(('OddsRatio_working_3-way'!Y65+2*PI())/3)</f>
        <v>-0.412447191504281</v>
      </c>
      <c r="AH65" s="11">
        <f>-'OddsRatio_working_3-way'!U65/(3*'OddsRatio_working_3-way'!X65^(1/3))*COS(('OddsRatio_working_3-way'!Y65+4*PI())/3)</f>
        <v>-0.12014834079262544</v>
      </c>
      <c r="AI65" s="11">
        <f>'OddsRatio_working_3-way'!U65/(3*'OddsRatio_working_3-way'!X65^(1/3))*SIN(('OddsRatio_working_3-way'!Y65)/3)</f>
        <v>-0.16875882014219257</v>
      </c>
      <c r="AJ65" s="11">
        <f>'OddsRatio_working_3-way'!U65/(3*'OddsRatio_working_3-way'!X65^(1/3))*SIN(('OddsRatio_working_3-way'!Y65+2*PI())/3)</f>
        <v>-0.37686185084012003</v>
      </c>
      <c r="AK65" s="11">
        <f>'OddsRatio_working_3-way'!U65/(3*'OddsRatio_working_3-way'!X65^(1/3))*SIN(('OddsRatio_working_3-way'!Y65+4*PI())/3)</f>
        <v>0.54562067098231259</v>
      </c>
      <c r="AL65" s="11">
        <f>'OddsRatio_working_3-way'!Z65+'OddsRatio_working_3-way'!AF65</f>
        <v>1.0651910645938127</v>
      </c>
      <c r="AM65" s="11">
        <f>'OddsRatio_working_3-way'!AA65+'OddsRatio_working_3-way'!AG65</f>
        <v>-0.82489438300856199</v>
      </c>
      <c r="AN65" s="11">
        <f>'OddsRatio_working_3-way'!AB65+'OddsRatio_working_3-way'!AH65</f>
        <v>-0.24029668158525089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1.0651910645938127</v>
      </c>
      <c r="AS65" s="11">
        <f>IF(('OddsRatio_working_3-way'!X65=0),IF(Q65&gt;0,-Q65^(1/3),(-Q65)^(1/3)),'OddsRatio_working_3-way'!AM65-'OddsRatio_working_3-way'!R65/3)</f>
        <v>-0.82489438300856199</v>
      </c>
      <c r="AT65" s="11">
        <f>IF(('OddsRatio_working_3-way'!X65=0),IF(Q65&gt;0,-Q65^(1/3),(-Q65)^(1/3)),'OddsRatio_working_3-way'!AN65-'OddsRatio_working_3-way'!R65/3)</f>
        <v>-0.24029668158525089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9">
        <f t="shared" si="13"/>
        <v>0.71996210831176577</v>
      </c>
      <c r="E66" s="9">
        <f t="shared" si="14"/>
        <v>0.16221782082303843</v>
      </c>
      <c r="F66" s="9">
        <f t="shared" si="15"/>
        <v>0.1178200708651955</v>
      </c>
      <c r="G66" s="9">
        <f t="shared" si="16"/>
        <v>1.0804499618617007</v>
      </c>
      <c r="H66" s="9">
        <f t="shared" si="17"/>
        <v>1.3889619862702125</v>
      </c>
      <c r="I66" s="9">
        <f t="shared" si="18"/>
        <v>6.1645508176989301</v>
      </c>
      <c r="J66" s="9">
        <f t="shared" si="19"/>
        <v>8.4875182357015859</v>
      </c>
      <c r="K66" s="11">
        <f t="shared" si="20"/>
        <v>0.73529411764705876</v>
      </c>
      <c r="L66" s="11">
        <f t="shared" si="21"/>
        <v>0.17301038062283736</v>
      </c>
      <c r="M66" s="11">
        <f t="shared" si="22"/>
        <v>0.12610340479192939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-0.19130384452397298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0.19362763279037598</v>
      </c>
      <c r="Q66" s="11">
        <f>2*'OddsRatio_working_3-way'!K66*'OddsRatio_working_3-way'!L66*'OddsRatio_working_3-way'!M66</f>
        <v>3.2084114795422697E-2</v>
      </c>
      <c r="R66" s="11">
        <f t="shared" si="23"/>
        <v>0</v>
      </c>
      <c r="S66" s="11">
        <f t="shared" si="24"/>
        <v>-1.0121471069867172</v>
      </c>
      <c r="T66" s="11">
        <f t="shared" si="25"/>
        <v>-0.16771285948412876</v>
      </c>
      <c r="U66" s="11">
        <f>'OddsRatio_working_3-way'!S66-'OddsRatio_working_3-way'!R66^2/3</f>
        <v>-1.0121471069867172</v>
      </c>
      <c r="V66" s="11">
        <f>'OddsRatio_working_3-way'!S66*'OddsRatio_working_3-way'!R66/3-2*'OddsRatio_working_3-way'!R66^3/27-'OddsRatio_working_3-way'!T66</f>
        <v>0.16771285948412876</v>
      </c>
      <c r="W66" s="11">
        <f>'OddsRatio_working_3-way'!V66^2+4*'OddsRatio_working_3-way'!U66^3/27</f>
        <v>-0.12548510341803468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0.195967284676791</v>
      </c>
      <c r="Y66" s="11">
        <f>IF('OddsRatio_working_3-way'!W66&gt;=0,IF('OddsRatio_working_3-way'!V66+SQRT('OddsRatio_working_3-way'!W66)&gt;0,0,PI()),ACOS('OddsRatio_working_3-way'!V66/(2*'OddsRatio_working_3-way'!X66)))</f>
        <v>1.1286168336844584</v>
      </c>
      <c r="Z66" s="11">
        <f>'OddsRatio_working_3-way'!X66^(1/3)*COS('OddsRatio_working_3-way'!Y66/3)</f>
        <v>0.54022498093085036</v>
      </c>
      <c r="AA66" s="11">
        <f>'OddsRatio_working_3-way'!X66^(1/3)*COS(('OddsRatio_working_3-way'!Y66+2*PI())/3)</f>
        <v>-0.45492186314542787</v>
      </c>
      <c r="AB66" s="11">
        <f>'OddsRatio_working_3-way'!X66^(1/3)*COS(('OddsRatio_working_3-way'!Y66+4*PI())/3)</f>
        <v>-8.5303117785422586E-2</v>
      </c>
      <c r="AC66" s="11">
        <f>'OddsRatio_working_3-way'!X66^(1/3)*SIN('OddsRatio_working_3-way'!Y66/3)</f>
        <v>0.21339948213113083</v>
      </c>
      <c r="AD66" s="11">
        <f>'OddsRatio_working_3-way'!X66^(1/3)*SIN(('OddsRatio_working_3-way'!Y66+2*PI())/3)</f>
        <v>0.36114881617951489</v>
      </c>
      <c r="AE66" s="11">
        <f>'OddsRatio_working_3-way'!X66^(1/3)*SIN(('OddsRatio_working_3-way'!Y66+4*PI())/3)</f>
        <v>-0.57454829831064569</v>
      </c>
      <c r="AF66" s="11">
        <f>-'OddsRatio_working_3-way'!U66/(3*'OddsRatio_working_3-way'!X66^(1/3))*COS(('OddsRatio_working_3-way'!Y66)/3)</f>
        <v>0.54022498093085036</v>
      </c>
      <c r="AG66" s="11">
        <f>-'OddsRatio_working_3-way'!U66/(3*'OddsRatio_working_3-way'!X66^(1/3))*COS(('OddsRatio_working_3-way'!Y66+2*PI())/3)</f>
        <v>-0.45492186314542787</v>
      </c>
      <c r="AH66" s="11">
        <f>-'OddsRatio_working_3-way'!U66/(3*'OddsRatio_working_3-way'!X66^(1/3))*COS(('OddsRatio_working_3-way'!Y66+4*PI())/3)</f>
        <v>-8.5303117785422586E-2</v>
      </c>
      <c r="AI66" s="11">
        <f>'OddsRatio_working_3-way'!U66/(3*'OddsRatio_working_3-way'!X66^(1/3))*SIN(('OddsRatio_working_3-way'!Y66)/3)</f>
        <v>-0.21339948213113083</v>
      </c>
      <c r="AJ66" s="11">
        <f>'OddsRatio_working_3-way'!U66/(3*'OddsRatio_working_3-way'!X66^(1/3))*SIN(('OddsRatio_working_3-way'!Y66+2*PI())/3)</f>
        <v>-0.36114881617951489</v>
      </c>
      <c r="AK66" s="11">
        <f>'OddsRatio_working_3-way'!U66/(3*'OddsRatio_working_3-way'!X66^(1/3))*SIN(('OddsRatio_working_3-way'!Y66+4*PI())/3)</f>
        <v>0.57454829831064569</v>
      </c>
      <c r="AL66" s="11">
        <f>'OddsRatio_working_3-way'!Z66+'OddsRatio_working_3-way'!AF66</f>
        <v>1.0804499618617007</v>
      </c>
      <c r="AM66" s="11">
        <f>'OddsRatio_working_3-way'!AA66+'OddsRatio_working_3-way'!AG66</f>
        <v>-0.90984372629085575</v>
      </c>
      <c r="AN66" s="11">
        <f>'OddsRatio_working_3-way'!AB66+'OddsRatio_working_3-way'!AH66</f>
        <v>-0.17060623557084517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1.0804499618617007</v>
      </c>
      <c r="AS66" s="11">
        <f>IF(('OddsRatio_working_3-way'!X66=0),IF(Q66&gt;0,-Q66^(1/3),(-Q66)^(1/3)),'OddsRatio_working_3-way'!AM66-'OddsRatio_working_3-way'!R66/3)</f>
        <v>-0.90984372629085575</v>
      </c>
      <c r="AT66" s="11">
        <f>IF(('OddsRatio_working_3-way'!X66=0),IF(Q66&gt;0,-Q66^(1/3),(-Q66)^(1/3)),'OddsRatio_working_3-way'!AN66-'OddsRatio_working_3-way'!R66/3)</f>
        <v>-0.17060623557084517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9">
        <f t="shared" si="13"/>
        <v>0.41885277816692901</v>
      </c>
      <c r="E67" s="9">
        <f t="shared" si="14"/>
        <v>0.26416878508042096</v>
      </c>
      <c r="F67" s="9">
        <f t="shared" si="15"/>
        <v>0.31697843675264997</v>
      </c>
      <c r="G67" s="9">
        <f t="shared" si="16"/>
        <v>1.0511164537812228</v>
      </c>
      <c r="H67" s="9">
        <f t="shared" si="17"/>
        <v>2.3874737189912141</v>
      </c>
      <c r="I67" s="9">
        <f t="shared" si="18"/>
        <v>3.7854586025202401</v>
      </c>
      <c r="J67" s="9">
        <f t="shared" si="19"/>
        <v>3.1547887302515063</v>
      </c>
      <c r="K67" s="11">
        <f t="shared" si="20"/>
        <v>0.43103448275862072</v>
      </c>
      <c r="L67" s="11">
        <f t="shared" si="21"/>
        <v>0.27397260273972601</v>
      </c>
      <c r="M67" s="11">
        <f t="shared" si="22"/>
        <v>0.32786885245901642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-0.27764699505176671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0.23308579260785064</v>
      </c>
      <c r="Q67" s="11">
        <f>2*'OddsRatio_working_3-way'!K67*'OddsRatio_working_3-way'!L67*'OddsRatio_working_3-way'!M67</f>
        <v>7.7437140401279275E-2</v>
      </c>
      <c r="R67" s="11">
        <f t="shared" si="23"/>
        <v>0</v>
      </c>
      <c r="S67" s="11">
        <f t="shared" si="24"/>
        <v>-0.83950410687640353</v>
      </c>
      <c r="T67" s="11">
        <f t="shared" si="25"/>
        <v>-0.27890501889581509</v>
      </c>
      <c r="U67" s="11">
        <f>'OddsRatio_working_3-way'!S67-'OddsRatio_working_3-way'!R67^2/3</f>
        <v>-0.83950410687640353</v>
      </c>
      <c r="V67" s="11">
        <f>'OddsRatio_working_3-way'!S67*'OddsRatio_working_3-way'!R67/3-2*'OddsRatio_working_3-way'!R67^3/27-'OddsRatio_working_3-way'!T67</f>
        <v>0.27890501889581509</v>
      </c>
      <c r="W67" s="11">
        <f>'OddsRatio_working_3-way'!V67^2+4*'OddsRatio_working_3-way'!U67^3/27</f>
        <v>-9.8645701394955293E-3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0.14803089179692402</v>
      </c>
      <c r="Y67" s="11">
        <f>IF('OddsRatio_working_3-way'!W67&gt;=0,IF('OddsRatio_working_3-way'!V67+SQRT('OddsRatio_working_3-way'!W67)&gt;0,0,PI()),ACOS('OddsRatio_working_3-way'!V67/(2*'OddsRatio_working_3-way'!X67)))</f>
        <v>0.34210659219235273</v>
      </c>
      <c r="Z67" s="11">
        <f>'OddsRatio_working_3-way'!X67^(1/3)*COS('OddsRatio_working_3-way'!Y67/3)</f>
        <v>0.52555822689061138</v>
      </c>
      <c r="AA67" s="11">
        <f>'OddsRatio_working_3-way'!X67^(1/3)*COS(('OddsRatio_working_3-way'!Y67+2*PI())/3)</f>
        <v>-0.31490817760147849</v>
      </c>
      <c r="AB67" s="11">
        <f>'OddsRatio_working_3-way'!X67^(1/3)*COS(('OddsRatio_working_3-way'!Y67+4*PI())/3)</f>
        <v>-0.21065004928913272</v>
      </c>
      <c r="AC67" s="11">
        <f>'OddsRatio_working_3-way'!X67^(1/3)*SIN('OddsRatio_working_3-way'!Y67/3)</f>
        <v>6.0193458446339297E-2</v>
      </c>
      <c r="AD67" s="11">
        <f>'OddsRatio_working_3-way'!X67^(1/3)*SIN(('OddsRatio_working_3-way'!Y67+2*PI())/3)</f>
        <v>0.42505004643200567</v>
      </c>
      <c r="AE67" s="11">
        <f>'OddsRatio_working_3-way'!X67^(1/3)*SIN(('OddsRatio_working_3-way'!Y67+4*PI())/3)</f>
        <v>-0.48524350487834506</v>
      </c>
      <c r="AF67" s="11">
        <f>-'OddsRatio_working_3-way'!U67/(3*'OddsRatio_working_3-way'!X67^(1/3))*COS(('OddsRatio_working_3-way'!Y67)/3)</f>
        <v>0.52555822689061138</v>
      </c>
      <c r="AG67" s="11">
        <f>-'OddsRatio_working_3-way'!U67/(3*'OddsRatio_working_3-way'!X67^(1/3))*COS(('OddsRatio_working_3-way'!Y67+2*PI())/3)</f>
        <v>-0.31490817760147849</v>
      </c>
      <c r="AH67" s="11">
        <f>-'OddsRatio_working_3-way'!U67/(3*'OddsRatio_working_3-way'!X67^(1/3))*COS(('OddsRatio_working_3-way'!Y67+4*PI())/3)</f>
        <v>-0.21065004928913272</v>
      </c>
      <c r="AI67" s="11">
        <f>'OddsRatio_working_3-way'!U67/(3*'OddsRatio_working_3-way'!X67^(1/3))*SIN(('OddsRatio_working_3-way'!Y67)/3)</f>
        <v>-6.0193458446339297E-2</v>
      </c>
      <c r="AJ67" s="11">
        <f>'OddsRatio_working_3-way'!U67/(3*'OddsRatio_working_3-way'!X67^(1/3))*SIN(('OddsRatio_working_3-way'!Y67+2*PI())/3)</f>
        <v>-0.42505004643200567</v>
      </c>
      <c r="AK67" s="11">
        <f>'OddsRatio_working_3-way'!U67/(3*'OddsRatio_working_3-way'!X67^(1/3))*SIN(('OddsRatio_working_3-way'!Y67+4*PI())/3)</f>
        <v>0.48524350487834506</v>
      </c>
      <c r="AL67" s="11">
        <f>'OddsRatio_working_3-way'!Z67+'OddsRatio_working_3-way'!AF67</f>
        <v>1.0511164537812228</v>
      </c>
      <c r="AM67" s="11">
        <f>'OddsRatio_working_3-way'!AA67+'OddsRatio_working_3-way'!AG67</f>
        <v>-0.62981635520295698</v>
      </c>
      <c r="AN67" s="11">
        <f>'OddsRatio_working_3-way'!AB67+'OddsRatio_working_3-way'!AH67</f>
        <v>-0.42130009857826545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1.0511164537812228</v>
      </c>
      <c r="AS67" s="11">
        <f>IF(('OddsRatio_working_3-way'!X67=0),IF(Q67&gt;0,-Q67^(1/3),(-Q67)^(1/3)),'OddsRatio_working_3-way'!AM67-'OddsRatio_working_3-way'!R67/3)</f>
        <v>-0.62981635520295698</v>
      </c>
      <c r="AT67" s="11">
        <f>IF(('OddsRatio_working_3-way'!X67=0),IF(Q67&gt;0,-Q67^(1/3),(-Q67)^(1/3)),'OddsRatio_working_3-way'!AN67-'OddsRatio_working_3-way'!R67/3)</f>
        <v>-0.42130009857826545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9">
        <f t="shared" ref="D68:D131" si="26">(K68/(AR68+K68-(AR68*K68)))</f>
        <v>0.63744260658829677</v>
      </c>
      <c r="E68" s="9">
        <f t="shared" ref="E68:E131" si="27">(L68/(AR68+L68-(AR68*L68)))</f>
        <v>0.21967779618924063</v>
      </c>
      <c r="F68" s="9">
        <f t="shared" ref="F68:F131" si="28">(M68/(AR68+M68-(AR68*M68)))</f>
        <v>0.14287959722246274</v>
      </c>
      <c r="G68" s="9">
        <f t="shared" ref="G68:G131" si="29">AR68</f>
        <v>1.0731484631506691</v>
      </c>
      <c r="H68" s="9">
        <f t="shared" ref="H68:H131" si="30">IF(A68="","",1/D68)</f>
        <v>1.5687686854698546</v>
      </c>
      <c r="I68" s="9">
        <f t="shared" ref="I68:I131" si="31">IF(B68="","",1/E68)</f>
        <v>4.552121413028714</v>
      </c>
      <c r="J68" s="9">
        <f t="shared" ref="J68:J131" si="32">IF(C68="","",1/F68)</f>
        <v>6.9988999090122404</v>
      </c>
      <c r="K68" s="11">
        <f t="shared" ref="K68:K131" si="33">1/A68</f>
        <v>0.65359477124183007</v>
      </c>
      <c r="L68" s="11">
        <f t="shared" ref="L68:L131" si="34">1/B68</f>
        <v>0.23201856148491881</v>
      </c>
      <c r="M68" s="11">
        <f t="shared" ref="M68:M131" si="35">1/C68</f>
        <v>0.15174506828528073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-0.2256636226297154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0.21699892239209581</v>
      </c>
      <c r="Q68" s="11">
        <f>2*'OddsRatio_working_3-way'!K68*'OddsRatio_working_3-way'!L68*'OddsRatio_working_3-way'!M68</f>
        <v>4.6023101249649166E-2</v>
      </c>
      <c r="R68" s="11">
        <f t="shared" ref="R68:R131" si="36">O68/N68</f>
        <v>0</v>
      </c>
      <c r="S68" s="11">
        <f t="shared" ref="S68:S131" si="37">P68/N68</f>
        <v>-0.96160346919610862</v>
      </c>
      <c r="T68" s="11">
        <f t="shared" ref="T68:T131" si="38">Q68/N68</f>
        <v>-0.20394559261847478</v>
      </c>
      <c r="U68" s="11">
        <f>'OddsRatio_working_3-way'!S68-'OddsRatio_working_3-way'!R68^2/3</f>
        <v>-0.96160346919610862</v>
      </c>
      <c r="V68" s="11">
        <f>'OddsRatio_working_3-way'!S68*'OddsRatio_working_3-way'!R68/3-2*'OddsRatio_working_3-way'!R68^3/27-'OddsRatio_working_3-way'!T68</f>
        <v>0.20394559261847478</v>
      </c>
      <c r="W68" s="11">
        <f>'OddsRatio_working_3-way'!V68^2+4*'OddsRatio_working_3-way'!U68^3/27</f>
        <v>-9.0136073853406579E-2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0.18147305488825846</v>
      </c>
      <c r="Y68" s="11">
        <f>IF('OddsRatio_working_3-way'!W68&gt;=0,IF('OddsRatio_working_3-way'!V68+SQRT('OddsRatio_working_3-way'!W68)&gt;0,0,PI()),ACOS('OddsRatio_working_3-way'!V68/(2*'OddsRatio_working_3-way'!X68)))</f>
        <v>0.97409486017997149</v>
      </c>
      <c r="Z68" s="11">
        <f>'OddsRatio_working_3-way'!X68^(1/3)*COS('OddsRatio_working_3-way'!Y68/3)</f>
        <v>0.53657423157533468</v>
      </c>
      <c r="AA68" s="11">
        <f>'OddsRatio_working_3-way'!X68^(1/3)*COS(('OddsRatio_working_3-way'!Y68+2*PI())/3)</f>
        <v>-0.42470622525333179</v>
      </c>
      <c r="AB68" s="11">
        <f>'OddsRatio_working_3-way'!X68^(1/3)*COS(('OddsRatio_working_3-way'!Y68+4*PI())/3)</f>
        <v>-0.11186800632200315</v>
      </c>
      <c r="AC68" s="11">
        <f>'OddsRatio_working_3-way'!X68^(1/3)*SIN('OddsRatio_working_3-way'!Y68/3)</f>
        <v>0.18061722991280582</v>
      </c>
      <c r="AD68" s="11">
        <f>'OddsRatio_working_3-way'!X68^(1/3)*SIN(('OddsRatio_working_3-way'!Y68+2*PI())/3)</f>
        <v>0.37437830060395133</v>
      </c>
      <c r="AE68" s="11">
        <f>'OddsRatio_working_3-way'!X68^(1/3)*SIN(('OddsRatio_working_3-way'!Y68+4*PI())/3)</f>
        <v>-0.5549955305167571</v>
      </c>
      <c r="AF68" s="11">
        <f>-'OddsRatio_working_3-way'!U68/(3*'OddsRatio_working_3-way'!X68^(1/3))*COS(('OddsRatio_working_3-way'!Y68)/3)</f>
        <v>0.53657423157533457</v>
      </c>
      <c r="AG68" s="11">
        <f>-'OddsRatio_working_3-way'!U68/(3*'OddsRatio_working_3-way'!X68^(1/3))*COS(('OddsRatio_working_3-way'!Y68+2*PI())/3)</f>
        <v>-0.42470622525333163</v>
      </c>
      <c r="AH68" s="11">
        <f>-'OddsRatio_working_3-way'!U68/(3*'OddsRatio_working_3-way'!X68^(1/3))*COS(('OddsRatio_working_3-way'!Y68+4*PI())/3)</f>
        <v>-0.11186800632200311</v>
      </c>
      <c r="AI68" s="11">
        <f>'OddsRatio_working_3-way'!U68/(3*'OddsRatio_working_3-way'!X68^(1/3))*SIN(('OddsRatio_working_3-way'!Y68)/3)</f>
        <v>-0.18061722991280577</v>
      </c>
      <c r="AJ68" s="11">
        <f>'OddsRatio_working_3-way'!U68/(3*'OddsRatio_working_3-way'!X68^(1/3))*SIN(('OddsRatio_working_3-way'!Y68+2*PI())/3)</f>
        <v>-0.37437830060395122</v>
      </c>
      <c r="AK68" s="11">
        <f>'OddsRatio_working_3-way'!U68/(3*'OddsRatio_working_3-way'!X68^(1/3))*SIN(('OddsRatio_working_3-way'!Y68+4*PI())/3)</f>
        <v>0.55499553051675687</v>
      </c>
      <c r="AL68" s="11">
        <f>'OddsRatio_working_3-way'!Z68+'OddsRatio_working_3-way'!AF68</f>
        <v>1.0731484631506691</v>
      </c>
      <c r="AM68" s="11">
        <f>'OddsRatio_working_3-way'!AA68+'OddsRatio_working_3-way'!AG68</f>
        <v>-0.84941245050666336</v>
      </c>
      <c r="AN68" s="11">
        <f>'OddsRatio_working_3-way'!AB68+'OddsRatio_working_3-way'!AH68</f>
        <v>-0.22373601264400628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1.0731484631506691</v>
      </c>
      <c r="AS68" s="11">
        <f>IF(('OddsRatio_working_3-way'!X68=0),IF(Q68&gt;0,-Q68^(1/3),(-Q68)^(1/3)),'OddsRatio_working_3-way'!AM68-'OddsRatio_working_3-way'!R68/3)</f>
        <v>-0.84941245050666336</v>
      </c>
      <c r="AT68" s="11">
        <f>IF(('OddsRatio_working_3-way'!X68=0),IF(Q68&gt;0,-Q68^(1/3),(-Q68)^(1/3)),'OddsRatio_working_3-way'!AN68-'OddsRatio_working_3-way'!R68/3)</f>
        <v>-0.22373601264400628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9">
        <f t="shared" si="26"/>
        <v>0.59969058237265882</v>
      </c>
      <c r="E69" s="9">
        <f t="shared" si="27"/>
        <v>0.243633343649786</v>
      </c>
      <c r="F69" s="9">
        <f t="shared" si="28"/>
        <v>0.15667607397755515</v>
      </c>
      <c r="G69" s="9">
        <f t="shared" si="29"/>
        <v>1.0595660373682443</v>
      </c>
      <c r="H69" s="9">
        <f t="shared" si="30"/>
        <v>1.6675266035419938</v>
      </c>
      <c r="I69" s="9">
        <f t="shared" si="31"/>
        <v>4.1045284894889562</v>
      </c>
      <c r="J69" s="9">
        <f t="shared" si="32"/>
        <v>6.3825954698306804</v>
      </c>
      <c r="K69" s="11">
        <f t="shared" si="33"/>
        <v>0.61349693251533743</v>
      </c>
      <c r="L69" s="11">
        <f t="shared" si="34"/>
        <v>0.2544529262086514</v>
      </c>
      <c r="M69" s="11">
        <f t="shared" si="35"/>
        <v>0.16447368421052633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-0.24076211403796333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0.22183496957163665</v>
      </c>
      <c r="Q69" s="11">
        <f>2*'OddsRatio_working_3-way'!K69*'OddsRatio_working_3-way'!L69*'OddsRatio_working_3-way'!M69</f>
        <v>5.1350687400841824E-2</v>
      </c>
      <c r="R69" s="11">
        <f t="shared" si="36"/>
        <v>0</v>
      </c>
      <c r="S69" s="11">
        <f t="shared" si="37"/>
        <v>-0.92138653316799568</v>
      </c>
      <c r="T69" s="11">
        <f t="shared" si="38"/>
        <v>-0.21328391971481384</v>
      </c>
      <c r="U69" s="11">
        <f>'OddsRatio_working_3-way'!S69-'OddsRatio_working_3-way'!R69^2/3</f>
        <v>-0.92138653316799568</v>
      </c>
      <c r="V69" s="11">
        <f>'OddsRatio_working_3-way'!S69*'OddsRatio_working_3-way'!R69/3-2*'OddsRatio_working_3-way'!R69^3/27-'OddsRatio_working_3-way'!T69</f>
        <v>0.21328391971481384</v>
      </c>
      <c r="W69" s="11">
        <f>'OddsRatio_working_3-way'!V69^2+4*'OddsRatio_working_3-way'!U69^3/27</f>
        <v>-7.0393524215471903E-2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0.17020836834919945</v>
      </c>
      <c r="Y69" s="11">
        <f>IF('OddsRatio_working_3-way'!W69&gt;=0,IF('OddsRatio_working_3-way'!V69+SQRT('OddsRatio_working_3-way'!W69)&gt;0,0,PI()),ACOS('OddsRatio_working_3-way'!V69/(2*'OddsRatio_working_3-way'!X69)))</f>
        <v>0.89369340254631091</v>
      </c>
      <c r="Z69" s="11">
        <f>'OddsRatio_working_3-way'!X69^(1/3)*COS('OddsRatio_working_3-way'!Y69/3)</f>
        <v>0.52978301868412214</v>
      </c>
      <c r="AA69" s="11">
        <f>'OddsRatio_working_3-way'!X69^(1/3)*COS(('OddsRatio_working_3-way'!Y69+2*PI())/3)</f>
        <v>-0.40576059085909666</v>
      </c>
      <c r="AB69" s="11">
        <f>'OddsRatio_working_3-way'!X69^(1/3)*COS(('OddsRatio_working_3-way'!Y69+4*PI())/3)</f>
        <v>-0.12402242782502512</v>
      </c>
      <c r="AC69" s="11">
        <f>'OddsRatio_working_3-way'!X69^(1/3)*SIN('OddsRatio_working_3-way'!Y69/3)</f>
        <v>0.16266160426871182</v>
      </c>
      <c r="AD69" s="11">
        <f>'OddsRatio_working_3-way'!X69^(1/3)*SIN(('OddsRatio_working_3-way'!Y69+2*PI())/3)</f>
        <v>0.37747475053969992</v>
      </c>
      <c r="AE69" s="11">
        <f>'OddsRatio_working_3-way'!X69^(1/3)*SIN(('OddsRatio_working_3-way'!Y69+4*PI())/3)</f>
        <v>-0.54013635480841171</v>
      </c>
      <c r="AF69" s="11">
        <f>-'OddsRatio_working_3-way'!U69/(3*'OddsRatio_working_3-way'!X69^(1/3))*COS(('OddsRatio_working_3-way'!Y69)/3)</f>
        <v>0.52978301868412214</v>
      </c>
      <c r="AG69" s="11">
        <f>-'OddsRatio_working_3-way'!U69/(3*'OddsRatio_working_3-way'!X69^(1/3))*COS(('OddsRatio_working_3-way'!Y69+2*PI())/3)</f>
        <v>-0.40576059085909666</v>
      </c>
      <c r="AH69" s="11">
        <f>-'OddsRatio_working_3-way'!U69/(3*'OddsRatio_working_3-way'!X69^(1/3))*COS(('OddsRatio_working_3-way'!Y69+4*PI())/3)</f>
        <v>-0.12402242782502512</v>
      </c>
      <c r="AI69" s="11">
        <f>'OddsRatio_working_3-way'!U69/(3*'OddsRatio_working_3-way'!X69^(1/3))*SIN(('OddsRatio_working_3-way'!Y69)/3)</f>
        <v>-0.16266160426871182</v>
      </c>
      <c r="AJ69" s="11">
        <f>'OddsRatio_working_3-way'!U69/(3*'OddsRatio_working_3-way'!X69^(1/3))*SIN(('OddsRatio_working_3-way'!Y69+2*PI())/3)</f>
        <v>-0.37747475053969992</v>
      </c>
      <c r="AK69" s="11">
        <f>'OddsRatio_working_3-way'!U69/(3*'OddsRatio_working_3-way'!X69^(1/3))*SIN(('OddsRatio_working_3-way'!Y69+4*PI())/3)</f>
        <v>0.54013635480841171</v>
      </c>
      <c r="AL69" s="11">
        <f>'OddsRatio_working_3-way'!Z69+'OddsRatio_working_3-way'!AF69</f>
        <v>1.0595660373682443</v>
      </c>
      <c r="AM69" s="11">
        <f>'OddsRatio_working_3-way'!AA69+'OddsRatio_working_3-way'!AG69</f>
        <v>-0.81152118171819332</v>
      </c>
      <c r="AN69" s="11">
        <f>'OddsRatio_working_3-way'!AB69+'OddsRatio_working_3-way'!AH69</f>
        <v>-0.24804485565005024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1.0595660373682443</v>
      </c>
      <c r="AS69" s="11">
        <f>IF(('OddsRatio_working_3-way'!X69=0),IF(Q69&gt;0,-Q69^(1/3),(-Q69)^(1/3)),'OddsRatio_working_3-way'!AM69-'OddsRatio_working_3-way'!R69/3)</f>
        <v>-0.81152118171819332</v>
      </c>
      <c r="AT69" s="11">
        <f>IF(('OddsRatio_working_3-way'!X69=0),IF(Q69&gt;0,-Q69^(1/3),(-Q69)^(1/3)),'OddsRatio_working_3-way'!AN69-'OddsRatio_working_3-way'!R69/3)</f>
        <v>-0.24804485565005024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9">
        <f t="shared" si="26"/>
        <v>0.35280146412157071</v>
      </c>
      <c r="E70" s="9">
        <f t="shared" si="27"/>
        <v>0.31195525360817317</v>
      </c>
      <c r="F70" s="9">
        <f t="shared" si="28"/>
        <v>0.33524328227025602</v>
      </c>
      <c r="G70" s="9">
        <f t="shared" si="29"/>
        <v>1.0603788191786441</v>
      </c>
      <c r="H70" s="9">
        <f t="shared" si="30"/>
        <v>2.8344553571790541</v>
      </c>
      <c r="I70" s="9">
        <f t="shared" si="31"/>
        <v>3.2055879438915795</v>
      </c>
      <c r="J70" s="9">
        <f t="shared" si="32"/>
        <v>2.9829083918640644</v>
      </c>
      <c r="K70" s="11">
        <f t="shared" si="33"/>
        <v>0.36630036630036628</v>
      </c>
      <c r="L70" s="11">
        <f t="shared" si="34"/>
        <v>0.32467532467532467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-0.27884045604304419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0.23537106663039964</v>
      </c>
      <c r="Q70" s="11">
        <f>2*'OddsRatio_working_3-way'!K70*'OddsRatio_working_3-way'!L70*'OddsRatio_working_3-way'!M70</f>
        <v>8.2877136137464641E-2</v>
      </c>
      <c r="R70" s="11">
        <f t="shared" si="36"/>
        <v>0</v>
      </c>
      <c r="S70" s="11">
        <f t="shared" si="37"/>
        <v>-0.84410659045137182</v>
      </c>
      <c r="T70" s="11">
        <f t="shared" si="38"/>
        <v>-0.2972206304406238</v>
      </c>
      <c r="U70" s="11">
        <f>'OddsRatio_working_3-way'!S70-'OddsRatio_working_3-way'!R70^2/3</f>
        <v>-0.84410659045137182</v>
      </c>
      <c r="V70" s="11">
        <f>'OddsRatio_working_3-way'!S70*'OddsRatio_working_3-way'!R70/3-2*'OddsRatio_working_3-way'!R70^3/27-'OddsRatio_working_3-way'!T70</f>
        <v>0.2972206304406238</v>
      </c>
      <c r="W70" s="11">
        <f>'OddsRatio_working_3-way'!V70^2+4*'OddsRatio_working_3-way'!U70^3/27</f>
        <v>-7.6202979098120849E-4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0.14924990196856336</v>
      </c>
      <c r="Y70" s="11">
        <f>IF('OddsRatio_working_3-way'!W70&gt;=0,IF('OddsRatio_working_3-way'!V70+SQRT('OddsRatio_working_3-way'!W70)&gt;0,0,PI()),ACOS('OddsRatio_working_3-way'!V70/(2*'OddsRatio_working_3-way'!X70)))</f>
        <v>9.2611072290557317E-2</v>
      </c>
      <c r="Z70" s="11">
        <f>'OddsRatio_working_3-way'!X70^(1/3)*COS('OddsRatio_working_3-way'!Y70/3)</f>
        <v>0.53018940958932204</v>
      </c>
      <c r="AA70" s="11">
        <f>'OddsRatio_working_3-way'!X70^(1/3)*COS(('OddsRatio_working_3-way'!Y70+2*PI())/3)</f>
        <v>-0.27927356519800411</v>
      </c>
      <c r="AB70" s="11">
        <f>'OddsRatio_working_3-way'!X70^(1/3)*COS(('OddsRatio_working_3-way'!Y70+4*PI())/3)</f>
        <v>-0.25091584439131803</v>
      </c>
      <c r="AC70" s="11">
        <f>'OddsRatio_working_3-way'!X70^(1/3)*SIN('OddsRatio_working_3-way'!Y70/3)</f>
        <v>1.6372337741344483E-2</v>
      </c>
      <c r="AD70" s="11">
        <f>'OddsRatio_working_3-way'!X70^(1/3)*SIN(('OddsRatio_working_3-way'!Y70+2*PI())/3)</f>
        <v>0.45097132865115352</v>
      </c>
      <c r="AE70" s="11">
        <f>'OddsRatio_working_3-way'!X70^(1/3)*SIN(('OddsRatio_working_3-way'!Y70+4*PI())/3)</f>
        <v>-0.46734366639249797</v>
      </c>
      <c r="AF70" s="11">
        <f>-'OddsRatio_working_3-way'!U70/(3*'OddsRatio_working_3-way'!X70^(1/3))*COS(('OddsRatio_working_3-way'!Y70)/3)</f>
        <v>0.53018940958932215</v>
      </c>
      <c r="AG70" s="11">
        <f>-'OddsRatio_working_3-way'!U70/(3*'OddsRatio_working_3-way'!X70^(1/3))*COS(('OddsRatio_working_3-way'!Y70+2*PI())/3)</f>
        <v>-0.27927356519800417</v>
      </c>
      <c r="AH70" s="11">
        <f>-'OddsRatio_working_3-way'!U70/(3*'OddsRatio_working_3-way'!X70^(1/3))*COS(('OddsRatio_working_3-way'!Y70+4*PI())/3)</f>
        <v>-0.25091584439131809</v>
      </c>
      <c r="AI70" s="11">
        <f>'OddsRatio_working_3-way'!U70/(3*'OddsRatio_working_3-way'!X70^(1/3))*SIN(('OddsRatio_working_3-way'!Y70)/3)</f>
        <v>-1.6372337741344486E-2</v>
      </c>
      <c r="AJ70" s="11">
        <f>'OddsRatio_working_3-way'!U70/(3*'OddsRatio_working_3-way'!X70^(1/3))*SIN(('OddsRatio_working_3-way'!Y70+2*PI())/3)</f>
        <v>-0.45097132865115358</v>
      </c>
      <c r="AK70" s="11">
        <f>'OddsRatio_working_3-way'!U70/(3*'OddsRatio_working_3-way'!X70^(1/3))*SIN(('OddsRatio_working_3-way'!Y70+4*PI())/3)</f>
        <v>0.46734366639249808</v>
      </c>
      <c r="AL70" s="11">
        <f>'OddsRatio_working_3-way'!Z70+'OddsRatio_working_3-way'!AF70</f>
        <v>1.0603788191786441</v>
      </c>
      <c r="AM70" s="11">
        <f>'OddsRatio_working_3-way'!AA70+'OddsRatio_working_3-way'!AG70</f>
        <v>-0.55854713039600834</v>
      </c>
      <c r="AN70" s="11">
        <f>'OddsRatio_working_3-way'!AB70+'OddsRatio_working_3-way'!AH70</f>
        <v>-0.50183168878263618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1.0603788191786441</v>
      </c>
      <c r="AS70" s="11">
        <f>IF(('OddsRatio_working_3-way'!X70=0),IF(Q70&gt;0,-Q70^(1/3),(-Q70)^(1/3)),'OddsRatio_working_3-way'!AM70-'OddsRatio_working_3-way'!R70/3)</f>
        <v>-0.55854713039600834</v>
      </c>
      <c r="AT70" s="11">
        <f>IF(('OddsRatio_working_3-way'!X70=0),IF(Q70&gt;0,-Q70^(1/3),(-Q70)^(1/3)),'OddsRatio_working_3-way'!AN70-'OddsRatio_working_3-way'!R70/3)</f>
        <v>-0.50183168878263618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9">
        <f t="shared" si="26"/>
        <v>0.22587402122204478</v>
      </c>
      <c r="E71" s="9">
        <f t="shared" si="27"/>
        <v>0.27157728975339507</v>
      </c>
      <c r="F71" s="9">
        <f t="shared" si="28"/>
        <v>0.50254868902456007</v>
      </c>
      <c r="G71" s="9">
        <f t="shared" si="29"/>
        <v>1.0643623084710694</v>
      </c>
      <c r="H71" s="9">
        <f t="shared" si="30"/>
        <v>4.4272466332768436</v>
      </c>
      <c r="I71" s="9">
        <f t="shared" si="31"/>
        <v>3.6821930173470947</v>
      </c>
      <c r="J71" s="9">
        <f t="shared" si="32"/>
        <v>1.9898569468780944</v>
      </c>
      <c r="K71" s="11">
        <f t="shared" si="33"/>
        <v>0.23696682464454977</v>
      </c>
      <c r="L71" s="11">
        <f t="shared" si="34"/>
        <v>0.28409090909090912</v>
      </c>
      <c r="M71" s="11">
        <f t="shared" si="35"/>
        <v>0.5181347150259068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-0.26322488073525552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0.23265554645241801</v>
      </c>
      <c r="Q71" s="11">
        <f>2*'OddsRatio_working_3-way'!K71*'OddsRatio_working_3-way'!L71*'OddsRatio_working_3-way'!M71</f>
        <v>6.9761783044203315E-2</v>
      </c>
      <c r="R71" s="11">
        <f t="shared" si="36"/>
        <v>0</v>
      </c>
      <c r="S71" s="11">
        <f t="shared" si="37"/>
        <v>-0.88386609123936377</v>
      </c>
      <c r="T71" s="11">
        <f t="shared" si="38"/>
        <v>-0.2650273137149517</v>
      </c>
      <c r="U71" s="11">
        <f>'OddsRatio_working_3-way'!S71-'OddsRatio_working_3-way'!R71^2/3</f>
        <v>-0.88386609123936377</v>
      </c>
      <c r="V71" s="11">
        <f>'OddsRatio_working_3-way'!S71*'OddsRatio_working_3-way'!R71/3-2*'OddsRatio_working_3-way'!R71^3/27-'OddsRatio_working_3-way'!T71</f>
        <v>0.2650273137149517</v>
      </c>
      <c r="W71" s="11">
        <f>'OddsRatio_working_3-way'!V71^2+4*'OddsRatio_working_3-way'!U71^3/27</f>
        <v>-3.2055814857441106E-2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0.15991817585284399</v>
      </c>
      <c r="Y71" s="11">
        <f>IF('OddsRatio_working_3-way'!W71&gt;=0,IF('OddsRatio_working_3-way'!V71+SQRT('OddsRatio_working_3-way'!W71)&gt;0,0,PI()),ACOS('OddsRatio_working_3-way'!V71/(2*'OddsRatio_working_3-way'!X71)))</f>
        <v>0.59413305181171905</v>
      </c>
      <c r="Z71" s="11">
        <f>'OddsRatio_working_3-way'!X71^(1/3)*COS('OddsRatio_working_3-way'!Y71/3)</f>
        <v>0.53218115423553469</v>
      </c>
      <c r="AA71" s="11">
        <f>'OddsRatio_working_3-way'!X71^(1/3)*COS(('OddsRatio_working_3-way'!Y71+2*PI())/3)</f>
        <v>-0.35857807420381349</v>
      </c>
      <c r="AB71" s="11">
        <f>'OddsRatio_working_3-way'!X71^(1/3)*COS(('OddsRatio_working_3-way'!Y71+4*PI())/3)</f>
        <v>-0.1736030800317214</v>
      </c>
      <c r="AC71" s="11">
        <f>'OddsRatio_working_3-way'!X71^(1/3)*SIN('OddsRatio_working_3-way'!Y71/3)</f>
        <v>0.10679536267860709</v>
      </c>
      <c r="AD71" s="11">
        <f>'OddsRatio_working_3-way'!X71^(1/3)*SIN(('OddsRatio_working_3-way'!Y71+2*PI())/3)</f>
        <v>0.40748471764399419</v>
      </c>
      <c r="AE71" s="11">
        <f>'OddsRatio_working_3-way'!X71^(1/3)*SIN(('OddsRatio_working_3-way'!Y71+4*PI())/3)</f>
        <v>-0.51428008032260109</v>
      </c>
      <c r="AF71" s="11">
        <f>-'OddsRatio_working_3-way'!U71/(3*'OddsRatio_working_3-way'!X71^(1/3))*COS(('OddsRatio_working_3-way'!Y71)/3)</f>
        <v>0.53218115423553469</v>
      </c>
      <c r="AG71" s="11">
        <f>-'OddsRatio_working_3-way'!U71/(3*'OddsRatio_working_3-way'!X71^(1/3))*COS(('OddsRatio_working_3-way'!Y71+2*PI())/3)</f>
        <v>-0.35857807420381349</v>
      </c>
      <c r="AH71" s="11">
        <f>-'OddsRatio_working_3-way'!U71/(3*'OddsRatio_working_3-way'!X71^(1/3))*COS(('OddsRatio_working_3-way'!Y71+4*PI())/3)</f>
        <v>-0.1736030800317214</v>
      </c>
      <c r="AI71" s="11">
        <f>'OddsRatio_working_3-way'!U71/(3*'OddsRatio_working_3-way'!X71^(1/3))*SIN(('OddsRatio_working_3-way'!Y71)/3)</f>
        <v>-0.10679536267860709</v>
      </c>
      <c r="AJ71" s="11">
        <f>'OddsRatio_working_3-way'!U71/(3*'OddsRatio_working_3-way'!X71^(1/3))*SIN(('OddsRatio_working_3-way'!Y71+2*PI())/3)</f>
        <v>-0.40748471764399419</v>
      </c>
      <c r="AK71" s="11">
        <f>'OddsRatio_working_3-way'!U71/(3*'OddsRatio_working_3-way'!X71^(1/3))*SIN(('OddsRatio_working_3-way'!Y71+4*PI())/3)</f>
        <v>0.51428008032260109</v>
      </c>
      <c r="AL71" s="11">
        <f>'OddsRatio_working_3-way'!Z71+'OddsRatio_working_3-way'!AF71</f>
        <v>1.0643623084710694</v>
      </c>
      <c r="AM71" s="11">
        <f>'OddsRatio_working_3-way'!AA71+'OddsRatio_working_3-way'!AG71</f>
        <v>-0.71715614840762698</v>
      </c>
      <c r="AN71" s="11">
        <f>'OddsRatio_working_3-way'!AB71+'OddsRatio_working_3-way'!AH71</f>
        <v>-0.34720616006344279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1.0643623084710694</v>
      </c>
      <c r="AS71" s="11">
        <f>IF(('OddsRatio_working_3-way'!X71=0),IF(Q71&gt;0,-Q71^(1/3),(-Q71)^(1/3)),'OddsRatio_working_3-way'!AM71-'OddsRatio_working_3-way'!R71/3)</f>
        <v>-0.71715614840762698</v>
      </c>
      <c r="AT71" s="11">
        <f>IF(('OddsRatio_working_3-way'!X71=0),IF(Q71&gt;0,-Q71^(1/3),(-Q71)^(1/3)),'OddsRatio_working_3-way'!AN71-'OddsRatio_working_3-way'!R71/3)</f>
        <v>-0.34720616006344279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9">
        <f t="shared" si="26"/>
        <v>0.46551125301948765</v>
      </c>
      <c r="E72" s="9">
        <f t="shared" si="27"/>
        <v>0.2736353836183843</v>
      </c>
      <c r="F72" s="9">
        <f t="shared" si="28"/>
        <v>0.26085336336212811</v>
      </c>
      <c r="G72" s="9">
        <f t="shared" si="29"/>
        <v>1.0533722770939051</v>
      </c>
      <c r="H72" s="9">
        <f t="shared" si="30"/>
        <v>2.1481757820323564</v>
      </c>
      <c r="I72" s="9">
        <f t="shared" si="31"/>
        <v>3.6544981382766415</v>
      </c>
      <c r="J72" s="9">
        <f t="shared" si="32"/>
        <v>3.8335714253826048</v>
      </c>
      <c r="K72" s="11">
        <f t="shared" si="33"/>
        <v>0.47846889952153115</v>
      </c>
      <c r="L72" s="11">
        <f t="shared" si="34"/>
        <v>0.28409090909090912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-0.27218488420203912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0.23207332986770501</v>
      </c>
      <c r="Q72" s="11">
        <f>2*'OddsRatio_working_3-way'!K72*'OddsRatio_working_3-way'!L72*'OddsRatio_working_3-way'!M72</f>
        <v>7.3674072973874613E-2</v>
      </c>
      <c r="R72" s="11">
        <f t="shared" si="36"/>
        <v>0</v>
      </c>
      <c r="S72" s="11">
        <f t="shared" si="37"/>
        <v>-0.85263121994474955</v>
      </c>
      <c r="T72" s="11">
        <f t="shared" si="38"/>
        <v>-0.27067657776023796</v>
      </c>
      <c r="U72" s="11">
        <f>'OddsRatio_working_3-way'!S72-'OddsRatio_working_3-way'!R72^2/3</f>
        <v>-0.85263121994474955</v>
      </c>
      <c r="V72" s="11">
        <f>'OddsRatio_working_3-way'!S72*'OddsRatio_working_3-way'!R72/3-2*'OddsRatio_working_3-way'!R72^3/27-'OddsRatio_working_3-way'!T72</f>
        <v>0.27067657776023796</v>
      </c>
      <c r="W72" s="11">
        <f>'OddsRatio_working_3-way'!V72^2+4*'OddsRatio_working_3-way'!U72^3/27</f>
        <v>-1.8563203868143946E-2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0.15151651198478178</v>
      </c>
      <c r="Y72" s="11">
        <f>IF('OddsRatio_working_3-way'!W72&gt;=0,IF('OddsRatio_working_3-way'!V72+SQRT('OddsRatio_working_3-way'!W72)&gt;0,0,PI()),ACOS('OddsRatio_working_3-way'!V72/(2*'OddsRatio_working_3-way'!X72)))</f>
        <v>0.46632930308817033</v>
      </c>
      <c r="Z72" s="11">
        <f>'OddsRatio_working_3-way'!X72^(1/3)*COS('OddsRatio_working_3-way'!Y72/3)</f>
        <v>0.52668613854695256</v>
      </c>
      <c r="AA72" s="11">
        <f>'OddsRatio_working_3-way'!X72^(1/3)*COS(('OddsRatio_working_3-way'!Y72+2*PI())/3)</f>
        <v>-0.33482095804379841</v>
      </c>
      <c r="AB72" s="11">
        <f>'OddsRatio_working_3-way'!X72^(1/3)*COS(('OddsRatio_working_3-way'!Y72+4*PI())/3)</f>
        <v>-0.19186518050315426</v>
      </c>
      <c r="AC72" s="11">
        <f>'OddsRatio_working_3-way'!X72^(1/3)*SIN('OddsRatio_working_3-way'!Y72/3)</f>
        <v>8.2535556645303307E-2</v>
      </c>
      <c r="AD72" s="11">
        <f>'OddsRatio_working_3-way'!X72^(1/3)*SIN(('OddsRatio_working_3-way'!Y72+2*PI())/3)</f>
        <v>0.41485579748013984</v>
      </c>
      <c r="AE72" s="11">
        <f>'OddsRatio_working_3-way'!X72^(1/3)*SIN(('OddsRatio_working_3-way'!Y72+4*PI())/3)</f>
        <v>-0.497391354125443</v>
      </c>
      <c r="AF72" s="11">
        <f>-'OddsRatio_working_3-way'!U72/(3*'OddsRatio_working_3-way'!X72^(1/3))*COS(('OddsRatio_working_3-way'!Y72)/3)</f>
        <v>0.52668613854695268</v>
      </c>
      <c r="AG72" s="11">
        <f>-'OddsRatio_working_3-way'!U72/(3*'OddsRatio_working_3-way'!X72^(1/3))*COS(('OddsRatio_working_3-way'!Y72+2*PI())/3)</f>
        <v>-0.33482095804379847</v>
      </c>
      <c r="AH72" s="11">
        <f>-'OddsRatio_working_3-way'!U72/(3*'OddsRatio_working_3-way'!X72^(1/3))*COS(('OddsRatio_working_3-way'!Y72+4*PI())/3)</f>
        <v>-0.19186518050315432</v>
      </c>
      <c r="AI72" s="11">
        <f>'OddsRatio_working_3-way'!U72/(3*'OddsRatio_working_3-way'!X72^(1/3))*SIN(('OddsRatio_working_3-way'!Y72)/3)</f>
        <v>-8.2535556645303321E-2</v>
      </c>
      <c r="AJ72" s="11">
        <f>'OddsRatio_working_3-way'!U72/(3*'OddsRatio_working_3-way'!X72^(1/3))*SIN(('OddsRatio_working_3-way'!Y72+2*PI())/3)</f>
        <v>-0.4148557974801399</v>
      </c>
      <c r="AK72" s="11">
        <f>'OddsRatio_working_3-way'!U72/(3*'OddsRatio_working_3-way'!X72^(1/3))*SIN(('OddsRatio_working_3-way'!Y72+4*PI())/3)</f>
        <v>0.49739135412544311</v>
      </c>
      <c r="AL72" s="11">
        <f>'OddsRatio_working_3-way'!Z72+'OddsRatio_working_3-way'!AF72</f>
        <v>1.0533722770939051</v>
      </c>
      <c r="AM72" s="11">
        <f>'OddsRatio_working_3-way'!AA72+'OddsRatio_working_3-way'!AG72</f>
        <v>-0.66964191608759682</v>
      </c>
      <c r="AN72" s="11">
        <f>'OddsRatio_working_3-way'!AB72+'OddsRatio_working_3-way'!AH72</f>
        <v>-0.38373036100630858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1.0533722770939051</v>
      </c>
      <c r="AS72" s="11">
        <f>IF(('OddsRatio_working_3-way'!X72=0),IF(Q72&gt;0,-Q72^(1/3),(-Q72)^(1/3)),'OddsRatio_working_3-way'!AM72-'OddsRatio_working_3-way'!R72/3)</f>
        <v>-0.66964191608759682</v>
      </c>
      <c r="AT72" s="11">
        <f>IF(('OddsRatio_working_3-way'!X72=0),IF(Q72&gt;0,-Q72^(1/3),(-Q72)^(1/3)),'OddsRatio_working_3-way'!AN72-'OddsRatio_working_3-way'!R72/3)</f>
        <v>-0.38373036100630858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9">
        <f t="shared" si="26"/>
        <v>0.36143088101562371</v>
      </c>
      <c r="E73" s="9">
        <f t="shared" si="27"/>
        <v>0.30964459039318976</v>
      </c>
      <c r="F73" s="9">
        <f t="shared" si="28"/>
        <v>0.32892452859118654</v>
      </c>
      <c r="G73" s="9">
        <f t="shared" si="29"/>
        <v>1.0516552016641265</v>
      </c>
      <c r="H73" s="9">
        <f t="shared" si="30"/>
        <v>2.7667807387957328</v>
      </c>
      <c r="I73" s="9">
        <f t="shared" si="31"/>
        <v>3.2295090275279477</v>
      </c>
      <c r="J73" s="9">
        <f t="shared" si="32"/>
        <v>3.040211091228405</v>
      </c>
      <c r="K73" s="11">
        <f t="shared" si="33"/>
        <v>0.37313432835820892</v>
      </c>
      <c r="L73" s="11">
        <f t="shared" si="34"/>
        <v>0.32051282051282048</v>
      </c>
      <c r="M73" s="11">
        <f t="shared" si="35"/>
        <v>0.3401360544217687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-0.28106719151495274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0.23349370364295735</v>
      </c>
      <c r="Q73" s="11">
        <f>2*'OddsRatio_working_3-way'!K73*'OddsRatio_working_3-way'!L73*'OddsRatio_working_3-way'!M73</f>
        <v>8.1356691164793493E-2</v>
      </c>
      <c r="R73" s="11">
        <f t="shared" si="36"/>
        <v>0</v>
      </c>
      <c r="S73" s="11">
        <f t="shared" si="37"/>
        <v>-0.83073980418854942</v>
      </c>
      <c r="T73" s="11">
        <f t="shared" si="38"/>
        <v>-0.28945637776604505</v>
      </c>
      <c r="U73" s="11">
        <f>'OddsRatio_working_3-way'!S73-'OddsRatio_working_3-way'!R73^2/3</f>
        <v>-0.83073980418854942</v>
      </c>
      <c r="V73" s="11">
        <f>'OddsRatio_working_3-way'!S73*'OddsRatio_working_3-way'!R73/3-2*'OddsRatio_working_3-way'!R73^3/27-'OddsRatio_working_3-way'!T73</f>
        <v>0.28945637776604505</v>
      </c>
      <c r="W73" s="11">
        <f>'OddsRatio_working_3-way'!V73^2+4*'OddsRatio_working_3-way'!U73^3/27</f>
        <v>-1.1509041148374533E-3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0.1457188206309302</v>
      </c>
      <c r="Y73" s="11">
        <f>IF('OddsRatio_working_3-way'!W73&gt;=0,IF('OddsRatio_working_3-way'!V73+SQRT('OddsRatio_working_3-way'!W73)&gt;0,0,PI()),ACOS('OddsRatio_working_3-way'!V73/(2*'OddsRatio_working_3-way'!X73)))</f>
        <v>0.11667011848087205</v>
      </c>
      <c r="Z73" s="11">
        <f>'OddsRatio_working_3-way'!X73^(1/3)*COS('OddsRatio_working_3-way'!Y73/3)</f>
        <v>0.52582760083206326</v>
      </c>
      <c r="AA73" s="11">
        <f>'OddsRatio_working_3-way'!X73^(1/3)*COS(('OddsRatio_working_3-way'!Y73+2*PI())/3)</f>
        <v>-0.28063248263381124</v>
      </c>
      <c r="AB73" s="11">
        <f>'OddsRatio_working_3-way'!X73^(1/3)*COS(('OddsRatio_working_3-way'!Y73+4*PI())/3)</f>
        <v>-0.24519511819825188</v>
      </c>
      <c r="AC73" s="11">
        <f>'OddsRatio_working_3-way'!X73^(1/3)*SIN('OddsRatio_working_3-way'!Y73/3)</f>
        <v>2.045977189624102E-2</v>
      </c>
      <c r="AD73" s="11">
        <f>'OddsRatio_working_3-way'!X73^(1/3)*SIN(('OddsRatio_working_3-way'!Y73+2*PI())/3)</f>
        <v>0.44515017438346971</v>
      </c>
      <c r="AE73" s="11">
        <f>'OddsRatio_working_3-way'!X73^(1/3)*SIN(('OddsRatio_working_3-way'!Y73+4*PI())/3)</f>
        <v>-0.46560994627971075</v>
      </c>
      <c r="AF73" s="11">
        <f>-'OddsRatio_working_3-way'!U73/(3*'OddsRatio_working_3-way'!X73^(1/3))*COS(('OddsRatio_working_3-way'!Y73)/3)</f>
        <v>0.52582760083206315</v>
      </c>
      <c r="AG73" s="11">
        <f>-'OddsRatio_working_3-way'!U73/(3*'OddsRatio_working_3-way'!X73^(1/3))*COS(('OddsRatio_working_3-way'!Y73+2*PI())/3)</f>
        <v>-0.28063248263381119</v>
      </c>
      <c r="AH73" s="11">
        <f>-'OddsRatio_working_3-way'!U73/(3*'OddsRatio_working_3-way'!X73^(1/3))*COS(('OddsRatio_working_3-way'!Y73+4*PI())/3)</f>
        <v>-0.24519511819825185</v>
      </c>
      <c r="AI73" s="11">
        <f>'OddsRatio_working_3-way'!U73/(3*'OddsRatio_working_3-way'!X73^(1/3))*SIN(('OddsRatio_working_3-way'!Y73)/3)</f>
        <v>-2.0459771896241017E-2</v>
      </c>
      <c r="AJ73" s="11">
        <f>'OddsRatio_working_3-way'!U73/(3*'OddsRatio_working_3-way'!X73^(1/3))*SIN(('OddsRatio_working_3-way'!Y73+2*PI())/3)</f>
        <v>-0.4451501743834696</v>
      </c>
      <c r="AK73" s="11">
        <f>'OddsRatio_working_3-way'!U73/(3*'OddsRatio_working_3-way'!X73^(1/3))*SIN(('OddsRatio_working_3-way'!Y73+4*PI())/3)</f>
        <v>0.46560994627971064</v>
      </c>
      <c r="AL73" s="11">
        <f>'OddsRatio_working_3-way'!Z73+'OddsRatio_working_3-way'!AF73</f>
        <v>1.0516552016641265</v>
      </c>
      <c r="AM73" s="11">
        <f>'OddsRatio_working_3-way'!AA73+'OddsRatio_working_3-way'!AG73</f>
        <v>-0.56126496526762248</v>
      </c>
      <c r="AN73" s="11">
        <f>'OddsRatio_working_3-way'!AB73+'OddsRatio_working_3-way'!AH73</f>
        <v>-0.4903902363965037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1.0516552016641265</v>
      </c>
      <c r="AS73" s="11">
        <f>IF(('OddsRatio_working_3-way'!X73=0),IF(Q73&gt;0,-Q73^(1/3),(-Q73)^(1/3)),'OddsRatio_working_3-way'!AM73-'OddsRatio_working_3-way'!R73/3)</f>
        <v>-0.56126496526762248</v>
      </c>
      <c r="AT73" s="11">
        <f>IF(('OddsRatio_working_3-way'!X73=0),IF(Q73&gt;0,-Q73^(1/3),(-Q73)^(1/3)),'OddsRatio_working_3-way'!AN73-'OddsRatio_working_3-way'!R73/3)</f>
        <v>-0.4903902363965037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9">
        <f t="shared" si="26"/>
        <v>0.85966794776210997</v>
      </c>
      <c r="E74" s="9">
        <f t="shared" si="27"/>
        <v>0.10200656091479196</v>
      </c>
      <c r="F74" s="9">
        <f t="shared" si="28"/>
        <v>3.8325491323097906E-2</v>
      </c>
      <c r="G74" s="9">
        <f t="shared" si="29"/>
        <v>1.1659988072238723</v>
      </c>
      <c r="H74" s="9">
        <f t="shared" si="30"/>
        <v>1.163239833011342</v>
      </c>
      <c r="I74" s="9">
        <f t="shared" si="31"/>
        <v>9.8032909945402356</v>
      </c>
      <c r="J74" s="9">
        <f t="shared" si="32"/>
        <v>26.092294331457733</v>
      </c>
      <c r="K74" s="11">
        <f t="shared" si="33"/>
        <v>0.87719298245614041</v>
      </c>
      <c r="L74" s="11">
        <f t="shared" si="34"/>
        <v>0.11695906432748537</v>
      </c>
      <c r="M74" s="11">
        <f t="shared" si="35"/>
        <v>4.4404973357015987E-2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-0.10362818745887281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0.13307369157263127</v>
      </c>
      <c r="Q74" s="11">
        <f>2*'OddsRatio_working_3-way'!K74*'OddsRatio_working_3-way'!L74*'OddsRatio_working_3-way'!M74</f>
        <v>9.1115160268833463E-3</v>
      </c>
      <c r="R74" s="11">
        <f t="shared" si="36"/>
        <v>0</v>
      </c>
      <c r="S74" s="11">
        <f t="shared" si="37"/>
        <v>-1.2841457023982454</v>
      </c>
      <c r="T74" s="11">
        <f t="shared" si="38"/>
        <v>-8.7925073769136969E-2</v>
      </c>
      <c r="U74" s="11">
        <f>'OddsRatio_working_3-way'!S74-'OddsRatio_working_3-way'!R74^2/3</f>
        <v>-1.2841457023982454</v>
      </c>
      <c r="V74" s="11">
        <f>'OddsRatio_working_3-way'!S74*'OddsRatio_working_3-way'!R74/3-2*'OddsRatio_working_3-way'!R74^3/27-'OddsRatio_working_3-way'!T74</f>
        <v>8.7925073769136969E-2</v>
      </c>
      <c r="W74" s="11">
        <f>'OddsRatio_working_3-way'!V74^2+4*'OddsRatio_working_3-way'!U74^3/27</f>
        <v>-0.30598696291042127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0.28005257609408341</v>
      </c>
      <c r="Y74" s="11">
        <f>IF('OddsRatio_working_3-way'!W74&gt;=0,IF('OddsRatio_working_3-way'!V74+SQRT('OddsRatio_working_3-way'!W74)&gt;0,0,PI()),ACOS('OddsRatio_working_3-way'!V74/(2*'OddsRatio_working_3-way'!X74)))</f>
        <v>1.4131647560582883</v>
      </c>
      <c r="Z74" s="11">
        <f>'OddsRatio_working_3-way'!X74^(1/3)*COS('OddsRatio_working_3-way'!Y74/3)</f>
        <v>0.58299940361193614</v>
      </c>
      <c r="AA74" s="11">
        <f>'OddsRatio_working_3-way'!X74^(1/3)*COS(('OddsRatio_working_3-way'!Y74+2*PI())/3)</f>
        <v>-0.54863818033583822</v>
      </c>
      <c r="AB74" s="11">
        <f>'OddsRatio_working_3-way'!X74^(1/3)*COS(('OddsRatio_working_3-way'!Y74+4*PI())/3)</f>
        <v>-3.4361223276097766E-2</v>
      </c>
      <c r="AC74" s="11">
        <f>'OddsRatio_working_3-way'!X74^(1/3)*SIN('OddsRatio_working_3-way'!Y74/3)</f>
        <v>0.29691793959646279</v>
      </c>
      <c r="AD74" s="11">
        <f>'OddsRatio_working_3-way'!X74^(1/3)*SIN(('OddsRatio_working_3-way'!Y74+2*PI())/3)</f>
        <v>0.35643332412088258</v>
      </c>
      <c r="AE74" s="11">
        <f>'OddsRatio_working_3-way'!X74^(1/3)*SIN(('OddsRatio_working_3-way'!Y74+4*PI())/3)</f>
        <v>-0.65335126371734531</v>
      </c>
      <c r="AF74" s="11">
        <f>-'OddsRatio_working_3-way'!U74/(3*'OddsRatio_working_3-way'!X74^(1/3))*COS(('OddsRatio_working_3-way'!Y74)/3)</f>
        <v>0.58299940361193603</v>
      </c>
      <c r="AG74" s="11">
        <f>-'OddsRatio_working_3-way'!U74/(3*'OddsRatio_working_3-way'!X74^(1/3))*COS(('OddsRatio_working_3-way'!Y74+2*PI())/3)</f>
        <v>-0.54863818033583811</v>
      </c>
      <c r="AH74" s="11">
        <f>-'OddsRatio_working_3-way'!U74/(3*'OddsRatio_working_3-way'!X74^(1/3))*COS(('OddsRatio_working_3-way'!Y74+4*PI())/3)</f>
        <v>-3.4361223276097759E-2</v>
      </c>
      <c r="AI74" s="11">
        <f>'OddsRatio_working_3-way'!U74/(3*'OddsRatio_working_3-way'!X74^(1/3))*SIN(('OddsRatio_working_3-way'!Y74)/3)</f>
        <v>-0.29691793959646273</v>
      </c>
      <c r="AJ74" s="11">
        <f>'OddsRatio_working_3-way'!U74/(3*'OddsRatio_working_3-way'!X74^(1/3))*SIN(('OddsRatio_working_3-way'!Y74+2*PI())/3)</f>
        <v>-0.35643332412088252</v>
      </c>
      <c r="AK74" s="11">
        <f>'OddsRatio_working_3-way'!U74/(3*'OddsRatio_working_3-way'!X74^(1/3))*SIN(('OddsRatio_working_3-way'!Y74+4*PI())/3)</f>
        <v>0.6533512637173452</v>
      </c>
      <c r="AL74" s="11">
        <f>'OddsRatio_working_3-way'!Z74+'OddsRatio_working_3-way'!AF74</f>
        <v>1.1659988072238723</v>
      </c>
      <c r="AM74" s="11">
        <f>'OddsRatio_working_3-way'!AA74+'OddsRatio_working_3-way'!AG74</f>
        <v>-1.0972763606716764</v>
      </c>
      <c r="AN74" s="11">
        <f>'OddsRatio_working_3-way'!AB74+'OddsRatio_working_3-way'!AH74</f>
        <v>-6.8722446552195532E-2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1.1659988072238723</v>
      </c>
      <c r="AS74" s="11">
        <f>IF(('OddsRatio_working_3-way'!X74=0),IF(Q74&gt;0,-Q74^(1/3),(-Q74)^(1/3)),'OddsRatio_working_3-way'!AM74-'OddsRatio_working_3-way'!R74/3)</f>
        <v>-1.0972763606716764</v>
      </c>
      <c r="AT74" s="11">
        <f>IF(('OddsRatio_working_3-way'!X74=0),IF(Q74&gt;0,-Q74^(1/3),(-Q74)^(1/3)),'OddsRatio_working_3-way'!AN74-'OddsRatio_working_3-way'!R74/3)</f>
        <v>-6.8722446552195532E-2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9">
        <f t="shared" si="26"/>
        <v>0.36337225850234395</v>
      </c>
      <c r="E75" s="9">
        <f t="shared" si="27"/>
        <v>0.36058969603213459</v>
      </c>
      <c r="F75" s="9">
        <f t="shared" si="28"/>
        <v>0.27603804546552158</v>
      </c>
      <c r="G75" s="9">
        <f t="shared" si="29"/>
        <v>1.0618174222691126</v>
      </c>
      <c r="H75" s="9">
        <f t="shared" si="30"/>
        <v>2.751998746744035</v>
      </c>
      <c r="I75" s="9">
        <f t="shared" si="31"/>
        <v>2.7732350951894178</v>
      </c>
      <c r="J75" s="9">
        <f t="shared" si="32"/>
        <v>3.6226890330047081</v>
      </c>
      <c r="K75" s="11">
        <f t="shared" si="33"/>
        <v>0.37735849056603776</v>
      </c>
      <c r="L75" s="11">
        <f t="shared" si="34"/>
        <v>0.37453183520599254</v>
      </c>
      <c r="M75" s="11">
        <f t="shared" si="35"/>
        <v>0.28818443804034583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-0.27721119086705204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0.23582614603259172</v>
      </c>
      <c r="Q75" s="11">
        <f>2*'OddsRatio_working_3-way'!K75*'OddsRatio_working_3-way'!L75*'OddsRatio_working_3-way'!M75</f>
        <v>8.1459808646836523E-2</v>
      </c>
      <c r="R75" s="11">
        <f t="shared" si="36"/>
        <v>0</v>
      </c>
      <c r="S75" s="11">
        <f t="shared" si="37"/>
        <v>-0.85070932849060843</v>
      </c>
      <c r="T75" s="11">
        <f t="shared" si="38"/>
        <v>-0.29385469032490796</v>
      </c>
      <c r="U75" s="11">
        <f>'OddsRatio_working_3-way'!S75-'OddsRatio_working_3-way'!R75^2/3</f>
        <v>-0.85070932849060843</v>
      </c>
      <c r="V75" s="11">
        <f>'OddsRatio_working_3-way'!S75*'OddsRatio_working_3-way'!R75/3-2*'OddsRatio_working_3-way'!R75^3/27-'OddsRatio_working_3-way'!T75</f>
        <v>0.29385469032490796</v>
      </c>
      <c r="W75" s="11">
        <f>'OddsRatio_working_3-way'!V75^2+4*'OddsRatio_working_3-way'!U75^3/27</f>
        <v>-4.8588658458901535E-3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0.15100450727696649</v>
      </c>
      <c r="Y75" s="11">
        <f>IF('OddsRatio_working_3-way'!W75&gt;=0,IF('OddsRatio_working_3-way'!V75+SQRT('OddsRatio_working_3-way'!W75)&gt;0,0,PI()),ACOS('OddsRatio_working_3-way'!V75/(2*'OddsRatio_working_3-way'!X75)))</f>
        <v>0.23290621529726141</v>
      </c>
      <c r="Z75" s="11">
        <f>'OddsRatio_working_3-way'!X75^(1/3)*COS('OddsRatio_working_3-way'!Y75/3)</f>
        <v>0.5309087111345564</v>
      </c>
      <c r="AA75" s="11">
        <f>'OddsRatio_working_3-way'!X75^(1/3)*COS(('OddsRatio_working_3-way'!Y75+2*PI())/3)</f>
        <v>-0.30122148368424106</v>
      </c>
      <c r="AB75" s="11">
        <f>'OddsRatio_working_3-way'!X75^(1/3)*COS(('OddsRatio_working_3-way'!Y75+4*PI())/3)</f>
        <v>-0.22968722745031542</v>
      </c>
      <c r="AC75" s="11">
        <f>'OddsRatio_working_3-way'!X75^(1/3)*SIN('OddsRatio_working_3-way'!Y75/3)</f>
        <v>4.1300322092936624E-2</v>
      </c>
      <c r="AD75" s="11">
        <f>'OddsRatio_working_3-way'!X75^(1/3)*SIN(('OddsRatio_working_3-way'!Y75+2*PI())/3)</f>
        <v>0.43913026988651177</v>
      </c>
      <c r="AE75" s="11">
        <f>'OddsRatio_working_3-way'!X75^(1/3)*SIN(('OddsRatio_working_3-way'!Y75+4*PI())/3)</f>
        <v>-0.48043059197944837</v>
      </c>
      <c r="AF75" s="11">
        <f>-'OddsRatio_working_3-way'!U75/(3*'OddsRatio_working_3-way'!X75^(1/3))*COS(('OddsRatio_working_3-way'!Y75)/3)</f>
        <v>0.53090871113455629</v>
      </c>
      <c r="AG75" s="11">
        <f>-'OddsRatio_working_3-way'!U75/(3*'OddsRatio_working_3-way'!X75^(1/3))*COS(('OddsRatio_working_3-way'!Y75+2*PI())/3)</f>
        <v>-0.30122148368424101</v>
      </c>
      <c r="AH75" s="11">
        <f>-'OddsRatio_working_3-way'!U75/(3*'OddsRatio_working_3-way'!X75^(1/3))*COS(('OddsRatio_working_3-way'!Y75+4*PI())/3)</f>
        <v>-0.22968722745031539</v>
      </c>
      <c r="AI75" s="11">
        <f>'OddsRatio_working_3-way'!U75/(3*'OddsRatio_working_3-way'!X75^(1/3))*SIN(('OddsRatio_working_3-way'!Y75)/3)</f>
        <v>-4.1300322092936617E-2</v>
      </c>
      <c r="AJ75" s="11">
        <f>'OddsRatio_working_3-way'!U75/(3*'OddsRatio_working_3-way'!X75^(1/3))*SIN(('OddsRatio_working_3-way'!Y75+2*PI())/3)</f>
        <v>-0.43913026988651166</v>
      </c>
      <c r="AK75" s="11">
        <f>'OddsRatio_working_3-way'!U75/(3*'OddsRatio_working_3-way'!X75^(1/3))*SIN(('OddsRatio_working_3-way'!Y75+4*PI())/3)</f>
        <v>0.48043059197944826</v>
      </c>
      <c r="AL75" s="11">
        <f>'OddsRatio_working_3-way'!Z75+'OddsRatio_working_3-way'!AF75</f>
        <v>1.0618174222691126</v>
      </c>
      <c r="AM75" s="11">
        <f>'OddsRatio_working_3-way'!AA75+'OddsRatio_working_3-way'!AG75</f>
        <v>-0.60244296736848213</v>
      </c>
      <c r="AN75" s="11">
        <f>'OddsRatio_working_3-way'!AB75+'OddsRatio_working_3-way'!AH75</f>
        <v>-0.45937445490063078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1.0618174222691126</v>
      </c>
      <c r="AS75" s="11">
        <f>IF(('OddsRatio_working_3-way'!X75=0),IF(Q75&gt;0,-Q75^(1/3),(-Q75)^(1/3)),'OddsRatio_working_3-way'!AM75-'OddsRatio_working_3-way'!R75/3)</f>
        <v>-0.60244296736848213</v>
      </c>
      <c r="AT75" s="11">
        <f>IF(('OddsRatio_working_3-way'!X75=0),IF(Q75&gt;0,-Q75^(1/3),(-Q75)^(1/3)),'OddsRatio_working_3-way'!AN75-'OddsRatio_working_3-way'!R75/3)</f>
        <v>-0.45937445490063078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9">
        <f t="shared" si="26"/>
        <v>0.39857047203802054</v>
      </c>
      <c r="E76" s="9">
        <f t="shared" si="27"/>
        <v>0.34082842216271175</v>
      </c>
      <c r="F76" s="9">
        <f t="shared" si="28"/>
        <v>0.26060110579926754</v>
      </c>
      <c r="G76" s="9">
        <f t="shared" si="29"/>
        <v>1.0626525315191513</v>
      </c>
      <c r="H76" s="9">
        <f t="shared" si="30"/>
        <v>2.5089665947571946</v>
      </c>
      <c r="I76" s="9">
        <f t="shared" si="31"/>
        <v>2.9340276073648552</v>
      </c>
      <c r="J76" s="9">
        <f t="shared" si="32"/>
        <v>3.837282259156134</v>
      </c>
      <c r="K76" s="11">
        <f t="shared" si="33"/>
        <v>0.41322314049586778</v>
      </c>
      <c r="L76" s="11">
        <f t="shared" si="34"/>
        <v>0.3546099290780142</v>
      </c>
      <c r="M76" s="11">
        <f t="shared" si="35"/>
        <v>0.27247956403269757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-0.27551195925120098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0.23597008138931516</v>
      </c>
      <c r="Q76" s="11">
        <f>2*'OddsRatio_working_3-way'!K76*'OddsRatio_working_3-way'!L76*'OddsRatio_working_3-way'!M76</f>
        <v>7.9854511468465381E-2</v>
      </c>
      <c r="R76" s="11">
        <f t="shared" si="36"/>
        <v>0</v>
      </c>
      <c r="S76" s="11">
        <f t="shared" si="37"/>
        <v>-0.85647854282131874</v>
      </c>
      <c r="T76" s="11">
        <f t="shared" si="38"/>
        <v>-0.28984045442345818</v>
      </c>
      <c r="U76" s="11">
        <f>'OddsRatio_working_3-way'!S76-'OddsRatio_working_3-way'!R76^2/3</f>
        <v>-0.85647854282131874</v>
      </c>
      <c r="V76" s="11">
        <f>'OddsRatio_working_3-way'!S76*'OddsRatio_working_3-way'!R76/3-2*'OddsRatio_working_3-way'!R76^3/27-'OddsRatio_working_3-way'!T76</f>
        <v>0.28984045442345818</v>
      </c>
      <c r="W76" s="11">
        <f>'OddsRatio_working_3-way'!V76^2+4*'OddsRatio_working_3-way'!U76^3/27</f>
        <v>-9.0702207348703212E-3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0.15254319859900922</v>
      </c>
      <c r="Y76" s="11">
        <f>IF('OddsRatio_working_3-way'!W76&gt;=0,IF('OddsRatio_working_3-way'!V76+SQRT('OddsRatio_working_3-way'!W76)&gt;0,0,PI()),ACOS('OddsRatio_working_3-way'!V76/(2*'OddsRatio_working_3-way'!X76)))</f>
        <v>0.31747248130615491</v>
      </c>
      <c r="Z76" s="11">
        <f>'OddsRatio_working_3-way'!X76^(1/3)*COS('OddsRatio_working_3-way'!Y76/3)</f>
        <v>0.53132626575957564</v>
      </c>
      <c r="AA76" s="11">
        <f>'OddsRatio_working_3-way'!X76^(1/3)*COS(('OddsRatio_working_3-way'!Y76+2*PI())/3)</f>
        <v>-0.31453986753768393</v>
      </c>
      <c r="AB76" s="11">
        <f>'OddsRatio_working_3-way'!X76^(1/3)*COS(('OddsRatio_working_3-way'!Y76+4*PI())/3)</f>
        <v>-0.21678639822189183</v>
      </c>
      <c r="AC76" s="11">
        <f>'OddsRatio_working_3-way'!X76^(1/3)*SIN('OddsRatio_working_3-way'!Y76/3)</f>
        <v>5.6437991823692496E-2</v>
      </c>
      <c r="AD76" s="11">
        <f>'OddsRatio_working_3-way'!X76^(1/3)*SIN(('OddsRatio_working_3-way'!Y76+2*PI())/3)</f>
        <v>0.43192304793386815</v>
      </c>
      <c r="AE76" s="11">
        <f>'OddsRatio_working_3-way'!X76^(1/3)*SIN(('OddsRatio_working_3-way'!Y76+4*PI())/3)</f>
        <v>-0.48836103975756057</v>
      </c>
      <c r="AF76" s="11">
        <f>-'OddsRatio_working_3-way'!U76/(3*'OddsRatio_working_3-way'!X76^(1/3))*COS(('OddsRatio_working_3-way'!Y76)/3)</f>
        <v>0.53132626575957553</v>
      </c>
      <c r="AG76" s="11">
        <f>-'OddsRatio_working_3-way'!U76/(3*'OddsRatio_working_3-way'!X76^(1/3))*COS(('OddsRatio_working_3-way'!Y76+2*PI())/3)</f>
        <v>-0.31453986753768387</v>
      </c>
      <c r="AH76" s="11">
        <f>-'OddsRatio_working_3-way'!U76/(3*'OddsRatio_working_3-way'!X76^(1/3))*COS(('OddsRatio_working_3-way'!Y76+4*PI())/3)</f>
        <v>-0.21678639822189177</v>
      </c>
      <c r="AI76" s="11">
        <f>'OddsRatio_working_3-way'!U76/(3*'OddsRatio_working_3-way'!X76^(1/3))*SIN(('OddsRatio_working_3-way'!Y76)/3)</f>
        <v>-5.6437991823692482E-2</v>
      </c>
      <c r="AJ76" s="11">
        <f>'OddsRatio_working_3-way'!U76/(3*'OddsRatio_working_3-way'!X76^(1/3))*SIN(('OddsRatio_working_3-way'!Y76+2*PI())/3)</f>
        <v>-0.4319230479338681</v>
      </c>
      <c r="AK76" s="11">
        <f>'OddsRatio_working_3-way'!U76/(3*'OddsRatio_working_3-way'!X76^(1/3))*SIN(('OddsRatio_working_3-way'!Y76+4*PI())/3)</f>
        <v>0.48836103975756046</v>
      </c>
      <c r="AL76" s="11">
        <f>'OddsRatio_working_3-way'!Z76+'OddsRatio_working_3-way'!AF76</f>
        <v>1.0626525315191513</v>
      </c>
      <c r="AM76" s="11">
        <f>'OddsRatio_working_3-way'!AA76+'OddsRatio_working_3-way'!AG76</f>
        <v>-0.62907973507536785</v>
      </c>
      <c r="AN76" s="11">
        <f>'OddsRatio_working_3-way'!AB76+'OddsRatio_working_3-way'!AH76</f>
        <v>-0.4335727964437836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1.0626525315191513</v>
      </c>
      <c r="AS76" s="11">
        <f>IF(('OddsRatio_working_3-way'!X76=0),IF(Q76&gt;0,-Q76^(1/3),(-Q76)^(1/3)),'OddsRatio_working_3-way'!AM76-'OddsRatio_working_3-way'!R76/3)</f>
        <v>-0.62907973507536785</v>
      </c>
      <c r="AT76" s="11">
        <f>IF(('OddsRatio_working_3-way'!X76=0),IF(Q76&gt;0,-Q76^(1/3),(-Q76)^(1/3)),'OddsRatio_working_3-way'!AN76-'OddsRatio_working_3-way'!R76/3)</f>
        <v>-0.4335727964437836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9">
        <f t="shared" si="26"/>
        <v>0.50328449067711356</v>
      </c>
      <c r="E77" s="9">
        <f t="shared" si="27"/>
        <v>0.29062682665037093</v>
      </c>
      <c r="F77" s="9">
        <f t="shared" si="28"/>
        <v>0.20608868267251576</v>
      </c>
      <c r="G77" s="9">
        <f t="shared" si="29"/>
        <v>1.0612341689251665</v>
      </c>
      <c r="H77" s="9">
        <f t="shared" si="30"/>
        <v>1.9869477771004045</v>
      </c>
      <c r="I77" s="9">
        <f t="shared" si="31"/>
        <v>3.4408385885278827</v>
      </c>
      <c r="J77" s="9">
        <f t="shared" si="32"/>
        <v>4.8522800331983547</v>
      </c>
      <c r="K77" s="11">
        <f t="shared" si="33"/>
        <v>0.5181347150259068</v>
      </c>
      <c r="L77" s="11">
        <f t="shared" si="34"/>
        <v>0.30303030303030304</v>
      </c>
      <c r="M77" s="11">
        <f t="shared" si="35"/>
        <v>0.21598272138228941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-0.26330867623854348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0.2326332970140533</v>
      </c>
      <c r="Q77" s="11">
        <f>2*'OddsRatio_working_3-way'!K77*'OddsRatio_working_3-way'!L77*'OddsRatio_working_3-way'!M77</f>
        <v>6.7823118662989304E-2</v>
      </c>
      <c r="R77" s="11">
        <f t="shared" si="36"/>
        <v>0</v>
      </c>
      <c r="S77" s="11">
        <f t="shared" si="37"/>
        <v>-0.88350030974026872</v>
      </c>
      <c r="T77" s="11">
        <f t="shared" si="38"/>
        <v>-0.25758026523039906</v>
      </c>
      <c r="U77" s="11">
        <f>'OddsRatio_working_3-way'!S77-'OddsRatio_working_3-way'!R77^2/3</f>
        <v>-0.88350030974026872</v>
      </c>
      <c r="V77" s="11">
        <f>'OddsRatio_working_3-way'!S77*'OddsRatio_working_3-way'!R77/3-2*'OddsRatio_working_3-way'!R77^3/27-'OddsRatio_working_3-way'!T77</f>
        <v>0.25758026523039906</v>
      </c>
      <c r="W77" s="11">
        <f>'OddsRatio_working_3-way'!V77^2+4*'OddsRatio_working_3-way'!U77^3/27</f>
        <v>-3.5820748919278722E-2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0.1598189146780204</v>
      </c>
      <c r="Y77" s="11">
        <f>IF('OddsRatio_working_3-way'!W77&gt;=0,IF('OddsRatio_working_3-way'!V77+SQRT('OddsRatio_working_3-way'!W77)&gt;0,0,PI()),ACOS('OddsRatio_working_3-way'!V77/(2*'OddsRatio_working_3-way'!X77)))</f>
        <v>0.63368610077852039</v>
      </c>
      <c r="Z77" s="11">
        <f>'OddsRatio_working_3-way'!X77^(1/3)*COS('OddsRatio_working_3-way'!Y77/3)</f>
        <v>0.53061708446258338</v>
      </c>
      <c r="AA77" s="11">
        <f>'OddsRatio_working_3-way'!X77^(1/3)*COS(('OddsRatio_working_3-way'!Y77+2*PI())/3)</f>
        <v>-0.36384386428581161</v>
      </c>
      <c r="AB77" s="11">
        <f>'OddsRatio_working_3-way'!X77^(1/3)*COS(('OddsRatio_working_3-way'!Y77+4*PI())/3)</f>
        <v>-0.16677322017677162</v>
      </c>
      <c r="AC77" s="11">
        <f>'OddsRatio_working_3-way'!X77^(1/3)*SIN('OddsRatio_working_3-way'!Y77/3)</f>
        <v>0.11377878942572713</v>
      </c>
      <c r="AD77" s="11">
        <f>'OddsRatio_working_3-way'!X77^(1/3)*SIN(('OddsRatio_working_3-way'!Y77+2*PI())/3)</f>
        <v>0.40263848011376685</v>
      </c>
      <c r="AE77" s="11">
        <f>'OddsRatio_working_3-way'!X77^(1/3)*SIN(('OddsRatio_working_3-way'!Y77+4*PI())/3)</f>
        <v>-0.51641726953949396</v>
      </c>
      <c r="AF77" s="11">
        <f>-'OddsRatio_working_3-way'!U77/(3*'OddsRatio_working_3-way'!X77^(1/3))*COS(('OddsRatio_working_3-way'!Y77)/3)</f>
        <v>0.53061708446258316</v>
      </c>
      <c r="AG77" s="11">
        <f>-'OddsRatio_working_3-way'!U77/(3*'OddsRatio_working_3-way'!X77^(1/3))*COS(('OddsRatio_working_3-way'!Y77+2*PI())/3)</f>
        <v>-0.3638438642858115</v>
      </c>
      <c r="AH77" s="11">
        <f>-'OddsRatio_working_3-way'!U77/(3*'OddsRatio_working_3-way'!X77^(1/3))*COS(('OddsRatio_working_3-way'!Y77+4*PI())/3)</f>
        <v>-0.16677322017677157</v>
      </c>
      <c r="AI77" s="11">
        <f>'OddsRatio_working_3-way'!U77/(3*'OddsRatio_working_3-way'!X77^(1/3))*SIN(('OddsRatio_working_3-way'!Y77)/3)</f>
        <v>-0.11377878942572708</v>
      </c>
      <c r="AJ77" s="11">
        <f>'OddsRatio_working_3-way'!U77/(3*'OddsRatio_working_3-way'!X77^(1/3))*SIN(('OddsRatio_working_3-way'!Y77+2*PI())/3)</f>
        <v>-0.40263848011376668</v>
      </c>
      <c r="AK77" s="11">
        <f>'OddsRatio_working_3-way'!U77/(3*'OddsRatio_working_3-way'!X77^(1/3))*SIN(('OddsRatio_working_3-way'!Y77+4*PI())/3)</f>
        <v>0.51641726953949374</v>
      </c>
      <c r="AL77" s="11">
        <f>'OddsRatio_working_3-way'!Z77+'OddsRatio_working_3-way'!AF77</f>
        <v>1.0612341689251665</v>
      </c>
      <c r="AM77" s="11">
        <f>'OddsRatio_working_3-way'!AA77+'OddsRatio_working_3-way'!AG77</f>
        <v>-0.72768772857162312</v>
      </c>
      <c r="AN77" s="11">
        <f>'OddsRatio_working_3-way'!AB77+'OddsRatio_working_3-way'!AH77</f>
        <v>-0.33354644035354319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1.0612341689251665</v>
      </c>
      <c r="AS77" s="11">
        <f>IF(('OddsRatio_working_3-way'!X77=0),IF(Q77&gt;0,-Q77^(1/3),(-Q77)^(1/3)),'OddsRatio_working_3-way'!AM77-'OddsRatio_working_3-way'!R77/3)</f>
        <v>-0.72768772857162312</v>
      </c>
      <c r="AT77" s="11">
        <f>IF(('OddsRatio_working_3-way'!X77=0),IF(Q77&gt;0,-Q77^(1/3),(-Q77)^(1/3)),'OddsRatio_working_3-way'!AN77-'OddsRatio_working_3-way'!R77/3)</f>
        <v>-0.33354644035354319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9">
        <f t="shared" si="26"/>
        <v>0.4279059632705709</v>
      </c>
      <c r="E78" s="9">
        <f t="shared" si="27"/>
        <v>0.32359008287532709</v>
      </c>
      <c r="F78" s="9">
        <f t="shared" si="28"/>
        <v>0.2485039538541019</v>
      </c>
      <c r="G78" s="9">
        <f t="shared" si="29"/>
        <v>1.0610809973828295</v>
      </c>
      <c r="H78" s="9">
        <f t="shared" si="30"/>
        <v>2.3369620567023648</v>
      </c>
      <c r="I78" s="9">
        <f t="shared" si="31"/>
        <v>3.0903295648441746</v>
      </c>
      <c r="J78" s="9">
        <f t="shared" si="32"/>
        <v>4.0240808425410641</v>
      </c>
      <c r="K78" s="11">
        <f t="shared" si="33"/>
        <v>0.44247787610619471</v>
      </c>
      <c r="L78" s="11">
        <f t="shared" si="34"/>
        <v>0.33670033670033667</v>
      </c>
      <c r="M78" s="11">
        <f t="shared" si="35"/>
        <v>0.25974025974025972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-0.273751188473634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0.23527618056982491</v>
      </c>
      <c r="Q78" s="11">
        <f>2*'OddsRatio_working_3-way'!K78*'OddsRatio_working_3-way'!L78*'OddsRatio_working_3-way'!M78</f>
        <v>7.7393480450600308E-2</v>
      </c>
      <c r="R78" s="11">
        <f t="shared" si="36"/>
        <v>0</v>
      </c>
      <c r="S78" s="11">
        <f t="shared" si="37"/>
        <v>-0.85945263610238254</v>
      </c>
      <c r="T78" s="11">
        <f t="shared" si="38"/>
        <v>-0.28271468292841534</v>
      </c>
      <c r="U78" s="11">
        <f>'OddsRatio_working_3-way'!S78-'OddsRatio_working_3-way'!R78^2/3</f>
        <v>-0.85945263610238254</v>
      </c>
      <c r="V78" s="11">
        <f>'OddsRatio_working_3-way'!S78*'OddsRatio_working_3-way'!R78/3-2*'OddsRatio_working_3-way'!R78^3/27-'OddsRatio_working_3-way'!T78</f>
        <v>0.28271468292841534</v>
      </c>
      <c r="W78" s="11">
        <f>'OddsRatio_working_3-way'!V78^2+4*'OddsRatio_working_3-way'!U78^3/27</f>
        <v>-1.4123116472484418E-2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0.1533384397466914</v>
      </c>
      <c r="Y78" s="11">
        <f>IF('OddsRatio_working_3-way'!W78&gt;=0,IF('OddsRatio_working_3-way'!V78+SQRT('OddsRatio_working_3-way'!W78)&gt;0,0,PI()),ACOS('OddsRatio_working_3-way'!V78/(2*'OddsRatio_working_3-way'!X78)))</f>
        <v>0.39793028762494687</v>
      </c>
      <c r="Z78" s="11">
        <f>'OddsRatio_working_3-way'!X78^(1/3)*COS('OddsRatio_working_3-way'!Y78/3)</f>
        <v>0.53054049869141473</v>
      </c>
      <c r="AA78" s="11">
        <f>'OddsRatio_working_3-way'!X78^(1/3)*COS(('OddsRatio_working_3-way'!Y78+2*PI())/3)</f>
        <v>-0.32657476354975562</v>
      </c>
      <c r="AB78" s="11">
        <f>'OddsRatio_working_3-way'!X78^(1/3)*COS(('OddsRatio_working_3-way'!Y78+4*PI())/3)</f>
        <v>-0.20396573514165925</v>
      </c>
      <c r="AC78" s="11">
        <f>'OddsRatio_working_3-way'!X78^(1/3)*SIN('OddsRatio_working_3-way'!Y78/3)</f>
        <v>7.078835555649296E-2</v>
      </c>
      <c r="AD78" s="11">
        <f>'OddsRatio_working_3-way'!X78^(1/3)*SIN(('OddsRatio_working_3-way'!Y78+2*PI())/3)</f>
        <v>0.42406737182498339</v>
      </c>
      <c r="AE78" s="11">
        <f>'OddsRatio_working_3-way'!X78^(1/3)*SIN(('OddsRatio_working_3-way'!Y78+4*PI())/3)</f>
        <v>-0.49485572738147632</v>
      </c>
      <c r="AF78" s="11">
        <f>-'OddsRatio_working_3-way'!U78/(3*'OddsRatio_working_3-way'!X78^(1/3))*COS(('OddsRatio_working_3-way'!Y78)/3)</f>
        <v>0.53054049869141473</v>
      </c>
      <c r="AG78" s="11">
        <f>-'OddsRatio_working_3-way'!U78/(3*'OddsRatio_working_3-way'!X78^(1/3))*COS(('OddsRatio_working_3-way'!Y78+2*PI())/3)</f>
        <v>-0.32657476354975562</v>
      </c>
      <c r="AH78" s="11">
        <f>-'OddsRatio_working_3-way'!U78/(3*'OddsRatio_working_3-way'!X78^(1/3))*COS(('OddsRatio_working_3-way'!Y78+4*PI())/3)</f>
        <v>-0.20396573514165925</v>
      </c>
      <c r="AI78" s="11">
        <f>'OddsRatio_working_3-way'!U78/(3*'OddsRatio_working_3-way'!X78^(1/3))*SIN(('OddsRatio_working_3-way'!Y78)/3)</f>
        <v>-7.078835555649296E-2</v>
      </c>
      <c r="AJ78" s="11">
        <f>'OddsRatio_working_3-way'!U78/(3*'OddsRatio_working_3-way'!X78^(1/3))*SIN(('OddsRatio_working_3-way'!Y78+2*PI())/3)</f>
        <v>-0.42406737182498339</v>
      </c>
      <c r="AK78" s="11">
        <f>'OddsRatio_working_3-way'!U78/(3*'OddsRatio_working_3-way'!X78^(1/3))*SIN(('OddsRatio_working_3-way'!Y78+4*PI())/3)</f>
        <v>0.49485572738147632</v>
      </c>
      <c r="AL78" s="11">
        <f>'OddsRatio_working_3-way'!Z78+'OddsRatio_working_3-way'!AF78</f>
        <v>1.0610809973828295</v>
      </c>
      <c r="AM78" s="11">
        <f>'OddsRatio_working_3-way'!AA78+'OddsRatio_working_3-way'!AG78</f>
        <v>-0.65314952709951124</v>
      </c>
      <c r="AN78" s="11">
        <f>'OddsRatio_working_3-way'!AB78+'OddsRatio_working_3-way'!AH78</f>
        <v>-0.4079314702833185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1.0610809973828295</v>
      </c>
      <c r="AS78" s="11">
        <f>IF(('OddsRatio_working_3-way'!X78=0),IF(Q78&gt;0,-Q78^(1/3),(-Q78)^(1/3)),'OddsRatio_working_3-way'!AM78-'OddsRatio_working_3-way'!R78/3)</f>
        <v>-0.65314952709951124</v>
      </c>
      <c r="AT78" s="11">
        <f>IF(('OddsRatio_working_3-way'!X78=0),IF(Q78&gt;0,-Q78^(1/3),(-Q78)^(1/3)),'OddsRatio_working_3-way'!AN78-'OddsRatio_working_3-way'!R78/3)</f>
        <v>-0.4079314702833185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9">
        <f t="shared" si="26"/>
        <v>0.54234782322178332</v>
      </c>
      <c r="E79" s="9">
        <f t="shared" si="27"/>
        <v>0.24661538839982719</v>
      </c>
      <c r="F79" s="9">
        <f t="shared" si="28"/>
        <v>0.21103678837838924</v>
      </c>
      <c r="G79" s="9">
        <f t="shared" si="29"/>
        <v>1.068145806214329</v>
      </c>
      <c r="H79" s="9">
        <f t="shared" si="30"/>
        <v>1.8438351869093206</v>
      </c>
      <c r="I79" s="9">
        <f t="shared" si="31"/>
        <v>4.0548970057729807</v>
      </c>
      <c r="J79" s="9">
        <f t="shared" si="32"/>
        <v>4.7385103217501525</v>
      </c>
      <c r="K79" s="11">
        <f t="shared" si="33"/>
        <v>0.55865921787709494</v>
      </c>
      <c r="L79" s="11">
        <f t="shared" si="34"/>
        <v>0.2590673575129534</v>
      </c>
      <c r="M79" s="11">
        <f t="shared" si="35"/>
        <v>0.22222222222222221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-0.25433628261659647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0.22996047252856816</v>
      </c>
      <c r="Q79" s="11">
        <f>2*'OddsRatio_working_3-way'!K79*'OddsRatio_working_3-way'!L79*'OddsRatio_working_3-way'!M79</f>
        <v>6.4324607700298797E-2</v>
      </c>
      <c r="R79" s="11">
        <f t="shared" si="36"/>
        <v>0</v>
      </c>
      <c r="S79" s="11">
        <f t="shared" si="37"/>
        <v>-0.90415913200723297</v>
      </c>
      <c r="T79" s="11">
        <f t="shared" si="38"/>
        <v>-0.25291164531670857</v>
      </c>
      <c r="U79" s="11">
        <f>'OddsRatio_working_3-way'!S79-'OddsRatio_working_3-way'!R79^2/3</f>
        <v>-0.90415913200723297</v>
      </c>
      <c r="V79" s="11">
        <f>'OddsRatio_working_3-way'!S79*'OddsRatio_working_3-way'!R79/3-2*'OddsRatio_working_3-way'!R79^3/27-'OddsRatio_working_3-way'!T79</f>
        <v>0.25291164531670857</v>
      </c>
      <c r="W79" s="11">
        <f>'OddsRatio_working_3-way'!V79^2+4*'OddsRatio_working_3-way'!U79^3/27</f>
        <v>-4.5539917196123228E-2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0.16545710738204011</v>
      </c>
      <c r="Y79" s="11">
        <f>IF('OddsRatio_working_3-way'!W79&gt;=0,IF('OddsRatio_working_3-way'!V79+SQRT('OddsRatio_working_3-way'!W79)&gt;0,0,PI()),ACOS('OddsRatio_working_3-way'!V79/(2*'OddsRatio_working_3-way'!X79)))</f>
        <v>0.70086973504498873</v>
      </c>
      <c r="Z79" s="11">
        <f>'OddsRatio_working_3-way'!X79^(1/3)*COS('OddsRatio_working_3-way'!Y79/3)</f>
        <v>0.53407290310716438</v>
      </c>
      <c r="AA79" s="11">
        <f>'OddsRatio_working_3-way'!X79^(1/3)*COS(('OddsRatio_working_3-way'!Y79+2*PI())/3)</f>
        <v>-0.37710181225722167</v>
      </c>
      <c r="AB79" s="11">
        <f>'OddsRatio_working_3-way'!X79^(1/3)*COS(('OddsRatio_working_3-way'!Y79+4*PI())/3)</f>
        <v>-0.15697109084994282</v>
      </c>
      <c r="AC79" s="11">
        <f>'OddsRatio_working_3-way'!X79^(1/3)*SIN('OddsRatio_working_3-way'!Y79/3)</f>
        <v>0.12709253126139905</v>
      </c>
      <c r="AD79" s="11">
        <f>'OddsRatio_working_3-way'!X79^(1/3)*SIN(('OddsRatio_working_3-way'!Y79+2*PI())/3)</f>
        <v>0.39897443593300991</v>
      </c>
      <c r="AE79" s="11">
        <f>'OddsRatio_working_3-way'!X79^(1/3)*SIN(('OddsRatio_working_3-way'!Y79+4*PI())/3)</f>
        <v>-0.52606696719440882</v>
      </c>
      <c r="AF79" s="11">
        <f>-'OddsRatio_working_3-way'!U79/(3*'OddsRatio_working_3-way'!X79^(1/3))*COS(('OddsRatio_working_3-way'!Y79)/3)</f>
        <v>0.53407290310716449</v>
      </c>
      <c r="AG79" s="11">
        <f>-'OddsRatio_working_3-way'!U79/(3*'OddsRatio_working_3-way'!X79^(1/3))*COS(('OddsRatio_working_3-way'!Y79+2*PI())/3)</f>
        <v>-0.37710181225722172</v>
      </c>
      <c r="AH79" s="11">
        <f>-'OddsRatio_working_3-way'!U79/(3*'OddsRatio_working_3-way'!X79^(1/3))*COS(('OddsRatio_working_3-way'!Y79+4*PI())/3)</f>
        <v>-0.15697109084994285</v>
      </c>
      <c r="AI79" s="11">
        <f>'OddsRatio_working_3-way'!U79/(3*'OddsRatio_working_3-way'!X79^(1/3))*SIN(('OddsRatio_working_3-way'!Y79)/3)</f>
        <v>-0.12709253126139908</v>
      </c>
      <c r="AJ79" s="11">
        <f>'OddsRatio_working_3-way'!U79/(3*'OddsRatio_working_3-way'!X79^(1/3))*SIN(('OddsRatio_working_3-way'!Y79+2*PI())/3)</f>
        <v>-0.39897443593300996</v>
      </c>
      <c r="AK79" s="11">
        <f>'OddsRatio_working_3-way'!U79/(3*'OddsRatio_working_3-way'!X79^(1/3))*SIN(('OddsRatio_working_3-way'!Y79+4*PI())/3)</f>
        <v>0.52606696719440893</v>
      </c>
      <c r="AL79" s="11">
        <f>'OddsRatio_working_3-way'!Z79+'OddsRatio_working_3-way'!AF79</f>
        <v>1.068145806214329</v>
      </c>
      <c r="AM79" s="11">
        <f>'OddsRatio_working_3-way'!AA79+'OddsRatio_working_3-way'!AG79</f>
        <v>-0.75420362451444345</v>
      </c>
      <c r="AN79" s="11">
        <f>'OddsRatio_working_3-way'!AB79+'OddsRatio_working_3-way'!AH79</f>
        <v>-0.31394218169988564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1.068145806214329</v>
      </c>
      <c r="AS79" s="11">
        <f>IF(('OddsRatio_working_3-way'!X79=0),IF(Q79&gt;0,-Q79^(1/3),(-Q79)^(1/3)),'OddsRatio_working_3-way'!AM79-'OddsRatio_working_3-way'!R79/3)</f>
        <v>-0.75420362451444345</v>
      </c>
      <c r="AT79" s="11">
        <f>IF(('OddsRatio_working_3-way'!X79=0),IF(Q79&gt;0,-Q79^(1/3),(-Q79)^(1/3)),'OddsRatio_working_3-way'!AN79-'OddsRatio_working_3-way'!R79/3)</f>
        <v>-0.31394218169988564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9">
        <f t="shared" si="26"/>
        <v>0.72070490486810268</v>
      </c>
      <c r="E80" s="9">
        <f t="shared" si="27"/>
        <v>0.17357831297059456</v>
      </c>
      <c r="F80" s="9">
        <f t="shared" si="28"/>
        <v>0.10571678216130287</v>
      </c>
      <c r="G80" s="9">
        <f t="shared" si="29"/>
        <v>1.1072298533019911</v>
      </c>
      <c r="H80" s="9">
        <f t="shared" si="30"/>
        <v>1.3875304486556972</v>
      </c>
      <c r="I80" s="9">
        <f t="shared" si="31"/>
        <v>5.7610883691985606</v>
      </c>
      <c r="J80" s="9">
        <f t="shared" si="32"/>
        <v>9.4592360792272139</v>
      </c>
      <c r="K80" s="11">
        <f t="shared" si="33"/>
        <v>0.7407407407407407</v>
      </c>
      <c r="L80" s="11">
        <f t="shared" si="34"/>
        <v>0.18867924528301888</v>
      </c>
      <c r="M80" s="11">
        <f t="shared" si="35"/>
        <v>0.11574074074074073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-0.18599723063384854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0.19880554908507392</v>
      </c>
      <c r="Q80" s="11">
        <f>2*'OddsRatio_working_3-way'!K80*'OddsRatio_working_3-way'!L80*'OddsRatio_working_3-way'!M80</f>
        <v>3.2352408313274836E-2</v>
      </c>
      <c r="R80" s="11">
        <f t="shared" si="36"/>
        <v>0</v>
      </c>
      <c r="S80" s="11">
        <f t="shared" si="37"/>
        <v>-1.0688629524621238</v>
      </c>
      <c r="T80" s="11">
        <f t="shared" si="38"/>
        <v>-0.17394026891165557</v>
      </c>
      <c r="U80" s="11">
        <f>'OddsRatio_working_3-way'!S80-'OddsRatio_working_3-way'!R80^2/3</f>
        <v>-1.0688629524621238</v>
      </c>
      <c r="V80" s="11">
        <f>'OddsRatio_working_3-way'!S80*'OddsRatio_working_3-way'!R80/3-2*'OddsRatio_working_3-way'!R80^3/27-'OddsRatio_working_3-way'!T80</f>
        <v>0.17394026891165557</v>
      </c>
      <c r="W80" s="11">
        <f>'OddsRatio_working_3-way'!V80^2+4*'OddsRatio_working_3-way'!U80^3/27</f>
        <v>-0.15065466899717736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0.21266751406023229</v>
      </c>
      <c r="Y80" s="11">
        <f>IF('OddsRatio_working_3-way'!W80&gt;=0,IF('OddsRatio_working_3-way'!V80+SQRT('OddsRatio_working_3-way'!W80)&gt;0,0,PI()),ACOS('OddsRatio_working_3-way'!V80/(2*'OddsRatio_working_3-way'!X80)))</f>
        <v>1.1494944395649904</v>
      </c>
      <c r="Z80" s="11">
        <f>'OddsRatio_working_3-way'!X80^(1/3)*COS('OddsRatio_working_3-way'!Y80/3)</f>
        <v>0.55361492665099565</v>
      </c>
      <c r="AA80" s="11">
        <f>'OddsRatio_working_3-way'!X80^(1/3)*COS(('OddsRatio_working_3-way'!Y80+2*PI())/3)</f>
        <v>-0.47006538129379355</v>
      </c>
      <c r="AB80" s="11">
        <f>'OddsRatio_working_3-way'!X80^(1/3)*COS(('OddsRatio_working_3-way'!Y80+4*PI())/3)</f>
        <v>-8.354954535720259E-2</v>
      </c>
      <c r="AC80" s="11">
        <f>'OddsRatio_working_3-way'!X80^(1/3)*SIN('OddsRatio_working_3-way'!Y80/3)</f>
        <v>0.22315502192404427</v>
      </c>
      <c r="AD80" s="11">
        <f>'OddsRatio_working_3-way'!X80^(1/3)*SIN(('OddsRatio_working_3-way'!Y80+2*PI())/3)</f>
        <v>0.36786707943199881</v>
      </c>
      <c r="AE80" s="11">
        <f>'OddsRatio_working_3-way'!X80^(1/3)*SIN(('OddsRatio_working_3-way'!Y80+4*PI())/3)</f>
        <v>-0.59102210135604305</v>
      </c>
      <c r="AF80" s="11">
        <f>-'OddsRatio_working_3-way'!U80/(3*'OddsRatio_working_3-way'!X80^(1/3))*COS(('OddsRatio_working_3-way'!Y80)/3)</f>
        <v>0.55361492665099554</v>
      </c>
      <c r="AG80" s="11">
        <f>-'OddsRatio_working_3-way'!U80/(3*'OddsRatio_working_3-way'!X80^(1/3))*COS(('OddsRatio_working_3-way'!Y80+2*PI())/3)</f>
        <v>-0.47006538129379344</v>
      </c>
      <c r="AH80" s="11">
        <f>-'OddsRatio_working_3-way'!U80/(3*'OddsRatio_working_3-way'!X80^(1/3))*COS(('OddsRatio_working_3-way'!Y80+4*PI())/3)</f>
        <v>-8.3549545357202576E-2</v>
      </c>
      <c r="AI80" s="11">
        <f>'OddsRatio_working_3-way'!U80/(3*'OddsRatio_working_3-way'!X80^(1/3))*SIN(('OddsRatio_working_3-way'!Y80)/3)</f>
        <v>-0.22315502192404424</v>
      </c>
      <c r="AJ80" s="11">
        <f>'OddsRatio_working_3-way'!U80/(3*'OddsRatio_working_3-way'!X80^(1/3))*SIN(('OddsRatio_working_3-way'!Y80+2*PI())/3)</f>
        <v>-0.36786707943199876</v>
      </c>
      <c r="AK80" s="11">
        <f>'OddsRatio_working_3-way'!U80/(3*'OddsRatio_working_3-way'!X80^(1/3))*SIN(('OddsRatio_working_3-way'!Y80+4*PI())/3)</f>
        <v>0.59102210135604294</v>
      </c>
      <c r="AL80" s="11">
        <f>'OddsRatio_working_3-way'!Z80+'OddsRatio_working_3-way'!AF80</f>
        <v>1.1072298533019911</v>
      </c>
      <c r="AM80" s="11">
        <f>'OddsRatio_working_3-way'!AA80+'OddsRatio_working_3-way'!AG80</f>
        <v>-0.94013076258758699</v>
      </c>
      <c r="AN80" s="11">
        <f>'OddsRatio_working_3-way'!AB80+'OddsRatio_working_3-way'!AH80</f>
        <v>-0.16709909071440515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1.1072298533019911</v>
      </c>
      <c r="AS80" s="11">
        <f>IF(('OddsRatio_working_3-way'!X80=0),IF(Q80&gt;0,-Q80^(1/3),(-Q80)^(1/3)),'OddsRatio_working_3-way'!AM80-'OddsRatio_working_3-way'!R80/3)</f>
        <v>-0.94013076258758699</v>
      </c>
      <c r="AT80" s="11">
        <f>IF(('OddsRatio_working_3-way'!X80=0),IF(Q80&gt;0,-Q80^(1/3),(-Q80)^(1/3)),'OddsRatio_working_3-way'!AN80-'OddsRatio_working_3-way'!R80/3)</f>
        <v>-0.16709909071440515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9">
        <f t="shared" si="26"/>
        <v>0.42932950765373989</v>
      </c>
      <c r="E81" s="9">
        <f t="shared" si="27"/>
        <v>0.26338906809305551</v>
      </c>
      <c r="F81" s="9">
        <f t="shared" si="28"/>
        <v>0.30728142425320432</v>
      </c>
      <c r="G81" s="9">
        <f t="shared" si="29"/>
        <v>1.0633706412865775</v>
      </c>
      <c r="H81" s="9">
        <f t="shared" si="30"/>
        <v>2.3292133016082222</v>
      </c>
      <c r="I81" s="9">
        <f t="shared" si="31"/>
        <v>3.7966647865836993</v>
      </c>
      <c r="J81" s="9">
        <f t="shared" si="32"/>
        <v>3.2543457595275451</v>
      </c>
      <c r="K81" s="11">
        <f t="shared" si="33"/>
        <v>0.44444444444444442</v>
      </c>
      <c r="L81" s="11">
        <f t="shared" si="34"/>
        <v>0.27548209366391185</v>
      </c>
      <c r="M81" s="11">
        <f t="shared" si="35"/>
        <v>0.32051282051282048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-0.27350034925792499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0.23545478090932637</v>
      </c>
      <c r="Q81" s="11">
        <f>2*'OddsRatio_working_3-way'!K81*'OddsRatio_working_3-way'!L81*'OddsRatio_working_3-way'!M81</f>
        <v>7.8484926969775451E-2</v>
      </c>
      <c r="R81" s="11">
        <f t="shared" si="36"/>
        <v>0</v>
      </c>
      <c r="S81" s="11">
        <f t="shared" si="37"/>
        <v>-0.86089389482746259</v>
      </c>
      <c r="T81" s="11">
        <f t="shared" si="38"/>
        <v>-0.2869646316091542</v>
      </c>
      <c r="U81" s="11">
        <f>'OddsRatio_working_3-way'!S81-'OddsRatio_working_3-way'!R81^2/3</f>
        <v>-0.86089389482746259</v>
      </c>
      <c r="V81" s="11">
        <f>'OddsRatio_working_3-way'!S81*'OddsRatio_working_3-way'!R81/3-2*'OddsRatio_working_3-way'!R81^3/27-'OddsRatio_working_3-way'!T81</f>
        <v>0.2869646316091542</v>
      </c>
      <c r="W81" s="11">
        <f>'OddsRatio_working_3-way'!V81^2+4*'OddsRatio_working_3-way'!U81^3/27</f>
        <v>-1.2175957405597571E-2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0.15372431265106956</v>
      </c>
      <c r="Y81" s="11">
        <f>IF('OddsRatio_working_3-way'!W81&gt;=0,IF('OddsRatio_working_3-way'!V81+SQRT('OddsRatio_working_3-way'!W81)&gt;0,0,PI()),ACOS('OddsRatio_working_3-way'!V81/(2*'OddsRatio_working_3-way'!X81)))</f>
        <v>0.36709401906913586</v>
      </c>
      <c r="Z81" s="11">
        <f>'OddsRatio_working_3-way'!X81^(1/3)*COS('OddsRatio_working_3-way'!Y81/3)</f>
        <v>0.53168532064328866</v>
      </c>
      <c r="AA81" s="11">
        <f>'OddsRatio_working_3-way'!X81^(1/3)*COS(('OddsRatio_working_3-way'!Y81+2*PI())/3)</f>
        <v>-0.32246874588473201</v>
      </c>
      <c r="AB81" s="11">
        <f>'OddsRatio_working_3-way'!X81^(1/3)*COS(('OddsRatio_working_3-way'!Y81+4*PI())/3)</f>
        <v>-0.20921657475855673</v>
      </c>
      <c r="AC81" s="11">
        <f>'OddsRatio_working_3-way'!X81^(1/3)*SIN('OddsRatio_working_3-way'!Y81/3)</f>
        <v>6.5386171486006964E-2</v>
      </c>
      <c r="AD81" s="11">
        <f>'OddsRatio_working_3-way'!X81^(1/3)*SIN(('OddsRatio_working_3-way'!Y81+2*PI())/3)</f>
        <v>0.42775990875335929</v>
      </c>
      <c r="AE81" s="11">
        <f>'OddsRatio_working_3-way'!X81^(1/3)*SIN(('OddsRatio_working_3-way'!Y81+4*PI())/3)</f>
        <v>-0.49314608023936618</v>
      </c>
      <c r="AF81" s="11">
        <f>-'OddsRatio_working_3-way'!U81/(3*'OddsRatio_working_3-way'!X81^(1/3))*COS(('OddsRatio_working_3-way'!Y81)/3)</f>
        <v>0.53168532064328877</v>
      </c>
      <c r="AG81" s="11">
        <f>-'OddsRatio_working_3-way'!U81/(3*'OddsRatio_working_3-way'!X81^(1/3))*COS(('OddsRatio_working_3-way'!Y81+2*PI())/3)</f>
        <v>-0.32246874588473207</v>
      </c>
      <c r="AH81" s="11">
        <f>-'OddsRatio_working_3-way'!U81/(3*'OddsRatio_working_3-way'!X81^(1/3))*COS(('OddsRatio_working_3-way'!Y81+4*PI())/3)</f>
        <v>-0.20921657475855676</v>
      </c>
      <c r="AI81" s="11">
        <f>'OddsRatio_working_3-way'!U81/(3*'OddsRatio_working_3-way'!X81^(1/3))*SIN(('OddsRatio_working_3-way'!Y81)/3)</f>
        <v>-6.5386171486006978E-2</v>
      </c>
      <c r="AJ81" s="11">
        <f>'OddsRatio_working_3-way'!U81/(3*'OddsRatio_working_3-way'!X81^(1/3))*SIN(('OddsRatio_working_3-way'!Y81+2*PI())/3)</f>
        <v>-0.4277599087533594</v>
      </c>
      <c r="AK81" s="11">
        <f>'OddsRatio_working_3-way'!U81/(3*'OddsRatio_working_3-way'!X81^(1/3))*SIN(('OddsRatio_working_3-way'!Y81+4*PI())/3)</f>
        <v>0.49314608023936629</v>
      </c>
      <c r="AL81" s="11">
        <f>'OddsRatio_working_3-way'!Z81+'OddsRatio_working_3-way'!AF81</f>
        <v>1.0633706412865775</v>
      </c>
      <c r="AM81" s="11">
        <f>'OddsRatio_working_3-way'!AA81+'OddsRatio_working_3-way'!AG81</f>
        <v>-0.64493749176946413</v>
      </c>
      <c r="AN81" s="11">
        <f>'OddsRatio_working_3-way'!AB81+'OddsRatio_working_3-way'!AH81</f>
        <v>-0.41843314951711352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1.0633706412865775</v>
      </c>
      <c r="AS81" s="11">
        <f>IF(('OddsRatio_working_3-way'!X81=0),IF(Q81&gt;0,-Q81^(1/3),(-Q81)^(1/3)),'OddsRatio_working_3-way'!AM81-'OddsRatio_working_3-way'!R81/3)</f>
        <v>-0.64493749176946413</v>
      </c>
      <c r="AT81" s="11">
        <f>IF(('OddsRatio_working_3-way'!X81=0),IF(Q81&gt;0,-Q81^(1/3),(-Q81)^(1/3)),'OddsRatio_working_3-way'!AN81-'OddsRatio_working_3-way'!R81/3)</f>
        <v>-0.41843314951711352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9">
        <f t="shared" si="26"/>
        <v>0.41818008378317661</v>
      </c>
      <c r="E82" s="9">
        <f t="shared" si="27"/>
        <v>0.26813066484762332</v>
      </c>
      <c r="F82" s="9">
        <f t="shared" si="28"/>
        <v>0.31368925136919995</v>
      </c>
      <c r="G82" s="9">
        <f t="shared" si="29"/>
        <v>1.062071958581871</v>
      </c>
      <c r="H82" s="9">
        <f t="shared" si="30"/>
        <v>2.3913142657422508</v>
      </c>
      <c r="I82" s="9">
        <f t="shared" si="31"/>
        <v>3.729524933555409</v>
      </c>
      <c r="J82" s="9">
        <f t="shared" si="32"/>
        <v>3.1878682346786542</v>
      </c>
      <c r="K82" s="11">
        <f t="shared" si="33"/>
        <v>0.4329004329004329</v>
      </c>
      <c r="L82" s="11">
        <f t="shared" si="34"/>
        <v>0.28011204481792717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-0.27483372037664333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0.23538827295624132</v>
      </c>
      <c r="Q82" s="11">
        <f>2*'OddsRatio_working_3-way'!K82*'OddsRatio_working_3-way'!L82*'OddsRatio_working_3-way'!M82</f>
        <v>7.9255310759677219E-2</v>
      </c>
      <c r="R82" s="11">
        <f t="shared" si="36"/>
        <v>0</v>
      </c>
      <c r="S82" s="11">
        <f t="shared" si="37"/>
        <v>-0.85647522667035048</v>
      </c>
      <c r="T82" s="11">
        <f t="shared" si="38"/>
        <v>-0.28837549719540423</v>
      </c>
      <c r="U82" s="11">
        <f>'OddsRatio_working_3-way'!S82-'OddsRatio_working_3-way'!R82^2/3</f>
        <v>-0.85647522667035048</v>
      </c>
      <c r="V82" s="11">
        <f>'OddsRatio_working_3-way'!S82*'OddsRatio_working_3-way'!R82/3-2*'OddsRatio_working_3-way'!R82^3/27-'OddsRatio_working_3-way'!T82</f>
        <v>0.28837549719540423</v>
      </c>
      <c r="W82" s="11">
        <f>'OddsRatio_working_3-way'!V82^2+4*'OddsRatio_working_3-way'!U82^3/27</f>
        <v>-9.9162012297508428E-3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0.15254231266475496</v>
      </c>
      <c r="Y82" s="11">
        <f>IF('OddsRatio_working_3-way'!W82&gt;=0,IF('OddsRatio_working_3-way'!V82+SQRT('OddsRatio_working_3-way'!W82)&gt;0,0,PI()),ACOS('OddsRatio_working_3-way'!V82/(2*'OddsRatio_working_3-way'!X82)))</f>
        <v>0.33249421246947897</v>
      </c>
      <c r="Z82" s="11">
        <f>'OddsRatio_working_3-way'!X82^(1/3)*COS('OddsRatio_working_3-way'!Y82/3)</f>
        <v>0.53103597929093549</v>
      </c>
      <c r="AA82" s="11">
        <f>'OddsRatio_working_3-way'!X82^(1/3)*COS(('OddsRatio_working_3-way'!Y82+2*PI())/3)</f>
        <v>-0.31669804622491543</v>
      </c>
      <c r="AB82" s="11">
        <f>'OddsRatio_working_3-way'!X82^(1/3)*COS(('OddsRatio_working_3-way'!Y82+4*PI())/3)</f>
        <v>-0.21433793306602014</v>
      </c>
      <c r="AC82" s="11">
        <f>'OddsRatio_working_3-way'!X82^(1/3)*SIN('OddsRatio_working_3-way'!Y82/3)</f>
        <v>5.9097638886568771E-2</v>
      </c>
      <c r="AD82" s="11">
        <f>'OddsRatio_working_3-way'!X82^(1/3)*SIN(('OddsRatio_working_3-way'!Y82+2*PI())/3)</f>
        <v>0.43034182894621281</v>
      </c>
      <c r="AE82" s="11">
        <f>'OddsRatio_working_3-way'!X82^(1/3)*SIN(('OddsRatio_working_3-way'!Y82+4*PI())/3)</f>
        <v>-0.48943946783278158</v>
      </c>
      <c r="AF82" s="11">
        <f>-'OddsRatio_working_3-way'!U82/(3*'OddsRatio_working_3-way'!X82^(1/3))*COS(('OddsRatio_working_3-way'!Y82)/3)</f>
        <v>0.53103597929093549</v>
      </c>
      <c r="AG82" s="11">
        <f>-'OddsRatio_working_3-way'!U82/(3*'OddsRatio_working_3-way'!X82^(1/3))*COS(('OddsRatio_working_3-way'!Y82+2*PI())/3)</f>
        <v>-0.31669804622491543</v>
      </c>
      <c r="AH82" s="11">
        <f>-'OddsRatio_working_3-way'!U82/(3*'OddsRatio_working_3-way'!X82^(1/3))*COS(('OddsRatio_working_3-way'!Y82+4*PI())/3)</f>
        <v>-0.21433793306602014</v>
      </c>
      <c r="AI82" s="11">
        <f>'OddsRatio_working_3-way'!U82/(3*'OddsRatio_working_3-way'!X82^(1/3))*SIN(('OddsRatio_working_3-way'!Y82)/3)</f>
        <v>-5.9097638886568771E-2</v>
      </c>
      <c r="AJ82" s="11">
        <f>'OddsRatio_working_3-way'!U82/(3*'OddsRatio_working_3-way'!X82^(1/3))*SIN(('OddsRatio_working_3-way'!Y82+2*PI())/3)</f>
        <v>-0.43034182894621281</v>
      </c>
      <c r="AK82" s="11">
        <f>'OddsRatio_working_3-way'!U82/(3*'OddsRatio_working_3-way'!X82^(1/3))*SIN(('OddsRatio_working_3-way'!Y82+4*PI())/3)</f>
        <v>0.48943946783278158</v>
      </c>
      <c r="AL82" s="11">
        <f>'OddsRatio_working_3-way'!Z82+'OddsRatio_working_3-way'!AF82</f>
        <v>1.062071958581871</v>
      </c>
      <c r="AM82" s="11">
        <f>'OddsRatio_working_3-way'!AA82+'OddsRatio_working_3-way'!AG82</f>
        <v>-0.63339609244983086</v>
      </c>
      <c r="AN82" s="11">
        <f>'OddsRatio_working_3-way'!AB82+'OddsRatio_working_3-way'!AH82</f>
        <v>-0.42867586613204028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1.062071958581871</v>
      </c>
      <c r="AS82" s="11">
        <f>IF(('OddsRatio_working_3-way'!X82=0),IF(Q82&gt;0,-Q82^(1/3),(-Q82)^(1/3)),'OddsRatio_working_3-way'!AM82-'OddsRatio_working_3-way'!R82/3)</f>
        <v>-0.63339609244983086</v>
      </c>
      <c r="AT82" s="11">
        <f>IF(('OddsRatio_working_3-way'!X82=0),IF(Q82&gt;0,-Q82^(1/3),(-Q82)^(1/3)),'OddsRatio_working_3-way'!AN82-'OddsRatio_working_3-way'!R82/3)</f>
        <v>-0.42867586613204028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9">
        <f t="shared" si="26"/>
        <v>0.19204127292381465</v>
      </c>
      <c r="E83" s="9">
        <f t="shared" si="27"/>
        <v>0.23323361674371257</v>
      </c>
      <c r="F83" s="9">
        <f t="shared" si="28"/>
        <v>0.57472511033247264</v>
      </c>
      <c r="G83" s="9">
        <f t="shared" si="29"/>
        <v>1.0570889382516153</v>
      </c>
      <c r="H83" s="9">
        <f t="shared" si="30"/>
        <v>5.2072139742414301</v>
      </c>
      <c r="I83" s="9">
        <f t="shared" si="31"/>
        <v>4.2875465979625238</v>
      </c>
      <c r="J83" s="9">
        <f t="shared" si="32"/>
        <v>1.739962256776131</v>
      </c>
      <c r="K83" s="11">
        <f t="shared" si="33"/>
        <v>0.20080321285140559</v>
      </c>
      <c r="L83" s="11">
        <f t="shared" si="34"/>
        <v>0.24330900243309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-0.2490126528728337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0.2238810688582295</v>
      </c>
      <c r="Q83" s="11">
        <f>2*'OddsRatio_working_3-way'!K83*'OddsRatio_working_3-way'!L83*'OddsRatio_working_3-way'!M83</f>
        <v>5.7479093416746979E-2</v>
      </c>
      <c r="R83" s="11">
        <f t="shared" si="36"/>
        <v>0</v>
      </c>
      <c r="S83" s="11">
        <f t="shared" si="37"/>
        <v>-0.89907507219145832</v>
      </c>
      <c r="T83" s="11">
        <f t="shared" si="38"/>
        <v>-0.2308280031300278</v>
      </c>
      <c r="U83" s="11">
        <f>'OddsRatio_working_3-way'!S83-'OddsRatio_working_3-way'!R83^2/3</f>
        <v>-0.89907507219145832</v>
      </c>
      <c r="V83" s="11">
        <f>'OddsRatio_working_3-way'!S83*'OddsRatio_working_3-way'!R83/3-2*'OddsRatio_working_3-way'!R83^3/27-'OddsRatio_working_3-way'!T83</f>
        <v>0.2308280031300278</v>
      </c>
      <c r="W83" s="11">
        <f>'OddsRatio_working_3-way'!V83^2+4*'OddsRatio_working_3-way'!U83^3/27</f>
        <v>-5.4385801039284427E-2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0.16406353042973973</v>
      </c>
      <c r="Y83" s="11">
        <f>IF('OddsRatio_working_3-way'!W83&gt;=0,IF('OddsRatio_working_3-way'!V83+SQRT('OddsRatio_working_3-way'!W83)&gt;0,0,PI()),ACOS('OddsRatio_working_3-way'!V83/(2*'OddsRatio_working_3-way'!X83)))</f>
        <v>0.79052624161264684</v>
      </c>
      <c r="Z83" s="11">
        <f>'OddsRatio_working_3-way'!X83^(1/3)*COS('OddsRatio_working_3-way'!Y83/3)</f>
        <v>0.52854446912580777</v>
      </c>
      <c r="AA83" s="11">
        <f>'OddsRatio_working_3-way'!X83^(1/3)*COS(('OddsRatio_working_3-way'!Y83+2*PI())/3)</f>
        <v>-0.38776039660790762</v>
      </c>
      <c r="AB83" s="11">
        <f>'OddsRatio_working_3-way'!X83^(1/3)*COS(('OddsRatio_working_3-way'!Y83+4*PI())/3)</f>
        <v>-0.14078407251790032</v>
      </c>
      <c r="AC83" s="11">
        <f>'OddsRatio_working_3-way'!X83^(1/3)*SIN('OddsRatio_working_3-way'!Y83/3)</f>
        <v>0.14259184719683013</v>
      </c>
      <c r="AD83" s="11">
        <f>'OddsRatio_working_3-way'!X83^(1/3)*SIN(('OddsRatio_working_3-way'!Y83+2*PI())/3)</f>
        <v>0.38643701369429445</v>
      </c>
      <c r="AE83" s="11">
        <f>'OddsRatio_working_3-way'!X83^(1/3)*SIN(('OddsRatio_working_3-way'!Y83+4*PI())/3)</f>
        <v>-0.52902886089112444</v>
      </c>
      <c r="AF83" s="11">
        <f>-'OddsRatio_working_3-way'!U83/(3*'OddsRatio_working_3-way'!X83^(1/3))*COS(('OddsRatio_working_3-way'!Y83)/3)</f>
        <v>0.52854446912580766</v>
      </c>
      <c r="AG83" s="11">
        <f>-'OddsRatio_working_3-way'!U83/(3*'OddsRatio_working_3-way'!X83^(1/3))*COS(('OddsRatio_working_3-way'!Y83+2*PI())/3)</f>
        <v>-0.38776039660790751</v>
      </c>
      <c r="AH83" s="11">
        <f>-'OddsRatio_working_3-way'!U83/(3*'OddsRatio_working_3-way'!X83^(1/3))*COS(('OddsRatio_working_3-way'!Y83+4*PI())/3)</f>
        <v>-0.14078407251790029</v>
      </c>
      <c r="AI83" s="11">
        <f>'OddsRatio_working_3-way'!U83/(3*'OddsRatio_working_3-way'!X83^(1/3))*SIN(('OddsRatio_working_3-way'!Y83)/3)</f>
        <v>-0.1425918471968301</v>
      </c>
      <c r="AJ83" s="11">
        <f>'OddsRatio_working_3-way'!U83/(3*'OddsRatio_working_3-way'!X83^(1/3))*SIN(('OddsRatio_working_3-way'!Y83+2*PI())/3)</f>
        <v>-0.3864370136942944</v>
      </c>
      <c r="AK83" s="11">
        <f>'OddsRatio_working_3-way'!U83/(3*'OddsRatio_working_3-way'!X83^(1/3))*SIN(('OddsRatio_working_3-way'!Y83+4*PI())/3)</f>
        <v>0.52902886089112433</v>
      </c>
      <c r="AL83" s="11">
        <f>'OddsRatio_working_3-way'!Z83+'OddsRatio_working_3-way'!AF83</f>
        <v>1.0570889382516153</v>
      </c>
      <c r="AM83" s="11">
        <f>'OddsRatio_working_3-way'!AA83+'OddsRatio_working_3-way'!AG83</f>
        <v>-0.77552079321581513</v>
      </c>
      <c r="AN83" s="11">
        <f>'OddsRatio_working_3-way'!AB83+'OddsRatio_working_3-way'!AH83</f>
        <v>-0.28156814503580063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1.0570889382516153</v>
      </c>
      <c r="AS83" s="11">
        <f>IF(('OddsRatio_working_3-way'!X83=0),IF(Q83&gt;0,-Q83^(1/3),(-Q83)^(1/3)),'OddsRatio_working_3-way'!AM83-'OddsRatio_working_3-way'!R83/3)</f>
        <v>-0.77552079321581513</v>
      </c>
      <c r="AT83" s="11">
        <f>IF(('OddsRatio_working_3-way'!X83=0),IF(Q83&gt;0,-Q83^(1/3),(-Q83)^(1/3)),'OddsRatio_working_3-way'!AN83-'OddsRatio_working_3-way'!R83/3)</f>
        <v>-0.28156814503580063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9">
        <f t="shared" si="26"/>
        <v>0.46197652425344427</v>
      </c>
      <c r="E84" s="9">
        <f t="shared" si="27"/>
        <v>0.2705302454302268</v>
      </c>
      <c r="F84" s="9">
        <f t="shared" si="28"/>
        <v>0.26749323031632904</v>
      </c>
      <c r="G84" s="9">
        <f t="shared" si="29"/>
        <v>1.0492001401785349</v>
      </c>
      <c r="H84" s="9">
        <f t="shared" si="30"/>
        <v>2.1646121555981739</v>
      </c>
      <c r="I84" s="9">
        <f t="shared" si="31"/>
        <v>3.6964443602588339</v>
      </c>
      <c r="J84" s="9">
        <f t="shared" si="32"/>
        <v>3.7384123658659756</v>
      </c>
      <c r="K84" s="11">
        <f t="shared" si="33"/>
        <v>0.47393364928909953</v>
      </c>
      <c r="L84" s="11">
        <f t="shared" si="34"/>
        <v>0.28011204481792717</v>
      </c>
      <c r="M84" s="11">
        <f t="shared" si="35"/>
        <v>0.2770083102493075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-0.27380333656614508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0.23130912839594625</v>
      </c>
      <c r="Q84" s="11">
        <f>2*'OddsRatio_working_3-way'!K84*'OddsRatio_working_3-way'!L84*'OddsRatio_working_3-way'!M84</f>
        <v>7.3548212526532986E-2</v>
      </c>
      <c r="R84" s="11">
        <f t="shared" si="36"/>
        <v>0</v>
      </c>
      <c r="S84" s="11">
        <f t="shared" si="37"/>
        <v>-0.8448002544339589</v>
      </c>
      <c r="T84" s="11">
        <f t="shared" si="38"/>
        <v>-0.26861693304736373</v>
      </c>
      <c r="U84" s="11">
        <f>'OddsRatio_working_3-way'!S84-'OddsRatio_working_3-way'!R84^2/3</f>
        <v>-0.8448002544339589</v>
      </c>
      <c r="V84" s="11">
        <f>'OddsRatio_working_3-way'!S84*'OddsRatio_working_3-way'!R84/3-2*'OddsRatio_working_3-way'!R84^3/27-'OddsRatio_working_3-way'!T84</f>
        <v>0.26861693304736373</v>
      </c>
      <c r="W84" s="11">
        <f>'OddsRatio_working_3-way'!V84^2+4*'OddsRatio_working_3-way'!U84^3/27</f>
        <v>-1.7166921969238635E-2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0.14943391406321602</v>
      </c>
      <c r="Y84" s="11">
        <f>IF('OddsRatio_working_3-way'!W84&gt;=0,IF('OddsRatio_working_3-way'!V84+SQRT('OddsRatio_working_3-way'!W84)&gt;0,0,PI()),ACOS('OddsRatio_working_3-way'!V84/(2*'OddsRatio_working_3-way'!X84)))</f>
        <v>0.45381378088391866</v>
      </c>
      <c r="Z84" s="11">
        <f>'OddsRatio_working_3-way'!X84^(1/3)*COS('OddsRatio_working_3-way'!Y84/3)</f>
        <v>0.52460007008926746</v>
      </c>
      <c r="AA84" s="11">
        <f>'OddsRatio_working_3-way'!X84^(1/3)*COS(('OddsRatio_working_3-way'!Y84+2*PI())/3)</f>
        <v>-0.33155419344137887</v>
      </c>
      <c r="AB84" s="11">
        <f>'OddsRatio_working_3-way'!X84^(1/3)*COS(('OddsRatio_working_3-way'!Y84+4*PI())/3)</f>
        <v>-0.19304587664788828</v>
      </c>
      <c r="AC84" s="11">
        <f>'OddsRatio_working_3-way'!X84^(1/3)*SIN('OddsRatio_working_3-way'!Y84/3)</f>
        <v>7.996781398572371E-2</v>
      </c>
      <c r="AD84" s="11">
        <f>'OddsRatio_working_3-way'!X84^(1/3)*SIN(('OddsRatio_working_3-way'!Y84+2*PI())/3)</f>
        <v>0.41433308053154083</v>
      </c>
      <c r="AE84" s="11">
        <f>'OddsRatio_working_3-way'!X84^(1/3)*SIN(('OddsRatio_working_3-way'!Y84+4*PI())/3)</f>
        <v>-0.49430089451726461</v>
      </c>
      <c r="AF84" s="11">
        <f>-'OddsRatio_working_3-way'!U84/(3*'OddsRatio_working_3-way'!X84^(1/3))*COS(('OddsRatio_working_3-way'!Y84)/3)</f>
        <v>0.52460007008926746</v>
      </c>
      <c r="AG84" s="11">
        <f>-'OddsRatio_working_3-way'!U84/(3*'OddsRatio_working_3-way'!X84^(1/3))*COS(('OddsRatio_working_3-way'!Y84+2*PI())/3)</f>
        <v>-0.33155419344137887</v>
      </c>
      <c r="AH84" s="11">
        <f>-'OddsRatio_working_3-way'!U84/(3*'OddsRatio_working_3-way'!X84^(1/3))*COS(('OddsRatio_working_3-way'!Y84+4*PI())/3)</f>
        <v>-0.19304587664788828</v>
      </c>
      <c r="AI84" s="11">
        <f>'OddsRatio_working_3-way'!U84/(3*'OddsRatio_working_3-way'!X84^(1/3))*SIN(('OddsRatio_working_3-way'!Y84)/3)</f>
        <v>-7.996781398572371E-2</v>
      </c>
      <c r="AJ84" s="11">
        <f>'OddsRatio_working_3-way'!U84/(3*'OddsRatio_working_3-way'!X84^(1/3))*SIN(('OddsRatio_working_3-way'!Y84+2*PI())/3)</f>
        <v>-0.41433308053154083</v>
      </c>
      <c r="AK84" s="11">
        <f>'OddsRatio_working_3-way'!U84/(3*'OddsRatio_working_3-way'!X84^(1/3))*SIN(('OddsRatio_working_3-way'!Y84+4*PI())/3)</f>
        <v>0.49430089451726461</v>
      </c>
      <c r="AL84" s="11">
        <f>'OddsRatio_working_3-way'!Z84+'OddsRatio_working_3-way'!AF84</f>
        <v>1.0492001401785349</v>
      </c>
      <c r="AM84" s="11">
        <f>'OddsRatio_working_3-way'!AA84+'OddsRatio_working_3-way'!AG84</f>
        <v>-0.66310838688275775</v>
      </c>
      <c r="AN84" s="11">
        <f>'OddsRatio_working_3-way'!AB84+'OddsRatio_working_3-way'!AH84</f>
        <v>-0.38609175329577655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1.0492001401785349</v>
      </c>
      <c r="AS84" s="11">
        <f>IF(('OddsRatio_working_3-way'!X84=0),IF(Q84&gt;0,-Q84^(1/3),(-Q84)^(1/3)),'OddsRatio_working_3-way'!AM84-'OddsRatio_working_3-way'!R84/3)</f>
        <v>-0.66310838688275775</v>
      </c>
      <c r="AT84" s="11">
        <f>IF(('OddsRatio_working_3-way'!X84=0),IF(Q84&gt;0,-Q84^(1/3),(-Q84)^(1/3)),'OddsRatio_working_3-way'!AN84-'OddsRatio_working_3-way'!R84/3)</f>
        <v>-0.38609175329577655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9">
        <f t="shared" si="26"/>
        <v>9.8844892309236806E-2</v>
      </c>
      <c r="E85" s="9">
        <f t="shared" si="27"/>
        <v>0.18043100347216962</v>
      </c>
      <c r="F85" s="9">
        <f t="shared" si="28"/>
        <v>0.7207241042185939</v>
      </c>
      <c r="G85" s="9">
        <f t="shared" si="29"/>
        <v>1.0763707951902834</v>
      </c>
      <c r="H85" s="9">
        <f t="shared" si="30"/>
        <v>10.116860635261702</v>
      </c>
      <c r="I85" s="9">
        <f t="shared" si="31"/>
        <v>5.5422847557029957</v>
      </c>
      <c r="J85" s="9">
        <f t="shared" si="32"/>
        <v>1.387493486268502</v>
      </c>
      <c r="K85" s="11">
        <f t="shared" si="33"/>
        <v>0.10559662090813093</v>
      </c>
      <c r="L85" s="11">
        <f t="shared" si="34"/>
        <v>0.19157088122605365</v>
      </c>
      <c r="M85" s="11">
        <f t="shared" si="35"/>
        <v>0.73529411764705876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-0.19139869471438598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0.19411143549288773</v>
      </c>
      <c r="Q85" s="11">
        <f>2*'OddsRatio_working_3-way'!K85*'OddsRatio_working_3-way'!L85*'OddsRatio_working_3-way'!M85</f>
        <v>2.9748879002741414E-2</v>
      </c>
      <c r="R85" s="11">
        <f t="shared" si="36"/>
        <v>0</v>
      </c>
      <c r="S85" s="11">
        <f t="shared" si="37"/>
        <v>-1.0141732459698842</v>
      </c>
      <c r="T85" s="11">
        <f t="shared" si="38"/>
        <v>-0.15542884995707035</v>
      </c>
      <c r="U85" s="11">
        <f>'OddsRatio_working_3-way'!S85-'OddsRatio_working_3-way'!R85^2/3</f>
        <v>-1.0141732459698842</v>
      </c>
      <c r="V85" s="11">
        <f>'OddsRatio_working_3-way'!S85*'OddsRatio_working_3-way'!R85/3-2*'OddsRatio_working_3-way'!R85^3/27-'OddsRatio_working_3-way'!T85</f>
        <v>0.15542884995707035</v>
      </c>
      <c r="W85" s="11">
        <f>'OddsRatio_working_3-way'!V85^2+4*'OddsRatio_working_3-way'!U85^3/27</f>
        <v>-0.13037894337851086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0.19655601668321449</v>
      </c>
      <c r="Y85" s="11">
        <f>IF('OddsRatio_working_3-way'!W85&gt;=0,IF('OddsRatio_working_3-way'!V85+SQRT('OddsRatio_working_3-way'!W85)&gt;0,0,PI()),ACOS('OddsRatio_working_3-way'!V85/(2*'OddsRatio_working_3-way'!X85)))</f>
        <v>1.16431420925086</v>
      </c>
      <c r="Z85" s="11">
        <f>'OddsRatio_working_3-way'!X85^(1/3)*COS('OddsRatio_working_3-way'!Y85/3)</f>
        <v>0.53818539759514183</v>
      </c>
      <c r="AA85" s="11">
        <f>'OddsRatio_working_3-way'!X85^(1/3)*COS(('OddsRatio_working_3-way'!Y85+2*PI())/3)</f>
        <v>-0.45964628667770091</v>
      </c>
      <c r="AB85" s="11">
        <f>'OddsRatio_working_3-way'!X85^(1/3)*COS(('OddsRatio_working_3-way'!Y85+4*PI())/3)</f>
        <v>-7.8539110917441174E-2</v>
      </c>
      <c r="AC85" s="11">
        <f>'OddsRatio_working_3-way'!X85^(1/3)*SIN('OddsRatio_working_3-way'!Y85/3)</f>
        <v>0.22003233051528415</v>
      </c>
      <c r="AD85" s="11">
        <f>'OddsRatio_working_3-way'!X85^(1/3)*SIN(('OddsRatio_working_3-way'!Y85+2*PI())/3)</f>
        <v>0.35606606100557942</v>
      </c>
      <c r="AE85" s="11">
        <f>'OddsRatio_working_3-way'!X85^(1/3)*SIN(('OddsRatio_working_3-way'!Y85+4*PI())/3)</f>
        <v>-0.57609839152086351</v>
      </c>
      <c r="AF85" s="11">
        <f>-'OddsRatio_working_3-way'!U85/(3*'OddsRatio_working_3-way'!X85^(1/3))*COS(('OddsRatio_working_3-way'!Y85)/3)</f>
        <v>0.53818539759514161</v>
      </c>
      <c r="AG85" s="11">
        <f>-'OddsRatio_working_3-way'!U85/(3*'OddsRatio_working_3-way'!X85^(1/3))*COS(('OddsRatio_working_3-way'!Y85+2*PI())/3)</f>
        <v>-0.45964628667770074</v>
      </c>
      <c r="AH85" s="11">
        <f>-'OddsRatio_working_3-way'!U85/(3*'OddsRatio_working_3-way'!X85^(1/3))*COS(('OddsRatio_working_3-way'!Y85+4*PI())/3)</f>
        <v>-7.8539110917441146E-2</v>
      </c>
      <c r="AI85" s="11">
        <f>'OddsRatio_working_3-way'!U85/(3*'OddsRatio_working_3-way'!X85^(1/3))*SIN(('OddsRatio_working_3-way'!Y85)/3)</f>
        <v>-0.22003233051528406</v>
      </c>
      <c r="AJ85" s="11">
        <f>'OddsRatio_working_3-way'!U85/(3*'OddsRatio_working_3-way'!X85^(1/3))*SIN(('OddsRatio_working_3-way'!Y85+2*PI())/3)</f>
        <v>-0.3560660610055793</v>
      </c>
      <c r="AK85" s="11">
        <f>'OddsRatio_working_3-way'!U85/(3*'OddsRatio_working_3-way'!X85^(1/3))*SIN(('OddsRatio_working_3-way'!Y85+4*PI())/3)</f>
        <v>0.57609839152086328</v>
      </c>
      <c r="AL85" s="11">
        <f>'OddsRatio_working_3-way'!Z85+'OddsRatio_working_3-way'!AF85</f>
        <v>1.0763707951902834</v>
      </c>
      <c r="AM85" s="11">
        <f>'OddsRatio_working_3-way'!AA85+'OddsRatio_working_3-way'!AG85</f>
        <v>-0.9192925733554016</v>
      </c>
      <c r="AN85" s="11">
        <f>'OddsRatio_working_3-way'!AB85+'OddsRatio_working_3-way'!AH85</f>
        <v>-0.15707822183488232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1.0763707951902834</v>
      </c>
      <c r="AS85" s="11">
        <f>IF(('OddsRatio_working_3-way'!X85=0),IF(Q85&gt;0,-Q85^(1/3),(-Q85)^(1/3)),'OddsRatio_working_3-way'!AM85-'OddsRatio_working_3-way'!R85/3)</f>
        <v>-0.9192925733554016</v>
      </c>
      <c r="AT85" s="11">
        <f>IF(('OddsRatio_working_3-way'!X85=0),IF(Q85&gt;0,-Q85^(1/3),(-Q85)^(1/3)),'OddsRatio_working_3-way'!AN85-'OddsRatio_working_3-way'!R85/3)</f>
        <v>-0.15707822183488232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9">
        <f t="shared" si="26"/>
        <v>0.65760679844490189</v>
      </c>
      <c r="E86" s="9">
        <f t="shared" si="27"/>
        <v>0.21631142076827878</v>
      </c>
      <c r="F86" s="9">
        <f t="shared" si="28"/>
        <v>0.12608178078681931</v>
      </c>
      <c r="G86" s="9">
        <f t="shared" si="29"/>
        <v>1.0847198836649805</v>
      </c>
      <c r="H86" s="9">
        <f t="shared" si="30"/>
        <v>1.5206655441591908</v>
      </c>
      <c r="I86" s="9">
        <f t="shared" si="31"/>
        <v>4.6229644114410355</v>
      </c>
      <c r="J86" s="9">
        <f t="shared" si="32"/>
        <v>7.9313600566192255</v>
      </c>
      <c r="K86" s="11">
        <f t="shared" si="33"/>
        <v>0.67567567567567566</v>
      </c>
      <c r="L86" s="11">
        <f t="shared" si="34"/>
        <v>0.2304147465437788</v>
      </c>
      <c r="M86" s="11">
        <f t="shared" si="35"/>
        <v>0.13531799729364005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-0.21582049239301848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0.21509477400175375</v>
      </c>
      <c r="Q86" s="11">
        <f>2*'OddsRatio_working_3-way'!K86*'OddsRatio_working_3-way'!L86*'OddsRatio_working_3-way'!M86</f>
        <v>4.2134137904359215E-2</v>
      </c>
      <c r="R86" s="11">
        <f t="shared" si="36"/>
        <v>0</v>
      </c>
      <c r="S86" s="11">
        <f t="shared" si="37"/>
        <v>-0.99663739813018704</v>
      </c>
      <c r="T86" s="11">
        <f t="shared" si="38"/>
        <v>-0.19522769796869485</v>
      </c>
      <c r="U86" s="11">
        <f>'OddsRatio_working_3-way'!S86-'OddsRatio_working_3-way'!R86^2/3</f>
        <v>-0.99663739813018704</v>
      </c>
      <c r="V86" s="11">
        <f>'OddsRatio_working_3-way'!S86*'OddsRatio_working_3-way'!R86/3-2*'OddsRatio_working_3-way'!R86^3/27-'OddsRatio_working_3-way'!T86</f>
        <v>0.19522769796869485</v>
      </c>
      <c r="W86" s="11">
        <f>'OddsRatio_working_3-way'!V86^2+4*'OddsRatio_working_3-way'!U86^3/27</f>
        <v>-0.1085448241152247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0.19148020665944865</v>
      </c>
      <c r="Y86" s="11">
        <f>IF('OddsRatio_working_3-way'!W86&gt;=0,IF('OddsRatio_working_3-way'!V86+SQRT('OddsRatio_working_3-way'!W86)&gt;0,0,PI()),ACOS('OddsRatio_working_3-way'!V86/(2*'OddsRatio_working_3-way'!X86)))</f>
        <v>1.0358607884359379</v>
      </c>
      <c r="Z86" s="11">
        <f>'OddsRatio_working_3-way'!X86^(1/3)*COS('OddsRatio_working_3-way'!Y86/3)</f>
        <v>0.54235994183249026</v>
      </c>
      <c r="AA86" s="11">
        <f>'OddsRatio_working_3-way'!X86^(1/3)*COS(('OddsRatio_working_3-way'!Y86+2*PI())/3)</f>
        <v>-0.44012854194938561</v>
      </c>
      <c r="AB86" s="11">
        <f>'OddsRatio_working_3-way'!X86^(1/3)*COS(('OddsRatio_working_3-way'!Y86+4*PI())/3)</f>
        <v>-0.10223139988310455</v>
      </c>
      <c r="AC86" s="11">
        <f>'OddsRatio_working_3-way'!X86^(1/3)*SIN('OddsRatio_working_3-way'!Y86/3)</f>
        <v>0.19508500593037248</v>
      </c>
      <c r="AD86" s="11">
        <f>'OddsRatio_working_3-way'!X86^(1/3)*SIN(('OddsRatio_working_3-way'!Y86+2*PI())/3)</f>
        <v>0.37215498465680075</v>
      </c>
      <c r="AE86" s="11">
        <f>'OddsRatio_working_3-way'!X86^(1/3)*SIN(('OddsRatio_working_3-way'!Y86+4*PI())/3)</f>
        <v>-0.56723999058717334</v>
      </c>
      <c r="AF86" s="11">
        <f>-'OddsRatio_working_3-way'!U86/(3*'OddsRatio_working_3-way'!X86^(1/3))*COS(('OddsRatio_working_3-way'!Y86)/3)</f>
        <v>0.54235994183249026</v>
      </c>
      <c r="AG86" s="11">
        <f>-'OddsRatio_working_3-way'!U86/(3*'OddsRatio_working_3-way'!X86^(1/3))*COS(('OddsRatio_working_3-way'!Y86+2*PI())/3)</f>
        <v>-0.44012854194938561</v>
      </c>
      <c r="AH86" s="11">
        <f>-'OddsRatio_working_3-way'!U86/(3*'OddsRatio_working_3-way'!X86^(1/3))*COS(('OddsRatio_working_3-way'!Y86+4*PI())/3)</f>
        <v>-0.10223139988310455</v>
      </c>
      <c r="AI86" s="11">
        <f>'OddsRatio_working_3-way'!U86/(3*'OddsRatio_working_3-way'!X86^(1/3))*SIN(('OddsRatio_working_3-way'!Y86)/3)</f>
        <v>-0.19508500593037248</v>
      </c>
      <c r="AJ86" s="11">
        <f>'OddsRatio_working_3-way'!U86/(3*'OddsRatio_working_3-way'!X86^(1/3))*SIN(('OddsRatio_working_3-way'!Y86+2*PI())/3)</f>
        <v>-0.37215498465680075</v>
      </c>
      <c r="AK86" s="11">
        <f>'OddsRatio_working_3-way'!U86/(3*'OddsRatio_working_3-way'!X86^(1/3))*SIN(('OddsRatio_working_3-way'!Y86+4*PI())/3)</f>
        <v>0.56723999058717334</v>
      </c>
      <c r="AL86" s="11">
        <f>'OddsRatio_working_3-way'!Z86+'OddsRatio_working_3-way'!AF86</f>
        <v>1.0847198836649805</v>
      </c>
      <c r="AM86" s="11">
        <f>'OddsRatio_working_3-way'!AA86+'OddsRatio_working_3-way'!AG86</f>
        <v>-0.88025708389877122</v>
      </c>
      <c r="AN86" s="11">
        <f>'OddsRatio_working_3-way'!AB86+'OddsRatio_working_3-way'!AH86</f>
        <v>-0.2044627997662091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1.0847198836649805</v>
      </c>
      <c r="AS86" s="11">
        <f>IF(('OddsRatio_working_3-way'!X86=0),IF(Q86&gt;0,-Q86^(1/3),(-Q86)^(1/3)),'OddsRatio_working_3-way'!AM86-'OddsRatio_working_3-way'!R86/3)</f>
        <v>-0.88025708389877122</v>
      </c>
      <c r="AT86" s="11">
        <f>IF(('OddsRatio_working_3-way'!X86=0),IF(Q86&gt;0,-Q86^(1/3),(-Q86)^(1/3)),'OddsRatio_working_3-way'!AN86-'OddsRatio_working_3-way'!R86/3)</f>
        <v>-0.2044627997662091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9">
        <f t="shared" si="26"/>
        <v>0.28167231388881853</v>
      </c>
      <c r="E87" s="9">
        <f t="shared" si="27"/>
        <v>0.27674357248219189</v>
      </c>
      <c r="F87" s="9">
        <f t="shared" si="28"/>
        <v>0.44158411362898975</v>
      </c>
      <c r="G87" s="9">
        <f t="shared" si="29"/>
        <v>1.0538118505930147</v>
      </c>
      <c r="H87" s="9">
        <f t="shared" si="30"/>
        <v>3.5502246784350953</v>
      </c>
      <c r="I87" s="9">
        <f t="shared" si="31"/>
        <v>3.613453389470676</v>
      </c>
      <c r="J87" s="9">
        <f t="shared" si="32"/>
        <v>2.264574220711618</v>
      </c>
      <c r="K87" s="11">
        <f t="shared" si="33"/>
        <v>0.29239766081871343</v>
      </c>
      <c r="L87" s="11">
        <f t="shared" si="34"/>
        <v>0.28735632183908044</v>
      </c>
      <c r="M87" s="11">
        <f t="shared" si="35"/>
        <v>0.45454545454545453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-0.27505545472877613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0.2329709679981912</v>
      </c>
      <c r="Q87" s="11">
        <f>2*'OddsRatio_working_3-way'!K87*'OddsRatio_working_3-way'!L87*'OddsRatio_working_3-way'!M87</f>
        <v>7.6383923933833184E-2</v>
      </c>
      <c r="R87" s="11">
        <f t="shared" si="36"/>
        <v>0</v>
      </c>
      <c r="S87" s="11">
        <f t="shared" si="37"/>
        <v>-0.84699635652714766</v>
      </c>
      <c r="T87" s="11">
        <f t="shared" si="38"/>
        <v>-0.27770372345152383</v>
      </c>
      <c r="U87" s="11">
        <f>'OddsRatio_working_3-way'!S87-'OddsRatio_working_3-way'!R87^2/3</f>
        <v>-0.84699635652714766</v>
      </c>
      <c r="V87" s="11">
        <f>'OddsRatio_working_3-way'!S87*'OddsRatio_working_3-way'!R87/3-2*'OddsRatio_working_3-way'!R87^3/27-'OddsRatio_working_3-way'!T87</f>
        <v>0.27770372345152383</v>
      </c>
      <c r="W87" s="11">
        <f>'OddsRatio_working_3-way'!V87^2+4*'OddsRatio_working_3-way'!U87^3/27</f>
        <v>-1.2901024418653623E-2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0.15001698440301189</v>
      </c>
      <c r="Y87" s="11">
        <f>IF('OddsRatio_working_3-way'!W87&gt;=0,IF('OddsRatio_working_3-way'!V87+SQRT('OddsRatio_working_3-way'!W87)&gt;0,0,PI()),ACOS('OddsRatio_working_3-way'!V87/(2*'OddsRatio_working_3-way'!X87)))</f>
        <v>0.38824655803290931</v>
      </c>
      <c r="Z87" s="11">
        <f>'OddsRatio_working_3-way'!X87^(1/3)*COS('OddsRatio_working_3-way'!Y87/3)</f>
        <v>0.52690592529650737</v>
      </c>
      <c r="AA87" s="11">
        <f>'OddsRatio_working_3-way'!X87^(1/3)*COS(('OddsRatio_working_3-way'!Y87+2*PI())/3)</f>
        <v>-0.32283897570992093</v>
      </c>
      <c r="AB87" s="11">
        <f>'OddsRatio_working_3-way'!X87^(1/3)*COS(('OddsRatio_working_3-way'!Y87+4*PI())/3)</f>
        <v>-0.2040669495865865</v>
      </c>
      <c r="AC87" s="11">
        <f>'OddsRatio_working_3-way'!X87^(1/3)*SIN('OddsRatio_working_3-way'!Y87/3)</f>
        <v>6.8573061254504394E-2</v>
      </c>
      <c r="AD87" s="11">
        <f>'OddsRatio_working_3-way'!X87^(1/3)*SIN(('OddsRatio_working_3-way'!Y87+2*PI())/3)</f>
        <v>0.42202738608406876</v>
      </c>
      <c r="AE87" s="11">
        <f>'OddsRatio_working_3-way'!X87^(1/3)*SIN(('OddsRatio_working_3-way'!Y87+4*PI())/3)</f>
        <v>-0.49060044733857316</v>
      </c>
      <c r="AF87" s="11">
        <f>-'OddsRatio_working_3-way'!U87/(3*'OddsRatio_working_3-way'!X87^(1/3))*COS(('OddsRatio_working_3-way'!Y87)/3)</f>
        <v>0.52690592529650737</v>
      </c>
      <c r="AG87" s="11">
        <f>-'OddsRatio_working_3-way'!U87/(3*'OddsRatio_working_3-way'!X87^(1/3))*COS(('OddsRatio_working_3-way'!Y87+2*PI())/3)</f>
        <v>-0.32283897570992098</v>
      </c>
      <c r="AH87" s="11">
        <f>-'OddsRatio_working_3-way'!U87/(3*'OddsRatio_working_3-way'!X87^(1/3))*COS(('OddsRatio_working_3-way'!Y87+4*PI())/3)</f>
        <v>-0.20406694958658655</v>
      </c>
      <c r="AI87" s="11">
        <f>'OddsRatio_working_3-way'!U87/(3*'OddsRatio_working_3-way'!X87^(1/3))*SIN(('OddsRatio_working_3-way'!Y87)/3)</f>
        <v>-6.8573061254504408E-2</v>
      </c>
      <c r="AJ87" s="11">
        <f>'OddsRatio_working_3-way'!U87/(3*'OddsRatio_working_3-way'!X87^(1/3))*SIN(('OddsRatio_working_3-way'!Y87+2*PI())/3)</f>
        <v>-0.42202738608406887</v>
      </c>
      <c r="AK87" s="11">
        <f>'OddsRatio_working_3-way'!U87/(3*'OddsRatio_working_3-way'!X87^(1/3))*SIN(('OddsRatio_working_3-way'!Y87+4*PI())/3)</f>
        <v>0.49060044733857328</v>
      </c>
      <c r="AL87" s="11">
        <f>'OddsRatio_working_3-way'!Z87+'OddsRatio_working_3-way'!AF87</f>
        <v>1.0538118505930147</v>
      </c>
      <c r="AM87" s="11">
        <f>'OddsRatio_working_3-way'!AA87+'OddsRatio_working_3-way'!AG87</f>
        <v>-0.64567795141984186</v>
      </c>
      <c r="AN87" s="11">
        <f>'OddsRatio_working_3-way'!AB87+'OddsRatio_working_3-way'!AH87</f>
        <v>-0.40813389917317305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1.0538118505930147</v>
      </c>
      <c r="AS87" s="11">
        <f>IF(('OddsRatio_working_3-way'!X87=0),IF(Q87&gt;0,-Q87^(1/3),(-Q87)^(1/3)),'OddsRatio_working_3-way'!AM87-'OddsRatio_working_3-way'!R87/3)</f>
        <v>-0.64567795141984186</v>
      </c>
      <c r="AT87" s="11">
        <f>IF(('OddsRatio_working_3-way'!X87=0),IF(Q87&gt;0,-Q87^(1/3),(-Q87)^(1/3)),'OddsRatio_working_3-way'!AN87-'OddsRatio_working_3-way'!R87/3)</f>
        <v>-0.40813389917317305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9">
        <f t="shared" si="26"/>
        <v>0.20404576014241868</v>
      </c>
      <c r="E88" s="9">
        <f t="shared" si="27"/>
        <v>0.24468659681175536</v>
      </c>
      <c r="F88" s="9">
        <f t="shared" si="28"/>
        <v>0.55126764304582598</v>
      </c>
      <c r="G88" s="9">
        <f t="shared" si="29"/>
        <v>1.0571440244992498</v>
      </c>
      <c r="H88" s="9">
        <f t="shared" si="30"/>
        <v>4.9008614504022319</v>
      </c>
      <c r="I88" s="9">
        <f t="shared" si="31"/>
        <v>4.0868605515378089</v>
      </c>
      <c r="J88" s="9">
        <f t="shared" si="32"/>
        <v>1.8140008988644225</v>
      </c>
      <c r="K88" s="11">
        <f t="shared" si="33"/>
        <v>0.21321961620469082</v>
      </c>
      <c r="L88" s="11">
        <f t="shared" si="34"/>
        <v>0.25510204081632654</v>
      </c>
      <c r="M88" s="11">
        <f t="shared" si="35"/>
        <v>0.56497175141242939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-0.25495748514432337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0.22679014867845881</v>
      </c>
      <c r="Q88" s="11">
        <f>2*'OddsRatio_working_3-way'!K88*'OddsRatio_working_3-way'!L88*'OddsRatio_working_3-way'!M88</f>
        <v>6.1460744899311318E-2</v>
      </c>
      <c r="R88" s="11">
        <f t="shared" si="36"/>
        <v>0</v>
      </c>
      <c r="S88" s="11">
        <f t="shared" si="37"/>
        <v>-0.88952143746664303</v>
      </c>
      <c r="T88" s="11">
        <f t="shared" si="38"/>
        <v>-0.24106272018066202</v>
      </c>
      <c r="U88" s="11">
        <f>'OddsRatio_working_3-way'!S88-'OddsRatio_working_3-way'!R88^2/3</f>
        <v>-0.88952143746664303</v>
      </c>
      <c r="V88" s="11">
        <f>'OddsRatio_working_3-way'!S88*'OddsRatio_working_3-way'!R88/3-2*'OddsRatio_working_3-way'!R88^3/27-'OddsRatio_working_3-way'!T88</f>
        <v>0.24106272018066202</v>
      </c>
      <c r="W88" s="11">
        <f>'OddsRatio_working_3-way'!V88^2+4*'OddsRatio_working_3-way'!U88^3/27</f>
        <v>-4.6160232084490202E-2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0.16145546378598524</v>
      </c>
      <c r="Y88" s="11">
        <f>IF('OddsRatio_working_3-way'!W88&gt;=0,IF('OddsRatio_working_3-way'!V88+SQRT('OddsRatio_working_3-way'!W88)&gt;0,0,PI()),ACOS('OddsRatio_working_3-way'!V88/(2*'OddsRatio_working_3-way'!X88)))</f>
        <v>0.72796478872232617</v>
      </c>
      <c r="Z88" s="11">
        <f>'OddsRatio_working_3-way'!X88^(1/3)*COS('OddsRatio_working_3-way'!Y88/3)</f>
        <v>0.52857201224962502</v>
      </c>
      <c r="AA88" s="11">
        <f>'OddsRatio_working_3-way'!X88^(1/3)*COS(('OddsRatio_working_3-way'!Y88+2*PI())/3)</f>
        <v>-0.37759567149563372</v>
      </c>
      <c r="AB88" s="11">
        <f>'OddsRatio_working_3-way'!X88^(1/3)*COS(('OddsRatio_working_3-way'!Y88+4*PI())/3)</f>
        <v>-0.15097634075399136</v>
      </c>
      <c r="AC88" s="11">
        <f>'OddsRatio_working_3-way'!X88^(1/3)*SIN('OddsRatio_working_3-way'!Y88/3)</f>
        <v>0.13083873160726003</v>
      </c>
      <c r="AD88" s="11">
        <f>'OddsRatio_working_3-way'!X88^(1/3)*SIN(('OddsRatio_working_3-way'!Y88+2*PI())/3)</f>
        <v>0.39233742453400472</v>
      </c>
      <c r="AE88" s="11">
        <f>'OddsRatio_working_3-way'!X88^(1/3)*SIN(('OddsRatio_working_3-way'!Y88+4*PI())/3)</f>
        <v>-0.52317615614126478</v>
      </c>
      <c r="AF88" s="11">
        <f>-'OddsRatio_working_3-way'!U88/(3*'OddsRatio_working_3-way'!X88^(1/3))*COS(('OddsRatio_working_3-way'!Y88)/3)</f>
        <v>0.52857201224962491</v>
      </c>
      <c r="AG88" s="11">
        <f>-'OddsRatio_working_3-way'!U88/(3*'OddsRatio_working_3-way'!X88^(1/3))*COS(('OddsRatio_working_3-way'!Y88+2*PI())/3)</f>
        <v>-0.37759567149563367</v>
      </c>
      <c r="AH88" s="11">
        <f>-'OddsRatio_working_3-way'!U88/(3*'OddsRatio_working_3-way'!X88^(1/3))*COS(('OddsRatio_working_3-way'!Y88+4*PI())/3)</f>
        <v>-0.15097634075399133</v>
      </c>
      <c r="AI88" s="11">
        <f>'OddsRatio_working_3-way'!U88/(3*'OddsRatio_working_3-way'!X88^(1/3))*SIN(('OddsRatio_working_3-way'!Y88)/3)</f>
        <v>-0.13083873160726001</v>
      </c>
      <c r="AJ88" s="11">
        <f>'OddsRatio_working_3-way'!U88/(3*'OddsRatio_working_3-way'!X88^(1/3))*SIN(('OddsRatio_working_3-way'!Y88+2*PI())/3)</f>
        <v>-0.39233742453400461</v>
      </c>
      <c r="AK88" s="11">
        <f>'OddsRatio_working_3-way'!U88/(3*'OddsRatio_working_3-way'!X88^(1/3))*SIN(('OddsRatio_working_3-way'!Y88+4*PI())/3)</f>
        <v>0.52317615614126467</v>
      </c>
      <c r="AL88" s="11">
        <f>'OddsRatio_working_3-way'!Z88+'OddsRatio_working_3-way'!AF88</f>
        <v>1.0571440244992498</v>
      </c>
      <c r="AM88" s="11">
        <f>'OddsRatio_working_3-way'!AA88+'OddsRatio_working_3-way'!AG88</f>
        <v>-0.75519134299126733</v>
      </c>
      <c r="AN88" s="11">
        <f>'OddsRatio_working_3-way'!AB88+'OddsRatio_working_3-way'!AH88</f>
        <v>-0.30195268150798271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1.0571440244992498</v>
      </c>
      <c r="AS88" s="11">
        <f>IF(('OddsRatio_working_3-way'!X88=0),IF(Q88&gt;0,-Q88^(1/3),(-Q88)^(1/3)),'OddsRatio_working_3-way'!AM88-'OddsRatio_working_3-way'!R88/3)</f>
        <v>-0.75519134299126733</v>
      </c>
      <c r="AT88" s="11">
        <f>IF(('OddsRatio_working_3-way'!X88=0),IF(Q88&gt;0,-Q88^(1/3),(-Q88)^(1/3)),'OddsRatio_working_3-way'!AN88-'OddsRatio_working_3-way'!R88/3)</f>
        <v>-0.30195268150798271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9">
        <f t="shared" si="26"/>
        <v>0.51604939784183546</v>
      </c>
      <c r="E89" s="9">
        <f t="shared" si="27"/>
        <v>0.26150259942313864</v>
      </c>
      <c r="F89" s="9">
        <f t="shared" si="28"/>
        <v>0.22244800273502596</v>
      </c>
      <c r="G89" s="9">
        <f t="shared" si="29"/>
        <v>1.0656806662089666</v>
      </c>
      <c r="H89" s="9">
        <f t="shared" si="30"/>
        <v>1.9377989862638907</v>
      </c>
      <c r="I89" s="9">
        <f t="shared" si="31"/>
        <v>3.8240537654537619</v>
      </c>
      <c r="J89" s="9">
        <f t="shared" si="32"/>
        <v>4.4954325851654104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0.23364485981308411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-0.26044013216495021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0.23187430710100598</v>
      </c>
      <c r="Q89" s="11">
        <f>2*'OddsRatio_working_3-way'!K89*'OddsRatio_working_3-way'!L89*'OddsRatio_working_3-way'!M89</f>
        <v>6.8098181233775604E-2</v>
      </c>
      <c r="R89" s="11">
        <f t="shared" si="36"/>
        <v>0</v>
      </c>
      <c r="S89" s="11">
        <f t="shared" si="37"/>
        <v>-0.89031711500648447</v>
      </c>
      <c r="T89" s="11">
        <f t="shared" si="38"/>
        <v>-0.26147345521482651</v>
      </c>
      <c r="U89" s="11">
        <f>'OddsRatio_working_3-way'!S89-'OddsRatio_working_3-way'!R89^2/3</f>
        <v>-0.89031711500648447</v>
      </c>
      <c r="V89" s="11">
        <f>'OddsRatio_working_3-way'!S89*'OddsRatio_working_3-way'!R89/3-2*'OddsRatio_working_3-way'!R89^3/27-'OddsRatio_working_3-way'!T89</f>
        <v>0.26147345521482651</v>
      </c>
      <c r="W89" s="11">
        <f>'OddsRatio_working_3-way'!V89^2+4*'OddsRatio_working_3-way'!U89^3/27</f>
        <v>-3.6183162428708227E-2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0.1616721452590768</v>
      </c>
      <c r="Y89" s="11">
        <f>IF('OddsRatio_working_3-way'!W89&gt;=0,IF('OddsRatio_working_3-way'!V89+SQRT('OddsRatio_working_3-way'!W89)&gt;0,0,PI()),ACOS('OddsRatio_working_3-way'!V89/(2*'OddsRatio_working_3-way'!X89)))</f>
        <v>0.6289368759662739</v>
      </c>
      <c r="Z89" s="11">
        <f>'OddsRatio_working_3-way'!X89^(1/3)*COS('OddsRatio_working_3-way'!Y89/3)</f>
        <v>0.53284033310448342</v>
      </c>
      <c r="AA89" s="11">
        <f>'OddsRatio_working_3-way'!X89^(1/3)*COS(('OddsRatio_working_3-way'!Y89+2*PI())/3)</f>
        <v>-0.36460449989747828</v>
      </c>
      <c r="AB89" s="11">
        <f>'OddsRatio_working_3-way'!X89^(1/3)*COS(('OddsRatio_working_3-way'!Y89+4*PI())/3)</f>
        <v>-0.16823583320700547</v>
      </c>
      <c r="AC89" s="11">
        <f>'OddsRatio_working_3-way'!X89^(1/3)*SIN('OddsRatio_working_3-way'!Y89/3)</f>
        <v>0.11337350257415259</v>
      </c>
      <c r="AD89" s="11">
        <f>'OddsRatio_working_3-way'!X89^(1/3)*SIN(('OddsRatio_working_3-way'!Y89+2*PI())/3)</f>
        <v>0.40476651334236874</v>
      </c>
      <c r="AE89" s="11">
        <f>'OddsRatio_working_3-way'!X89^(1/3)*SIN(('OddsRatio_working_3-way'!Y89+4*PI())/3)</f>
        <v>-0.51814001591652126</v>
      </c>
      <c r="AF89" s="11">
        <f>-'OddsRatio_working_3-way'!U89/(3*'OddsRatio_working_3-way'!X89^(1/3))*COS(('OddsRatio_working_3-way'!Y89)/3)</f>
        <v>0.5328403331044832</v>
      </c>
      <c r="AG89" s="11">
        <f>-'OddsRatio_working_3-way'!U89/(3*'OddsRatio_working_3-way'!X89^(1/3))*COS(('OddsRatio_working_3-way'!Y89+2*PI())/3)</f>
        <v>-0.36460449989747812</v>
      </c>
      <c r="AH89" s="11">
        <f>-'OddsRatio_working_3-way'!U89/(3*'OddsRatio_working_3-way'!X89^(1/3))*COS(('OddsRatio_working_3-way'!Y89+4*PI())/3)</f>
        <v>-0.16823583320700541</v>
      </c>
      <c r="AI89" s="11">
        <f>'OddsRatio_working_3-way'!U89/(3*'OddsRatio_working_3-way'!X89^(1/3))*SIN(('OddsRatio_working_3-way'!Y89)/3)</f>
        <v>-0.11337350257415253</v>
      </c>
      <c r="AJ89" s="11">
        <f>'OddsRatio_working_3-way'!U89/(3*'OddsRatio_working_3-way'!X89^(1/3))*SIN(('OddsRatio_working_3-way'!Y89+2*PI())/3)</f>
        <v>-0.40476651334236857</v>
      </c>
      <c r="AK89" s="11">
        <f>'OddsRatio_working_3-way'!U89/(3*'OddsRatio_working_3-way'!X89^(1/3))*SIN(('OddsRatio_working_3-way'!Y89+4*PI())/3)</f>
        <v>0.51814001591652104</v>
      </c>
      <c r="AL89" s="11">
        <f>'OddsRatio_working_3-way'!Z89+'OddsRatio_working_3-way'!AF89</f>
        <v>1.0656806662089666</v>
      </c>
      <c r="AM89" s="11">
        <f>'OddsRatio_working_3-way'!AA89+'OddsRatio_working_3-way'!AG89</f>
        <v>-0.72920899979495646</v>
      </c>
      <c r="AN89" s="11">
        <f>'OddsRatio_working_3-way'!AB89+'OddsRatio_working_3-way'!AH89</f>
        <v>-0.33647166641401088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1.0656806662089666</v>
      </c>
      <c r="AS89" s="11">
        <f>IF(('OddsRatio_working_3-way'!X89=0),IF(Q89&gt;0,-Q89^(1/3),(-Q89)^(1/3)),'OddsRatio_working_3-way'!AM89-'OddsRatio_working_3-way'!R89/3)</f>
        <v>-0.72920899979495646</v>
      </c>
      <c r="AT89" s="11">
        <f>IF(('OddsRatio_working_3-way'!X89=0),IF(Q89&gt;0,-Q89^(1/3),(-Q89)^(1/3)),'OddsRatio_working_3-way'!AN89-'OddsRatio_working_3-way'!R89/3)</f>
        <v>-0.33647166641401088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9">
        <f t="shared" si="26"/>
        <v>9.0106309392121803E-2</v>
      </c>
      <c r="E90" s="9">
        <f t="shared" si="27"/>
        <v>0.18831002706860656</v>
      </c>
      <c r="F90" s="9">
        <f t="shared" si="28"/>
        <v>0.72158366353927172</v>
      </c>
      <c r="G90" s="9">
        <f t="shared" si="29"/>
        <v>1.1024019628284714</v>
      </c>
      <c r="H90" s="9">
        <f t="shared" si="30"/>
        <v>11.098001979508798</v>
      </c>
      <c r="I90" s="9">
        <f t="shared" si="31"/>
        <v>5.3103916746593232</v>
      </c>
      <c r="J90" s="9">
        <f t="shared" si="32"/>
        <v>1.3858406869899649</v>
      </c>
      <c r="K90" s="11">
        <f t="shared" si="33"/>
        <v>9.8425196850393692E-2</v>
      </c>
      <c r="L90" s="11">
        <f t="shared" si="34"/>
        <v>0.20366598778004072</v>
      </c>
      <c r="M90" s="11">
        <f t="shared" si="35"/>
        <v>0.7407407407407407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-0.18613639859851194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0.19927074628230873</v>
      </c>
      <c r="Q90" s="11">
        <f>2*'OddsRatio_working_3-way'!K90*'OddsRatio_working_3-way'!L90*'OddsRatio_working_3-way'!M90</f>
        <v>2.9697577687378345E-2</v>
      </c>
      <c r="R90" s="11">
        <f t="shared" si="36"/>
        <v>0</v>
      </c>
      <c r="S90" s="11">
        <f t="shared" si="37"/>
        <v>-1.0705630268055577</v>
      </c>
      <c r="T90" s="11">
        <f t="shared" si="38"/>
        <v>-0.15954739594717698</v>
      </c>
      <c r="U90" s="11">
        <f>'OddsRatio_working_3-way'!S90-'OddsRatio_working_3-way'!R90^2/3</f>
        <v>-1.0705630268055577</v>
      </c>
      <c r="V90" s="11">
        <f>'OddsRatio_working_3-way'!S90*'OddsRatio_working_3-way'!R90/3-2*'OddsRatio_working_3-way'!R90^3/27-'OddsRatio_working_3-way'!T90</f>
        <v>0.15954739594717698</v>
      </c>
      <c r="W90" s="11">
        <f>'OddsRatio_working_3-way'!V90^2+4*'OddsRatio_working_3-way'!U90^3/27</f>
        <v>-0.15631912413757224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0.213175101554507</v>
      </c>
      <c r="Y90" s="11">
        <f>IF('OddsRatio_working_3-way'!W90&gt;=0,IF('OddsRatio_working_3-way'!V90+SQRT('OddsRatio_working_3-way'!W90)&gt;0,0,PI()),ACOS('OddsRatio_working_3-way'!V90/(2*'OddsRatio_working_3-way'!X90)))</f>
        <v>1.1872442936339844</v>
      </c>
      <c r="Z90" s="11">
        <f>'OddsRatio_working_3-way'!X90^(1/3)*COS('OddsRatio_working_3-way'!Y90/3)</f>
        <v>0.55120098141423568</v>
      </c>
      <c r="AA90" s="11">
        <f>'OddsRatio_working_3-way'!X90^(1/3)*COS(('OddsRatio_working_3-way'!Y90+2*PI())/3)</f>
        <v>-0.47503435259465426</v>
      </c>
      <c r="AB90" s="11">
        <f>'OddsRatio_working_3-way'!X90^(1/3)*COS(('OddsRatio_working_3-way'!Y90+4*PI())/3)</f>
        <v>-7.6166628819581583E-2</v>
      </c>
      <c r="AC90" s="11">
        <f>'OddsRatio_working_3-way'!X90^(1/3)*SIN('OddsRatio_working_3-way'!Y90/3)</f>
        <v>0.23028638769259174</v>
      </c>
      <c r="AD90" s="11">
        <f>'OddsRatio_working_3-way'!X90^(1/3)*SIN(('OddsRatio_working_3-way'!Y90+2*PI())/3)</f>
        <v>0.3622108586493466</v>
      </c>
      <c r="AE90" s="11">
        <f>'OddsRatio_working_3-way'!X90^(1/3)*SIN(('OddsRatio_working_3-way'!Y90+4*PI())/3)</f>
        <v>-0.59249724634193812</v>
      </c>
      <c r="AF90" s="11">
        <f>-'OddsRatio_working_3-way'!U90/(3*'OddsRatio_working_3-way'!X90^(1/3))*COS(('OddsRatio_working_3-way'!Y90)/3)</f>
        <v>0.55120098141423568</v>
      </c>
      <c r="AG90" s="11">
        <f>-'OddsRatio_working_3-way'!U90/(3*'OddsRatio_working_3-way'!X90^(1/3))*COS(('OddsRatio_working_3-way'!Y90+2*PI())/3)</f>
        <v>-0.47503435259465426</v>
      </c>
      <c r="AH90" s="11">
        <f>-'OddsRatio_working_3-way'!U90/(3*'OddsRatio_working_3-way'!X90^(1/3))*COS(('OddsRatio_working_3-way'!Y90+4*PI())/3)</f>
        <v>-7.6166628819581583E-2</v>
      </c>
      <c r="AI90" s="11">
        <f>'OddsRatio_working_3-way'!U90/(3*'OddsRatio_working_3-way'!X90^(1/3))*SIN(('OddsRatio_working_3-way'!Y90)/3)</f>
        <v>-0.23028638769259174</v>
      </c>
      <c r="AJ90" s="11">
        <f>'OddsRatio_working_3-way'!U90/(3*'OddsRatio_working_3-way'!X90^(1/3))*SIN(('OddsRatio_working_3-way'!Y90+2*PI())/3)</f>
        <v>-0.3622108586493466</v>
      </c>
      <c r="AK90" s="11">
        <f>'OddsRatio_working_3-way'!U90/(3*'OddsRatio_working_3-way'!X90^(1/3))*SIN(('OddsRatio_working_3-way'!Y90+4*PI())/3)</f>
        <v>0.59249724634193812</v>
      </c>
      <c r="AL90" s="11">
        <f>'OddsRatio_working_3-way'!Z90+'OddsRatio_working_3-way'!AF90</f>
        <v>1.1024019628284714</v>
      </c>
      <c r="AM90" s="11">
        <f>'OddsRatio_working_3-way'!AA90+'OddsRatio_working_3-way'!AG90</f>
        <v>-0.95006870518930853</v>
      </c>
      <c r="AN90" s="11">
        <f>'OddsRatio_working_3-way'!AB90+'OddsRatio_working_3-way'!AH90</f>
        <v>-0.15233325763916317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1.1024019628284714</v>
      </c>
      <c r="AS90" s="11">
        <f>IF(('OddsRatio_working_3-way'!X90=0),IF(Q90&gt;0,-Q90^(1/3),(-Q90)^(1/3)),'OddsRatio_working_3-way'!AM90-'OddsRatio_working_3-way'!R90/3)</f>
        <v>-0.95006870518930853</v>
      </c>
      <c r="AT90" s="11">
        <f>IF(('OddsRatio_working_3-way'!X90=0),IF(Q90&gt;0,-Q90^(1/3),(-Q90)^(1/3)),'OddsRatio_working_3-way'!AN90-'OddsRatio_working_3-way'!R90/3)</f>
        <v>-0.15233325763916317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9">
        <f t="shared" si="26"/>
        <v>0.17001668362390485</v>
      </c>
      <c r="E91" s="9">
        <f t="shared" si="27"/>
        <v>0.22556373527950335</v>
      </c>
      <c r="F91" s="9">
        <f t="shared" si="28"/>
        <v>0.604419581096592</v>
      </c>
      <c r="G91" s="9">
        <f t="shared" si="29"/>
        <v>1.0729177384177961</v>
      </c>
      <c r="H91" s="9">
        <f t="shared" si="30"/>
        <v>5.8817757098009711</v>
      </c>
      <c r="I91" s="9">
        <f t="shared" si="31"/>
        <v>4.433336762936948</v>
      </c>
      <c r="J91" s="9">
        <f t="shared" si="32"/>
        <v>1.6544798204348554</v>
      </c>
      <c r="K91" s="11">
        <f t="shared" si="33"/>
        <v>0.1801801801801802</v>
      </c>
      <c r="L91" s="11">
        <f t="shared" si="34"/>
        <v>0.23809523809523808</v>
      </c>
      <c r="M91" s="11">
        <f t="shared" si="35"/>
        <v>0.6211180124223602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-0.23665901926771504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0.22276047120767623</v>
      </c>
      <c r="Q91" s="11">
        <f>2*'OddsRatio_working_3-way'!K91*'OddsRatio_working_3-way'!L91*'OddsRatio_working_3-way'!M91</f>
        <v>5.3291978757817264E-2</v>
      </c>
      <c r="R91" s="11">
        <f t="shared" si="36"/>
        <v>0</v>
      </c>
      <c r="S91" s="11">
        <f t="shared" si="37"/>
        <v>-0.94127184291118693</v>
      </c>
      <c r="T91" s="11">
        <f t="shared" si="38"/>
        <v>-0.22518465141415947</v>
      </c>
      <c r="U91" s="11">
        <f>'OddsRatio_working_3-way'!S91-'OddsRatio_working_3-way'!R91^2/3</f>
        <v>-0.94127184291118693</v>
      </c>
      <c r="V91" s="11">
        <f>'OddsRatio_working_3-way'!S91*'OddsRatio_working_3-way'!R91/3-2*'OddsRatio_working_3-way'!R91^3/27-'OddsRatio_working_3-way'!T91</f>
        <v>0.22518465141415947</v>
      </c>
      <c r="W91" s="11">
        <f>'OddsRatio_working_3-way'!V91^2+4*'OddsRatio_working_3-way'!U91^3/27</f>
        <v>-7.2841497187375245E-2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0.17574813257890662</v>
      </c>
      <c r="Y91" s="11">
        <f>IF('OddsRatio_working_3-way'!W91&gt;=0,IF('OddsRatio_working_3-way'!V91+SQRT('OddsRatio_working_3-way'!W91)&gt;0,0,PI()),ACOS('OddsRatio_working_3-way'!V91/(2*'OddsRatio_working_3-way'!X91)))</f>
        <v>0.87545712323674629</v>
      </c>
      <c r="Z91" s="11">
        <f>'OddsRatio_working_3-way'!X91^(1/3)*COS('OddsRatio_working_3-way'!Y91/3)</f>
        <v>0.53645886920889807</v>
      </c>
      <c r="AA91" s="11">
        <f>'OddsRatio_working_3-way'!X91^(1/3)*COS(('OddsRatio_working_3-way'!Y91+2*PI())/3)</f>
        <v>-0.4077889988167579</v>
      </c>
      <c r="AB91" s="11">
        <f>'OddsRatio_working_3-way'!X91^(1/3)*COS(('OddsRatio_working_3-way'!Y91+4*PI())/3)</f>
        <v>-0.12866987039214031</v>
      </c>
      <c r="AC91" s="11">
        <f>'OddsRatio_working_3-way'!X91^(1/3)*SIN('OddsRatio_working_3-way'!Y91/3)</f>
        <v>0.16114950393192676</v>
      </c>
      <c r="AD91" s="11">
        <f>'OddsRatio_working_3-way'!X91^(1/3)*SIN(('OddsRatio_working_3-way'!Y91+2*PI())/3)</f>
        <v>0.38401225685441592</v>
      </c>
      <c r="AE91" s="11">
        <f>'OddsRatio_working_3-way'!X91^(1/3)*SIN(('OddsRatio_working_3-way'!Y91+4*PI())/3)</f>
        <v>-0.54516176078634271</v>
      </c>
      <c r="AF91" s="11">
        <f>-'OddsRatio_working_3-way'!U91/(3*'OddsRatio_working_3-way'!X91^(1/3))*COS(('OddsRatio_working_3-way'!Y91)/3)</f>
        <v>0.53645886920889807</v>
      </c>
      <c r="AG91" s="11">
        <f>-'OddsRatio_working_3-way'!U91/(3*'OddsRatio_working_3-way'!X91^(1/3))*COS(('OddsRatio_working_3-way'!Y91+2*PI())/3)</f>
        <v>-0.4077889988167579</v>
      </c>
      <c r="AH91" s="11">
        <f>-'OddsRatio_working_3-way'!U91/(3*'OddsRatio_working_3-way'!X91^(1/3))*COS(('OddsRatio_working_3-way'!Y91+4*PI())/3)</f>
        <v>-0.12866987039214031</v>
      </c>
      <c r="AI91" s="11">
        <f>'OddsRatio_working_3-way'!U91/(3*'OddsRatio_working_3-way'!X91^(1/3))*SIN(('OddsRatio_working_3-way'!Y91)/3)</f>
        <v>-0.16114950393192676</v>
      </c>
      <c r="AJ91" s="11">
        <f>'OddsRatio_working_3-way'!U91/(3*'OddsRatio_working_3-way'!X91^(1/3))*SIN(('OddsRatio_working_3-way'!Y91+2*PI())/3)</f>
        <v>-0.38401225685441592</v>
      </c>
      <c r="AK91" s="11">
        <f>'OddsRatio_working_3-way'!U91/(3*'OddsRatio_working_3-way'!X91^(1/3))*SIN(('OddsRatio_working_3-way'!Y91+4*PI())/3)</f>
        <v>0.54516176078634271</v>
      </c>
      <c r="AL91" s="11">
        <f>'OddsRatio_working_3-way'!Z91+'OddsRatio_working_3-way'!AF91</f>
        <v>1.0729177384177961</v>
      </c>
      <c r="AM91" s="11">
        <f>'OddsRatio_working_3-way'!AA91+'OddsRatio_working_3-way'!AG91</f>
        <v>-0.81557799763351579</v>
      </c>
      <c r="AN91" s="11">
        <f>'OddsRatio_working_3-way'!AB91+'OddsRatio_working_3-way'!AH91</f>
        <v>-0.25733974078428062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1.0729177384177961</v>
      </c>
      <c r="AS91" s="11">
        <f>IF(('OddsRatio_working_3-way'!X91=0),IF(Q91&gt;0,-Q91^(1/3),(-Q91)^(1/3)),'OddsRatio_working_3-way'!AM91-'OddsRatio_working_3-way'!R91/3)</f>
        <v>-0.81557799763351579</v>
      </c>
      <c r="AT91" s="11">
        <f>IF(('OddsRatio_working_3-way'!X91=0),IF(Q91&gt;0,-Q91^(1/3),(-Q91)^(1/3)),'OddsRatio_working_3-way'!AN91-'OddsRatio_working_3-way'!R91/3)</f>
        <v>-0.25733974078428062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9">
        <f t="shared" si="26"/>
        <v>0.38610657096746565</v>
      </c>
      <c r="E92" s="9">
        <f t="shared" si="27"/>
        <v>0.31141000857132517</v>
      </c>
      <c r="F92" s="9">
        <f t="shared" si="28"/>
        <v>0.30248342046120941</v>
      </c>
      <c r="G92" s="9">
        <f t="shared" si="29"/>
        <v>1.0529526569256511</v>
      </c>
      <c r="H92" s="9">
        <f t="shared" si="30"/>
        <v>2.5899585119577324</v>
      </c>
      <c r="I92" s="9">
        <f t="shared" si="31"/>
        <v>3.211200579543867</v>
      </c>
      <c r="J92" s="9">
        <f t="shared" si="32"/>
        <v>3.3059663186671759</v>
      </c>
      <c r="K92" s="11">
        <f t="shared" si="33"/>
        <v>0.39840637450199207</v>
      </c>
      <c r="L92" s="11">
        <f t="shared" si="34"/>
        <v>0.32258064516129031</v>
      </c>
      <c r="M92" s="11">
        <f t="shared" si="35"/>
        <v>0.31347962382445144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-0.27977844915212247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0.23366942786040587</v>
      </c>
      <c r="Q92" s="11">
        <f>2*'OddsRatio_working_3-way'!K92*'OddsRatio_working_3-way'!L92*'OddsRatio_working_3-way'!M92</f>
        <v>8.0575664779450315E-2</v>
      </c>
      <c r="R92" s="11">
        <f t="shared" si="36"/>
        <v>0</v>
      </c>
      <c r="S92" s="11">
        <f t="shared" si="37"/>
        <v>-0.83519452112394121</v>
      </c>
      <c r="T92" s="11">
        <f t="shared" si="38"/>
        <v>-0.28799811073239356</v>
      </c>
      <c r="U92" s="11">
        <f>'OddsRatio_working_3-way'!S92-'OddsRatio_working_3-way'!R92^2/3</f>
        <v>-0.83519452112394121</v>
      </c>
      <c r="V92" s="11">
        <f>'OddsRatio_working_3-way'!S92*'OddsRatio_working_3-way'!R92/3-2*'OddsRatio_working_3-way'!R92^3/27-'OddsRatio_working_3-way'!T92</f>
        <v>0.28799811073239356</v>
      </c>
      <c r="W92" s="11">
        <f>'OddsRatio_working_3-way'!V92^2+4*'OddsRatio_working_3-way'!U92^3/27</f>
        <v>-3.3666948463707269E-3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0.14689248332692073</v>
      </c>
      <c r="Y92" s="11">
        <f>IF('OddsRatio_working_3-way'!W92&gt;=0,IF('OddsRatio_working_3-way'!V92+SQRT('OddsRatio_working_3-way'!W92)&gt;0,0,PI()),ACOS('OddsRatio_working_3-way'!V92/(2*'OddsRatio_working_3-way'!X92)))</f>
        <v>0.19880944655869781</v>
      </c>
      <c r="Z92" s="11">
        <f>'OddsRatio_working_3-way'!X92^(1/3)*COS('OddsRatio_working_3-way'!Y92/3)</f>
        <v>0.52647632846282555</v>
      </c>
      <c r="AA92" s="11">
        <f>'OddsRatio_working_3-way'!X92^(1/3)*COS(('OddsRatio_working_3-way'!Y92+2*PI())/3)</f>
        <v>-0.29349765790220195</v>
      </c>
      <c r="AB92" s="11">
        <f>'OddsRatio_working_3-way'!X92^(1/3)*COS(('OddsRatio_working_3-way'!Y92+4*PI())/3)</f>
        <v>-0.23297867056062352</v>
      </c>
      <c r="AC92" s="11">
        <f>'OddsRatio_working_3-way'!X92^(1/3)*SIN('OddsRatio_working_3-way'!Y92/3)</f>
        <v>3.4940653632743783E-2</v>
      </c>
      <c r="AD92" s="11">
        <f>'OddsRatio_working_3-way'!X92^(1/3)*SIN(('OddsRatio_working_3-way'!Y92+2*PI())/3)</f>
        <v>0.43847154812359534</v>
      </c>
      <c r="AE92" s="11">
        <f>'OddsRatio_working_3-way'!X92^(1/3)*SIN(('OddsRatio_working_3-way'!Y92+4*PI())/3)</f>
        <v>-0.47341220175633925</v>
      </c>
      <c r="AF92" s="11">
        <f>-'OddsRatio_working_3-way'!U92/(3*'OddsRatio_working_3-way'!X92^(1/3))*COS(('OddsRatio_working_3-way'!Y92)/3)</f>
        <v>0.52647632846282555</v>
      </c>
      <c r="AG92" s="11">
        <f>-'OddsRatio_working_3-way'!U92/(3*'OddsRatio_working_3-way'!X92^(1/3))*COS(('OddsRatio_working_3-way'!Y92+2*PI())/3)</f>
        <v>-0.29349765790220195</v>
      </c>
      <c r="AH92" s="11">
        <f>-'OddsRatio_working_3-way'!U92/(3*'OddsRatio_working_3-way'!X92^(1/3))*COS(('OddsRatio_working_3-way'!Y92+4*PI())/3)</f>
        <v>-0.23297867056062352</v>
      </c>
      <c r="AI92" s="11">
        <f>'OddsRatio_working_3-way'!U92/(3*'OddsRatio_working_3-way'!X92^(1/3))*SIN(('OddsRatio_working_3-way'!Y92)/3)</f>
        <v>-3.4940653632743783E-2</v>
      </c>
      <c r="AJ92" s="11">
        <f>'OddsRatio_working_3-way'!U92/(3*'OddsRatio_working_3-way'!X92^(1/3))*SIN(('OddsRatio_working_3-way'!Y92+2*PI())/3)</f>
        <v>-0.43847154812359534</v>
      </c>
      <c r="AK92" s="11">
        <f>'OddsRatio_working_3-way'!U92/(3*'OddsRatio_working_3-way'!X92^(1/3))*SIN(('OddsRatio_working_3-way'!Y92+4*PI())/3)</f>
        <v>0.47341220175633925</v>
      </c>
      <c r="AL92" s="11">
        <f>'OddsRatio_working_3-way'!Z92+'OddsRatio_working_3-way'!AF92</f>
        <v>1.0529526569256511</v>
      </c>
      <c r="AM92" s="11">
        <f>'OddsRatio_working_3-way'!AA92+'OddsRatio_working_3-way'!AG92</f>
        <v>-0.58699531580440389</v>
      </c>
      <c r="AN92" s="11">
        <f>'OddsRatio_working_3-way'!AB92+'OddsRatio_working_3-way'!AH92</f>
        <v>-0.46595734112124704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1.0529526569256511</v>
      </c>
      <c r="AS92" s="11">
        <f>IF(('OddsRatio_working_3-way'!X92=0),IF(Q92&gt;0,-Q92^(1/3),(-Q92)^(1/3)),'OddsRatio_working_3-way'!AM92-'OddsRatio_working_3-way'!R92/3)</f>
        <v>-0.58699531580440389</v>
      </c>
      <c r="AT92" s="11">
        <f>IF(('OddsRatio_working_3-way'!X92=0),IF(Q92&gt;0,-Q92^(1/3),(-Q92)^(1/3)),'OddsRatio_working_3-way'!AN92-'OddsRatio_working_3-way'!R92/3)</f>
        <v>-0.46595734112124704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9">
        <f t="shared" si="26"/>
        <v>0.47045640271455152</v>
      </c>
      <c r="E93" s="9">
        <f t="shared" si="27"/>
        <v>0.24751496605668871</v>
      </c>
      <c r="F93" s="9">
        <f t="shared" si="28"/>
        <v>0.28202863122875949</v>
      </c>
      <c r="G93" s="9">
        <f t="shared" si="29"/>
        <v>1.0519583862715107</v>
      </c>
      <c r="H93" s="9">
        <f t="shared" si="30"/>
        <v>2.1255954733105162</v>
      </c>
      <c r="I93" s="9">
        <f t="shared" si="31"/>
        <v>4.0401597363246653</v>
      </c>
      <c r="J93" s="9">
        <f t="shared" si="32"/>
        <v>3.5457392947770559</v>
      </c>
      <c r="K93" s="11">
        <f t="shared" si="33"/>
        <v>0.48309178743961356</v>
      </c>
      <c r="L93" s="11">
        <f t="shared" si="34"/>
        <v>0.25706940874035988</v>
      </c>
      <c r="M93" s="11">
        <f t="shared" si="35"/>
        <v>0.29239766081871343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-0.27173834971999189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0.23167257504357658</v>
      </c>
      <c r="Q93" s="11">
        <f>2*'OddsRatio_working_3-way'!K93*'OddsRatio_working_3-way'!L93*'OddsRatio_working_3-way'!M93</f>
        <v>7.2624631675102372E-2</v>
      </c>
      <c r="R93" s="11">
        <f t="shared" si="36"/>
        <v>0</v>
      </c>
      <c r="S93" s="11">
        <f t="shared" si="37"/>
        <v>-0.85255752558407605</v>
      </c>
      <c r="T93" s="11">
        <f t="shared" si="38"/>
        <v>-0.26725941240880124</v>
      </c>
      <c r="U93" s="11">
        <f>'OddsRatio_working_3-way'!S93-'OddsRatio_working_3-way'!R93^2/3</f>
        <v>-0.85255752558407605</v>
      </c>
      <c r="V93" s="11">
        <f>'OddsRatio_working_3-way'!S93*'OddsRatio_working_3-way'!R93/3-2*'OddsRatio_working_3-way'!R93^3/27-'OddsRatio_working_3-way'!T93</f>
        <v>0.26725941240880124</v>
      </c>
      <c r="W93" s="11">
        <f>'OddsRatio_working_3-way'!V93^2+4*'OddsRatio_working_3-way'!U93^3/27</f>
        <v>-2.0377611341381913E-2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0.15149686866605497</v>
      </c>
      <c r="Y93" s="11">
        <f>IF('OddsRatio_working_3-way'!W93&gt;=0,IF('OddsRatio_working_3-way'!V93+SQRT('OddsRatio_working_3-way'!W93)&gt;0,0,PI()),ACOS('OddsRatio_working_3-way'!V93/(2*'OddsRatio_working_3-way'!X93)))</f>
        <v>0.49057416428489531</v>
      </c>
      <c r="Z93" s="11">
        <f>'OddsRatio_working_3-way'!X93^(1/3)*COS('OddsRatio_working_3-way'!Y93/3)</f>
        <v>0.52597919313575536</v>
      </c>
      <c r="AA93" s="11">
        <f>'OddsRatio_working_3-way'!X93^(1/3)*COS(('OddsRatio_working_3-way'!Y93+2*PI())/3)</f>
        <v>-0.33814808036853666</v>
      </c>
      <c r="AB93" s="11">
        <f>'OddsRatio_working_3-way'!X93^(1/3)*COS(('OddsRatio_working_3-way'!Y93+4*PI())/3)</f>
        <v>-0.18783111276721851</v>
      </c>
      <c r="AC93" s="11">
        <f>'OddsRatio_working_3-way'!X93^(1/3)*SIN('OddsRatio_working_3-way'!Y93/3)</f>
        <v>8.6785541708389258E-2</v>
      </c>
      <c r="AD93" s="11">
        <f>'OddsRatio_working_3-way'!X93^(1/3)*SIN(('OddsRatio_working_3-way'!Y93+2*PI())/3)</f>
        <v>0.41211857226341109</v>
      </c>
      <c r="AE93" s="11">
        <f>'OddsRatio_working_3-way'!X93^(1/3)*SIN(('OddsRatio_working_3-way'!Y93+4*PI())/3)</f>
        <v>-0.4989041139718004</v>
      </c>
      <c r="AF93" s="11">
        <f>-'OddsRatio_working_3-way'!U93/(3*'OddsRatio_working_3-way'!X93^(1/3))*COS(('OddsRatio_working_3-way'!Y93)/3)</f>
        <v>0.52597919313575525</v>
      </c>
      <c r="AG93" s="11">
        <f>-'OddsRatio_working_3-way'!U93/(3*'OddsRatio_working_3-way'!X93^(1/3))*COS(('OddsRatio_working_3-way'!Y93+2*PI())/3)</f>
        <v>-0.33814808036853661</v>
      </c>
      <c r="AH93" s="11">
        <f>-'OddsRatio_working_3-way'!U93/(3*'OddsRatio_working_3-way'!X93^(1/3))*COS(('OddsRatio_working_3-way'!Y93+4*PI())/3)</f>
        <v>-0.18783111276721845</v>
      </c>
      <c r="AI93" s="11">
        <f>'OddsRatio_working_3-way'!U93/(3*'OddsRatio_working_3-way'!X93^(1/3))*SIN(('OddsRatio_working_3-way'!Y93)/3)</f>
        <v>-8.6785541708389244E-2</v>
      </c>
      <c r="AJ93" s="11">
        <f>'OddsRatio_working_3-way'!U93/(3*'OddsRatio_working_3-way'!X93^(1/3))*SIN(('OddsRatio_working_3-way'!Y93+2*PI())/3)</f>
        <v>-0.41211857226341103</v>
      </c>
      <c r="AK93" s="11">
        <f>'OddsRatio_working_3-way'!U93/(3*'OddsRatio_working_3-way'!X93^(1/3))*SIN(('OddsRatio_working_3-way'!Y93+4*PI())/3)</f>
        <v>0.49890411397180029</v>
      </c>
      <c r="AL93" s="11">
        <f>'OddsRatio_working_3-way'!Z93+'OddsRatio_working_3-way'!AF93</f>
        <v>1.0519583862715107</v>
      </c>
      <c r="AM93" s="11">
        <f>'OddsRatio_working_3-way'!AA93+'OddsRatio_working_3-way'!AG93</f>
        <v>-0.67629616073707322</v>
      </c>
      <c r="AN93" s="11">
        <f>'OddsRatio_working_3-way'!AB93+'OddsRatio_working_3-way'!AH93</f>
        <v>-0.37566222553443696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1.0519583862715107</v>
      </c>
      <c r="AS93" s="11">
        <f>IF(('OddsRatio_working_3-way'!X93=0),IF(Q93&gt;0,-Q93^(1/3),(-Q93)^(1/3)),'OddsRatio_working_3-way'!AM93-'OddsRatio_working_3-way'!R93/3)</f>
        <v>-0.67629616073707322</v>
      </c>
      <c r="AT93" s="11">
        <f>IF(('OddsRatio_working_3-way'!X93=0),IF(Q93&gt;0,-Q93^(1/3),(-Q93)^(1/3)),'OddsRatio_working_3-way'!AN93-'OddsRatio_working_3-way'!R93/3)</f>
        <v>-0.37566222553443696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9">
        <f t="shared" si="26"/>
        <v>0.31262338145333135</v>
      </c>
      <c r="E94" s="9">
        <f t="shared" si="27"/>
        <v>0.31469336095892969</v>
      </c>
      <c r="F94" s="9">
        <f t="shared" si="28"/>
        <v>0.37268325758773918</v>
      </c>
      <c r="G94" s="9">
        <f t="shared" si="29"/>
        <v>1.0520273074391033</v>
      </c>
      <c r="H94" s="9">
        <f t="shared" si="30"/>
        <v>3.1987370725477255</v>
      </c>
      <c r="I94" s="9">
        <f t="shared" si="31"/>
        <v>3.1776965263989441</v>
      </c>
      <c r="J94" s="9">
        <f t="shared" si="32"/>
        <v>2.6832436919025651</v>
      </c>
      <c r="K94" s="11">
        <f t="shared" si="33"/>
        <v>0.3236245954692557</v>
      </c>
      <c r="L94" s="11">
        <f t="shared" si="34"/>
        <v>0.32573289902280134</v>
      </c>
      <c r="M94" s="11">
        <f t="shared" si="35"/>
        <v>0.38461538461538458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-0.28065088196013854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0.23353516285428622</v>
      </c>
      <c r="Q94" s="11">
        <f>2*'OddsRatio_working_3-way'!K94*'OddsRatio_working_3-way'!L94*'OddsRatio_working_3-way'!M94</f>
        <v>8.1088598213293839E-2</v>
      </c>
      <c r="R94" s="11">
        <f t="shared" si="36"/>
        <v>0</v>
      </c>
      <c r="S94" s="11">
        <f t="shared" si="37"/>
        <v>-0.83211982525483641</v>
      </c>
      <c r="T94" s="11">
        <f t="shared" si="38"/>
        <v>-0.2889304948801516</v>
      </c>
      <c r="U94" s="11">
        <f>'OddsRatio_working_3-way'!S94-'OddsRatio_working_3-way'!R94^2/3</f>
        <v>-0.83211982525483641</v>
      </c>
      <c r="V94" s="11">
        <f>'OddsRatio_working_3-way'!S94*'OddsRatio_working_3-way'!R94/3-2*'OddsRatio_working_3-way'!R94^3/27-'OddsRatio_working_3-way'!T94</f>
        <v>0.2889304948801516</v>
      </c>
      <c r="W94" s="11">
        <f>'OddsRatio_working_3-way'!V94^2+4*'OddsRatio_working_3-way'!U94^3/27</f>
        <v>-1.8790567714409151E-3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0.14608207251672792</v>
      </c>
      <c r="Y94" s="11">
        <f>IF('OddsRatio_working_3-way'!W94&gt;=0,IF('OddsRatio_working_3-way'!V94+SQRT('OddsRatio_working_3-way'!W94)&gt;0,0,PI()),ACOS('OddsRatio_working_3-way'!V94/(2*'OddsRatio_working_3-way'!X94)))</f>
        <v>0.14891876706038443</v>
      </c>
      <c r="Z94" s="11">
        <f>'OddsRatio_working_3-way'!X94^(1/3)*COS('OddsRatio_working_3-way'!Y94/3)</f>
        <v>0.52601365371955178</v>
      </c>
      <c r="AA94" s="11">
        <f>'OddsRatio_working_3-way'!X94^(1/3)*COS(('OddsRatio_working_3-way'!Y94+2*PI())/3)</f>
        <v>-0.28563829586125089</v>
      </c>
      <c r="AB94" s="11">
        <f>'OddsRatio_working_3-way'!X94^(1/3)*COS(('OddsRatio_working_3-way'!Y94+4*PI())/3)</f>
        <v>-0.2403753578583008</v>
      </c>
      <c r="AC94" s="11">
        <f>'OddsRatio_working_3-way'!X94^(1/3)*SIN('OddsRatio_working_3-way'!Y94/3)</f>
        <v>2.6132569440316594E-2</v>
      </c>
      <c r="AD94" s="11">
        <f>'OddsRatio_working_3-way'!X94^(1/3)*SIN(('OddsRatio_working_3-way'!Y94+2*PI())/3)</f>
        <v>0.44247490213844448</v>
      </c>
      <c r="AE94" s="11">
        <f>'OddsRatio_working_3-way'!X94^(1/3)*SIN(('OddsRatio_working_3-way'!Y94+4*PI())/3)</f>
        <v>-0.46860747157876104</v>
      </c>
      <c r="AF94" s="11">
        <f>-'OddsRatio_working_3-way'!U94/(3*'OddsRatio_working_3-way'!X94^(1/3))*COS(('OddsRatio_working_3-way'!Y94)/3)</f>
        <v>0.52601365371955167</v>
      </c>
      <c r="AG94" s="11">
        <f>-'OddsRatio_working_3-way'!U94/(3*'OddsRatio_working_3-way'!X94^(1/3))*COS(('OddsRatio_working_3-way'!Y94+2*PI())/3)</f>
        <v>-0.28563829586125083</v>
      </c>
      <c r="AH94" s="11">
        <f>-'OddsRatio_working_3-way'!U94/(3*'OddsRatio_working_3-way'!X94^(1/3))*COS(('OddsRatio_working_3-way'!Y94+4*PI())/3)</f>
        <v>-0.24037535785830078</v>
      </c>
      <c r="AI94" s="11">
        <f>'OddsRatio_working_3-way'!U94/(3*'OddsRatio_working_3-way'!X94^(1/3))*SIN(('OddsRatio_working_3-way'!Y94)/3)</f>
        <v>-2.6132569440316587E-2</v>
      </c>
      <c r="AJ94" s="11">
        <f>'OddsRatio_working_3-way'!U94/(3*'OddsRatio_working_3-way'!X94^(1/3))*SIN(('OddsRatio_working_3-way'!Y94+2*PI())/3)</f>
        <v>-0.44247490213844437</v>
      </c>
      <c r="AK94" s="11">
        <f>'OddsRatio_working_3-way'!U94/(3*'OddsRatio_working_3-way'!X94^(1/3))*SIN(('OddsRatio_working_3-way'!Y94+4*PI())/3)</f>
        <v>0.46860747157876093</v>
      </c>
      <c r="AL94" s="11">
        <f>'OddsRatio_working_3-way'!Z94+'OddsRatio_working_3-way'!AF94</f>
        <v>1.0520273074391033</v>
      </c>
      <c r="AM94" s="11">
        <f>'OddsRatio_working_3-way'!AA94+'OddsRatio_working_3-way'!AG94</f>
        <v>-0.57127659172250178</v>
      </c>
      <c r="AN94" s="11">
        <f>'OddsRatio_working_3-way'!AB94+'OddsRatio_working_3-way'!AH94</f>
        <v>-0.48075071571660155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1.0520273074391033</v>
      </c>
      <c r="AS94" s="11">
        <f>IF(('OddsRatio_working_3-way'!X94=0),IF(Q94&gt;0,-Q94^(1/3),(-Q94)^(1/3)),'OddsRatio_working_3-way'!AM94-'OddsRatio_working_3-way'!R94/3)</f>
        <v>-0.57127659172250178</v>
      </c>
      <c r="AT94" s="11">
        <f>IF(('OddsRatio_working_3-way'!X94=0),IF(Q94&gt;0,-Q94^(1/3),(-Q94)^(1/3)),'OddsRatio_working_3-way'!AN94-'OddsRatio_working_3-way'!R94/3)</f>
        <v>-0.48075071571660155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9">
        <f t="shared" si="26"/>
        <v>0.34505032212289016</v>
      </c>
      <c r="E95" s="9">
        <f t="shared" si="27"/>
        <v>0.34505032212289016</v>
      </c>
      <c r="F95" s="9">
        <f t="shared" si="28"/>
        <v>0.30989935575421951</v>
      </c>
      <c r="G95" s="9">
        <f t="shared" si="29"/>
        <v>1.0604067039861156</v>
      </c>
      <c r="H95" s="9">
        <f t="shared" si="30"/>
        <v>2.8981280001351473</v>
      </c>
      <c r="I95" s="9">
        <f t="shared" si="31"/>
        <v>2.8981280001351473</v>
      </c>
      <c r="J95" s="9">
        <f t="shared" si="32"/>
        <v>3.226854078370843</v>
      </c>
      <c r="K95" s="11">
        <f t="shared" si="33"/>
        <v>0.35842293906810035</v>
      </c>
      <c r="L95" s="11">
        <f t="shared" si="34"/>
        <v>0.35842293906810035</v>
      </c>
      <c r="M95" s="11">
        <f t="shared" si="35"/>
        <v>0.32258064516129031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-0.27884011701271949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0.23538470272942655</v>
      </c>
      <c r="Q95" s="11">
        <f>2*'OddsRatio_working_3-way'!K95*'OddsRatio_working_3-way'!L95*'OddsRatio_working_3-way'!M95</f>
        <v>8.2881937580783979E-2</v>
      </c>
      <c r="R95" s="11">
        <f t="shared" si="36"/>
        <v>0</v>
      </c>
      <c r="S95" s="11">
        <f t="shared" si="37"/>
        <v>-0.84415651969723315</v>
      </c>
      <c r="T95" s="11">
        <f t="shared" si="38"/>
        <v>-0.29723821116099752</v>
      </c>
      <c r="U95" s="11">
        <f>'OddsRatio_working_3-way'!S95-'OddsRatio_working_3-way'!R95^2/3</f>
        <v>-0.84415651969723315</v>
      </c>
      <c r="V95" s="11">
        <f>'OddsRatio_working_3-way'!S95*'OddsRatio_working_3-way'!R95/3-2*'OddsRatio_working_3-way'!R95^3/27-'OddsRatio_working_3-way'!T95</f>
        <v>0.29723821116099752</v>
      </c>
      <c r="W95" s="11">
        <f>'OddsRatio_working_3-way'!V95^2+4*'OddsRatio_working_3-way'!U95^3/27</f>
        <v>-7.6739099306470659E-4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0.14926314445238523</v>
      </c>
      <c r="Y95" s="11">
        <f>IF('OddsRatio_working_3-way'!W95&gt;=0,IF('OddsRatio_working_3-way'!V95+SQRT('OddsRatio_working_3-way'!W95)&gt;0,0,PI()),ACOS('OddsRatio_working_3-way'!V95/(2*'OddsRatio_working_3-way'!X95)))</f>
        <v>9.292894911909988E-2</v>
      </c>
      <c r="Z95" s="11">
        <f>'OddsRatio_working_3-way'!X95^(1/3)*COS('OddsRatio_working_3-way'!Y95/3)</f>
        <v>0.53020335199305768</v>
      </c>
      <c r="AA95" s="11">
        <f>'OddsRatio_working_3-way'!X95^(1/3)*COS(('OddsRatio_working_3-way'!Y95+2*PI())/3)</f>
        <v>-0.27932960893854791</v>
      </c>
      <c r="AB95" s="11">
        <f>'OddsRatio_working_3-way'!X95^(1/3)*COS(('OddsRatio_working_3-way'!Y95+4*PI())/3)</f>
        <v>-0.25087374305450993</v>
      </c>
      <c r="AC95" s="11">
        <f>'OddsRatio_working_3-way'!X95^(1/3)*SIN('OddsRatio_working_3-way'!Y95/3)</f>
        <v>1.642900182817331E-2</v>
      </c>
      <c r="AD95" s="11">
        <f>'OddsRatio_working_3-way'!X95^(1/3)*SIN(('OddsRatio_working_3-way'!Y95+2*PI())/3)</f>
        <v>0.45095507108356397</v>
      </c>
      <c r="AE95" s="11">
        <f>'OddsRatio_working_3-way'!X95^(1/3)*SIN(('OddsRatio_working_3-way'!Y95+4*PI())/3)</f>
        <v>-0.46738407291173723</v>
      </c>
      <c r="AF95" s="11">
        <f>-'OddsRatio_working_3-way'!U95/(3*'OddsRatio_working_3-way'!X95^(1/3))*COS(('OddsRatio_working_3-way'!Y95)/3)</f>
        <v>0.53020335199305779</v>
      </c>
      <c r="AG95" s="11">
        <f>-'OddsRatio_working_3-way'!U95/(3*'OddsRatio_working_3-way'!X95^(1/3))*COS(('OddsRatio_working_3-way'!Y95+2*PI())/3)</f>
        <v>-0.27932960893854797</v>
      </c>
      <c r="AH95" s="11">
        <f>-'OddsRatio_working_3-way'!U95/(3*'OddsRatio_working_3-way'!X95^(1/3))*COS(('OddsRatio_working_3-way'!Y95+4*PI())/3)</f>
        <v>-0.25087374305450999</v>
      </c>
      <c r="AI95" s="11">
        <f>'OddsRatio_working_3-way'!U95/(3*'OddsRatio_working_3-way'!X95^(1/3))*SIN(('OddsRatio_working_3-way'!Y95)/3)</f>
        <v>-1.6429001828173313E-2</v>
      </c>
      <c r="AJ95" s="11">
        <f>'OddsRatio_working_3-way'!U95/(3*'OddsRatio_working_3-way'!X95^(1/3))*SIN(('OddsRatio_working_3-way'!Y95+2*PI())/3)</f>
        <v>-0.45095507108356409</v>
      </c>
      <c r="AK95" s="11">
        <f>'OddsRatio_working_3-way'!U95/(3*'OddsRatio_working_3-way'!X95^(1/3))*SIN(('OddsRatio_working_3-way'!Y95+4*PI())/3)</f>
        <v>0.46738407291173734</v>
      </c>
      <c r="AL95" s="11">
        <f>'OddsRatio_working_3-way'!Z95+'OddsRatio_working_3-way'!AF95</f>
        <v>1.0604067039861156</v>
      </c>
      <c r="AM95" s="11">
        <f>'OddsRatio_working_3-way'!AA95+'OddsRatio_working_3-way'!AG95</f>
        <v>-0.55865921787709594</v>
      </c>
      <c r="AN95" s="11">
        <f>'OddsRatio_working_3-way'!AB95+'OddsRatio_working_3-way'!AH95</f>
        <v>-0.50174748610901987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1.0604067039861156</v>
      </c>
      <c r="AS95" s="11">
        <f>IF(('OddsRatio_working_3-way'!X95=0),IF(Q95&gt;0,-Q95^(1/3),(-Q95)^(1/3)),'OddsRatio_working_3-way'!AM95-'OddsRatio_working_3-way'!R95/3)</f>
        <v>-0.55865921787709594</v>
      </c>
      <c r="AT95" s="11">
        <f>IF(('OddsRatio_working_3-way'!X95=0),IF(Q95&gt;0,-Q95^(1/3),(-Q95)^(1/3)),'OddsRatio_working_3-way'!AN95-'OddsRatio_working_3-way'!R95/3)</f>
        <v>-0.50174748610901987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9">
        <f t="shared" si="26"/>
        <v>0.49274416214206046</v>
      </c>
      <c r="E96" s="9">
        <f t="shared" si="27"/>
        <v>0.29609554038244645</v>
      </c>
      <c r="F96" s="9">
        <f t="shared" si="28"/>
        <v>0.21116029747549295</v>
      </c>
      <c r="G96" s="9">
        <f t="shared" si="29"/>
        <v>1.0612894132865982</v>
      </c>
      <c r="H96" s="9">
        <f t="shared" si="30"/>
        <v>2.0294507308880005</v>
      </c>
      <c r="I96" s="9">
        <f t="shared" si="31"/>
        <v>3.3772882857619808</v>
      </c>
      <c r="J96" s="9">
        <f t="shared" si="32"/>
        <v>4.7357387347688267</v>
      </c>
      <c r="K96" s="11">
        <f t="shared" si="33"/>
        <v>0.50761421319796951</v>
      </c>
      <c r="L96" s="11">
        <f t="shared" si="34"/>
        <v>0.30864197530864196</v>
      </c>
      <c r="M96" s="11">
        <f t="shared" si="35"/>
        <v>0.22123893805309736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-0.26510184173062457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0.23327349330973007</v>
      </c>
      <c r="Q96" s="11">
        <f>2*'OddsRatio_working_3-way'!K96*'OddsRatio_working_3-way'!L96*'OddsRatio_working_3-way'!M96</f>
        <v>6.9323474980603289E-2</v>
      </c>
      <c r="R96" s="11">
        <f t="shared" si="36"/>
        <v>0</v>
      </c>
      <c r="S96" s="11">
        <f t="shared" si="37"/>
        <v>-0.87993916521622684</v>
      </c>
      <c r="T96" s="11">
        <f t="shared" si="38"/>
        <v>-0.26149752309546115</v>
      </c>
      <c r="U96" s="11">
        <f>'OddsRatio_working_3-way'!S96-'OddsRatio_working_3-way'!R96^2/3</f>
        <v>-0.87993916521622684</v>
      </c>
      <c r="V96" s="11">
        <f>'OddsRatio_working_3-way'!S96*'OddsRatio_working_3-way'!R96/3-2*'OddsRatio_working_3-way'!R96^3/27-'OddsRatio_working_3-way'!T96</f>
        <v>0.26149752309546115</v>
      </c>
      <c r="W96" s="11">
        <f>'OddsRatio_working_3-way'!V96^2+4*'OddsRatio_working_3-way'!U96^3/27</f>
        <v>-3.2556923696481319E-2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0.1588536105047211</v>
      </c>
      <c r="Y96" s="11">
        <f>IF('OddsRatio_working_3-way'!W96&gt;=0,IF('OddsRatio_working_3-way'!V96+SQRT('OddsRatio_working_3-way'!W96)&gt;0,0,PI()),ACOS('OddsRatio_working_3-way'!V96/(2*'OddsRatio_working_3-way'!X96)))</f>
        <v>0.60398837127443861</v>
      </c>
      <c r="Z96" s="11">
        <f>'OddsRatio_working_3-way'!X96^(1/3)*COS('OddsRatio_working_3-way'!Y96/3)</f>
        <v>0.53064470664329921</v>
      </c>
      <c r="AA96" s="11">
        <f>'OddsRatio_working_3-way'!X96^(1/3)*COS(('OddsRatio_working_3-way'!Y96+2*PI())/3)</f>
        <v>-0.35911434545126591</v>
      </c>
      <c r="AB96" s="11">
        <f>'OddsRatio_working_3-way'!X96^(1/3)*COS(('OddsRatio_working_3-way'!Y96+4*PI())/3)</f>
        <v>-0.17153036119203341</v>
      </c>
      <c r="AC96" s="11">
        <f>'OddsRatio_working_3-way'!X96^(1/3)*SIN('OddsRatio_working_3-way'!Y96/3)</f>
        <v>0.10830166380773054</v>
      </c>
      <c r="AD96" s="11">
        <f>'OddsRatio_working_3-way'!X96^(1/3)*SIN(('OddsRatio_working_3-way'!Y96+2*PI())/3)</f>
        <v>0.40540096443297291</v>
      </c>
      <c r="AE96" s="11">
        <f>'OddsRatio_working_3-way'!X96^(1/3)*SIN(('OddsRatio_working_3-way'!Y96+4*PI())/3)</f>
        <v>-0.51370262824070334</v>
      </c>
      <c r="AF96" s="11">
        <f>-'OddsRatio_working_3-way'!U96/(3*'OddsRatio_working_3-way'!X96^(1/3))*COS(('OddsRatio_working_3-way'!Y96)/3)</f>
        <v>0.53064470664329899</v>
      </c>
      <c r="AG96" s="11">
        <f>-'OddsRatio_working_3-way'!U96/(3*'OddsRatio_working_3-way'!X96^(1/3))*COS(('OddsRatio_working_3-way'!Y96+2*PI())/3)</f>
        <v>-0.35911434545126575</v>
      </c>
      <c r="AH96" s="11">
        <f>-'OddsRatio_working_3-way'!U96/(3*'OddsRatio_working_3-way'!X96^(1/3))*COS(('OddsRatio_working_3-way'!Y96+4*PI())/3)</f>
        <v>-0.17153036119203333</v>
      </c>
      <c r="AI96" s="11">
        <f>'OddsRatio_working_3-way'!U96/(3*'OddsRatio_working_3-way'!X96^(1/3))*SIN(('OddsRatio_working_3-way'!Y96)/3)</f>
        <v>-0.1083016638077305</v>
      </c>
      <c r="AJ96" s="11">
        <f>'OddsRatio_working_3-way'!U96/(3*'OddsRatio_working_3-way'!X96^(1/3))*SIN(('OddsRatio_working_3-way'!Y96+2*PI())/3)</f>
        <v>-0.40540096443297274</v>
      </c>
      <c r="AK96" s="11">
        <f>'OddsRatio_working_3-way'!U96/(3*'OddsRatio_working_3-way'!X96^(1/3))*SIN(('OddsRatio_working_3-way'!Y96+4*PI())/3)</f>
        <v>0.51370262824070312</v>
      </c>
      <c r="AL96" s="11">
        <f>'OddsRatio_working_3-way'!Z96+'OddsRatio_working_3-way'!AF96</f>
        <v>1.0612894132865982</v>
      </c>
      <c r="AM96" s="11">
        <f>'OddsRatio_working_3-way'!AA96+'OddsRatio_working_3-way'!AG96</f>
        <v>-0.71822869090253172</v>
      </c>
      <c r="AN96" s="11">
        <f>'OddsRatio_working_3-way'!AB96+'OddsRatio_working_3-way'!AH96</f>
        <v>-0.34306072238406671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1.0612894132865982</v>
      </c>
      <c r="AS96" s="11">
        <f>IF(('OddsRatio_working_3-way'!X96=0),IF(Q96&gt;0,-Q96^(1/3),(-Q96)^(1/3)),'OddsRatio_working_3-way'!AM96-'OddsRatio_working_3-way'!R96/3)</f>
        <v>-0.71822869090253172</v>
      </c>
      <c r="AT96" s="11">
        <f>IF(('OddsRatio_working_3-way'!X96=0),IF(Q96&gt;0,-Q96^(1/3),(-Q96)^(1/3)),'OddsRatio_working_3-way'!AN96-'OddsRatio_working_3-way'!R96/3)</f>
        <v>-0.34306072238406671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9">
        <f t="shared" si="26"/>
        <v>0.41621424496396875</v>
      </c>
      <c r="E97" s="9">
        <f t="shared" si="27"/>
        <v>0.30544364491119552</v>
      </c>
      <c r="F97" s="9">
        <f t="shared" si="28"/>
        <v>0.27834211012483584</v>
      </c>
      <c r="G97" s="9">
        <f t="shared" si="29"/>
        <v>1.0625824103440844</v>
      </c>
      <c r="H97" s="9">
        <f t="shared" si="30"/>
        <v>2.402608781654191</v>
      </c>
      <c r="I97" s="9">
        <f t="shared" si="31"/>
        <v>3.2739263581363409</v>
      </c>
      <c r="J97" s="9">
        <f t="shared" si="32"/>
        <v>3.5927010812395657</v>
      </c>
      <c r="K97" s="11">
        <f t="shared" si="33"/>
        <v>0.43103448275862072</v>
      </c>
      <c r="L97" s="11">
        <f t="shared" si="34"/>
        <v>0.31847133757961782</v>
      </c>
      <c r="M97" s="11">
        <f t="shared" si="35"/>
        <v>0.29069767441860467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-0.27504354399603637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0.23543766185341636</v>
      </c>
      <c r="Q97" s="11">
        <f>2*'OddsRatio_working_3-way'!K97*'OddsRatio_working_3-way'!L97*'OddsRatio_working_3-way'!M97</f>
        <v>7.9809376899463172E-2</v>
      </c>
      <c r="R97" s="11">
        <f t="shared" si="36"/>
        <v>0</v>
      </c>
      <c r="S97" s="11">
        <f t="shared" si="37"/>
        <v>-0.8560014113867338</v>
      </c>
      <c r="T97" s="11">
        <f t="shared" si="38"/>
        <v>-0.29016996996160471</v>
      </c>
      <c r="U97" s="11">
        <f>'OddsRatio_working_3-way'!S97-'OddsRatio_working_3-way'!R97^2/3</f>
        <v>-0.8560014113867338</v>
      </c>
      <c r="V97" s="11">
        <f>'OddsRatio_working_3-way'!S97*'OddsRatio_working_3-way'!R97/3-2*'OddsRatio_working_3-way'!R97^3/27-'OddsRatio_working_3-way'!T97</f>
        <v>0.29016996996160471</v>
      </c>
      <c r="W97" s="11">
        <f>'OddsRatio_working_3-way'!V97^2+4*'OddsRatio_working_3-way'!U97^3/27</f>
        <v>-8.7236283142184262E-3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0.15241574703892721</v>
      </c>
      <c r="Y97" s="11">
        <f>IF('OddsRatio_working_3-way'!W97&gt;=0,IF('OddsRatio_working_3-way'!V97+SQRT('OddsRatio_working_3-way'!W97)&gt;0,0,PI()),ACOS('OddsRatio_working_3-way'!V97/(2*'OddsRatio_working_3-way'!X97)))</f>
        <v>0.31140880610941912</v>
      </c>
      <c r="Z97" s="11">
        <f>'OddsRatio_working_3-way'!X97^(1/3)*COS('OddsRatio_working_3-way'!Y97/3)</f>
        <v>0.5312912051720422</v>
      </c>
      <c r="AA97" s="11">
        <f>'OddsRatio_working_3-way'!X97^(1/3)*COS(('OddsRatio_working_3-way'!Y97+2*PI())/3)</f>
        <v>-0.31357883038065892</v>
      </c>
      <c r="AB97" s="11">
        <f>'OddsRatio_working_3-way'!X97^(1/3)*COS(('OddsRatio_working_3-way'!Y97+4*PI())/3)</f>
        <v>-0.21771237479138342</v>
      </c>
      <c r="AC97" s="11">
        <f>'OddsRatio_working_3-way'!X97^(1/3)*SIN('OddsRatio_working_3-way'!Y97/3)</f>
        <v>5.5348523940723655E-2</v>
      </c>
      <c r="AD97" s="11">
        <f>'OddsRatio_working_3-way'!X97^(1/3)*SIN(('OddsRatio_working_3-way'!Y97+2*PI())/3)</f>
        <v>0.43243741851587714</v>
      </c>
      <c r="AE97" s="11">
        <f>'OddsRatio_working_3-way'!X97^(1/3)*SIN(('OddsRatio_working_3-way'!Y97+4*PI())/3)</f>
        <v>-0.48778594245660067</v>
      </c>
      <c r="AF97" s="11">
        <f>-'OddsRatio_working_3-way'!U97/(3*'OddsRatio_working_3-way'!X97^(1/3))*COS(('OddsRatio_working_3-way'!Y97)/3)</f>
        <v>0.53129120517204209</v>
      </c>
      <c r="AG97" s="11">
        <f>-'OddsRatio_working_3-way'!U97/(3*'OddsRatio_working_3-way'!X97^(1/3))*COS(('OddsRatio_working_3-way'!Y97+2*PI())/3)</f>
        <v>-0.31357883038065887</v>
      </c>
      <c r="AH97" s="11">
        <f>-'OddsRatio_working_3-way'!U97/(3*'OddsRatio_working_3-way'!X97^(1/3))*COS(('OddsRatio_working_3-way'!Y97+4*PI())/3)</f>
        <v>-0.21771237479138339</v>
      </c>
      <c r="AI97" s="11">
        <f>'OddsRatio_working_3-way'!U97/(3*'OddsRatio_working_3-way'!X97^(1/3))*SIN(('OddsRatio_working_3-way'!Y97)/3)</f>
        <v>-5.5348523940723642E-2</v>
      </c>
      <c r="AJ97" s="11">
        <f>'OddsRatio_working_3-way'!U97/(3*'OddsRatio_working_3-way'!X97^(1/3))*SIN(('OddsRatio_working_3-way'!Y97+2*PI())/3)</f>
        <v>-0.43243741851587703</v>
      </c>
      <c r="AK97" s="11">
        <f>'OddsRatio_working_3-way'!U97/(3*'OddsRatio_working_3-way'!X97^(1/3))*SIN(('OddsRatio_working_3-way'!Y97+4*PI())/3)</f>
        <v>0.48778594245660062</v>
      </c>
      <c r="AL97" s="11">
        <f>'OddsRatio_working_3-way'!Z97+'OddsRatio_working_3-way'!AF97</f>
        <v>1.0625824103440844</v>
      </c>
      <c r="AM97" s="11">
        <f>'OddsRatio_working_3-way'!AA97+'OddsRatio_working_3-way'!AG97</f>
        <v>-0.62715766076131785</v>
      </c>
      <c r="AN97" s="11">
        <f>'OddsRatio_working_3-way'!AB97+'OddsRatio_working_3-way'!AH97</f>
        <v>-0.43542474958276678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1.0625824103440844</v>
      </c>
      <c r="AS97" s="11">
        <f>IF(('OddsRatio_working_3-way'!X97=0),IF(Q97&gt;0,-Q97^(1/3),(-Q97)^(1/3)),'OddsRatio_working_3-way'!AM97-'OddsRatio_working_3-way'!R97/3)</f>
        <v>-0.62715766076131785</v>
      </c>
      <c r="AT97" s="11">
        <f>IF(('OddsRatio_working_3-way'!X97=0),IF(Q97&gt;0,-Q97^(1/3),(-Q97)^(1/3)),'OddsRatio_working_3-way'!AN97-'OddsRatio_working_3-way'!R97/3)</f>
        <v>-0.43542474958276678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9">
        <f t="shared" si="26"/>
        <v>0.38433138215186063</v>
      </c>
      <c r="E98" s="9">
        <f t="shared" si="27"/>
        <v>0.31185484688442439</v>
      </c>
      <c r="F98" s="9">
        <f t="shared" si="28"/>
        <v>0.30381377096371487</v>
      </c>
      <c r="G98" s="9">
        <f t="shared" si="29"/>
        <v>1.0608750167784344</v>
      </c>
      <c r="H98" s="9">
        <f t="shared" si="30"/>
        <v>2.6019212753354357</v>
      </c>
      <c r="I98" s="9">
        <f t="shared" si="31"/>
        <v>3.2066200348991436</v>
      </c>
      <c r="J98" s="9">
        <f t="shared" si="32"/>
        <v>3.2914900362414188</v>
      </c>
      <c r="K98" s="11">
        <f t="shared" si="33"/>
        <v>0.39840637450199207</v>
      </c>
      <c r="L98" s="11">
        <f t="shared" si="34"/>
        <v>0.32467532467532467</v>
      </c>
      <c r="M98" s="11">
        <f t="shared" si="35"/>
        <v>0.31645569620253161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-0.27770424139378691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0.23537282728366499</v>
      </c>
      <c r="Q98" s="11">
        <f>2*'OddsRatio_working_3-way'!K98*'OddsRatio_working_3-way'!L98*'OddsRatio_working_3-way'!M98</f>
        <v>8.1868809489970412E-2</v>
      </c>
      <c r="R98" s="11">
        <f t="shared" si="36"/>
        <v>0</v>
      </c>
      <c r="S98" s="11">
        <f t="shared" si="37"/>
        <v>-0.84756655534801273</v>
      </c>
      <c r="T98" s="11">
        <f t="shared" si="38"/>
        <v>-0.29480575838191742</v>
      </c>
      <c r="U98" s="11">
        <f>'OddsRatio_working_3-way'!S98-'OddsRatio_working_3-way'!R98^2/3</f>
        <v>-0.84756655534801273</v>
      </c>
      <c r="V98" s="11">
        <f>'OddsRatio_working_3-way'!S98*'OddsRatio_working_3-way'!R98/3-2*'OddsRatio_working_3-way'!R98^3/27-'OddsRatio_working_3-way'!T98</f>
        <v>0.29480575838191742</v>
      </c>
      <c r="W98" s="11">
        <f>'OddsRatio_working_3-way'!V98^2+4*'OddsRatio_working_3-way'!U98^3/27</f>
        <v>-3.291875124363644E-3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0.15016849727847476</v>
      </c>
      <c r="Y98" s="11">
        <f>IF('OddsRatio_working_3-way'!W98&gt;=0,IF('OddsRatio_working_3-way'!V98+SQRT('OddsRatio_working_3-way'!W98)&gt;0,0,PI()),ACOS('OddsRatio_working_3-way'!V98/(2*'OddsRatio_working_3-way'!X98)))</f>
        <v>0.19221641401213385</v>
      </c>
      <c r="Z98" s="11">
        <f>'OddsRatio_working_3-way'!X98^(1/3)*COS('OddsRatio_working_3-way'!Y98/3)</f>
        <v>0.53043750838921722</v>
      </c>
      <c r="AA98" s="11">
        <f>'OddsRatio_working_3-way'!X98^(1/3)*COS(('OddsRatio_working_3-way'!Y98+2*PI())/3)</f>
        <v>-0.29469206597632885</v>
      </c>
      <c r="AB98" s="11">
        <f>'OddsRatio_working_3-way'!X98^(1/3)*COS(('OddsRatio_working_3-way'!Y98+4*PI())/3)</f>
        <v>-0.23574544241288847</v>
      </c>
      <c r="AC98" s="11">
        <f>'OddsRatio_working_3-way'!X98^(1/3)*SIN('OddsRatio_working_3-way'!Y98/3)</f>
        <v>3.4032848982171848E-2</v>
      </c>
      <c r="AD98" s="11">
        <f>'OddsRatio_working_3-way'!X98^(1/3)*SIN(('OddsRatio_working_3-way'!Y98+2*PI())/3)</f>
        <v>0.44235593289409747</v>
      </c>
      <c r="AE98" s="11">
        <f>'OddsRatio_working_3-way'!X98^(1/3)*SIN(('OddsRatio_working_3-way'!Y98+4*PI())/3)</f>
        <v>-0.47638878187626932</v>
      </c>
      <c r="AF98" s="11">
        <f>-'OddsRatio_working_3-way'!U98/(3*'OddsRatio_working_3-way'!X98^(1/3))*COS(('OddsRatio_working_3-way'!Y98)/3)</f>
        <v>0.53043750838921722</v>
      </c>
      <c r="AG98" s="11">
        <f>-'OddsRatio_working_3-way'!U98/(3*'OddsRatio_working_3-way'!X98^(1/3))*COS(('OddsRatio_working_3-way'!Y98+2*PI())/3)</f>
        <v>-0.29469206597632885</v>
      </c>
      <c r="AH98" s="11">
        <f>-'OddsRatio_working_3-way'!U98/(3*'OddsRatio_working_3-way'!X98^(1/3))*COS(('OddsRatio_working_3-way'!Y98+4*PI())/3)</f>
        <v>-0.23574544241288847</v>
      </c>
      <c r="AI98" s="11">
        <f>'OddsRatio_working_3-way'!U98/(3*'OddsRatio_working_3-way'!X98^(1/3))*SIN(('OddsRatio_working_3-way'!Y98)/3)</f>
        <v>-3.4032848982171848E-2</v>
      </c>
      <c r="AJ98" s="11">
        <f>'OddsRatio_working_3-way'!U98/(3*'OddsRatio_working_3-way'!X98^(1/3))*SIN(('OddsRatio_working_3-way'!Y98+2*PI())/3)</f>
        <v>-0.44235593289409747</v>
      </c>
      <c r="AK98" s="11">
        <f>'OddsRatio_working_3-way'!U98/(3*'OddsRatio_working_3-way'!X98^(1/3))*SIN(('OddsRatio_working_3-way'!Y98+4*PI())/3)</f>
        <v>0.47638878187626932</v>
      </c>
      <c r="AL98" s="11">
        <f>'OddsRatio_working_3-way'!Z98+'OddsRatio_working_3-way'!AF98</f>
        <v>1.0608750167784344</v>
      </c>
      <c r="AM98" s="11">
        <f>'OddsRatio_working_3-way'!AA98+'OddsRatio_working_3-way'!AG98</f>
        <v>-0.58938413195265771</v>
      </c>
      <c r="AN98" s="11">
        <f>'OddsRatio_working_3-way'!AB98+'OddsRatio_working_3-way'!AH98</f>
        <v>-0.47149088482577695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1.0608750167784344</v>
      </c>
      <c r="AS98" s="11">
        <f>IF(('OddsRatio_working_3-way'!X98=0),IF(Q98&gt;0,-Q98^(1/3),(-Q98)^(1/3)),'OddsRatio_working_3-way'!AM98-'OddsRatio_working_3-way'!R98/3)</f>
        <v>-0.58938413195265771</v>
      </c>
      <c r="AT98" s="11">
        <f>IF(('OddsRatio_working_3-way'!X98=0),IF(Q98&gt;0,-Q98^(1/3),(-Q98)^(1/3)),'OddsRatio_working_3-way'!AN98-'OddsRatio_working_3-way'!R98/3)</f>
        <v>-0.47149088482577695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9">
        <f t="shared" si="26"/>
        <v>0.40181292817532127</v>
      </c>
      <c r="E99" s="9">
        <f t="shared" si="27"/>
        <v>0.28580219866042839</v>
      </c>
      <c r="F99" s="9">
        <f t="shared" si="28"/>
        <v>0.31238487316425034</v>
      </c>
      <c r="G99" s="9">
        <f t="shared" si="29"/>
        <v>1.0633716585852082</v>
      </c>
      <c r="H99" s="9">
        <f t="shared" si="30"/>
        <v>2.4887203220192915</v>
      </c>
      <c r="I99" s="9">
        <f t="shared" si="31"/>
        <v>3.4989233976752399</v>
      </c>
      <c r="J99" s="9">
        <f t="shared" si="32"/>
        <v>3.2011793332713814</v>
      </c>
      <c r="K99" s="11">
        <f t="shared" si="33"/>
        <v>0.41666666666666669</v>
      </c>
      <c r="L99" s="11">
        <f t="shared" si="34"/>
        <v>0.29850746268656714</v>
      </c>
      <c r="M99" s="11">
        <f t="shared" si="35"/>
        <v>0.32573289902280134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-0.27591278137002295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0.23579172541202784</v>
      </c>
      <c r="Q99" s="11">
        <f>2*'OddsRatio_working_3-way'!K99*'OddsRatio_working_3-way'!L99*'OddsRatio_working_3-way'!M99</f>
        <v>8.1028084334030179E-2</v>
      </c>
      <c r="R99" s="11">
        <f t="shared" si="36"/>
        <v>0</v>
      </c>
      <c r="S99" s="11">
        <f t="shared" si="37"/>
        <v>-0.85458790361658055</v>
      </c>
      <c r="T99" s="11">
        <f t="shared" si="38"/>
        <v>-0.29367281911222698</v>
      </c>
      <c r="U99" s="11">
        <f>'OddsRatio_working_3-way'!S99-'OddsRatio_working_3-way'!R99^2/3</f>
        <v>-0.85458790361658055</v>
      </c>
      <c r="V99" s="11">
        <f>'OddsRatio_working_3-way'!S99*'OddsRatio_working_3-way'!R99/3-2*'OddsRatio_working_3-way'!R99^3/27-'OddsRatio_working_3-way'!T99</f>
        <v>0.29367281911222698</v>
      </c>
      <c r="W99" s="11">
        <f>'OddsRatio_working_3-way'!V99^2+4*'OddsRatio_working_3-way'!U99^3/27</f>
        <v>-6.2189497222393947E-3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0.15203837871370027</v>
      </c>
      <c r="Y99" s="11">
        <f>IF('OddsRatio_working_3-way'!W99&gt;=0,IF('OddsRatio_working_3-way'!V99+SQRT('OddsRatio_working_3-way'!W99)&gt;0,0,PI()),ACOS('OddsRatio_working_3-way'!V99/(2*'OddsRatio_working_3-way'!X99)))</f>
        <v>0.26234233958170528</v>
      </c>
      <c r="Z99" s="11">
        <f>'OddsRatio_working_3-way'!X99^(1/3)*COS('OddsRatio_working_3-way'!Y99/3)</f>
        <v>0.53168582929260422</v>
      </c>
      <c r="AA99" s="11">
        <f>'OddsRatio_working_3-way'!X99^(1/3)*COS(('OddsRatio_working_3-way'!Y99+2*PI())/3)</f>
        <v>-0.30621134415776563</v>
      </c>
      <c r="AB99" s="11">
        <f>'OddsRatio_working_3-way'!X99^(1/3)*COS(('OddsRatio_working_3-way'!Y99+4*PI())/3)</f>
        <v>-0.22547448513483845</v>
      </c>
      <c r="AC99" s="11">
        <f>'OddsRatio_working_3-way'!X99^(1/3)*SIN('OddsRatio_working_3-way'!Y99/3)</f>
        <v>4.6613447290411864E-2</v>
      </c>
      <c r="AD99" s="11">
        <f>'OddsRatio_working_3-way'!X99^(1/3)*SIN(('OddsRatio_working_3-way'!Y99+2*PI())/3)</f>
        <v>0.43714671135438576</v>
      </c>
      <c r="AE99" s="11">
        <f>'OddsRatio_working_3-way'!X99^(1/3)*SIN(('OddsRatio_working_3-way'!Y99+4*PI())/3)</f>
        <v>-0.4837601586447976</v>
      </c>
      <c r="AF99" s="11">
        <f>-'OddsRatio_working_3-way'!U99/(3*'OddsRatio_working_3-way'!X99^(1/3))*COS(('OddsRatio_working_3-way'!Y99)/3)</f>
        <v>0.531685829292604</v>
      </c>
      <c r="AG99" s="11">
        <f>-'OddsRatio_working_3-way'!U99/(3*'OddsRatio_working_3-way'!X99^(1/3))*COS(('OddsRatio_working_3-way'!Y99+2*PI())/3)</f>
        <v>-0.30621134415776552</v>
      </c>
      <c r="AH99" s="11">
        <f>-'OddsRatio_working_3-way'!U99/(3*'OddsRatio_working_3-way'!X99^(1/3))*COS(('OddsRatio_working_3-way'!Y99+4*PI())/3)</f>
        <v>-0.22547448513483834</v>
      </c>
      <c r="AI99" s="11">
        <f>'OddsRatio_working_3-way'!U99/(3*'OddsRatio_working_3-way'!X99^(1/3))*SIN(('OddsRatio_working_3-way'!Y99)/3)</f>
        <v>-4.6613447290411843E-2</v>
      </c>
      <c r="AJ99" s="11">
        <f>'OddsRatio_working_3-way'!U99/(3*'OddsRatio_working_3-way'!X99^(1/3))*SIN(('OddsRatio_working_3-way'!Y99+2*PI())/3)</f>
        <v>-0.43714671135438554</v>
      </c>
      <c r="AK99" s="11">
        <f>'OddsRatio_working_3-way'!U99/(3*'OddsRatio_working_3-way'!X99^(1/3))*SIN(('OddsRatio_working_3-way'!Y99+4*PI())/3)</f>
        <v>0.48376015864479743</v>
      </c>
      <c r="AL99" s="11">
        <f>'OddsRatio_working_3-way'!Z99+'OddsRatio_working_3-way'!AF99</f>
        <v>1.0633716585852082</v>
      </c>
      <c r="AM99" s="11">
        <f>'OddsRatio_working_3-way'!AA99+'OddsRatio_working_3-way'!AG99</f>
        <v>-0.61242268831553115</v>
      </c>
      <c r="AN99" s="11">
        <f>'OddsRatio_working_3-way'!AB99+'OddsRatio_working_3-way'!AH99</f>
        <v>-0.45094897026967679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1.0633716585852082</v>
      </c>
      <c r="AS99" s="11">
        <f>IF(('OddsRatio_working_3-way'!X99=0),IF(Q99&gt;0,-Q99^(1/3),(-Q99)^(1/3)),'OddsRatio_working_3-way'!AM99-'OddsRatio_working_3-way'!R99/3)</f>
        <v>-0.61242268831553115</v>
      </c>
      <c r="AT99" s="11">
        <f>IF(('OddsRatio_working_3-way'!X99=0),IF(Q99&gt;0,-Q99^(1/3),(-Q99)^(1/3)),'OddsRatio_working_3-way'!AN99-'OddsRatio_working_3-way'!R99/3)</f>
        <v>-0.45094897026967679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9">
        <f t="shared" si="26"/>
        <v>0.57493820852322253</v>
      </c>
      <c r="E100" s="9">
        <f t="shared" si="27"/>
        <v>0.220987108952376</v>
      </c>
      <c r="F100" s="9">
        <f t="shared" si="28"/>
        <v>0.20407468252440158</v>
      </c>
      <c r="G100" s="9">
        <f t="shared" si="29"/>
        <v>1.0714744171077646</v>
      </c>
      <c r="H100" s="9">
        <f t="shared" si="30"/>
        <v>1.7393173478043573</v>
      </c>
      <c r="I100" s="9">
        <f t="shared" si="31"/>
        <v>4.5251508322845462</v>
      </c>
      <c r="J100" s="9">
        <f t="shared" si="32"/>
        <v>4.9001668782722625</v>
      </c>
      <c r="K100" s="11">
        <f t="shared" si="33"/>
        <v>0.59171597633136097</v>
      </c>
      <c r="L100" s="11">
        <f t="shared" si="34"/>
        <v>0.23310023310023309</v>
      </c>
      <c r="M100" s="11">
        <f t="shared" si="35"/>
        <v>0.21551724137931036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-0.24563168926564161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0.22651292800241998</v>
      </c>
      <c r="Q100" s="11">
        <f>2*'OddsRatio_working_3-way'!K100*'OddsRatio_working_3-way'!L100*'OddsRatio_working_3-way'!M100</f>
        <v>5.9452212074125967E-2</v>
      </c>
      <c r="R100" s="11">
        <f t="shared" si="36"/>
        <v>0</v>
      </c>
      <c r="S100" s="11">
        <f t="shared" si="37"/>
        <v>-0.92216492375075687</v>
      </c>
      <c r="T100" s="11">
        <f t="shared" si="38"/>
        <v>-0.24203803772985738</v>
      </c>
      <c r="U100" s="11">
        <f>'OddsRatio_working_3-way'!S100-'OddsRatio_working_3-way'!R100^2/3</f>
        <v>-0.92216492375075687</v>
      </c>
      <c r="V100" s="11">
        <f>'OddsRatio_working_3-way'!S100*'OddsRatio_working_3-way'!R100/3-2*'OddsRatio_working_3-way'!R100^3/27-'OddsRatio_working_3-way'!T100</f>
        <v>0.24203803772985738</v>
      </c>
      <c r="W100" s="11">
        <f>'OddsRatio_working_3-way'!V100^2+4*'OddsRatio_working_3-way'!U100^3/27</f>
        <v>-5.7595087605134702E-2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0.17042410283851767</v>
      </c>
      <c r="Y100" s="11">
        <f>IF('OddsRatio_working_3-way'!W100&gt;=0,IF('OddsRatio_working_3-way'!V100+SQRT('OddsRatio_working_3-way'!W100)&gt;0,0,PI()),ACOS('OddsRatio_working_3-way'!V100/(2*'OddsRatio_working_3-way'!X100)))</f>
        <v>0.78114890689859984</v>
      </c>
      <c r="Z100" s="11">
        <f>'OddsRatio_working_3-way'!X100^(1/3)*COS('OddsRatio_working_3-way'!Y100/3)</f>
        <v>0.5357372085538824</v>
      </c>
      <c r="AA100" s="11">
        <f>'OddsRatio_working_3-way'!X100^(1/3)*COS(('OddsRatio_working_3-way'!Y100+2*PI())/3)</f>
        <v>-0.39148277606100368</v>
      </c>
      <c r="AB100" s="11">
        <f>'OddsRatio_working_3-way'!X100^(1/3)*COS(('OddsRatio_working_3-way'!Y100+4*PI())/3)</f>
        <v>-0.14425443249287867</v>
      </c>
      <c r="AC100" s="11">
        <f>'OddsRatio_working_3-way'!X100^(1/3)*SIN('OddsRatio_working_3-way'!Y100/3)</f>
        <v>0.14273735071036223</v>
      </c>
      <c r="AD100" s="11">
        <f>'OddsRatio_working_3-way'!X100^(1/3)*SIN(('OddsRatio_working_3-way'!Y100+2*PI())/3)</f>
        <v>0.392593357005043</v>
      </c>
      <c r="AE100" s="11">
        <f>'OddsRatio_working_3-way'!X100^(1/3)*SIN(('OddsRatio_working_3-way'!Y100+4*PI())/3)</f>
        <v>-0.53533070771540514</v>
      </c>
      <c r="AF100" s="11">
        <f>-'OddsRatio_working_3-way'!U100/(3*'OddsRatio_working_3-way'!X100^(1/3))*COS(('OddsRatio_working_3-way'!Y100)/3)</f>
        <v>0.53573720855388229</v>
      </c>
      <c r="AG100" s="11">
        <f>-'OddsRatio_working_3-way'!U100/(3*'OddsRatio_working_3-way'!X100^(1/3))*COS(('OddsRatio_working_3-way'!Y100+2*PI())/3)</f>
        <v>-0.39148277606100357</v>
      </c>
      <c r="AH100" s="11">
        <f>-'OddsRatio_working_3-way'!U100/(3*'OddsRatio_working_3-way'!X100^(1/3))*COS(('OddsRatio_working_3-way'!Y100+4*PI())/3)</f>
        <v>-0.14425443249287864</v>
      </c>
      <c r="AI100" s="11">
        <f>'OddsRatio_working_3-way'!U100/(3*'OddsRatio_working_3-way'!X100^(1/3))*SIN(('OddsRatio_working_3-way'!Y100)/3)</f>
        <v>-0.1427373507103622</v>
      </c>
      <c r="AJ100" s="11">
        <f>'OddsRatio_working_3-way'!U100/(3*'OddsRatio_working_3-way'!X100^(1/3))*SIN(('OddsRatio_working_3-way'!Y100+2*PI())/3)</f>
        <v>-0.39259335700504289</v>
      </c>
      <c r="AK100" s="11">
        <f>'OddsRatio_working_3-way'!U100/(3*'OddsRatio_working_3-way'!X100^(1/3))*SIN(('OddsRatio_working_3-way'!Y100+4*PI())/3)</f>
        <v>0.53533070771540503</v>
      </c>
      <c r="AL100" s="11">
        <f>'OddsRatio_working_3-way'!Z100+'OddsRatio_working_3-way'!AF100</f>
        <v>1.0714744171077646</v>
      </c>
      <c r="AM100" s="11">
        <f>'OddsRatio_working_3-way'!AA100+'OddsRatio_working_3-way'!AG100</f>
        <v>-0.78296555212200725</v>
      </c>
      <c r="AN100" s="11">
        <f>'OddsRatio_working_3-way'!AB100+'OddsRatio_working_3-way'!AH100</f>
        <v>-0.28850886498575734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1.0714744171077646</v>
      </c>
      <c r="AS100" s="11">
        <f>IF(('OddsRatio_working_3-way'!X100=0),IF(Q100&gt;0,-Q100^(1/3),(-Q100)^(1/3)),'OddsRatio_working_3-way'!AM100-'OddsRatio_working_3-way'!R100/3)</f>
        <v>-0.78296555212200725</v>
      </c>
      <c r="AT100" s="11">
        <f>IF(('OddsRatio_working_3-way'!X100=0),IF(Q100&gt;0,-Q100^(1/3),(-Q100)^(1/3)),'OddsRatio_working_3-way'!AN100-'OddsRatio_working_3-way'!R100/3)</f>
        <v>-0.28850886498575734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9">
        <f t="shared" si="26"/>
        <v>0.34342316087933417</v>
      </c>
      <c r="E101" s="9">
        <f t="shared" si="27"/>
        <v>0.29045014947292852</v>
      </c>
      <c r="F101" s="9">
        <f t="shared" si="28"/>
        <v>0.36612668964773765</v>
      </c>
      <c r="G101" s="9">
        <f t="shared" si="29"/>
        <v>1.0621441771388176</v>
      </c>
      <c r="H101" s="9">
        <f t="shared" si="30"/>
        <v>2.9118595188498717</v>
      </c>
      <c r="I101" s="9">
        <f t="shared" si="31"/>
        <v>3.4429316074192804</v>
      </c>
      <c r="J101" s="9">
        <f t="shared" si="32"/>
        <v>2.731295008736272</v>
      </c>
      <c r="K101" s="11">
        <f t="shared" si="33"/>
        <v>0.35714285714285715</v>
      </c>
      <c r="L101" s="11">
        <f t="shared" si="34"/>
        <v>0.30303030303030304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-0.27768999061774746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0.23579082514443733</v>
      </c>
      <c r="Q101" s="11">
        <f>2*'OddsRatio_working_3-way'!K101*'OddsRatio_working_3-way'!L101*'OddsRatio_working_3-way'!M101</f>
        <v>8.2300462528599419E-2</v>
      </c>
      <c r="R101" s="11">
        <f t="shared" si="36"/>
        <v>0</v>
      </c>
      <c r="S101" s="11">
        <f t="shared" si="37"/>
        <v>-0.84911531964079257</v>
      </c>
      <c r="T101" s="11">
        <f t="shared" si="38"/>
        <v>-0.29637532971755415</v>
      </c>
      <c r="U101" s="11">
        <f>'OddsRatio_working_3-way'!S101-'OddsRatio_working_3-way'!R101^2/3</f>
        <v>-0.84911531964079257</v>
      </c>
      <c r="V101" s="11">
        <f>'OddsRatio_working_3-way'!S101*'OddsRatio_working_3-way'!R101/3-2*'OddsRatio_working_3-way'!R101^3/27-'OddsRatio_working_3-way'!T101</f>
        <v>0.29637532971755415</v>
      </c>
      <c r="W101" s="11">
        <f>'OddsRatio_working_3-way'!V101^2+4*'OddsRatio_working_3-way'!U101^3/27</f>
        <v>-2.8593602918964428E-3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0.15058029117142571</v>
      </c>
      <c r="Y101" s="11">
        <f>IF('OddsRatio_working_3-way'!W101&gt;=0,IF('OddsRatio_working_3-way'!V101+SQRT('OddsRatio_working_3-way'!W101)&gt;0,0,PI()),ACOS('OddsRatio_working_3-way'!V101/(2*'OddsRatio_working_3-way'!X101)))</f>
        <v>0.17850283043582582</v>
      </c>
      <c r="Z101" s="11">
        <f>'OddsRatio_working_3-way'!X101^(1/3)*COS('OddsRatio_working_3-way'!Y101/3)</f>
        <v>0.5310720885694088</v>
      </c>
      <c r="AA101" s="11">
        <f>'OddsRatio_working_3-way'!X101^(1/3)*COS(('OddsRatio_working_3-way'!Y101+2*PI())/3)</f>
        <v>-0.29293417318236148</v>
      </c>
      <c r="AB101" s="11">
        <f>'OddsRatio_working_3-way'!X101^(1/3)*COS(('OddsRatio_working_3-way'!Y101+4*PI())/3)</f>
        <v>-0.23813791538704743</v>
      </c>
      <c r="AC101" s="11">
        <f>'OddsRatio_working_3-way'!X101^(1/3)*SIN('OddsRatio_working_3-way'!Y101/3)</f>
        <v>3.1636634188708726E-2</v>
      </c>
      <c r="AD101" s="11">
        <f>'OddsRatio_working_3-way'!X101^(1/3)*SIN(('OddsRatio_working_3-way'!Y101+2*PI())/3)</f>
        <v>0.44410360284761308</v>
      </c>
      <c r="AE101" s="11">
        <f>'OddsRatio_working_3-way'!X101^(1/3)*SIN(('OddsRatio_working_3-way'!Y101+4*PI())/3)</f>
        <v>-0.47574023703632173</v>
      </c>
      <c r="AF101" s="11">
        <f>-'OddsRatio_working_3-way'!U101/(3*'OddsRatio_working_3-way'!X101^(1/3))*COS(('OddsRatio_working_3-way'!Y101)/3)</f>
        <v>0.5310720885694088</v>
      </c>
      <c r="AG101" s="11">
        <f>-'OddsRatio_working_3-way'!U101/(3*'OddsRatio_working_3-way'!X101^(1/3))*COS(('OddsRatio_working_3-way'!Y101+2*PI())/3)</f>
        <v>-0.29293417318236148</v>
      </c>
      <c r="AH101" s="11">
        <f>-'OddsRatio_working_3-way'!U101/(3*'OddsRatio_working_3-way'!X101^(1/3))*COS(('OddsRatio_working_3-way'!Y101+4*PI())/3)</f>
        <v>-0.23813791538704743</v>
      </c>
      <c r="AI101" s="11">
        <f>'OddsRatio_working_3-way'!U101/(3*'OddsRatio_working_3-way'!X101^(1/3))*SIN(('OddsRatio_working_3-way'!Y101)/3)</f>
        <v>-3.1636634188708726E-2</v>
      </c>
      <c r="AJ101" s="11">
        <f>'OddsRatio_working_3-way'!U101/(3*'OddsRatio_working_3-way'!X101^(1/3))*SIN(('OddsRatio_working_3-way'!Y101+2*PI())/3)</f>
        <v>-0.44410360284761308</v>
      </c>
      <c r="AK101" s="11">
        <f>'OddsRatio_working_3-way'!U101/(3*'OddsRatio_working_3-way'!X101^(1/3))*SIN(('OddsRatio_working_3-way'!Y101+4*PI())/3)</f>
        <v>0.47574023703632173</v>
      </c>
      <c r="AL101" s="11">
        <f>'OddsRatio_working_3-way'!Z101+'OddsRatio_working_3-way'!AF101</f>
        <v>1.0621441771388176</v>
      </c>
      <c r="AM101" s="11">
        <f>'OddsRatio_working_3-way'!AA101+'OddsRatio_working_3-way'!AG101</f>
        <v>-0.58586834636472296</v>
      </c>
      <c r="AN101" s="11">
        <f>'OddsRatio_working_3-way'!AB101+'OddsRatio_working_3-way'!AH101</f>
        <v>-0.47627583077409485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1.0621441771388176</v>
      </c>
      <c r="AS101" s="11">
        <f>IF(('OddsRatio_working_3-way'!X101=0),IF(Q101&gt;0,-Q101^(1/3),(-Q101)^(1/3)),'OddsRatio_working_3-way'!AM101-'OddsRatio_working_3-way'!R101/3)</f>
        <v>-0.58586834636472296</v>
      </c>
      <c r="AT101" s="11">
        <f>IF(('OddsRatio_working_3-way'!X101=0),IF(Q101&gt;0,-Q101^(1/3),(-Q101)^(1/3)),'OddsRatio_working_3-way'!AN101-'OddsRatio_working_3-way'!R101/3)</f>
        <v>-0.47627583077409485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9">
        <f t="shared" si="26"/>
        <v>0.61129729725519288</v>
      </c>
      <c r="E102" s="9">
        <f t="shared" si="27"/>
        <v>0.22642730463867286</v>
      </c>
      <c r="F102" s="9">
        <f t="shared" si="28"/>
        <v>0.16227539810613426</v>
      </c>
      <c r="G102" s="9">
        <f t="shared" si="29"/>
        <v>1.0777376952321203</v>
      </c>
      <c r="H102" s="9">
        <f t="shared" si="30"/>
        <v>1.6358652401869509</v>
      </c>
      <c r="I102" s="9">
        <f t="shared" si="31"/>
        <v>4.4164284938858209</v>
      </c>
      <c r="J102" s="9">
        <f t="shared" si="32"/>
        <v>6.1623635601618556</v>
      </c>
      <c r="K102" s="11">
        <f t="shared" si="33"/>
        <v>0.62893081761006286</v>
      </c>
      <c r="L102" s="11">
        <f t="shared" si="34"/>
        <v>0.23980815347721823</v>
      </c>
      <c r="M102" s="11">
        <f t="shared" si="35"/>
        <v>0.17271157167530224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-0.23336463621490466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0.22271751471635287</v>
      </c>
      <c r="Q102" s="11">
        <f>2*'OddsRatio_working_3-way'!K102*'OddsRatio_working_3-way'!L102*'OddsRatio_working_3-way'!M102</f>
        <v>5.2097664261135164E-2</v>
      </c>
      <c r="R102" s="11">
        <f t="shared" si="36"/>
        <v>0</v>
      </c>
      <c r="S102" s="11">
        <f t="shared" si="37"/>
        <v>-0.95437560004272926</v>
      </c>
      <c r="T102" s="11">
        <f t="shared" si="38"/>
        <v>-0.22324575439596003</v>
      </c>
      <c r="U102" s="11">
        <f>'OddsRatio_working_3-way'!S102-'OddsRatio_working_3-way'!R102^2/3</f>
        <v>-0.95437560004272926</v>
      </c>
      <c r="V102" s="11">
        <f>'OddsRatio_working_3-way'!S102*'OddsRatio_working_3-way'!R102/3-2*'OddsRatio_working_3-way'!R102^3/27-'OddsRatio_working_3-way'!T102</f>
        <v>0.22324575439596003</v>
      </c>
      <c r="W102" s="11">
        <f>'OddsRatio_working_3-way'!V102^2+4*'OddsRatio_working_3-way'!U102^3/27</f>
        <v>-7.8943049682878824E-2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0.17943084777895643</v>
      </c>
      <c r="Y102" s="11">
        <f>IF('OddsRatio_working_3-way'!W102&gt;=0,IF('OddsRatio_working_3-way'!V102+SQRT('OddsRatio_working_3-way'!W102)&gt;0,0,PI()),ACOS('OddsRatio_working_3-way'!V102/(2*'OddsRatio_working_3-way'!X102)))</f>
        <v>0.89938176405224035</v>
      </c>
      <c r="Z102" s="11">
        <f>'OddsRatio_working_3-way'!X102^(1/3)*COS('OddsRatio_working_3-way'!Y102/3)</f>
        <v>0.53886884761606013</v>
      </c>
      <c r="AA102" s="11">
        <f>'OddsRatio_working_3-way'!X102^(1/3)*COS(('OddsRatio_working_3-way'!Y102+2*PI())/3)</f>
        <v>-0.41368827579260226</v>
      </c>
      <c r="AB102" s="11">
        <f>'OddsRatio_working_3-way'!X102^(1/3)*COS(('OddsRatio_working_3-way'!Y102+4*PI())/3)</f>
        <v>-0.12518057182345796</v>
      </c>
      <c r="AC102" s="11">
        <f>'OddsRatio_working_3-way'!X102^(1/3)*SIN('OddsRatio_working_3-way'!Y102/3)</f>
        <v>0.16657000054986643</v>
      </c>
      <c r="AD102" s="11">
        <f>'OddsRatio_working_3-way'!X102^(1/3)*SIN(('OddsRatio_working_3-way'!Y102+2*PI())/3)</f>
        <v>0.38338911106862039</v>
      </c>
      <c r="AE102" s="11">
        <f>'OddsRatio_working_3-way'!X102^(1/3)*SIN(('OddsRatio_working_3-way'!Y102+4*PI())/3)</f>
        <v>-0.54995911161848676</v>
      </c>
      <c r="AF102" s="11">
        <f>-'OddsRatio_working_3-way'!U102/(3*'OddsRatio_working_3-way'!X102^(1/3))*COS(('OddsRatio_working_3-way'!Y102)/3)</f>
        <v>0.53886884761606013</v>
      </c>
      <c r="AG102" s="11">
        <f>-'OddsRatio_working_3-way'!U102/(3*'OddsRatio_working_3-way'!X102^(1/3))*COS(('OddsRatio_working_3-way'!Y102+2*PI())/3)</f>
        <v>-0.41368827579260226</v>
      </c>
      <c r="AH102" s="11">
        <f>-'OddsRatio_working_3-way'!U102/(3*'OddsRatio_working_3-way'!X102^(1/3))*COS(('OddsRatio_working_3-way'!Y102+4*PI())/3)</f>
        <v>-0.12518057182345796</v>
      </c>
      <c r="AI102" s="11">
        <f>'OddsRatio_working_3-way'!U102/(3*'OddsRatio_working_3-way'!X102^(1/3))*SIN(('OddsRatio_working_3-way'!Y102)/3)</f>
        <v>-0.16657000054986643</v>
      </c>
      <c r="AJ102" s="11">
        <f>'OddsRatio_working_3-way'!U102/(3*'OddsRatio_working_3-way'!X102^(1/3))*SIN(('OddsRatio_working_3-way'!Y102+2*PI())/3)</f>
        <v>-0.38338911106862039</v>
      </c>
      <c r="AK102" s="11">
        <f>'OddsRatio_working_3-way'!U102/(3*'OddsRatio_working_3-way'!X102^(1/3))*SIN(('OddsRatio_working_3-way'!Y102+4*PI())/3)</f>
        <v>0.54995911161848676</v>
      </c>
      <c r="AL102" s="11">
        <f>'OddsRatio_working_3-way'!Z102+'OddsRatio_working_3-way'!AF102</f>
        <v>1.0777376952321203</v>
      </c>
      <c r="AM102" s="11">
        <f>'OddsRatio_working_3-way'!AA102+'OddsRatio_working_3-way'!AG102</f>
        <v>-0.82737655158520451</v>
      </c>
      <c r="AN102" s="11">
        <f>'OddsRatio_working_3-way'!AB102+'OddsRatio_working_3-way'!AH102</f>
        <v>-0.25036114364691592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1.0777376952321203</v>
      </c>
      <c r="AS102" s="11">
        <f>IF(('OddsRatio_working_3-way'!X102=0),IF(Q102&gt;0,-Q102^(1/3),(-Q102)^(1/3)),'OddsRatio_working_3-way'!AM102-'OddsRatio_working_3-way'!R102/3)</f>
        <v>-0.82737655158520451</v>
      </c>
      <c r="AT102" s="11">
        <f>IF(('OddsRatio_working_3-way'!X102=0),IF(Q102&gt;0,-Q102^(1/3),(-Q102)^(1/3)),'OddsRatio_working_3-way'!AN102-'OddsRatio_working_3-way'!R102/3)</f>
        <v>-0.25036114364691592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9">
        <f t="shared" si="26"/>
        <v>0.59925807341174975</v>
      </c>
      <c r="E103" s="9">
        <f t="shared" si="27"/>
        <v>0.24352472076368989</v>
      </c>
      <c r="F103" s="9">
        <f t="shared" si="28"/>
        <v>0.15721720582456028</v>
      </c>
      <c r="G103" s="9">
        <f t="shared" si="29"/>
        <v>1.0785969764748899</v>
      </c>
      <c r="H103" s="9">
        <f t="shared" si="30"/>
        <v>1.668730125414432</v>
      </c>
      <c r="I103" s="9">
        <f t="shared" si="31"/>
        <v>4.1063592922476824</v>
      </c>
      <c r="J103" s="9">
        <f t="shared" si="32"/>
        <v>6.3606269730802021</v>
      </c>
      <c r="K103" s="11">
        <f t="shared" si="33"/>
        <v>0.61728395061728392</v>
      </c>
      <c r="L103" s="11">
        <f t="shared" si="34"/>
        <v>0.25773195876288663</v>
      </c>
      <c r="M103" s="11">
        <f t="shared" si="35"/>
        <v>0.16750418760469013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-0.23649365575491044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0.22571599672453307</v>
      </c>
      <c r="Q103" s="11">
        <f>2*'OddsRatio_working_3-way'!K103*'OddsRatio_working_3-way'!L103*'OddsRatio_working_3-way'!M103</f>
        <v>5.3297756015238049E-2</v>
      </c>
      <c r="R103" s="11">
        <f t="shared" si="36"/>
        <v>0</v>
      </c>
      <c r="S103" s="11">
        <f t="shared" si="37"/>
        <v>-0.95442728052905246</v>
      </c>
      <c r="T103" s="11">
        <f t="shared" si="38"/>
        <v>-0.22536653613436902</v>
      </c>
      <c r="U103" s="11">
        <f>'OddsRatio_working_3-way'!S103-'OddsRatio_working_3-way'!R103^2/3</f>
        <v>-0.95442728052905246</v>
      </c>
      <c r="V103" s="11">
        <f>'OddsRatio_working_3-way'!S103*'OddsRatio_working_3-way'!R103/3-2*'OddsRatio_working_3-way'!R103^3/27-'OddsRatio_working_3-way'!T103</f>
        <v>0.22536653613436902</v>
      </c>
      <c r="W103" s="11">
        <f>'OddsRatio_working_3-way'!V103^2+4*'OddsRatio_working_3-way'!U103^3/27</f>
        <v>-7.8012563076340316E-2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0.17944542254230406</v>
      </c>
      <c r="Y103" s="11">
        <f>IF('OddsRatio_working_3-way'!W103&gt;=0,IF('OddsRatio_working_3-way'!V103+SQRT('OddsRatio_working_3-way'!W103)&gt;0,0,PI()),ACOS('OddsRatio_working_3-way'!V103/(2*'OddsRatio_working_3-way'!X103)))</f>
        <v>0.8918763384643259</v>
      </c>
      <c r="Z103" s="11">
        <f>'OddsRatio_working_3-way'!X103^(1/3)*COS('OddsRatio_working_3-way'!Y103/3)</f>
        <v>0.53929848823744497</v>
      </c>
      <c r="AA103" s="11">
        <f>'OddsRatio_working_3-way'!X103^(1/3)*COS(('OddsRatio_working_3-way'!Y103+2*PI())/3)</f>
        <v>-0.41273899067964137</v>
      </c>
      <c r="AB103" s="11">
        <f>'OddsRatio_working_3-way'!X103^(1/3)*COS(('OddsRatio_working_3-way'!Y103+4*PI())/3)</f>
        <v>-0.12655949755780349</v>
      </c>
      <c r="AC103" s="11">
        <f>'OddsRatio_working_3-way'!X103^(1/3)*SIN('OddsRatio_working_3-way'!Y103/3)</f>
        <v>0.16522580739044376</v>
      </c>
      <c r="AD103" s="11">
        <f>'OddsRatio_working_3-way'!X103^(1/3)*SIN(('OddsRatio_working_3-way'!Y103+2*PI())/3)</f>
        <v>0.38443328734094878</v>
      </c>
      <c r="AE103" s="11">
        <f>'OddsRatio_working_3-way'!X103^(1/3)*SIN(('OddsRatio_working_3-way'!Y103+4*PI())/3)</f>
        <v>-0.54965909473139252</v>
      </c>
      <c r="AF103" s="11">
        <f>-'OddsRatio_working_3-way'!U103/(3*'OddsRatio_working_3-way'!X103^(1/3))*COS(('OddsRatio_working_3-way'!Y103)/3)</f>
        <v>0.53929848823744486</v>
      </c>
      <c r="AG103" s="11">
        <f>-'OddsRatio_working_3-way'!U103/(3*'OddsRatio_working_3-way'!X103^(1/3))*COS(('OddsRatio_working_3-way'!Y103+2*PI())/3)</f>
        <v>-0.41273899067964126</v>
      </c>
      <c r="AH103" s="11">
        <f>-'OddsRatio_working_3-way'!U103/(3*'OddsRatio_working_3-way'!X103^(1/3))*COS(('OddsRatio_working_3-way'!Y103+4*PI())/3)</f>
        <v>-0.12655949755780346</v>
      </c>
      <c r="AI103" s="11">
        <f>'OddsRatio_working_3-way'!U103/(3*'OddsRatio_working_3-way'!X103^(1/3))*SIN(('OddsRatio_working_3-way'!Y103)/3)</f>
        <v>-0.16522580739044371</v>
      </c>
      <c r="AJ103" s="11">
        <f>'OddsRatio_working_3-way'!U103/(3*'OddsRatio_working_3-way'!X103^(1/3))*SIN(('OddsRatio_working_3-way'!Y103+2*PI())/3)</f>
        <v>-0.38443328734094873</v>
      </c>
      <c r="AK103" s="11">
        <f>'OddsRatio_working_3-way'!U103/(3*'OddsRatio_working_3-way'!X103^(1/3))*SIN(('OddsRatio_working_3-way'!Y103+4*PI())/3)</f>
        <v>0.54965909473139241</v>
      </c>
      <c r="AL103" s="11">
        <f>'OddsRatio_working_3-way'!Z103+'OddsRatio_working_3-way'!AF103</f>
        <v>1.0785969764748899</v>
      </c>
      <c r="AM103" s="11">
        <f>'OddsRatio_working_3-way'!AA103+'OddsRatio_working_3-way'!AG103</f>
        <v>-0.82547798135928263</v>
      </c>
      <c r="AN103" s="11">
        <f>'OddsRatio_working_3-way'!AB103+'OddsRatio_working_3-way'!AH103</f>
        <v>-0.25311899511560698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1.0785969764748899</v>
      </c>
      <c r="AS103" s="11">
        <f>IF(('OddsRatio_working_3-way'!X103=0),IF(Q103&gt;0,-Q103^(1/3),(-Q103)^(1/3)),'OddsRatio_working_3-way'!AM103-'OddsRatio_working_3-way'!R103/3)</f>
        <v>-0.82547798135928263</v>
      </c>
      <c r="AT103" s="11">
        <f>IF(('OddsRatio_working_3-way'!X103=0),IF(Q103&gt;0,-Q103^(1/3),(-Q103)^(1/3)),'OddsRatio_working_3-way'!AN103-'OddsRatio_working_3-way'!R103/3)</f>
        <v>-0.25311899511560698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9">
        <f t="shared" si="26"/>
        <v>0.22701732175804457</v>
      </c>
      <c r="E104" s="9">
        <f t="shared" si="27"/>
        <v>0.27225367303806275</v>
      </c>
      <c r="F104" s="9">
        <f t="shared" si="28"/>
        <v>0.50072900520389274</v>
      </c>
      <c r="G104" s="9">
        <f t="shared" si="29"/>
        <v>1.0607321538120125</v>
      </c>
      <c r="H104" s="9">
        <f t="shared" si="30"/>
        <v>4.4049502137365604</v>
      </c>
      <c r="I104" s="9">
        <f t="shared" si="31"/>
        <v>3.6730450276062716</v>
      </c>
      <c r="J104" s="9">
        <f t="shared" si="32"/>
        <v>1.9970882245832917</v>
      </c>
      <c r="K104" s="11">
        <f t="shared" si="33"/>
        <v>0.23752969121140144</v>
      </c>
      <c r="L104" s="11">
        <f t="shared" si="34"/>
        <v>0.28409090909090912</v>
      </c>
      <c r="M104" s="11">
        <f t="shared" si="35"/>
        <v>0.51546391752577325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-0.26448858766671057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0.23200606847177363</v>
      </c>
      <c r="Q104" s="11">
        <f>2*'OddsRatio_working_3-way'!K104*'OddsRatio_working_3-way'!L104*'OddsRatio_working_3-way'!M104</f>
        <v>6.9567037023020584E-2</v>
      </c>
      <c r="R104" s="11">
        <f t="shared" si="36"/>
        <v>0</v>
      </c>
      <c r="S104" s="11">
        <f t="shared" si="37"/>
        <v>-0.87718744509358915</v>
      </c>
      <c r="T104" s="11">
        <f t="shared" si="38"/>
        <v>-0.26302472116749304</v>
      </c>
      <c r="U104" s="11">
        <f>'OddsRatio_working_3-way'!S104-'OddsRatio_working_3-way'!R104^2/3</f>
        <v>-0.87718744509358915</v>
      </c>
      <c r="V104" s="11">
        <f>'OddsRatio_working_3-way'!S104*'OddsRatio_working_3-way'!R104/3-2*'OddsRatio_working_3-way'!R104^3/27-'OddsRatio_working_3-way'!T104</f>
        <v>0.26302472116749304</v>
      </c>
      <c r="W104" s="11">
        <f>'OddsRatio_working_3-way'!V104^2+4*'OddsRatio_working_3-way'!U104^3/27</f>
        <v>-3.08118825467147E-2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0.15810904978206669</v>
      </c>
      <c r="Y104" s="11">
        <f>IF('OddsRatio_working_3-way'!W104&gt;=0,IF('OddsRatio_working_3-way'!V104+SQRT('OddsRatio_working_3-way'!W104)&gt;0,0,PI()),ACOS('OddsRatio_working_3-way'!V104/(2*'OddsRatio_working_3-way'!X104)))</f>
        <v>0.58848497544996614</v>
      </c>
      <c r="Z104" s="11">
        <f>'OddsRatio_working_3-way'!X104^(1/3)*COS('OddsRatio_working_3-way'!Y104/3)</f>
        <v>0.53036607690600623</v>
      </c>
      <c r="AA104" s="11">
        <f>'OddsRatio_working_3-way'!X104^(1/3)*COS(('OddsRatio_working_3-way'!Y104+2*PI())/3)</f>
        <v>-0.35645586915248612</v>
      </c>
      <c r="AB104" s="11">
        <f>'OddsRatio_working_3-way'!X104^(1/3)*COS(('OddsRatio_working_3-way'!Y104+4*PI())/3)</f>
        <v>-0.17391020775352026</v>
      </c>
      <c r="AC104" s="11">
        <f>'OddsRatio_working_3-way'!X104^(1/3)*SIN('OddsRatio_working_3-way'!Y104/3)</f>
        <v>0.10539278674809134</v>
      </c>
      <c r="AD104" s="11">
        <f>'OddsRatio_working_3-way'!X104^(1/3)*SIN(('OddsRatio_working_3-way'!Y104+2*PI())/3)</f>
        <v>0.40661410253204705</v>
      </c>
      <c r="AE104" s="11">
        <f>'OddsRatio_working_3-way'!X104^(1/3)*SIN(('OddsRatio_working_3-way'!Y104+4*PI())/3)</f>
        <v>-0.51200688928013827</v>
      </c>
      <c r="AF104" s="11">
        <f>-'OddsRatio_working_3-way'!U104/(3*'OddsRatio_working_3-way'!X104^(1/3))*COS(('OddsRatio_working_3-way'!Y104)/3)</f>
        <v>0.53036607690600623</v>
      </c>
      <c r="AG104" s="11">
        <f>-'OddsRatio_working_3-way'!U104/(3*'OddsRatio_working_3-way'!X104^(1/3))*COS(('OddsRatio_working_3-way'!Y104+2*PI())/3)</f>
        <v>-0.35645586915248612</v>
      </c>
      <c r="AH104" s="11">
        <f>-'OddsRatio_working_3-way'!U104/(3*'OddsRatio_working_3-way'!X104^(1/3))*COS(('OddsRatio_working_3-way'!Y104+4*PI())/3)</f>
        <v>-0.17391020775352026</v>
      </c>
      <c r="AI104" s="11">
        <f>'OddsRatio_working_3-way'!U104/(3*'OddsRatio_working_3-way'!X104^(1/3))*SIN(('OddsRatio_working_3-way'!Y104)/3)</f>
        <v>-0.10539278674809134</v>
      </c>
      <c r="AJ104" s="11">
        <f>'OddsRatio_working_3-way'!U104/(3*'OddsRatio_working_3-way'!X104^(1/3))*SIN(('OddsRatio_working_3-way'!Y104+2*PI())/3)</f>
        <v>-0.40661410253204705</v>
      </c>
      <c r="AK104" s="11">
        <f>'OddsRatio_working_3-way'!U104/(3*'OddsRatio_working_3-way'!X104^(1/3))*SIN(('OddsRatio_working_3-way'!Y104+4*PI())/3)</f>
        <v>0.51200688928013827</v>
      </c>
      <c r="AL104" s="11">
        <f>'OddsRatio_working_3-way'!Z104+'OddsRatio_working_3-way'!AF104</f>
        <v>1.0607321538120125</v>
      </c>
      <c r="AM104" s="11">
        <f>'OddsRatio_working_3-way'!AA104+'OddsRatio_working_3-way'!AG104</f>
        <v>-0.71291173830497223</v>
      </c>
      <c r="AN104" s="11">
        <f>'OddsRatio_working_3-way'!AB104+'OddsRatio_working_3-way'!AH104</f>
        <v>-0.34782041550704051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1.0607321538120125</v>
      </c>
      <c r="AS104" s="11">
        <f>IF(('OddsRatio_working_3-way'!X104=0),IF(Q104&gt;0,-Q104^(1/3),(-Q104)^(1/3)),'OddsRatio_working_3-way'!AM104-'OddsRatio_working_3-way'!R104/3)</f>
        <v>-0.71291173830497223</v>
      </c>
      <c r="AT104" s="11">
        <f>IF(('OddsRatio_working_3-way'!X104=0),IF(Q104&gt;0,-Q104^(1/3),(-Q104)^(1/3)),'OddsRatio_working_3-way'!AN104-'OddsRatio_working_3-way'!R104/3)</f>
        <v>-0.34782041550704051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9">
        <f t="shared" si="26"/>
        <v>0.55435123870065828</v>
      </c>
      <c r="E105" s="9">
        <f t="shared" si="27"/>
        <v>0.25173995346205802</v>
      </c>
      <c r="F105" s="9">
        <f t="shared" si="28"/>
        <v>0.19390880783728373</v>
      </c>
      <c r="G105" s="9">
        <f t="shared" si="29"/>
        <v>1.0577769257853467</v>
      </c>
      <c r="H105" s="9">
        <f t="shared" si="30"/>
        <v>1.8039104635968635</v>
      </c>
      <c r="I105" s="9">
        <f t="shared" si="31"/>
        <v>3.9723531614568244</v>
      </c>
      <c r="J105" s="9">
        <f t="shared" si="32"/>
        <v>5.1570633183364114</v>
      </c>
      <c r="K105" s="11">
        <f t="shared" si="33"/>
        <v>0.56818181818181823</v>
      </c>
      <c r="L105" s="11">
        <f t="shared" si="34"/>
        <v>0.26246719160104987</v>
      </c>
      <c r="M105" s="11">
        <f t="shared" si="35"/>
        <v>0.20283975659229211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-0.25387965518693345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0.22686980649638969</v>
      </c>
      <c r="Q105" s="11">
        <f>2*'OddsRatio_working_3-way'!K105*'OddsRatio_working_3-way'!L105*'OddsRatio_working_3-way'!M105</f>
        <v>6.0498615065703927E-2</v>
      </c>
      <c r="R105" s="11">
        <f t="shared" si="36"/>
        <v>0</v>
      </c>
      <c r="S105" s="11">
        <f t="shared" si="37"/>
        <v>-0.89361160637052139</v>
      </c>
      <c r="T105" s="11">
        <f t="shared" si="38"/>
        <v>-0.23829642836547243</v>
      </c>
      <c r="U105" s="11">
        <f>'OddsRatio_working_3-way'!S105-'OddsRatio_working_3-way'!R105^2/3</f>
        <v>-0.89361160637052139</v>
      </c>
      <c r="V105" s="11">
        <f>'OddsRatio_working_3-way'!S105*'OddsRatio_working_3-way'!R105/3-2*'OddsRatio_working_3-way'!R105^3/27-'OddsRatio_working_3-way'!T105</f>
        <v>0.23829642836547243</v>
      </c>
      <c r="W105" s="11">
        <f>'OddsRatio_working_3-way'!V105^2+4*'OddsRatio_working_3-way'!U105^3/27</f>
        <v>-4.8931276525669469E-2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0.16257034192727943</v>
      </c>
      <c r="Y105" s="11">
        <f>IF('OddsRatio_working_3-way'!W105&gt;=0,IF('OddsRatio_working_3-way'!V105+SQRT('OddsRatio_working_3-way'!W105)&gt;0,0,PI()),ACOS('OddsRatio_working_3-way'!V105/(2*'OddsRatio_working_3-way'!X105)))</f>
        <v>0.74821779594556737</v>
      </c>
      <c r="Z105" s="11">
        <f>'OddsRatio_working_3-way'!X105^(1/3)*COS('OddsRatio_working_3-way'!Y105/3)</f>
        <v>0.52888846289267333</v>
      </c>
      <c r="AA105" s="11">
        <f>'OddsRatio_working_3-way'!X105^(1/3)*COS(('OddsRatio_working_3-way'!Y105+2*PI())/3)</f>
        <v>-0.38110890886370796</v>
      </c>
      <c r="AB105" s="11">
        <f>'OddsRatio_working_3-way'!X105^(1/3)*COS(('OddsRatio_working_3-way'!Y105+4*PI())/3)</f>
        <v>-0.14777955402896528</v>
      </c>
      <c r="AC105" s="11">
        <f>'OddsRatio_working_3-way'!X105^(1/3)*SIN('OddsRatio_working_3-way'!Y105/3)</f>
        <v>0.13471276582368036</v>
      </c>
      <c r="AD105" s="11">
        <f>'OddsRatio_working_3-way'!X105^(1/3)*SIN(('OddsRatio_working_3-way'!Y105+2*PI())/3)</f>
        <v>0.39067446172171838</v>
      </c>
      <c r="AE105" s="11">
        <f>'OddsRatio_working_3-way'!X105^(1/3)*SIN(('OddsRatio_working_3-way'!Y105+4*PI())/3)</f>
        <v>-0.52538722754539879</v>
      </c>
      <c r="AF105" s="11">
        <f>-'OddsRatio_working_3-way'!U105/(3*'OddsRatio_working_3-way'!X105^(1/3))*COS(('OddsRatio_working_3-way'!Y105)/3)</f>
        <v>0.52888846289267333</v>
      </c>
      <c r="AG105" s="11">
        <f>-'OddsRatio_working_3-way'!U105/(3*'OddsRatio_working_3-way'!X105^(1/3))*COS(('OddsRatio_working_3-way'!Y105+2*PI())/3)</f>
        <v>-0.38110890886370796</v>
      </c>
      <c r="AH105" s="11">
        <f>-'OddsRatio_working_3-way'!U105/(3*'OddsRatio_working_3-way'!X105^(1/3))*COS(('OddsRatio_working_3-way'!Y105+4*PI())/3)</f>
        <v>-0.14777955402896528</v>
      </c>
      <c r="AI105" s="11">
        <f>'OddsRatio_working_3-way'!U105/(3*'OddsRatio_working_3-way'!X105^(1/3))*SIN(('OddsRatio_working_3-way'!Y105)/3)</f>
        <v>-0.13471276582368036</v>
      </c>
      <c r="AJ105" s="11">
        <f>'OddsRatio_working_3-way'!U105/(3*'OddsRatio_working_3-way'!X105^(1/3))*SIN(('OddsRatio_working_3-way'!Y105+2*PI())/3)</f>
        <v>-0.39067446172171838</v>
      </c>
      <c r="AK105" s="11">
        <f>'OddsRatio_working_3-way'!U105/(3*'OddsRatio_working_3-way'!X105^(1/3))*SIN(('OddsRatio_working_3-way'!Y105+4*PI())/3)</f>
        <v>0.52538722754539879</v>
      </c>
      <c r="AL105" s="11">
        <f>'OddsRatio_working_3-way'!Z105+'OddsRatio_working_3-way'!AF105</f>
        <v>1.0577769257853467</v>
      </c>
      <c r="AM105" s="11">
        <f>'OddsRatio_working_3-way'!AA105+'OddsRatio_working_3-way'!AG105</f>
        <v>-0.76221781772741592</v>
      </c>
      <c r="AN105" s="11">
        <f>'OddsRatio_working_3-way'!AB105+'OddsRatio_working_3-way'!AH105</f>
        <v>-0.29555910805793056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1.0577769257853467</v>
      </c>
      <c r="AS105" s="11">
        <f>IF(('OddsRatio_working_3-way'!X105=0),IF(Q105&gt;0,-Q105^(1/3),(-Q105)^(1/3)),'OddsRatio_working_3-way'!AM105-'OddsRatio_working_3-way'!R105/3)</f>
        <v>-0.76221781772741592</v>
      </c>
      <c r="AT105" s="11">
        <f>IF(('OddsRatio_working_3-way'!X105=0),IF(Q105&gt;0,-Q105^(1/3),(-Q105)^(1/3)),'OddsRatio_working_3-way'!AN105-'OddsRatio_working_3-way'!R105/3)</f>
        <v>-0.29555910805793056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9">
        <f t="shared" si="26"/>
        <v>0.80009061281617333</v>
      </c>
      <c r="E106" s="9">
        <f t="shared" si="27"/>
        <v>0.13997278322119944</v>
      </c>
      <c r="F106" s="9">
        <f t="shared" si="28"/>
        <v>5.9936603962627448E-2</v>
      </c>
      <c r="G106" s="9">
        <f t="shared" si="29"/>
        <v>1.1357201523154643</v>
      </c>
      <c r="H106" s="9">
        <f t="shared" si="30"/>
        <v>1.2498584335094021</v>
      </c>
      <c r="I106" s="9">
        <f t="shared" si="31"/>
        <v>7.1442460240266623</v>
      </c>
      <c r="J106" s="9">
        <f t="shared" si="32"/>
        <v>16.684295303476564</v>
      </c>
      <c r="K106" s="11">
        <f t="shared" si="33"/>
        <v>0.81967213114754101</v>
      </c>
      <c r="L106" s="11">
        <f t="shared" si="34"/>
        <v>0.15600624024960999</v>
      </c>
      <c r="M106" s="11">
        <f t="shared" si="35"/>
        <v>6.7521944632005393E-2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-0.14191905341282685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0.16785077154627567</v>
      </c>
      <c r="Q106" s="11">
        <f>2*'OddsRatio_working_3-way'!K106*'OddsRatio_working_3-way'!L106*'OddsRatio_working_3-way'!M106</f>
        <v>1.7268597895707373E-2</v>
      </c>
      <c r="R106" s="11">
        <f t="shared" si="36"/>
        <v>0</v>
      </c>
      <c r="S106" s="11">
        <f t="shared" si="37"/>
        <v>-1.1827218932895243</v>
      </c>
      <c r="T106" s="11">
        <f t="shared" si="38"/>
        <v>-0.12167920712855186</v>
      </c>
      <c r="U106" s="11">
        <f>'OddsRatio_working_3-way'!S106-'OddsRatio_working_3-way'!R106^2/3</f>
        <v>-1.1827218932895243</v>
      </c>
      <c r="V106" s="11">
        <f>'OddsRatio_working_3-way'!S106*'OddsRatio_working_3-way'!R106/3-2*'OddsRatio_working_3-way'!R106^3/27-'OddsRatio_working_3-way'!T106</f>
        <v>0.12167920712855186</v>
      </c>
      <c r="W106" s="11">
        <f>'OddsRatio_working_3-way'!V106^2+4*'OddsRatio_working_3-way'!U106^3/27</f>
        <v>-0.23029463568198943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0.24753811076752527</v>
      </c>
      <c r="Y106" s="11">
        <f>IF('OddsRatio_working_3-way'!W106&gt;=0,IF('OddsRatio_working_3-way'!V106+SQRT('OddsRatio_working_3-way'!W106)&gt;0,0,PI()),ACOS('OddsRatio_working_3-way'!V106/(2*'OddsRatio_working_3-way'!X106)))</f>
        <v>1.3224733388225414</v>
      </c>
      <c r="Z106" s="11">
        <f>'OddsRatio_working_3-way'!X106^(1/3)*COS('OddsRatio_working_3-way'!Y106/3)</f>
        <v>0.56786007615773226</v>
      </c>
      <c r="AA106" s="11">
        <f>'OddsRatio_working_3-way'!X106^(1/3)*COS(('OddsRatio_working_3-way'!Y106+2*PI())/3)</f>
        <v>-0.51594657574802005</v>
      </c>
      <c r="AB106" s="11">
        <f>'OddsRatio_working_3-way'!X106^(1/3)*COS(('OddsRatio_working_3-way'!Y106+4*PI())/3)</f>
        <v>-5.1913500409711912E-2</v>
      </c>
      <c r="AC106" s="11">
        <f>'OddsRatio_working_3-way'!X106^(1/3)*SIN('OddsRatio_working_3-way'!Y106/3)</f>
        <v>0.26790962095946202</v>
      </c>
      <c r="AD106" s="11">
        <f>'OddsRatio_working_3-way'!X106^(1/3)*SIN(('OddsRatio_working_3-way'!Y106+2*PI())/3)</f>
        <v>0.35782644126783131</v>
      </c>
      <c r="AE106" s="11">
        <f>'OddsRatio_working_3-way'!X106^(1/3)*SIN(('OddsRatio_working_3-way'!Y106+4*PI())/3)</f>
        <v>-0.62573606222729328</v>
      </c>
      <c r="AF106" s="11">
        <f>-'OddsRatio_working_3-way'!U106/(3*'OddsRatio_working_3-way'!X106^(1/3))*COS(('OddsRatio_working_3-way'!Y106)/3)</f>
        <v>0.56786007615773215</v>
      </c>
      <c r="AG106" s="11">
        <f>-'OddsRatio_working_3-way'!U106/(3*'OddsRatio_working_3-way'!X106^(1/3))*COS(('OddsRatio_working_3-way'!Y106+2*PI())/3)</f>
        <v>-0.51594657574801994</v>
      </c>
      <c r="AH106" s="11">
        <f>-'OddsRatio_working_3-way'!U106/(3*'OddsRatio_working_3-way'!X106^(1/3))*COS(('OddsRatio_working_3-way'!Y106+4*PI())/3)</f>
        <v>-5.1913500409711905E-2</v>
      </c>
      <c r="AI106" s="11">
        <f>'OddsRatio_working_3-way'!U106/(3*'OddsRatio_working_3-way'!X106^(1/3))*SIN(('OddsRatio_working_3-way'!Y106)/3)</f>
        <v>-0.26790962095946202</v>
      </c>
      <c r="AJ106" s="11">
        <f>'OddsRatio_working_3-way'!U106/(3*'OddsRatio_working_3-way'!X106^(1/3))*SIN(('OddsRatio_working_3-way'!Y106+2*PI())/3)</f>
        <v>-0.35782644126783125</v>
      </c>
      <c r="AK106" s="11">
        <f>'OddsRatio_working_3-way'!U106/(3*'OddsRatio_working_3-way'!X106^(1/3))*SIN(('OddsRatio_working_3-way'!Y106+4*PI())/3)</f>
        <v>0.62573606222729317</v>
      </c>
      <c r="AL106" s="11">
        <f>'OddsRatio_working_3-way'!Z106+'OddsRatio_working_3-way'!AF106</f>
        <v>1.1357201523154643</v>
      </c>
      <c r="AM106" s="11">
        <f>'OddsRatio_working_3-way'!AA106+'OddsRatio_working_3-way'!AG106</f>
        <v>-1.0318931514960399</v>
      </c>
      <c r="AN106" s="11">
        <f>'OddsRatio_working_3-way'!AB106+'OddsRatio_working_3-way'!AH106</f>
        <v>-0.10382700081942381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1.1357201523154643</v>
      </c>
      <c r="AS106" s="11">
        <f>IF(('OddsRatio_working_3-way'!X106=0),IF(Q106&gt;0,-Q106^(1/3),(-Q106)^(1/3)),'OddsRatio_working_3-way'!AM106-'OddsRatio_working_3-way'!R106/3)</f>
        <v>-1.0318931514960399</v>
      </c>
      <c r="AT106" s="11">
        <f>IF(('OddsRatio_working_3-way'!X106=0),IF(Q106&gt;0,-Q106^(1/3),(-Q106)^(1/3)),'OddsRatio_working_3-way'!AN106-'OddsRatio_working_3-way'!R106/3)</f>
        <v>-0.10382700081942381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9">
        <f t="shared" si="26"/>
        <v>0.47395196284855801</v>
      </c>
      <c r="E107" s="9">
        <f t="shared" si="27"/>
        <v>0.29340022655801018</v>
      </c>
      <c r="F107" s="9">
        <f t="shared" si="28"/>
        <v>0.23264781059343193</v>
      </c>
      <c r="G107" s="9">
        <f t="shared" si="29"/>
        <v>1.0470928956154815</v>
      </c>
      <c r="H107" s="9">
        <f t="shared" si="30"/>
        <v>2.1099184693524102</v>
      </c>
      <c r="I107" s="9">
        <f t="shared" si="31"/>
        <v>3.4083136599156072</v>
      </c>
      <c r="J107" s="9">
        <f t="shared" si="32"/>
        <v>4.298342621188767</v>
      </c>
      <c r="K107" s="11">
        <f t="shared" si="33"/>
        <v>0.4854368932038835</v>
      </c>
      <c r="L107" s="11">
        <f t="shared" si="34"/>
        <v>0.30303030303030304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-0.27221684620210773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0.23075532491838485</v>
      </c>
      <c r="Q107" s="11">
        <f>2*'OddsRatio_working_3-way'!K107*'OddsRatio_working_3-way'!L107*'OddsRatio_working_3-way'!M107</f>
        <v>7.0892572939595971E-2</v>
      </c>
      <c r="R107" s="11">
        <f t="shared" si="36"/>
        <v>0</v>
      </c>
      <c r="S107" s="11">
        <f t="shared" si="37"/>
        <v>-0.84768936286573637</v>
      </c>
      <c r="T107" s="11">
        <f t="shared" si="38"/>
        <v>-0.260426839590088</v>
      </c>
      <c r="U107" s="11">
        <f>'OddsRatio_working_3-way'!S107-'OddsRatio_working_3-way'!R107^2/3</f>
        <v>-0.84768936286573637</v>
      </c>
      <c r="V107" s="11">
        <f>'OddsRatio_working_3-way'!S107*'OddsRatio_working_3-way'!R107/3-2*'OddsRatio_working_3-way'!R107^3/27-'OddsRatio_working_3-way'!T107</f>
        <v>0.260426839590088</v>
      </c>
      <c r="W107" s="11">
        <f>'OddsRatio_working_3-way'!V107^2+4*'OddsRatio_working_3-way'!U107^3/27</f>
        <v>-2.2419386589563647E-2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0.15020113628768347</v>
      </c>
      <c r="Y107" s="11">
        <f>IF('OddsRatio_working_3-way'!W107&gt;=0,IF('OddsRatio_working_3-way'!V107+SQRT('OddsRatio_working_3-way'!W107)&gt;0,0,PI()),ACOS('OddsRatio_working_3-way'!V107/(2*'OddsRatio_working_3-way'!X107)))</f>
        <v>0.52179276659856932</v>
      </c>
      <c r="Z107" s="11">
        <f>'OddsRatio_working_3-way'!X107^(1/3)*COS('OddsRatio_working_3-way'!Y107/3)</f>
        <v>0.52354644780774062</v>
      </c>
      <c r="AA107" s="11">
        <f>'OddsRatio_working_3-way'!X107^(1/3)*COS(('OddsRatio_working_3-way'!Y107+2*PI())/3)</f>
        <v>-0.34143926721817436</v>
      </c>
      <c r="AB107" s="11">
        <f>'OddsRatio_working_3-way'!X107^(1/3)*COS(('OddsRatio_working_3-way'!Y107+4*PI())/3)</f>
        <v>-0.18210718058956635</v>
      </c>
      <c r="AC107" s="11">
        <f>'OddsRatio_working_3-way'!X107^(1/3)*SIN('OddsRatio_working_3-way'!Y107/3)</f>
        <v>9.1990423105571692E-2</v>
      </c>
      <c r="AD107" s="11">
        <f>'OddsRatio_working_3-way'!X107^(1/3)*SIN(('OddsRatio_working_3-way'!Y107+2*PI())/3)</f>
        <v>0.4074093123098213</v>
      </c>
      <c r="AE107" s="11">
        <f>'OddsRatio_working_3-way'!X107^(1/3)*SIN(('OddsRatio_working_3-way'!Y107+4*PI())/3)</f>
        <v>-0.49939973541539295</v>
      </c>
      <c r="AF107" s="11">
        <f>-'OddsRatio_working_3-way'!U107/(3*'OddsRatio_working_3-way'!X107^(1/3))*COS(('OddsRatio_working_3-way'!Y107)/3)</f>
        <v>0.52354644780774073</v>
      </c>
      <c r="AG107" s="11">
        <f>-'OddsRatio_working_3-way'!U107/(3*'OddsRatio_working_3-way'!X107^(1/3))*COS(('OddsRatio_working_3-way'!Y107+2*PI())/3)</f>
        <v>-0.34143926721817441</v>
      </c>
      <c r="AH107" s="11">
        <f>-'OddsRatio_working_3-way'!U107/(3*'OddsRatio_working_3-way'!X107^(1/3))*COS(('OddsRatio_working_3-way'!Y107+4*PI())/3)</f>
        <v>-0.1821071805895664</v>
      </c>
      <c r="AI107" s="11">
        <f>'OddsRatio_working_3-way'!U107/(3*'OddsRatio_working_3-way'!X107^(1/3))*SIN(('OddsRatio_working_3-way'!Y107)/3)</f>
        <v>-9.1990423105571706E-2</v>
      </c>
      <c r="AJ107" s="11">
        <f>'OddsRatio_working_3-way'!U107/(3*'OddsRatio_working_3-way'!X107^(1/3))*SIN(('OddsRatio_working_3-way'!Y107+2*PI())/3)</f>
        <v>-0.40740931230982136</v>
      </c>
      <c r="AK107" s="11">
        <f>'OddsRatio_working_3-way'!U107/(3*'OddsRatio_working_3-way'!X107^(1/3))*SIN(('OddsRatio_working_3-way'!Y107+4*PI())/3)</f>
        <v>0.49939973541539306</v>
      </c>
      <c r="AL107" s="11">
        <f>'OddsRatio_working_3-way'!Z107+'OddsRatio_working_3-way'!AF107</f>
        <v>1.0470928956154815</v>
      </c>
      <c r="AM107" s="11">
        <f>'OddsRatio_working_3-way'!AA107+'OddsRatio_working_3-way'!AG107</f>
        <v>-0.68287853443634883</v>
      </c>
      <c r="AN107" s="11">
        <f>'OddsRatio_working_3-way'!AB107+'OddsRatio_working_3-way'!AH107</f>
        <v>-0.36421436117913275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1.0470928956154815</v>
      </c>
      <c r="AS107" s="11">
        <f>IF(('OddsRatio_working_3-way'!X107=0),IF(Q107&gt;0,-Q107^(1/3),(-Q107)^(1/3)),'OddsRatio_working_3-way'!AM107-'OddsRatio_working_3-way'!R107/3)</f>
        <v>-0.68287853443634883</v>
      </c>
      <c r="AT107" s="11">
        <f>IF(('OddsRatio_working_3-way'!X107=0),IF(Q107&gt;0,-Q107^(1/3),(-Q107)^(1/3)),'OddsRatio_working_3-way'!AN107-'OddsRatio_working_3-way'!R107/3)</f>
        <v>-0.36421436117913275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9">
        <f t="shared" si="26"/>
        <v>0.41812541756692567</v>
      </c>
      <c r="E108" s="9">
        <f t="shared" si="27"/>
        <v>0.28650998682125117</v>
      </c>
      <c r="F108" s="9">
        <f t="shared" si="28"/>
        <v>0.29536459561182316</v>
      </c>
      <c r="G108" s="9">
        <f t="shared" si="29"/>
        <v>1.0463360218226359</v>
      </c>
      <c r="H108" s="9">
        <f t="shared" si="30"/>
        <v>2.3916269090241058</v>
      </c>
      <c r="I108" s="9">
        <f t="shared" si="31"/>
        <v>3.4902797319378727</v>
      </c>
      <c r="J108" s="9">
        <f t="shared" si="32"/>
        <v>3.3856461297556102</v>
      </c>
      <c r="K108" s="11">
        <f t="shared" si="33"/>
        <v>0.42918454935622319</v>
      </c>
      <c r="L108" s="11">
        <f t="shared" si="34"/>
        <v>0.29585798816568049</v>
      </c>
      <c r="M108" s="11">
        <f t="shared" si="35"/>
        <v>0.3048780487804878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-0.27939393864314754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0.23188911194290091</v>
      </c>
      <c r="Q108" s="11">
        <f>2*'OddsRatio_working_3-way'!K108*'OddsRatio_working_3-way'!L108*'OddsRatio_working_3-way'!M108</f>
        <v>7.7425413002638041E-2</v>
      </c>
      <c r="R108" s="11">
        <f t="shared" si="36"/>
        <v>0</v>
      </c>
      <c r="S108" s="11">
        <f t="shared" si="37"/>
        <v>-0.82997187794785487</v>
      </c>
      <c r="T108" s="11">
        <f t="shared" si="38"/>
        <v>-0.27711915791247244</v>
      </c>
      <c r="U108" s="11">
        <f>'OddsRatio_working_3-way'!S108-'OddsRatio_working_3-way'!R108^2/3</f>
        <v>-0.82997187794785487</v>
      </c>
      <c r="V108" s="11">
        <f>'OddsRatio_working_3-way'!S108*'OddsRatio_working_3-way'!R108/3-2*'OddsRatio_working_3-way'!R108^3/27-'OddsRatio_working_3-way'!T108</f>
        <v>0.27711915791247244</v>
      </c>
      <c r="W108" s="11">
        <f>'OddsRatio_working_3-way'!V108^2+4*'OddsRatio_working_3-way'!U108^3/27</f>
        <v>-7.9055474473674059E-3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0.14551681614978837</v>
      </c>
      <c r="Y108" s="11">
        <f>IF('OddsRatio_working_3-way'!W108&gt;=0,IF('OddsRatio_working_3-way'!V108+SQRT('OddsRatio_working_3-way'!W108)&gt;0,0,PI()),ACOS('OddsRatio_working_3-way'!V108/(2*'OddsRatio_working_3-way'!X108)))</f>
        <v>0.31047204457999822</v>
      </c>
      <c r="Z108" s="11">
        <f>'OddsRatio_working_3-way'!X108^(1/3)*COS('OddsRatio_working_3-way'!Y108/3)</f>
        <v>0.52316801091131793</v>
      </c>
      <c r="AA108" s="11">
        <f>'OddsRatio_working_3-way'!X108^(1/3)*COS(('OddsRatio_working_3-way'!Y108+2*PI())/3)</f>
        <v>-0.30864135085767946</v>
      </c>
      <c r="AB108" s="11">
        <f>'OddsRatio_working_3-way'!X108^(1/3)*COS(('OddsRatio_working_3-way'!Y108+4*PI())/3)</f>
        <v>-0.21452666005363816</v>
      </c>
      <c r="AC108" s="11">
        <f>'OddsRatio_working_3-way'!X108^(1/3)*SIN('OddsRatio_working_3-way'!Y108/3)</f>
        <v>5.4337142070411612E-2</v>
      </c>
      <c r="AD108" s="11">
        <f>'OddsRatio_working_3-way'!X108^(1/3)*SIN(('OddsRatio_working_3-way'!Y108+2*PI())/3)</f>
        <v>0.42590821686136998</v>
      </c>
      <c r="AE108" s="11">
        <f>'OddsRatio_working_3-way'!X108^(1/3)*SIN(('OddsRatio_working_3-way'!Y108+4*PI())/3)</f>
        <v>-0.48024535893178161</v>
      </c>
      <c r="AF108" s="11">
        <f>-'OddsRatio_working_3-way'!U108/(3*'OddsRatio_working_3-way'!X108^(1/3))*COS(('OddsRatio_working_3-way'!Y108)/3)</f>
        <v>0.52316801091131782</v>
      </c>
      <c r="AG108" s="11">
        <f>-'OddsRatio_working_3-way'!U108/(3*'OddsRatio_working_3-way'!X108^(1/3))*COS(('OddsRatio_working_3-way'!Y108+2*PI())/3)</f>
        <v>-0.30864135085767941</v>
      </c>
      <c r="AH108" s="11">
        <f>-'OddsRatio_working_3-way'!U108/(3*'OddsRatio_working_3-way'!X108^(1/3))*COS(('OddsRatio_working_3-way'!Y108+4*PI())/3)</f>
        <v>-0.2145266600536381</v>
      </c>
      <c r="AI108" s="11">
        <f>'OddsRatio_working_3-way'!U108/(3*'OddsRatio_working_3-way'!X108^(1/3))*SIN(('OddsRatio_working_3-way'!Y108)/3)</f>
        <v>-5.4337142070411598E-2</v>
      </c>
      <c r="AJ108" s="11">
        <f>'OddsRatio_working_3-way'!U108/(3*'OddsRatio_working_3-way'!X108^(1/3))*SIN(('OddsRatio_working_3-way'!Y108+2*PI())/3)</f>
        <v>-0.42590821686136993</v>
      </c>
      <c r="AK108" s="11">
        <f>'OddsRatio_working_3-way'!U108/(3*'OddsRatio_working_3-way'!X108^(1/3))*SIN(('OddsRatio_working_3-way'!Y108+4*PI())/3)</f>
        <v>0.48024535893178155</v>
      </c>
      <c r="AL108" s="11">
        <f>'OddsRatio_working_3-way'!Z108+'OddsRatio_working_3-way'!AF108</f>
        <v>1.0463360218226359</v>
      </c>
      <c r="AM108" s="11">
        <f>'OddsRatio_working_3-way'!AA108+'OddsRatio_working_3-way'!AG108</f>
        <v>-0.61728270171535882</v>
      </c>
      <c r="AN108" s="11">
        <f>'OddsRatio_working_3-way'!AB108+'OddsRatio_working_3-way'!AH108</f>
        <v>-0.42905332010727626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1.0463360218226359</v>
      </c>
      <c r="AS108" s="11">
        <f>IF(('OddsRatio_working_3-way'!X108=0),IF(Q108&gt;0,-Q108^(1/3),(-Q108)^(1/3)),'OddsRatio_working_3-way'!AM108-'OddsRatio_working_3-way'!R108/3)</f>
        <v>-0.61728270171535882</v>
      </c>
      <c r="AT108" s="11">
        <f>IF(('OddsRatio_working_3-way'!X108=0),IF(Q108&gt;0,-Q108^(1/3),(-Q108)^(1/3)),'OddsRatio_working_3-way'!AN108-'OddsRatio_working_3-way'!R108/3)</f>
        <v>-0.42905332010727626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9">
        <f t="shared" si="26"/>
        <v>0.36274300445876245</v>
      </c>
      <c r="E109" s="9">
        <f t="shared" si="27"/>
        <v>0.27588474699545268</v>
      </c>
      <c r="F109" s="9">
        <f t="shared" si="28"/>
        <v>0.3613722485457847</v>
      </c>
      <c r="G109" s="9">
        <f t="shared" si="29"/>
        <v>1.0456980163382847</v>
      </c>
      <c r="H109" s="9">
        <f t="shared" si="30"/>
        <v>2.7567726674483191</v>
      </c>
      <c r="I109" s="9">
        <f t="shared" si="31"/>
        <v>3.6247020210090946</v>
      </c>
      <c r="J109" s="9">
        <f t="shared" si="32"/>
        <v>2.7672296476117015</v>
      </c>
      <c r="K109" s="11">
        <f t="shared" si="33"/>
        <v>0.37313432835820892</v>
      </c>
      <c r="L109" s="11">
        <f t="shared" si="34"/>
        <v>0.28490028490028491</v>
      </c>
      <c r="M109" s="11">
        <f t="shared" si="35"/>
        <v>0.37174721189591081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-0.28162779658091208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0.23237164667559165</v>
      </c>
      <c r="Q109" s="11">
        <f>2*'OddsRatio_working_3-way'!K109*'OddsRatio_working_3-way'!L109*'OddsRatio_working_3-way'!M109</f>
        <v>7.9037975059725041E-2</v>
      </c>
      <c r="R109" s="11">
        <f t="shared" si="36"/>
        <v>0</v>
      </c>
      <c r="S109" s="11">
        <f t="shared" si="37"/>
        <v>-0.82510195902779415</v>
      </c>
      <c r="T109" s="11">
        <f t="shared" si="38"/>
        <v>-0.28064692483938569</v>
      </c>
      <c r="U109" s="11">
        <f>'OddsRatio_working_3-way'!S109-'OddsRatio_working_3-way'!R109^2/3</f>
        <v>-0.82510195902779415</v>
      </c>
      <c r="V109" s="11">
        <f>'OddsRatio_working_3-way'!S109*'OddsRatio_working_3-way'!R109/3-2*'OddsRatio_working_3-way'!R109^3/27-'OddsRatio_working_3-way'!T109</f>
        <v>0.28064692483938569</v>
      </c>
      <c r="W109" s="11">
        <f>'OddsRatio_working_3-way'!V109^2+4*'OddsRatio_working_3-way'!U109^3/27</f>
        <v>-4.4556499959968465E-3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0.14423795133199224</v>
      </c>
      <c r="Y109" s="11">
        <f>IF('OddsRatio_working_3-way'!W109&gt;=0,IF('OddsRatio_working_3-way'!V109+SQRT('OddsRatio_working_3-way'!W109)&gt;0,0,PI()),ACOS('OddsRatio_working_3-way'!V109/(2*'OddsRatio_working_3-way'!X109)))</f>
        <v>0.23350698674279102</v>
      </c>
      <c r="Z109" s="11">
        <f>'OddsRatio_working_3-way'!X109^(1/3)*COS('OddsRatio_working_3-way'!Y109/3)</f>
        <v>0.52284900816914237</v>
      </c>
      <c r="AA109" s="11">
        <f>'OddsRatio_working_3-way'!X109^(1/3)*COS(('OddsRatio_working_3-way'!Y109+2*PI())/3)</f>
        <v>-0.29673987962209969</v>
      </c>
      <c r="AB109" s="11">
        <f>'OddsRatio_working_3-way'!X109^(1/3)*COS(('OddsRatio_working_3-way'!Y109+4*PI())/3)</f>
        <v>-0.22610912854704257</v>
      </c>
      <c r="AC109" s="11">
        <f>'OddsRatio_working_3-way'!X109^(1/3)*SIN('OddsRatio_working_3-way'!Y109/3)</f>
        <v>4.0778683146249696E-2</v>
      </c>
      <c r="AD109" s="11">
        <f>'OddsRatio_working_3-way'!X109^(1/3)*SIN(('OddsRatio_working_3-way'!Y109+2*PI())/3)</f>
        <v>0.43241118184485</v>
      </c>
      <c r="AE109" s="11">
        <f>'OddsRatio_working_3-way'!X109^(1/3)*SIN(('OddsRatio_working_3-way'!Y109+4*PI())/3)</f>
        <v>-0.47318986499109966</v>
      </c>
      <c r="AF109" s="11">
        <f>-'OddsRatio_working_3-way'!U109/(3*'OddsRatio_working_3-way'!X109^(1/3))*COS(('OddsRatio_working_3-way'!Y109)/3)</f>
        <v>0.52284900816914226</v>
      </c>
      <c r="AG109" s="11">
        <f>-'OddsRatio_working_3-way'!U109/(3*'OddsRatio_working_3-way'!X109^(1/3))*COS(('OddsRatio_working_3-way'!Y109+2*PI())/3)</f>
        <v>-0.29673987962209963</v>
      </c>
      <c r="AH109" s="11">
        <f>-'OddsRatio_working_3-way'!U109/(3*'OddsRatio_working_3-way'!X109^(1/3))*COS(('OddsRatio_working_3-way'!Y109+4*PI())/3)</f>
        <v>-0.22610912854704251</v>
      </c>
      <c r="AI109" s="11">
        <f>'OddsRatio_working_3-way'!U109/(3*'OddsRatio_working_3-way'!X109^(1/3))*SIN(('OddsRatio_working_3-way'!Y109)/3)</f>
        <v>-4.0778683146249689E-2</v>
      </c>
      <c r="AJ109" s="11">
        <f>'OddsRatio_working_3-way'!U109/(3*'OddsRatio_working_3-way'!X109^(1/3))*SIN(('OddsRatio_working_3-way'!Y109+2*PI())/3)</f>
        <v>-0.43241118184484989</v>
      </c>
      <c r="AK109" s="11">
        <f>'OddsRatio_working_3-way'!U109/(3*'OddsRatio_working_3-way'!X109^(1/3))*SIN(('OddsRatio_working_3-way'!Y109+4*PI())/3)</f>
        <v>0.47318986499109955</v>
      </c>
      <c r="AL109" s="11">
        <f>'OddsRatio_working_3-way'!Z109+'OddsRatio_working_3-way'!AF109</f>
        <v>1.0456980163382847</v>
      </c>
      <c r="AM109" s="11">
        <f>'OddsRatio_working_3-way'!AA109+'OddsRatio_working_3-way'!AG109</f>
        <v>-0.59347975924419938</v>
      </c>
      <c r="AN109" s="11">
        <f>'OddsRatio_working_3-way'!AB109+'OddsRatio_working_3-way'!AH109</f>
        <v>-0.45221825709408509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1.0456980163382847</v>
      </c>
      <c r="AS109" s="11">
        <f>IF(('OddsRatio_working_3-way'!X109=0),IF(Q109&gt;0,-Q109^(1/3),(-Q109)^(1/3)),'OddsRatio_working_3-way'!AM109-'OddsRatio_working_3-way'!R109/3)</f>
        <v>-0.59347975924419938</v>
      </c>
      <c r="AT109" s="11">
        <f>IF(('OddsRatio_working_3-way'!X109=0),IF(Q109&gt;0,-Q109^(1/3),(-Q109)^(1/3)),'OddsRatio_working_3-way'!AN109-'OddsRatio_working_3-way'!R109/3)</f>
        <v>-0.45221825709408509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9">
        <f t="shared" si="26"/>
        <v>0.18221677620699059</v>
      </c>
      <c r="E110" s="9">
        <f t="shared" si="27"/>
        <v>0.25028109439675827</v>
      </c>
      <c r="F110" s="9">
        <f t="shared" si="28"/>
        <v>0.56750212939625111</v>
      </c>
      <c r="G110" s="9">
        <f t="shared" si="29"/>
        <v>1.0584832299901841</v>
      </c>
      <c r="H110" s="9">
        <f t="shared" si="30"/>
        <v>5.4879688951583807</v>
      </c>
      <c r="I110" s="9">
        <f t="shared" si="31"/>
        <v>3.9955075408722216</v>
      </c>
      <c r="J110" s="9">
        <f t="shared" si="32"/>
        <v>1.7621079255929324</v>
      </c>
      <c r="K110" s="11">
        <f t="shared" si="33"/>
        <v>0.19083969465648853</v>
      </c>
      <c r="L110" s="11">
        <f t="shared" si="34"/>
        <v>0.2610966057441253</v>
      </c>
      <c r="M110" s="11">
        <f t="shared" si="35"/>
        <v>0.58139534883720934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-0.25028007744367287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0.22567266096515359</v>
      </c>
      <c r="Q110" s="11">
        <f>2*'OddsRatio_working_3-way'!K110*'OddsRatio_working_3-way'!L110*'OddsRatio_working_3-way'!M110</f>
        <v>5.7939065716342379E-2</v>
      </c>
      <c r="R110" s="11">
        <f t="shared" si="36"/>
        <v>0</v>
      </c>
      <c r="S110" s="11">
        <f t="shared" si="37"/>
        <v>-0.90168048240253029</v>
      </c>
      <c r="T110" s="11">
        <f t="shared" si="38"/>
        <v>-0.231496914609122</v>
      </c>
      <c r="U110" s="11">
        <f>'OddsRatio_working_3-way'!S110-'OddsRatio_working_3-way'!R110^2/3</f>
        <v>-0.90168048240253029</v>
      </c>
      <c r="V110" s="11">
        <f>'OddsRatio_working_3-way'!S110*'OddsRatio_working_3-way'!R110/3-2*'OddsRatio_working_3-way'!R110^3/27-'OddsRatio_working_3-way'!T110</f>
        <v>0.231496914609122</v>
      </c>
      <c r="W110" s="11">
        <f>'OddsRatio_working_3-way'!V110^2+4*'OddsRatio_working_3-way'!U110^3/27</f>
        <v>-5.5015282502879161E-2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0.16477720107498359</v>
      </c>
      <c r="Y110" s="11">
        <f>IF('OddsRatio_working_3-way'!W110&gt;=0,IF('OddsRatio_working_3-way'!V110+SQRT('OddsRatio_working_3-way'!W110)&gt;0,0,PI()),ACOS('OddsRatio_working_3-way'!V110/(2*'OddsRatio_working_3-way'!X110)))</f>
        <v>0.79195627487061271</v>
      </c>
      <c r="Z110" s="11">
        <f>'OddsRatio_working_3-way'!X110^(1/3)*COS('OddsRatio_working_3-way'!Y110/3)</f>
        <v>0.52924161499509192</v>
      </c>
      <c r="AA110" s="11">
        <f>'OddsRatio_working_3-way'!X110^(1/3)*COS(('OddsRatio_working_3-way'!Y110+2*PI())/3)</f>
        <v>-0.38850625990690957</v>
      </c>
      <c r="AB110" s="11">
        <f>'OddsRatio_working_3-way'!X110^(1/3)*COS(('OddsRatio_working_3-way'!Y110+4*PI())/3)</f>
        <v>-0.1407353550881823</v>
      </c>
      <c r="AC110" s="11">
        <f>'OddsRatio_working_3-way'!X110^(1/3)*SIN('OddsRatio_working_3-way'!Y110/3)</f>
        <v>0.14305059859444935</v>
      </c>
      <c r="AD110" s="11">
        <f>'OddsRatio_working_3-way'!X110^(1/3)*SIN(('OddsRatio_working_3-way'!Y110+2*PI())/3)</f>
        <v>0.3868113840284283</v>
      </c>
      <c r="AE110" s="11">
        <f>'OddsRatio_working_3-way'!X110^(1/3)*SIN(('OddsRatio_working_3-way'!Y110+4*PI())/3)</f>
        <v>-0.52986198262287765</v>
      </c>
      <c r="AF110" s="11">
        <f>-'OddsRatio_working_3-way'!U110/(3*'OddsRatio_working_3-way'!X110^(1/3))*COS(('OddsRatio_working_3-way'!Y110)/3)</f>
        <v>0.52924161499509204</v>
      </c>
      <c r="AG110" s="11">
        <f>-'OddsRatio_working_3-way'!U110/(3*'OddsRatio_working_3-way'!X110^(1/3))*COS(('OddsRatio_working_3-way'!Y110+2*PI())/3)</f>
        <v>-0.38850625990690962</v>
      </c>
      <c r="AH110" s="11">
        <f>-'OddsRatio_working_3-way'!U110/(3*'OddsRatio_working_3-way'!X110^(1/3))*COS(('OddsRatio_working_3-way'!Y110+4*PI())/3)</f>
        <v>-0.14073535508818233</v>
      </c>
      <c r="AI110" s="11">
        <f>'OddsRatio_working_3-way'!U110/(3*'OddsRatio_working_3-way'!X110^(1/3))*SIN(('OddsRatio_working_3-way'!Y110)/3)</f>
        <v>-0.14305059859444938</v>
      </c>
      <c r="AJ110" s="11">
        <f>'OddsRatio_working_3-way'!U110/(3*'OddsRatio_working_3-way'!X110^(1/3))*SIN(('OddsRatio_working_3-way'!Y110+2*PI())/3)</f>
        <v>-0.38681138402842841</v>
      </c>
      <c r="AK110" s="11">
        <f>'OddsRatio_working_3-way'!U110/(3*'OddsRatio_working_3-way'!X110^(1/3))*SIN(('OddsRatio_working_3-way'!Y110+4*PI())/3)</f>
        <v>0.52986198262287776</v>
      </c>
      <c r="AL110" s="11">
        <f>'OddsRatio_working_3-way'!Z110+'OddsRatio_working_3-way'!AF110</f>
        <v>1.0584832299901841</v>
      </c>
      <c r="AM110" s="11">
        <f>'OddsRatio_working_3-way'!AA110+'OddsRatio_working_3-way'!AG110</f>
        <v>-0.77701251981381914</v>
      </c>
      <c r="AN110" s="11">
        <f>'OddsRatio_working_3-way'!AB110+'OddsRatio_working_3-way'!AH110</f>
        <v>-0.2814707101763646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1.0584832299901841</v>
      </c>
      <c r="AS110" s="11">
        <f>IF(('OddsRatio_working_3-way'!X110=0),IF(Q110&gt;0,-Q110^(1/3),(-Q110)^(1/3)),'OddsRatio_working_3-way'!AM110-'OddsRatio_working_3-way'!R110/3)</f>
        <v>-0.77701251981381914</v>
      </c>
      <c r="AT110" s="11">
        <f>IF(('OddsRatio_working_3-way'!X110=0),IF(Q110&gt;0,-Q110^(1/3),(-Q110)^(1/3)),'OddsRatio_working_3-way'!AN110-'OddsRatio_working_3-way'!R110/3)</f>
        <v>-0.2814707101763646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9">
        <f t="shared" si="26"/>
        <v>0.48764892369988022</v>
      </c>
      <c r="E111" s="9">
        <f t="shared" si="27"/>
        <v>0.29333435634451521</v>
      </c>
      <c r="F111" s="9">
        <f t="shared" si="28"/>
        <v>0.21901671995560459</v>
      </c>
      <c r="G111" s="9">
        <f t="shared" si="29"/>
        <v>1.0612682906598561</v>
      </c>
      <c r="H111" s="9">
        <f t="shared" si="30"/>
        <v>2.0506556077532578</v>
      </c>
      <c r="I111" s="9">
        <f t="shared" si="31"/>
        <v>3.4090790197978733</v>
      </c>
      <c r="J111" s="9">
        <f t="shared" si="32"/>
        <v>4.5658614566171174</v>
      </c>
      <c r="K111" s="11">
        <f t="shared" si="33"/>
        <v>0.50251256281407031</v>
      </c>
      <c r="L111" s="11">
        <f t="shared" si="34"/>
        <v>0.3058103975535168</v>
      </c>
      <c r="M111" s="11">
        <f t="shared" si="35"/>
        <v>0.2293577981651376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-0.26614175159950926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0.23333004838461582</v>
      </c>
      <c r="Q111" s="11">
        <f>2*'OddsRatio_working_3-way'!K111*'OddsRatio_working_3-way'!L111*'OddsRatio_working_3-way'!M111</f>
        <v>7.0492461747618071E-2</v>
      </c>
      <c r="R111" s="11">
        <f t="shared" si="36"/>
        <v>0</v>
      </c>
      <c r="S111" s="11">
        <f t="shared" si="37"/>
        <v>-0.87671343177951067</v>
      </c>
      <c r="T111" s="11">
        <f t="shared" si="38"/>
        <v>-0.26486810627779778</v>
      </c>
      <c r="U111" s="11">
        <f>'OddsRatio_working_3-way'!S111-'OddsRatio_working_3-way'!R111^2/3</f>
        <v>-0.87671343177951067</v>
      </c>
      <c r="V111" s="11">
        <f>'OddsRatio_working_3-way'!S111*'OddsRatio_working_3-way'!R111/3-2*'OddsRatio_working_3-way'!R111^3/27-'OddsRatio_working_3-way'!T111</f>
        <v>0.26486810627779778</v>
      </c>
      <c r="W111" s="11">
        <f>'OddsRatio_working_3-way'!V111^2+4*'OddsRatio_working_3-way'!U111^3/27</f>
        <v>-2.9676756684391764E-2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0.15798090897920114</v>
      </c>
      <c r="Y111" s="11">
        <f>IF('OddsRatio_working_3-way'!W111&gt;=0,IF('OddsRatio_working_3-way'!V111+SQRT('OddsRatio_working_3-way'!W111)&gt;0,0,PI()),ACOS('OddsRatio_working_3-way'!V111/(2*'OddsRatio_working_3-way'!X111)))</f>
        <v>0.57665427937600078</v>
      </c>
      <c r="Z111" s="11">
        <f>'OddsRatio_working_3-way'!X111^(1/3)*COS('OddsRatio_working_3-way'!Y111/3)</f>
        <v>0.53063414532992803</v>
      </c>
      <c r="AA111" s="11">
        <f>'OddsRatio_working_3-way'!X111^(1/3)*COS(('OddsRatio_working_3-way'!Y111+2*PI())/3)</f>
        <v>-0.35475370275778584</v>
      </c>
      <c r="AB111" s="11">
        <f>'OddsRatio_working_3-way'!X111^(1/3)*COS(('OddsRatio_working_3-way'!Y111+4*PI())/3)</f>
        <v>-0.17588044257214239</v>
      </c>
      <c r="AC111" s="11">
        <f>'OddsRatio_working_3-way'!X111^(1/3)*SIN('OddsRatio_working_3-way'!Y111/3)</f>
        <v>0.10327252491900736</v>
      </c>
      <c r="AD111" s="11">
        <f>'OddsRatio_working_3-way'!X111^(1/3)*SIN(('OddsRatio_working_3-way'!Y111+2*PI())/3)</f>
        <v>0.40790638751165786</v>
      </c>
      <c r="AE111" s="11">
        <f>'OddsRatio_working_3-way'!X111^(1/3)*SIN(('OddsRatio_working_3-way'!Y111+4*PI())/3)</f>
        <v>-0.51117891243066504</v>
      </c>
      <c r="AF111" s="11">
        <f>-'OddsRatio_working_3-way'!U111/(3*'OddsRatio_working_3-way'!X111^(1/3))*COS(('OddsRatio_working_3-way'!Y111)/3)</f>
        <v>0.53063414532992803</v>
      </c>
      <c r="AG111" s="11">
        <f>-'OddsRatio_working_3-way'!U111/(3*'OddsRatio_working_3-way'!X111^(1/3))*COS(('OddsRatio_working_3-way'!Y111+2*PI())/3)</f>
        <v>-0.35475370275778584</v>
      </c>
      <c r="AH111" s="11">
        <f>-'OddsRatio_working_3-way'!U111/(3*'OddsRatio_working_3-way'!X111^(1/3))*COS(('OddsRatio_working_3-way'!Y111+4*PI())/3)</f>
        <v>-0.17588044257214239</v>
      </c>
      <c r="AI111" s="11">
        <f>'OddsRatio_working_3-way'!U111/(3*'OddsRatio_working_3-way'!X111^(1/3))*SIN(('OddsRatio_working_3-way'!Y111)/3)</f>
        <v>-0.10327252491900736</v>
      </c>
      <c r="AJ111" s="11">
        <f>'OddsRatio_working_3-way'!U111/(3*'OddsRatio_working_3-way'!X111^(1/3))*SIN(('OddsRatio_working_3-way'!Y111+2*PI())/3)</f>
        <v>-0.40790638751165786</v>
      </c>
      <c r="AK111" s="11">
        <f>'OddsRatio_working_3-way'!U111/(3*'OddsRatio_working_3-way'!X111^(1/3))*SIN(('OddsRatio_working_3-way'!Y111+4*PI())/3)</f>
        <v>0.51117891243066504</v>
      </c>
      <c r="AL111" s="11">
        <f>'OddsRatio_working_3-way'!Z111+'OddsRatio_working_3-way'!AF111</f>
        <v>1.0612682906598561</v>
      </c>
      <c r="AM111" s="11">
        <f>'OddsRatio_working_3-way'!AA111+'OddsRatio_working_3-way'!AG111</f>
        <v>-0.70950740551557168</v>
      </c>
      <c r="AN111" s="11">
        <f>'OddsRatio_working_3-way'!AB111+'OddsRatio_working_3-way'!AH111</f>
        <v>-0.35176088514428477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1.0612682906598561</v>
      </c>
      <c r="AS111" s="11">
        <f>IF(('OddsRatio_working_3-way'!X111=0),IF(Q111&gt;0,-Q111^(1/3),(-Q111)^(1/3)),'OddsRatio_working_3-way'!AM111-'OddsRatio_working_3-way'!R111/3)</f>
        <v>-0.70950740551557168</v>
      </c>
      <c r="AT111" s="11">
        <f>IF(('OddsRatio_working_3-way'!X111=0),IF(Q111&gt;0,-Q111^(1/3),(-Q111)^(1/3)),'OddsRatio_working_3-way'!AN111-'OddsRatio_working_3-way'!R111/3)</f>
        <v>-0.35176088514428477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9">
        <f t="shared" si="26"/>
        <v>0.20285230325844414</v>
      </c>
      <c r="E112" s="9">
        <f t="shared" si="27"/>
        <v>0.23922518103669749</v>
      </c>
      <c r="F112" s="9">
        <f t="shared" si="28"/>
        <v>0.5579225157048584</v>
      </c>
      <c r="G112" s="9">
        <f t="shared" si="29"/>
        <v>1.070761600380135</v>
      </c>
      <c r="H112" s="9">
        <f t="shared" si="30"/>
        <v>4.9296950733950959</v>
      </c>
      <c r="I112" s="9">
        <f t="shared" si="31"/>
        <v>4.1801619531289997</v>
      </c>
      <c r="J112" s="9">
        <f t="shared" si="32"/>
        <v>1.7923635842813002</v>
      </c>
      <c r="K112" s="11">
        <f t="shared" si="33"/>
        <v>0.21413276231263384</v>
      </c>
      <c r="L112" s="11">
        <f t="shared" si="34"/>
        <v>0.25188916876574308</v>
      </c>
      <c r="M112" s="11">
        <f t="shared" si="35"/>
        <v>0.57471264367816088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-0.25003315310074037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0.22877034451883926</v>
      </c>
      <c r="Q112" s="11">
        <f>2*'OddsRatio_working_3-way'!K112*'OddsRatio_working_3-way'!L112*'OddsRatio_working_3-way'!M112</f>
        <v>6.1997383338438815E-2</v>
      </c>
      <c r="R112" s="11">
        <f t="shared" si="36"/>
        <v>0</v>
      </c>
      <c r="S112" s="11">
        <f t="shared" si="37"/>
        <v>-0.91496004302543776</v>
      </c>
      <c r="T112" s="11">
        <f t="shared" si="38"/>
        <v>-0.24795665122640584</v>
      </c>
      <c r="U112" s="11">
        <f>'OddsRatio_working_3-way'!S112-'OddsRatio_working_3-way'!R112^2/3</f>
        <v>-0.91496004302543776</v>
      </c>
      <c r="V112" s="11">
        <f>'OddsRatio_working_3-way'!S112*'OddsRatio_working_3-way'!R112/3-2*'OddsRatio_working_3-way'!R112^3/27-'OddsRatio_working_3-way'!T112</f>
        <v>0.24795665122640584</v>
      </c>
      <c r="W112" s="11">
        <f>'OddsRatio_working_3-way'!V112^2+4*'OddsRatio_working_3-way'!U112^3/27</f>
        <v>-5.1993131771610135E-2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0.16843072215233151</v>
      </c>
      <c r="Y112" s="11">
        <f>IF('OddsRatio_working_3-way'!W112&gt;=0,IF('OddsRatio_working_3-way'!V112+SQRT('OddsRatio_working_3-way'!W112)&gt;0,0,PI()),ACOS('OddsRatio_working_3-way'!V112/(2*'OddsRatio_working_3-way'!X112)))</f>
        <v>0.7435369115407644</v>
      </c>
      <c r="Z112" s="11">
        <f>'OddsRatio_working_3-way'!X112^(1/3)*COS('OddsRatio_working_3-way'!Y112/3)</f>
        <v>0.53538080019006751</v>
      </c>
      <c r="AA112" s="11">
        <f>'OddsRatio_working_3-way'!X112^(1/3)*COS(('OddsRatio_working_3-way'!Y112+2*PI())/3)</f>
        <v>-0.38501712274269712</v>
      </c>
      <c r="AB112" s="11">
        <f>'OddsRatio_working_3-way'!X112^(1/3)*COS(('OddsRatio_working_3-way'!Y112+4*PI())/3)</f>
        <v>-0.15036367744737042</v>
      </c>
      <c r="AC112" s="11">
        <f>'OddsRatio_working_3-way'!X112^(1/3)*SIN('OddsRatio_working_3-way'!Y112/3)</f>
        <v>0.13547722980753002</v>
      </c>
      <c r="AD112" s="11">
        <f>'OddsRatio_working_3-way'!X112^(1/3)*SIN(('OddsRatio_working_3-way'!Y112+2*PI())/3)</f>
        <v>0.39591475875927395</v>
      </c>
      <c r="AE112" s="11">
        <f>'OddsRatio_working_3-way'!X112^(1/3)*SIN(('OddsRatio_working_3-way'!Y112+4*PI())/3)</f>
        <v>-0.53139198856680403</v>
      </c>
      <c r="AF112" s="11">
        <f>-'OddsRatio_working_3-way'!U112/(3*'OddsRatio_working_3-way'!X112^(1/3))*COS(('OddsRatio_working_3-way'!Y112)/3)</f>
        <v>0.53538080019006762</v>
      </c>
      <c r="AG112" s="11">
        <f>-'OddsRatio_working_3-way'!U112/(3*'OddsRatio_working_3-way'!X112^(1/3))*COS(('OddsRatio_working_3-way'!Y112+2*PI())/3)</f>
        <v>-0.38501712274269717</v>
      </c>
      <c r="AH112" s="11">
        <f>-'OddsRatio_working_3-way'!U112/(3*'OddsRatio_working_3-way'!X112^(1/3))*COS(('OddsRatio_working_3-way'!Y112+4*PI())/3)</f>
        <v>-0.15036367744737045</v>
      </c>
      <c r="AI112" s="11">
        <f>'OddsRatio_working_3-way'!U112/(3*'OddsRatio_working_3-way'!X112^(1/3))*SIN(('OddsRatio_working_3-way'!Y112)/3)</f>
        <v>-0.13547722980753005</v>
      </c>
      <c r="AJ112" s="11">
        <f>'OddsRatio_working_3-way'!U112/(3*'OddsRatio_working_3-way'!X112^(1/3))*SIN(('OddsRatio_working_3-way'!Y112+2*PI())/3)</f>
        <v>-0.39591475875927407</v>
      </c>
      <c r="AK112" s="11">
        <f>'OddsRatio_working_3-way'!U112/(3*'OddsRatio_working_3-way'!X112^(1/3))*SIN(('OddsRatio_working_3-way'!Y112+4*PI())/3)</f>
        <v>0.53139198856680414</v>
      </c>
      <c r="AL112" s="11">
        <f>'OddsRatio_working_3-way'!Z112+'OddsRatio_working_3-way'!AF112</f>
        <v>1.070761600380135</v>
      </c>
      <c r="AM112" s="11">
        <f>'OddsRatio_working_3-way'!AA112+'OddsRatio_working_3-way'!AG112</f>
        <v>-0.77003424548539434</v>
      </c>
      <c r="AN112" s="11">
        <f>'OddsRatio_working_3-way'!AB112+'OddsRatio_working_3-way'!AH112</f>
        <v>-0.30072735489474089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1.070761600380135</v>
      </c>
      <c r="AS112" s="11">
        <f>IF(('OddsRatio_working_3-way'!X112=0),IF(Q112&gt;0,-Q112^(1/3),(-Q112)^(1/3)),'OddsRatio_working_3-way'!AM112-'OddsRatio_working_3-way'!R112/3)</f>
        <v>-0.77003424548539434</v>
      </c>
      <c r="AT112" s="11">
        <f>IF(('OddsRatio_working_3-way'!X112=0),IF(Q112&gt;0,-Q112^(1/3),(-Q112)^(1/3)),'OddsRatio_working_3-way'!AN112-'OddsRatio_working_3-way'!R112/3)</f>
        <v>-0.30072735489474089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9">
        <f t="shared" si="26"/>
        <v>0.25261283116174099</v>
      </c>
      <c r="E113" s="9">
        <f t="shared" si="27"/>
        <v>0.26427424394268229</v>
      </c>
      <c r="F113" s="9">
        <f t="shared" si="28"/>
        <v>0.48311292489557661</v>
      </c>
      <c r="G113" s="9">
        <f t="shared" si="29"/>
        <v>1.0917443184466333</v>
      </c>
      <c r="H113" s="9">
        <f t="shared" si="30"/>
        <v>3.958627102990377</v>
      </c>
      <c r="I113" s="9">
        <f t="shared" si="31"/>
        <v>3.7839480120389153</v>
      </c>
      <c r="J113" s="9">
        <f t="shared" si="32"/>
        <v>2.0699094320777012</v>
      </c>
      <c r="K113" s="11">
        <f t="shared" si="33"/>
        <v>0.26954177897574122</v>
      </c>
      <c r="L113" s="11">
        <f t="shared" si="34"/>
        <v>0.28169014084507044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-0.25969769445719493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0.23928591560799903</v>
      </c>
      <c r="Q113" s="11">
        <f>2*'OddsRatio_working_3-way'!K113*'OddsRatio_working_3-way'!L113*'OddsRatio_working_3-way'!M113</f>
        <v>7.6694203720512527E-2</v>
      </c>
      <c r="R113" s="11">
        <f t="shared" si="36"/>
        <v>0</v>
      </c>
      <c r="S113" s="11">
        <f t="shared" si="37"/>
        <v>-0.92140177104051924</v>
      </c>
      <c r="T113" s="11">
        <f t="shared" si="38"/>
        <v>-0.29532108046170491</v>
      </c>
      <c r="U113" s="11">
        <f>'OddsRatio_working_3-way'!S113-'OddsRatio_working_3-way'!R113^2/3</f>
        <v>-0.92140177104051924</v>
      </c>
      <c r="V113" s="11">
        <f>'OddsRatio_working_3-way'!S113*'OddsRatio_working_3-way'!R113/3-2*'OddsRatio_working_3-way'!R113^3/27-'OddsRatio_working_3-way'!T113</f>
        <v>0.29532108046170491</v>
      </c>
      <c r="W113" s="11">
        <f>'OddsRatio_working_3-way'!V113^2+4*'OddsRatio_working_3-way'!U113^3/27</f>
        <v>-2.8674763594304764E-2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0.17021259072067316</v>
      </c>
      <c r="Y113" s="11">
        <f>IF('OddsRatio_working_3-way'!W113&gt;=0,IF('OddsRatio_working_3-way'!V113+SQRT('OddsRatio_working_3-way'!W113)&gt;0,0,PI()),ACOS('OddsRatio_working_3-way'!V113/(2*'OddsRatio_working_3-way'!X113)))</f>
        <v>0.52062880590261118</v>
      </c>
      <c r="Z113" s="11">
        <f>'OddsRatio_working_3-way'!X113^(1/3)*COS('OddsRatio_working_3-way'!Y113/3)</f>
        <v>0.54587215922331667</v>
      </c>
      <c r="AA113" s="11">
        <f>'OddsRatio_working_3-way'!X113^(1/3)*COS(('OddsRatio_working_3-way'!Y113+2*PI())/3)</f>
        <v>-0.35581027401972082</v>
      </c>
      <c r="AB113" s="11">
        <f>'OddsRatio_working_3-way'!X113^(1/3)*COS(('OddsRatio_working_3-way'!Y113+4*PI())/3)</f>
        <v>-0.19006188520359571</v>
      </c>
      <c r="AC113" s="11">
        <f>'OddsRatio_working_3-way'!X113^(1/3)*SIN('OddsRatio_working_3-way'!Y113/3)</f>
        <v>9.5694876900736664E-2</v>
      </c>
      <c r="AD113" s="11">
        <f>'OddsRatio_working_3-way'!X113^(1/3)*SIN(('OddsRatio_working_3-way'!Y113+2*PI())/3)</f>
        <v>0.42489171865568798</v>
      </c>
      <c r="AE113" s="11">
        <f>'OddsRatio_working_3-way'!X113^(1/3)*SIN(('OddsRatio_working_3-way'!Y113+4*PI())/3)</f>
        <v>-0.5205865955564245</v>
      </c>
      <c r="AF113" s="11">
        <f>-'OddsRatio_working_3-way'!U113/(3*'OddsRatio_working_3-way'!X113^(1/3))*COS(('OddsRatio_working_3-way'!Y113)/3)</f>
        <v>0.54587215922331656</v>
      </c>
      <c r="AG113" s="11">
        <f>-'OddsRatio_working_3-way'!U113/(3*'OddsRatio_working_3-way'!X113^(1/3))*COS(('OddsRatio_working_3-way'!Y113+2*PI())/3)</f>
        <v>-0.35581027401972076</v>
      </c>
      <c r="AH113" s="11">
        <f>-'OddsRatio_working_3-way'!U113/(3*'OddsRatio_working_3-way'!X113^(1/3))*COS(('OddsRatio_working_3-way'!Y113+4*PI())/3)</f>
        <v>-0.19006188520359568</v>
      </c>
      <c r="AI113" s="11">
        <f>'OddsRatio_working_3-way'!U113/(3*'OddsRatio_working_3-way'!X113^(1/3))*SIN(('OddsRatio_working_3-way'!Y113)/3)</f>
        <v>-9.569487690073665E-2</v>
      </c>
      <c r="AJ113" s="11">
        <f>'OddsRatio_working_3-way'!U113/(3*'OddsRatio_working_3-way'!X113^(1/3))*SIN(('OddsRatio_working_3-way'!Y113+2*PI())/3)</f>
        <v>-0.42489171865568787</v>
      </c>
      <c r="AK113" s="11">
        <f>'OddsRatio_working_3-way'!U113/(3*'OddsRatio_working_3-way'!X113^(1/3))*SIN(('OddsRatio_working_3-way'!Y113+4*PI())/3)</f>
        <v>0.52058659555642439</v>
      </c>
      <c r="AL113" s="11">
        <f>'OddsRatio_working_3-way'!Z113+'OddsRatio_working_3-way'!AF113</f>
        <v>1.0917443184466333</v>
      </c>
      <c r="AM113" s="11">
        <f>'OddsRatio_working_3-way'!AA113+'OddsRatio_working_3-way'!AG113</f>
        <v>-0.71162054803944153</v>
      </c>
      <c r="AN113" s="11">
        <f>'OddsRatio_working_3-way'!AB113+'OddsRatio_working_3-way'!AH113</f>
        <v>-0.38012377040719136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1.0917443184466333</v>
      </c>
      <c r="AS113" s="11">
        <f>IF(('OddsRatio_working_3-way'!X113=0),IF(Q113&gt;0,-Q113^(1/3),(-Q113)^(1/3)),'OddsRatio_working_3-way'!AM113-'OddsRatio_working_3-way'!R113/3)</f>
        <v>-0.71162054803944153</v>
      </c>
      <c r="AT113" s="11">
        <f>IF(('OddsRatio_working_3-way'!X113=0),IF(Q113&gt;0,-Q113^(1/3),(-Q113)^(1/3)),'OddsRatio_working_3-way'!AN113-'OddsRatio_working_3-way'!R113/3)</f>
        <v>-0.38012377040719136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9">
        <f t="shared" si="26"/>
        <v>0.61381698974541654</v>
      </c>
      <c r="E114" s="9">
        <f t="shared" si="27"/>
        <v>0.22196253838140179</v>
      </c>
      <c r="F114" s="9">
        <f t="shared" si="28"/>
        <v>0.16422047187318176</v>
      </c>
      <c r="G114" s="9">
        <f t="shared" si="29"/>
        <v>1.1234822916807436</v>
      </c>
      <c r="H114" s="9">
        <f t="shared" si="30"/>
        <v>1.6291500833412165</v>
      </c>
      <c r="I114" s="9">
        <f t="shared" si="31"/>
        <v>4.5052647500439198</v>
      </c>
      <c r="J114" s="9">
        <f t="shared" si="32"/>
        <v>6.0893747813137686</v>
      </c>
      <c r="K114" s="11">
        <f t="shared" si="33"/>
        <v>0.64102564102564097</v>
      </c>
      <c r="L114" s="11">
        <f t="shared" si="34"/>
        <v>0.24271844660194175</v>
      </c>
      <c r="M114" s="11">
        <f t="shared" si="35"/>
        <v>0.18083182640144665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-0.22268649379378158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0.23099161295056586</v>
      </c>
      <c r="Q114" s="11">
        <f>2*'OddsRatio_working_3-way'!K114*'OddsRatio_working_3-way'!L114*'OddsRatio_working_3-way'!M114</f>
        <v>5.6270794872245032E-2</v>
      </c>
      <c r="R114" s="11">
        <f t="shared" si="36"/>
        <v>0</v>
      </c>
      <c r="S114" s="11">
        <f t="shared" si="37"/>
        <v>-1.0372951184209458</v>
      </c>
      <c r="T114" s="11">
        <f t="shared" si="38"/>
        <v>-0.25269065004164332</v>
      </c>
      <c r="U114" s="11">
        <f>'OddsRatio_working_3-way'!S114-'OddsRatio_working_3-way'!R114^2/3</f>
        <v>-1.0372951184209458</v>
      </c>
      <c r="V114" s="11">
        <f>'OddsRatio_working_3-way'!S114*'OddsRatio_working_3-way'!R114/3-2*'OddsRatio_working_3-way'!R114^3/27-'OddsRatio_working_3-way'!T114</f>
        <v>0.25269065004164332</v>
      </c>
      <c r="W114" s="11">
        <f>'OddsRatio_working_3-way'!V114^2+4*'OddsRatio_working_3-way'!U114^3/27</f>
        <v>-0.10149706613435022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0.20331602909806354</v>
      </c>
      <c r="Y114" s="11">
        <f>IF('OddsRatio_working_3-way'!W114&gt;=0,IF('OddsRatio_working_3-way'!V114+SQRT('OddsRatio_working_3-way'!W114)&gt;0,0,PI()),ACOS('OddsRatio_working_3-way'!V114/(2*'OddsRatio_working_3-way'!X114)))</f>
        <v>0.90023823367307898</v>
      </c>
      <c r="Z114" s="11">
        <f>'OddsRatio_working_3-way'!X114^(1/3)*COS('OddsRatio_working_3-way'!Y114/3)</f>
        <v>0.56174114584037182</v>
      </c>
      <c r="AA114" s="11">
        <f>'OddsRatio_working_3-way'!X114^(1/3)*COS(('OddsRatio_working_3-way'!Y114+2*PI())/3)</f>
        <v>-0.43139945190257939</v>
      </c>
      <c r="AB114" s="11">
        <f>'OddsRatio_working_3-way'!X114^(1/3)*COS(('OddsRatio_working_3-way'!Y114+4*PI())/3)</f>
        <v>-0.13034169393779266</v>
      </c>
      <c r="AC114" s="11">
        <f>'OddsRatio_working_3-way'!X114^(1/3)*SIN('OddsRatio_working_3-way'!Y114/3)</f>
        <v>0.17381577760259501</v>
      </c>
      <c r="AD114" s="11">
        <f>'OddsRatio_working_3-way'!X114^(1/3)*SIN(('OddsRatio_working_3-way'!Y114+2*PI())/3)</f>
        <v>0.39957421384744385</v>
      </c>
      <c r="AE114" s="11">
        <f>'OddsRatio_working_3-way'!X114^(1/3)*SIN(('OddsRatio_working_3-way'!Y114+4*PI())/3)</f>
        <v>-0.57338999145003866</v>
      </c>
      <c r="AF114" s="11">
        <f>-'OddsRatio_working_3-way'!U114/(3*'OddsRatio_working_3-way'!X114^(1/3))*COS(('OddsRatio_working_3-way'!Y114)/3)</f>
        <v>0.56174114584037171</v>
      </c>
      <c r="AG114" s="11">
        <f>-'OddsRatio_working_3-way'!U114/(3*'OddsRatio_working_3-way'!X114^(1/3))*COS(('OddsRatio_working_3-way'!Y114+2*PI())/3)</f>
        <v>-0.43139945190257928</v>
      </c>
      <c r="AH114" s="11">
        <f>-'OddsRatio_working_3-way'!U114/(3*'OddsRatio_working_3-way'!X114^(1/3))*COS(('OddsRatio_working_3-way'!Y114+4*PI())/3)</f>
        <v>-0.13034169393779263</v>
      </c>
      <c r="AI114" s="11">
        <f>'OddsRatio_working_3-way'!U114/(3*'OddsRatio_working_3-way'!X114^(1/3))*SIN(('OddsRatio_working_3-way'!Y114)/3)</f>
        <v>-0.17381577760259498</v>
      </c>
      <c r="AJ114" s="11">
        <f>'OddsRatio_working_3-way'!U114/(3*'OddsRatio_working_3-way'!X114^(1/3))*SIN(('OddsRatio_working_3-way'!Y114+2*PI())/3)</f>
        <v>-0.39957421384744374</v>
      </c>
      <c r="AK114" s="11">
        <f>'OddsRatio_working_3-way'!U114/(3*'OddsRatio_working_3-way'!X114^(1/3))*SIN(('OddsRatio_working_3-way'!Y114+4*PI())/3)</f>
        <v>0.57338999145003855</v>
      </c>
      <c r="AL114" s="11">
        <f>'OddsRatio_working_3-way'!Z114+'OddsRatio_working_3-way'!AF114</f>
        <v>1.1234822916807436</v>
      </c>
      <c r="AM114" s="11">
        <f>'OddsRatio_working_3-way'!AA114+'OddsRatio_working_3-way'!AG114</f>
        <v>-0.86279890380515867</v>
      </c>
      <c r="AN114" s="11">
        <f>'OddsRatio_working_3-way'!AB114+'OddsRatio_working_3-way'!AH114</f>
        <v>-0.26068338787558532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1.1234822916807436</v>
      </c>
      <c r="AS114" s="11">
        <f>IF(('OddsRatio_working_3-way'!X114=0),IF(Q114&gt;0,-Q114^(1/3),(-Q114)^(1/3)),'OddsRatio_working_3-way'!AM114-'OddsRatio_working_3-way'!R114/3)</f>
        <v>-0.86279890380515867</v>
      </c>
      <c r="AT114" s="11">
        <f>IF(('OddsRatio_working_3-way'!X114=0),IF(Q114&gt;0,-Q114^(1/3),(-Q114)^(1/3)),'OddsRatio_working_3-way'!AN114-'OddsRatio_working_3-way'!R114/3)</f>
        <v>-0.26068338787558532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9">
        <f t="shared" si="26"/>
        <v>0.57987569302385267</v>
      </c>
      <c r="E115" s="9">
        <f t="shared" si="27"/>
        <v>0.23531463876740083</v>
      </c>
      <c r="F115" s="9">
        <f t="shared" si="28"/>
        <v>0.18480966820874656</v>
      </c>
      <c r="G115" s="9">
        <f t="shared" si="29"/>
        <v>1.0654522523240215</v>
      </c>
      <c r="H115" s="9">
        <f t="shared" si="30"/>
        <v>1.7245075315803347</v>
      </c>
      <c r="I115" s="9">
        <f t="shared" si="31"/>
        <v>4.2496293695882654</v>
      </c>
      <c r="J115" s="9">
        <f t="shared" si="32"/>
        <v>5.4109723246214489</v>
      </c>
      <c r="K115" s="11">
        <f t="shared" si="33"/>
        <v>0.59523809523809523</v>
      </c>
      <c r="L115" s="11">
        <f t="shared" si="34"/>
        <v>0.24691358024691359</v>
      </c>
      <c r="M115" s="11">
        <f t="shared" si="35"/>
        <v>0.19455252918287938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-0.24551705680110347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0.22503356917537637</v>
      </c>
      <c r="Q115" s="11">
        <f>2*'OddsRatio_working_3-way'!K115*'OddsRatio_working_3-way'!L115*'OddsRatio_working_3-way'!M115</f>
        <v>5.7187692293615339E-2</v>
      </c>
      <c r="R115" s="11">
        <f t="shared" si="36"/>
        <v>0</v>
      </c>
      <c r="S115" s="11">
        <f t="shared" si="37"/>
        <v>-0.91657000172366421</v>
      </c>
      <c r="T115" s="11">
        <f t="shared" si="38"/>
        <v>-0.23292757350029583</v>
      </c>
      <c r="U115" s="11">
        <f>'OddsRatio_working_3-way'!S115-'OddsRatio_working_3-way'!R115^2/3</f>
        <v>-0.91657000172366421</v>
      </c>
      <c r="V115" s="11">
        <f>'OddsRatio_working_3-way'!S115*'OddsRatio_working_3-way'!R115/3-2*'OddsRatio_working_3-way'!R115^3/27-'OddsRatio_working_3-way'!T115</f>
        <v>0.23292757350029583</v>
      </c>
      <c r="W115" s="11">
        <f>'OddsRatio_working_3-way'!V115^2+4*'OddsRatio_working_3-way'!U115^3/27</f>
        <v>-5.9820446112826782E-2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0.16887547232321995</v>
      </c>
      <c r="Y115" s="11">
        <f>IF('OddsRatio_working_3-way'!W115&gt;=0,IF('OddsRatio_working_3-way'!V115+SQRT('OddsRatio_working_3-way'!W115)&gt;0,0,PI()),ACOS('OddsRatio_working_3-way'!V115/(2*'OddsRatio_working_3-way'!X115)))</f>
        <v>0.80980038694142875</v>
      </c>
      <c r="Z115" s="11">
        <f>'OddsRatio_working_3-way'!X115^(1/3)*COS('OddsRatio_working_3-way'!Y115/3)</f>
        <v>0.53272612616201076</v>
      </c>
      <c r="AA115" s="11">
        <f>'OddsRatio_working_3-way'!X115^(1/3)*COS(('OddsRatio_working_3-way'!Y115+2*PI())/3)</f>
        <v>-0.39401358720538604</v>
      </c>
      <c r="AB115" s="11">
        <f>'OddsRatio_working_3-way'!X115^(1/3)*COS(('OddsRatio_working_3-way'!Y115+4*PI())/3)</f>
        <v>-0.13871253895662472</v>
      </c>
      <c r="AC115" s="11">
        <f>'OddsRatio_working_3-way'!X115^(1/3)*SIN('OddsRatio_working_3-way'!Y115/3)</f>
        <v>0.14739812893081589</v>
      </c>
      <c r="AD115" s="11">
        <f>'OddsRatio_working_3-way'!X115^(1/3)*SIN(('OddsRatio_working_3-way'!Y115+2*PI())/3)</f>
        <v>0.38765529405056731</v>
      </c>
      <c r="AE115" s="11">
        <f>'OddsRatio_working_3-way'!X115^(1/3)*SIN(('OddsRatio_working_3-way'!Y115+4*PI())/3)</f>
        <v>-0.53505342298138325</v>
      </c>
      <c r="AF115" s="11">
        <f>-'OddsRatio_working_3-way'!U115/(3*'OddsRatio_working_3-way'!X115^(1/3))*COS(('OddsRatio_working_3-way'!Y115)/3)</f>
        <v>0.53272612616201076</v>
      </c>
      <c r="AG115" s="11">
        <f>-'OddsRatio_working_3-way'!U115/(3*'OddsRatio_working_3-way'!X115^(1/3))*COS(('OddsRatio_working_3-way'!Y115+2*PI())/3)</f>
        <v>-0.39401358720538593</v>
      </c>
      <c r="AH115" s="11">
        <f>-'OddsRatio_working_3-way'!U115/(3*'OddsRatio_working_3-way'!X115^(1/3))*COS(('OddsRatio_working_3-way'!Y115+4*PI())/3)</f>
        <v>-0.13871253895662469</v>
      </c>
      <c r="AI115" s="11">
        <f>'OddsRatio_working_3-way'!U115/(3*'OddsRatio_working_3-way'!X115^(1/3))*SIN(('OddsRatio_working_3-way'!Y115)/3)</f>
        <v>-0.14739812893081586</v>
      </c>
      <c r="AJ115" s="11">
        <f>'OddsRatio_working_3-way'!U115/(3*'OddsRatio_working_3-way'!X115^(1/3))*SIN(('OddsRatio_working_3-way'!Y115+2*PI())/3)</f>
        <v>-0.3876552940505672</v>
      </c>
      <c r="AK115" s="11">
        <f>'OddsRatio_working_3-way'!U115/(3*'OddsRatio_working_3-way'!X115^(1/3))*SIN(('OddsRatio_working_3-way'!Y115+4*PI())/3)</f>
        <v>0.53505342298138314</v>
      </c>
      <c r="AL115" s="11">
        <f>'OddsRatio_working_3-way'!Z115+'OddsRatio_working_3-way'!AF115</f>
        <v>1.0654522523240215</v>
      </c>
      <c r="AM115" s="11">
        <f>'OddsRatio_working_3-way'!AA115+'OddsRatio_working_3-way'!AG115</f>
        <v>-0.78802717441077197</v>
      </c>
      <c r="AN115" s="11">
        <f>'OddsRatio_working_3-way'!AB115+'OddsRatio_working_3-way'!AH115</f>
        <v>-0.27742507791324944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1.0654522523240215</v>
      </c>
      <c r="AS115" s="11">
        <f>IF(('OddsRatio_working_3-way'!X115=0),IF(Q115&gt;0,-Q115^(1/3),(-Q115)^(1/3)),'OddsRatio_working_3-way'!AM115-'OddsRatio_working_3-way'!R115/3)</f>
        <v>-0.78802717441077197</v>
      </c>
      <c r="AT115" s="11">
        <f>IF(('OddsRatio_working_3-way'!X115=0),IF(Q115&gt;0,-Q115^(1/3),(-Q115)^(1/3)),'OddsRatio_working_3-way'!AN115-'OddsRatio_working_3-way'!R115/3)</f>
        <v>-0.27742507791324944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9">
        <f t="shared" si="26"/>
        <v>0.54821261194665838</v>
      </c>
      <c r="E116" s="9">
        <f t="shared" si="27"/>
        <v>0.2454250621760192</v>
      </c>
      <c r="F116" s="9">
        <f t="shared" si="28"/>
        <v>0.20636232587732245</v>
      </c>
      <c r="G116" s="9">
        <f t="shared" si="29"/>
        <v>1.0565510304690779</v>
      </c>
      <c r="H116" s="9">
        <f t="shared" si="30"/>
        <v>1.8241098037658809</v>
      </c>
      <c r="I116" s="9">
        <f t="shared" si="31"/>
        <v>4.0745634986650163</v>
      </c>
      <c r="J116" s="9">
        <f t="shared" si="32"/>
        <v>4.8458457509074426</v>
      </c>
      <c r="K116" s="11">
        <f t="shared" si="33"/>
        <v>0.5617977528089888</v>
      </c>
      <c r="L116" s="11">
        <f t="shared" si="34"/>
        <v>0.25575447570332482</v>
      </c>
      <c r="M116" s="11">
        <f t="shared" si="35"/>
        <v>0.21551724137931036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-0.25584341008610045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0.2269808585462722</v>
      </c>
      <c r="Q116" s="11">
        <f>2*'OddsRatio_working_3-way'!K116*'OddsRatio_working_3-way'!L116*'OddsRatio_working_3-way'!M116</f>
        <v>6.1932021431452169E-2</v>
      </c>
      <c r="R116" s="11">
        <f t="shared" si="36"/>
        <v>0</v>
      </c>
      <c r="S116" s="11">
        <f t="shared" si="37"/>
        <v>-0.88718665245231465</v>
      </c>
      <c r="T116" s="11">
        <f t="shared" si="38"/>
        <v>-0.24207002795424681</v>
      </c>
      <c r="U116" s="11">
        <f>'OddsRatio_working_3-way'!S116-'OddsRatio_working_3-way'!R116^2/3</f>
        <v>-0.88718665245231465</v>
      </c>
      <c r="V116" s="11">
        <f>'OddsRatio_working_3-way'!S116*'OddsRatio_working_3-way'!R116/3-2*'OddsRatio_working_3-way'!R116^3/27-'OddsRatio_working_3-way'!T116</f>
        <v>0.24207002795424681</v>
      </c>
      <c r="W116" s="11">
        <f>'OddsRatio_working_3-way'!V116^2+4*'OddsRatio_working_3-way'!U116^3/27</f>
        <v>-4.4854657537076736E-2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0.16082020704100478</v>
      </c>
      <c r="Y116" s="11">
        <f>IF('OddsRatio_working_3-way'!W116&gt;=0,IF('OddsRatio_working_3-way'!V116+SQRT('OddsRatio_working_3-way'!W116)&gt;0,0,PI()),ACOS('OddsRatio_working_3-way'!V116/(2*'OddsRatio_working_3-way'!X116)))</f>
        <v>0.71877830710009205</v>
      </c>
      <c r="Z116" s="11">
        <f>'OddsRatio_working_3-way'!X116^(1/3)*COS('OddsRatio_working_3-way'!Y116/3)</f>
        <v>0.52827551523453897</v>
      </c>
      <c r="AA116" s="11">
        <f>'OddsRatio_working_3-way'!X116^(1/3)*COS(('OddsRatio_working_3-way'!Y116+2*PI())/3)</f>
        <v>-0.37589820731142765</v>
      </c>
      <c r="AB116" s="11">
        <f>'OddsRatio_working_3-way'!X116^(1/3)*COS(('OddsRatio_working_3-way'!Y116+4*PI())/3)</f>
        <v>-0.15237730792311147</v>
      </c>
      <c r="AC116" s="11">
        <f>'OddsRatio_working_3-way'!X116^(1/3)*SIN('OddsRatio_working_3-way'!Y116/3)</f>
        <v>0.12904985143135173</v>
      </c>
      <c r="AD116" s="11">
        <f>'OddsRatio_working_3-way'!X116^(1/3)*SIN(('OddsRatio_working_3-way'!Y116+2*PI())/3)</f>
        <v>0.39297509067474817</v>
      </c>
      <c r="AE116" s="11">
        <f>'OddsRatio_working_3-way'!X116^(1/3)*SIN(('OddsRatio_working_3-way'!Y116+4*PI())/3)</f>
        <v>-0.52202494210609973</v>
      </c>
      <c r="AF116" s="11">
        <f>-'OddsRatio_working_3-way'!U116/(3*'OddsRatio_working_3-way'!X116^(1/3))*COS(('OddsRatio_working_3-way'!Y116)/3)</f>
        <v>0.52827551523453897</v>
      </c>
      <c r="AG116" s="11">
        <f>-'OddsRatio_working_3-way'!U116/(3*'OddsRatio_working_3-way'!X116^(1/3))*COS(('OddsRatio_working_3-way'!Y116+2*PI())/3)</f>
        <v>-0.37589820731142765</v>
      </c>
      <c r="AH116" s="11">
        <f>-'OddsRatio_working_3-way'!U116/(3*'OddsRatio_working_3-way'!X116^(1/3))*COS(('OddsRatio_working_3-way'!Y116+4*PI())/3)</f>
        <v>-0.15237730792311147</v>
      </c>
      <c r="AI116" s="11">
        <f>'OddsRatio_working_3-way'!U116/(3*'OddsRatio_working_3-way'!X116^(1/3))*SIN(('OddsRatio_working_3-way'!Y116)/3)</f>
        <v>-0.12904985143135173</v>
      </c>
      <c r="AJ116" s="11">
        <f>'OddsRatio_working_3-way'!U116/(3*'OddsRatio_working_3-way'!X116^(1/3))*SIN(('OddsRatio_working_3-way'!Y116+2*PI())/3)</f>
        <v>-0.39297509067474817</v>
      </c>
      <c r="AK116" s="11">
        <f>'OddsRatio_working_3-way'!U116/(3*'OddsRatio_working_3-way'!X116^(1/3))*SIN(('OddsRatio_working_3-way'!Y116+4*PI())/3)</f>
        <v>0.52202494210609973</v>
      </c>
      <c r="AL116" s="11">
        <f>'OddsRatio_working_3-way'!Z116+'OddsRatio_working_3-way'!AF116</f>
        <v>1.0565510304690779</v>
      </c>
      <c r="AM116" s="11">
        <f>'OddsRatio_working_3-way'!AA116+'OddsRatio_working_3-way'!AG116</f>
        <v>-0.75179641462285529</v>
      </c>
      <c r="AN116" s="11">
        <f>'OddsRatio_working_3-way'!AB116+'OddsRatio_working_3-way'!AH116</f>
        <v>-0.30475461584622293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1.0565510304690779</v>
      </c>
      <c r="AS116" s="11">
        <f>IF(('OddsRatio_working_3-way'!X116=0),IF(Q116&gt;0,-Q116^(1/3),(-Q116)^(1/3)),'OddsRatio_working_3-way'!AM116-'OddsRatio_working_3-way'!R116/3)</f>
        <v>-0.75179641462285529</v>
      </c>
      <c r="AT116" s="11">
        <f>IF(('OddsRatio_working_3-way'!X116=0),IF(Q116&gt;0,-Q116^(1/3),(-Q116)^(1/3)),'OddsRatio_working_3-way'!AN116-'OddsRatio_working_3-way'!R116/3)</f>
        <v>-0.30475461584622293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9">
        <f t="shared" si="26"/>
        <v>0.46761423612026076</v>
      </c>
      <c r="E117" s="9">
        <f t="shared" si="27"/>
        <v>0.26656637022101287</v>
      </c>
      <c r="F117" s="9">
        <f t="shared" si="28"/>
        <v>0.26581939365872642</v>
      </c>
      <c r="G117" s="9">
        <f t="shared" si="29"/>
        <v>1.0541804403990649</v>
      </c>
      <c r="H117" s="9">
        <f t="shared" si="30"/>
        <v>2.1385148756309902</v>
      </c>
      <c r="I117" s="9">
        <f t="shared" si="31"/>
        <v>3.7514109494415591</v>
      </c>
      <c r="J117" s="9">
        <f t="shared" si="32"/>
        <v>3.7619527538455491</v>
      </c>
      <c r="K117" s="11">
        <f t="shared" si="33"/>
        <v>0.48076923076923073</v>
      </c>
      <c r="L117" s="11">
        <f t="shared" si="34"/>
        <v>0.2770083102493075</v>
      </c>
      <c r="M117" s="11">
        <f t="shared" si="35"/>
        <v>0.27624309392265195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-0.27169800325628979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0.23214014524983137</v>
      </c>
      <c r="Q117" s="11">
        <f>2*'OddsRatio_working_3-way'!K117*'OddsRatio_working_3-way'!L117*'OddsRatio_working_3-way'!M117</f>
        <v>7.3578492947648608E-2</v>
      </c>
      <c r="R117" s="11">
        <f t="shared" si="36"/>
        <v>0</v>
      </c>
      <c r="S117" s="11">
        <f t="shared" si="37"/>
        <v>-0.85440504702883691</v>
      </c>
      <c r="T117" s="11">
        <f t="shared" si="38"/>
        <v>-0.27080984057966306</v>
      </c>
      <c r="U117" s="11">
        <f>'OddsRatio_working_3-way'!S117-'OddsRatio_working_3-way'!R117^2/3</f>
        <v>-0.85440504702883691</v>
      </c>
      <c r="V117" s="11">
        <f>'OddsRatio_working_3-way'!S117*'OddsRatio_working_3-way'!R117/3-2*'OddsRatio_working_3-way'!R117^3/27-'OddsRatio_working_3-way'!T117</f>
        <v>0.27080984057966306</v>
      </c>
      <c r="W117" s="11">
        <f>'OddsRatio_working_3-way'!V117^2+4*'OddsRatio_working_3-way'!U117^3/27</f>
        <v>-1.9065364501921755E-2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0.15198958373578128</v>
      </c>
      <c r="Y117" s="11">
        <f>IF('OddsRatio_working_3-way'!W117&gt;=0,IF('OddsRatio_working_3-way'!V117+SQRT('OddsRatio_working_3-way'!W117)&gt;0,0,PI()),ACOS('OddsRatio_working_3-way'!V117/(2*'OddsRatio_working_3-way'!X117)))</f>
        <v>0.47151114313437392</v>
      </c>
      <c r="Z117" s="11">
        <f>'OddsRatio_working_3-way'!X117^(1/3)*COS('OddsRatio_working_3-way'!Y117/3)</f>
        <v>0.52709022019953256</v>
      </c>
      <c r="AA117" s="11">
        <f>'OddsRatio_working_3-way'!X117^(1/3)*COS(('OddsRatio_working_3-way'!Y117+2*PI())/3)</f>
        <v>-0.33588587720045093</v>
      </c>
      <c r="AB117" s="11">
        <f>'OddsRatio_working_3-way'!X117^(1/3)*COS(('OddsRatio_working_3-way'!Y117+4*PI())/3)</f>
        <v>-0.1912043429990819</v>
      </c>
      <c r="AC117" s="11">
        <f>'OddsRatio_working_3-way'!X117^(1/3)*SIN('OddsRatio_working_3-way'!Y117/3)</f>
        <v>8.3531922717928642E-2</v>
      </c>
      <c r="AD117" s="11">
        <f>'OddsRatio_working_3-way'!X117^(1/3)*SIN(('OddsRatio_working_3-way'!Y117+2*PI())/3)</f>
        <v>0.41470755942016446</v>
      </c>
      <c r="AE117" s="11">
        <f>'OddsRatio_working_3-way'!X117^(1/3)*SIN(('OddsRatio_working_3-way'!Y117+4*PI())/3)</f>
        <v>-0.49823948213809299</v>
      </c>
      <c r="AF117" s="11">
        <f>-'OddsRatio_working_3-way'!U117/(3*'OddsRatio_working_3-way'!X117^(1/3))*COS(('OddsRatio_working_3-way'!Y117)/3)</f>
        <v>0.52709022019953244</v>
      </c>
      <c r="AG117" s="11">
        <f>-'OddsRatio_working_3-way'!U117/(3*'OddsRatio_working_3-way'!X117^(1/3))*COS(('OddsRatio_working_3-way'!Y117+2*PI())/3)</f>
        <v>-0.33588587720045082</v>
      </c>
      <c r="AH117" s="11">
        <f>-'OddsRatio_working_3-way'!U117/(3*'OddsRatio_working_3-way'!X117^(1/3))*COS(('OddsRatio_working_3-way'!Y117+4*PI())/3)</f>
        <v>-0.19120434299908184</v>
      </c>
      <c r="AI117" s="11">
        <f>'OddsRatio_working_3-way'!U117/(3*'OddsRatio_working_3-way'!X117^(1/3))*SIN(('OddsRatio_working_3-way'!Y117)/3)</f>
        <v>-8.3531922717928628E-2</v>
      </c>
      <c r="AJ117" s="11">
        <f>'OddsRatio_working_3-way'!U117/(3*'OddsRatio_working_3-way'!X117^(1/3))*SIN(('OddsRatio_working_3-way'!Y117+2*PI())/3)</f>
        <v>-0.41470755942016435</v>
      </c>
      <c r="AK117" s="11">
        <f>'OddsRatio_working_3-way'!U117/(3*'OddsRatio_working_3-way'!X117^(1/3))*SIN(('OddsRatio_working_3-way'!Y117+4*PI())/3)</f>
        <v>0.49823948213809294</v>
      </c>
      <c r="AL117" s="11">
        <f>'OddsRatio_working_3-way'!Z117+'OddsRatio_working_3-way'!AF117</f>
        <v>1.0541804403990649</v>
      </c>
      <c r="AM117" s="11">
        <f>'OddsRatio_working_3-way'!AA117+'OddsRatio_working_3-way'!AG117</f>
        <v>-0.67177175440090175</v>
      </c>
      <c r="AN117" s="11">
        <f>'OddsRatio_working_3-way'!AB117+'OddsRatio_working_3-way'!AH117</f>
        <v>-0.38240868599816374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1.0541804403990649</v>
      </c>
      <c r="AS117" s="11">
        <f>IF(('OddsRatio_working_3-way'!X117=0),IF(Q117&gt;0,-Q117^(1/3),(-Q117)^(1/3)),'OddsRatio_working_3-way'!AM117-'OddsRatio_working_3-way'!R117/3)</f>
        <v>-0.67177175440090175</v>
      </c>
      <c r="AT117" s="11">
        <f>IF(('OddsRatio_working_3-way'!X117=0),IF(Q117&gt;0,-Q117^(1/3),(-Q117)^(1/3)),'OddsRatio_working_3-way'!AN117-'OddsRatio_working_3-way'!R117/3)</f>
        <v>-0.38240868599816374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9">
        <f t="shared" si="26"/>
        <v>0.35348967356242078</v>
      </c>
      <c r="E118" s="9">
        <f t="shared" si="27"/>
        <v>0.28219141430929928</v>
      </c>
      <c r="F118" s="9">
        <f t="shared" si="28"/>
        <v>0.36431891212827999</v>
      </c>
      <c r="G118" s="9">
        <f t="shared" si="29"/>
        <v>1.0511131913067346</v>
      </c>
      <c r="H118" s="9">
        <f t="shared" si="30"/>
        <v>2.8289369528737183</v>
      </c>
      <c r="I118" s="9">
        <f t="shared" si="31"/>
        <v>3.5436939229622983</v>
      </c>
      <c r="J118" s="9">
        <f t="shared" si="32"/>
        <v>2.7448478975691795</v>
      </c>
      <c r="K118" s="11">
        <f t="shared" si="33"/>
        <v>0.36496350364963503</v>
      </c>
      <c r="L118" s="11">
        <f t="shared" si="34"/>
        <v>0.29239766081871343</v>
      </c>
      <c r="M118" s="11">
        <f t="shared" si="35"/>
        <v>0.37593984962406013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-0.28042349438713965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0.23348806129807803</v>
      </c>
      <c r="Q118" s="11">
        <f>2*'OddsRatio_working_3-way'!K118*'OddsRatio_working_3-way'!L118*'OddsRatio_working_3-way'!M118</f>
        <v>8.0236447181470119E-2</v>
      </c>
      <c r="R118" s="11">
        <f t="shared" si="36"/>
        <v>0</v>
      </c>
      <c r="S118" s="11">
        <f t="shared" si="37"/>
        <v>-0.83262660216242534</v>
      </c>
      <c r="T118" s="11">
        <f t="shared" si="38"/>
        <v>-0.28612598012454482</v>
      </c>
      <c r="U118" s="11">
        <f>'OddsRatio_working_3-way'!S118-'OddsRatio_working_3-way'!R118^2/3</f>
        <v>-0.83262660216242534</v>
      </c>
      <c r="V118" s="11">
        <f>'OddsRatio_working_3-way'!S118*'OddsRatio_working_3-way'!R118/3-2*'OddsRatio_working_3-way'!R118^3/27-'OddsRatio_working_3-way'!T118</f>
        <v>0.28612598012454482</v>
      </c>
      <c r="W118" s="11">
        <f>'OddsRatio_working_3-way'!V118^2+4*'OddsRatio_working_3-way'!U118^3/27</f>
        <v>-3.6478635595500603E-3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0.14621554300225872</v>
      </c>
      <c r="Y118" s="11">
        <f>IF('OddsRatio_working_3-way'!W118&gt;=0,IF('OddsRatio_working_3-way'!V118+SQRT('OddsRatio_working_3-way'!W118)&gt;0,0,PI()),ACOS('OddsRatio_working_3-way'!V118/(2*'OddsRatio_working_3-way'!X118)))</f>
        <v>0.20803329254845893</v>
      </c>
      <c r="Z118" s="11">
        <f>'OddsRatio_working_3-way'!X118^(1/3)*COS('OddsRatio_working_3-way'!Y118/3)</f>
        <v>0.52555659565336732</v>
      </c>
      <c r="AA118" s="11">
        <f>'OddsRatio_working_3-way'!X118^(1/3)*COS(('OddsRatio_working_3-way'!Y118+2*PI())/3)</f>
        <v>-0.29439078135042118</v>
      </c>
      <c r="AB118" s="11">
        <f>'OddsRatio_working_3-way'!X118^(1/3)*COS(('OddsRatio_working_3-way'!Y118+4*PI())/3)</f>
        <v>-0.23116581430294605</v>
      </c>
      <c r="AC118" s="11">
        <f>'OddsRatio_working_3-way'!X118^(1/3)*SIN('OddsRatio_working_3-way'!Y118/3)</f>
        <v>3.6502951744364999E-2</v>
      </c>
      <c r="AD118" s="11">
        <f>'OddsRatio_working_3-way'!X118^(1/3)*SIN(('OddsRatio_working_3-way'!Y118+2*PI())/3)</f>
        <v>0.43689388709009991</v>
      </c>
      <c r="AE118" s="11">
        <f>'OddsRatio_working_3-way'!X118^(1/3)*SIN(('OddsRatio_working_3-way'!Y118+4*PI())/3)</f>
        <v>-0.47339683883446487</v>
      </c>
      <c r="AF118" s="11">
        <f>-'OddsRatio_working_3-way'!U118/(3*'OddsRatio_working_3-way'!X118^(1/3))*COS(('OddsRatio_working_3-way'!Y118)/3)</f>
        <v>0.52555659565336732</v>
      </c>
      <c r="AG118" s="11">
        <f>-'OddsRatio_working_3-way'!U118/(3*'OddsRatio_working_3-way'!X118^(1/3))*COS(('OddsRatio_working_3-way'!Y118+2*PI())/3)</f>
        <v>-0.29439078135042118</v>
      </c>
      <c r="AH118" s="11">
        <f>-'OddsRatio_working_3-way'!U118/(3*'OddsRatio_working_3-way'!X118^(1/3))*COS(('OddsRatio_working_3-way'!Y118+4*PI())/3)</f>
        <v>-0.23116581430294605</v>
      </c>
      <c r="AI118" s="11">
        <f>'OddsRatio_working_3-way'!U118/(3*'OddsRatio_working_3-way'!X118^(1/3))*SIN(('OddsRatio_working_3-way'!Y118)/3)</f>
        <v>-3.6502951744364999E-2</v>
      </c>
      <c r="AJ118" s="11">
        <f>'OddsRatio_working_3-way'!U118/(3*'OddsRatio_working_3-way'!X118^(1/3))*SIN(('OddsRatio_working_3-way'!Y118+2*PI())/3)</f>
        <v>-0.43689388709009991</v>
      </c>
      <c r="AK118" s="11">
        <f>'OddsRatio_working_3-way'!U118/(3*'OddsRatio_working_3-way'!X118^(1/3))*SIN(('OddsRatio_working_3-way'!Y118+4*PI())/3)</f>
        <v>0.47339683883446487</v>
      </c>
      <c r="AL118" s="11">
        <f>'OddsRatio_working_3-way'!Z118+'OddsRatio_working_3-way'!AF118</f>
        <v>1.0511131913067346</v>
      </c>
      <c r="AM118" s="11">
        <f>'OddsRatio_working_3-way'!AA118+'OddsRatio_working_3-way'!AG118</f>
        <v>-0.58878156270084236</v>
      </c>
      <c r="AN118" s="11">
        <f>'OddsRatio_working_3-way'!AB118+'OddsRatio_working_3-way'!AH118</f>
        <v>-0.46233162860589211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1.0511131913067346</v>
      </c>
      <c r="AS118" s="11">
        <f>IF(('OddsRatio_working_3-way'!X118=0),IF(Q118&gt;0,-Q118^(1/3),(-Q118)^(1/3)),'OddsRatio_working_3-way'!AM118-'OddsRatio_working_3-way'!R118/3)</f>
        <v>-0.58878156270084236</v>
      </c>
      <c r="AT118" s="11">
        <f>IF(('OddsRatio_working_3-way'!X118=0),IF(Q118&gt;0,-Q118^(1/3),(-Q118)^(1/3)),'OddsRatio_working_3-way'!AN118-'OddsRatio_working_3-way'!R118/3)</f>
        <v>-0.46233162860589211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9">
        <f t="shared" si="26"/>
        <v>0.39975774214769394</v>
      </c>
      <c r="E119" s="9">
        <f t="shared" si="27"/>
        <v>0.31615338449560193</v>
      </c>
      <c r="F119" s="9">
        <f t="shared" si="28"/>
        <v>0.28408887335670407</v>
      </c>
      <c r="G119" s="9">
        <f t="shared" si="29"/>
        <v>1.0500105098924339</v>
      </c>
      <c r="H119" s="9">
        <f t="shared" si="30"/>
        <v>2.5015150291461805</v>
      </c>
      <c r="I119" s="9">
        <f t="shared" si="31"/>
        <v>3.1630216503784139</v>
      </c>
      <c r="J119" s="9">
        <f t="shared" si="32"/>
        <v>3.5200252237418419</v>
      </c>
      <c r="K119" s="11">
        <f t="shared" si="33"/>
        <v>0.41152263374485593</v>
      </c>
      <c r="L119" s="11">
        <f t="shared" si="34"/>
        <v>0.32679738562091504</v>
      </c>
      <c r="M119" s="11">
        <f t="shared" si="35"/>
        <v>0.29411764705882354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-0.27964553044650453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0.23297465520542116</v>
      </c>
      <c r="Q119" s="11">
        <f>2*'OddsRatio_working_3-way'!K119*'OddsRatio_working_3-way'!L119*'OddsRatio_working_3-way'!M119</f>
        <v>7.9108541665677809E-2</v>
      </c>
      <c r="R119" s="11">
        <f t="shared" si="36"/>
        <v>0</v>
      </c>
      <c r="S119" s="11">
        <f t="shared" si="37"/>
        <v>-0.83310702242741053</v>
      </c>
      <c r="T119" s="11">
        <f t="shared" si="38"/>
        <v>-0.28288863240319539</v>
      </c>
      <c r="U119" s="11">
        <f>'OddsRatio_working_3-way'!S119-'OddsRatio_working_3-way'!R119^2/3</f>
        <v>-0.83310702242741053</v>
      </c>
      <c r="V119" s="11">
        <f>'OddsRatio_working_3-way'!S119*'OddsRatio_working_3-way'!R119/3-2*'OddsRatio_working_3-way'!R119^3/27-'OddsRatio_working_3-way'!T119</f>
        <v>0.28288863240319539</v>
      </c>
      <c r="W119" s="11">
        <f>'OddsRatio_working_3-way'!V119^2+4*'OddsRatio_working_3-way'!U119^3/27</f>
        <v>-5.6380736095938272E-3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0.14634210941535594</v>
      </c>
      <c r="Y119" s="11">
        <f>IF('OddsRatio_working_3-way'!W119&gt;=0,IF('OddsRatio_working_3-way'!V119+SQRT('OddsRatio_working_3-way'!W119)&gt;0,0,PI()),ACOS('OddsRatio_working_3-way'!V119/(2*'OddsRatio_working_3-way'!X119)))</f>
        <v>0.25944739678959383</v>
      </c>
      <c r="Z119" s="11">
        <f>'OddsRatio_working_3-way'!X119^(1/3)*COS('OddsRatio_working_3-way'!Y119/3)</f>
        <v>0.52500525494621686</v>
      </c>
      <c r="AA119" s="11">
        <f>'OddsRatio_working_3-way'!X119^(1/3)*COS(('OddsRatio_working_3-way'!Y119+2*PI())/3)</f>
        <v>-0.30192175120761056</v>
      </c>
      <c r="AB119" s="11">
        <f>'OddsRatio_working_3-way'!X119^(1/3)*COS(('OddsRatio_working_3-way'!Y119+4*PI())/3)</f>
        <v>-0.22308350373860639</v>
      </c>
      <c r="AC119" s="11">
        <f>'OddsRatio_working_3-way'!X119^(1/3)*SIN('OddsRatio_working_3-way'!Y119/3)</f>
        <v>4.5517283398668056E-2</v>
      </c>
      <c r="AD119" s="11">
        <f>'OddsRatio_working_3-way'!X119^(1/3)*SIN(('OddsRatio_working_3-way'!Y119+2*PI())/3)</f>
        <v>0.43190924620441562</v>
      </c>
      <c r="AE119" s="11">
        <f>'OddsRatio_working_3-way'!X119^(1/3)*SIN(('OddsRatio_working_3-way'!Y119+4*PI())/3)</f>
        <v>-0.47742652960308357</v>
      </c>
      <c r="AF119" s="11">
        <f>-'OddsRatio_working_3-way'!U119/(3*'OddsRatio_working_3-way'!X119^(1/3))*COS(('OddsRatio_working_3-way'!Y119)/3)</f>
        <v>0.52500525494621697</v>
      </c>
      <c r="AG119" s="11">
        <f>-'OddsRatio_working_3-way'!U119/(3*'OddsRatio_working_3-way'!X119^(1/3))*COS(('OddsRatio_working_3-way'!Y119+2*PI())/3)</f>
        <v>-0.30192175120761061</v>
      </c>
      <c r="AH119" s="11">
        <f>-'OddsRatio_working_3-way'!U119/(3*'OddsRatio_working_3-way'!X119^(1/3))*COS(('OddsRatio_working_3-way'!Y119+4*PI())/3)</f>
        <v>-0.22308350373860644</v>
      </c>
      <c r="AI119" s="11">
        <f>'OddsRatio_working_3-way'!U119/(3*'OddsRatio_working_3-way'!X119^(1/3))*SIN(('OddsRatio_working_3-way'!Y119)/3)</f>
        <v>-4.5517283398668062E-2</v>
      </c>
      <c r="AJ119" s="11">
        <f>'OddsRatio_working_3-way'!U119/(3*'OddsRatio_working_3-way'!X119^(1/3))*SIN(('OddsRatio_working_3-way'!Y119+2*PI())/3)</f>
        <v>-0.43190924620441573</v>
      </c>
      <c r="AK119" s="11">
        <f>'OddsRatio_working_3-way'!U119/(3*'OddsRatio_working_3-way'!X119^(1/3))*SIN(('OddsRatio_working_3-way'!Y119+4*PI())/3)</f>
        <v>0.47742652960308363</v>
      </c>
      <c r="AL119" s="11">
        <f>'OddsRatio_working_3-way'!Z119+'OddsRatio_working_3-way'!AF119</f>
        <v>1.0500105098924339</v>
      </c>
      <c r="AM119" s="11">
        <f>'OddsRatio_working_3-way'!AA119+'OddsRatio_working_3-way'!AG119</f>
        <v>-0.60384350241522111</v>
      </c>
      <c r="AN119" s="11">
        <f>'OddsRatio_working_3-way'!AB119+'OddsRatio_working_3-way'!AH119</f>
        <v>-0.44616700747721283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1.0500105098924339</v>
      </c>
      <c r="AS119" s="11">
        <f>IF(('OddsRatio_working_3-way'!X119=0),IF(Q119&gt;0,-Q119^(1/3),(-Q119)^(1/3)),'OddsRatio_working_3-way'!AM119-'OddsRatio_working_3-way'!R119/3)</f>
        <v>-0.60384350241522111</v>
      </c>
      <c r="AT119" s="11">
        <f>IF(('OddsRatio_working_3-way'!X119=0),IF(Q119&gt;0,-Q119^(1/3),(-Q119)^(1/3)),'OddsRatio_working_3-way'!AN119-'OddsRatio_working_3-way'!R119/3)</f>
        <v>-0.44616700747721283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9">
        <f t="shared" si="26"/>
        <v>0.44571059377806443</v>
      </c>
      <c r="E120" s="9">
        <f t="shared" si="27"/>
        <v>0.27916833555275328</v>
      </c>
      <c r="F120" s="9">
        <f t="shared" si="28"/>
        <v>0.27512107066918234</v>
      </c>
      <c r="G120" s="9">
        <f t="shared" si="29"/>
        <v>1.0539053625630062</v>
      </c>
      <c r="H120" s="9">
        <f t="shared" si="30"/>
        <v>2.2436083278243473</v>
      </c>
      <c r="I120" s="9">
        <f t="shared" si="31"/>
        <v>3.5820681382793649</v>
      </c>
      <c r="J120" s="9">
        <f t="shared" si="32"/>
        <v>3.6347634064075156</v>
      </c>
      <c r="K120" s="11">
        <f t="shared" si="33"/>
        <v>0.4587155963302752</v>
      </c>
      <c r="L120" s="11">
        <f t="shared" si="34"/>
        <v>0.28985507246376813</v>
      </c>
      <c r="M120" s="11">
        <f t="shared" si="35"/>
        <v>0.2857142857142857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-0.27456455258609225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0.23287176857180836</v>
      </c>
      <c r="Q120" s="11">
        <f>2*'OddsRatio_working_3-way'!K120*'OddsRatio_working_3-way'!L120*'OddsRatio_working_3-way'!M120</f>
        <v>7.5977738522612859E-2</v>
      </c>
      <c r="R120" s="11">
        <f t="shared" si="36"/>
        <v>0</v>
      </c>
      <c r="S120" s="11">
        <f t="shared" si="37"/>
        <v>-0.84814942926323045</v>
      </c>
      <c r="T120" s="11">
        <f t="shared" si="38"/>
        <v>-0.27672085783465927</v>
      </c>
      <c r="U120" s="11">
        <f>'OddsRatio_working_3-way'!S120-'OddsRatio_working_3-way'!R120^2/3</f>
        <v>-0.84814942926323045</v>
      </c>
      <c r="V120" s="11">
        <f>'OddsRatio_working_3-way'!S120*'OddsRatio_working_3-way'!R120/3-2*'OddsRatio_working_3-way'!R120^3/27-'OddsRatio_working_3-way'!T120</f>
        <v>0.27672085783465927</v>
      </c>
      <c r="W120" s="11">
        <f>'OddsRatio_working_3-way'!V120^2+4*'OddsRatio_working_3-way'!U120^3/27</f>
        <v>-1.3814102298701739E-2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0.15032343085781025</v>
      </c>
      <c r="Y120" s="11">
        <f>IF('OddsRatio_working_3-way'!W120&gt;=0,IF('OddsRatio_working_3-way'!V120+SQRT('OddsRatio_working_3-way'!W120)&gt;0,0,PI()),ACOS('OddsRatio_working_3-way'!V120/(2*'OddsRatio_working_3-way'!X120)))</f>
        <v>0.40164731894322481</v>
      </c>
      <c r="Z120" s="11">
        <f>'OddsRatio_working_3-way'!X120^(1/3)*COS('OddsRatio_working_3-way'!Y120/3)</f>
        <v>0.52695268128150308</v>
      </c>
      <c r="AA120" s="11">
        <f>'OddsRatio_working_3-way'!X120^(1/3)*COS(('OddsRatio_working_3-way'!Y120+2*PI())/3)</f>
        <v>-0.32494186824349491</v>
      </c>
      <c r="AB120" s="11">
        <f>'OddsRatio_working_3-way'!X120^(1/3)*COS(('OddsRatio_working_3-way'!Y120+4*PI())/3)</f>
        <v>-0.20201081303800814</v>
      </c>
      <c r="AC120" s="11">
        <f>'OddsRatio_working_3-way'!X120^(1/3)*SIN('OddsRatio_working_3-way'!Y120/3)</f>
        <v>7.0974277814652584E-2</v>
      </c>
      <c r="AD120" s="11">
        <f>'OddsRatio_working_3-way'!X120^(1/3)*SIN(('OddsRatio_working_3-way'!Y120+2*PI())/3)</f>
        <v>0.42086726967478011</v>
      </c>
      <c r="AE120" s="11">
        <f>'OddsRatio_working_3-way'!X120^(1/3)*SIN(('OddsRatio_working_3-way'!Y120+4*PI())/3)</f>
        <v>-0.4918415474894326</v>
      </c>
      <c r="AF120" s="11">
        <f>-'OddsRatio_working_3-way'!U120/(3*'OddsRatio_working_3-way'!X120^(1/3))*COS(('OddsRatio_working_3-way'!Y120)/3)</f>
        <v>0.52695268128150297</v>
      </c>
      <c r="AG120" s="11">
        <f>-'OddsRatio_working_3-way'!U120/(3*'OddsRatio_working_3-way'!X120^(1/3))*COS(('OddsRatio_working_3-way'!Y120+2*PI())/3)</f>
        <v>-0.3249418682434948</v>
      </c>
      <c r="AH120" s="11">
        <f>-'OddsRatio_working_3-way'!U120/(3*'OddsRatio_working_3-way'!X120^(1/3))*COS(('OddsRatio_working_3-way'!Y120+4*PI())/3)</f>
        <v>-0.20201081303800808</v>
      </c>
      <c r="AI120" s="11">
        <f>'OddsRatio_working_3-way'!U120/(3*'OddsRatio_working_3-way'!X120^(1/3))*SIN(('OddsRatio_working_3-way'!Y120)/3)</f>
        <v>-7.097427781465257E-2</v>
      </c>
      <c r="AJ120" s="11">
        <f>'OddsRatio_working_3-way'!U120/(3*'OddsRatio_working_3-way'!X120^(1/3))*SIN(('OddsRatio_working_3-way'!Y120+2*PI())/3)</f>
        <v>-0.42086726967478005</v>
      </c>
      <c r="AK120" s="11">
        <f>'OddsRatio_working_3-way'!U120/(3*'OddsRatio_working_3-way'!X120^(1/3))*SIN(('OddsRatio_working_3-way'!Y120+4*PI())/3)</f>
        <v>0.49184154748943248</v>
      </c>
      <c r="AL120" s="11">
        <f>'OddsRatio_working_3-way'!Z120+'OddsRatio_working_3-way'!AF120</f>
        <v>1.0539053625630062</v>
      </c>
      <c r="AM120" s="11">
        <f>'OddsRatio_working_3-way'!AA120+'OddsRatio_working_3-way'!AG120</f>
        <v>-0.64988373648698972</v>
      </c>
      <c r="AN120" s="11">
        <f>'OddsRatio_working_3-way'!AB120+'OddsRatio_working_3-way'!AH120</f>
        <v>-0.40402162607601622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1.0539053625630062</v>
      </c>
      <c r="AS120" s="11">
        <f>IF(('OddsRatio_working_3-way'!X120=0),IF(Q120&gt;0,-Q120^(1/3),(-Q120)^(1/3)),'OddsRatio_working_3-way'!AM120-'OddsRatio_working_3-way'!R120/3)</f>
        <v>-0.64988373648698972</v>
      </c>
      <c r="AT120" s="11">
        <f>IF(('OddsRatio_working_3-way'!X120=0),IF(Q120&gt;0,-Q120^(1/3),(-Q120)^(1/3)),'OddsRatio_working_3-way'!AN120-'OddsRatio_working_3-way'!R120/3)</f>
        <v>-0.40402162607601622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9">
        <f t="shared" si="26"/>
        <v>0.2801832028897942</v>
      </c>
      <c r="E121" s="9">
        <f t="shared" si="27"/>
        <v>0.28609112243081336</v>
      </c>
      <c r="F121" s="9">
        <f t="shared" si="28"/>
        <v>0.4337256746793926</v>
      </c>
      <c r="G121" s="9">
        <f t="shared" si="29"/>
        <v>1.0529071015638158</v>
      </c>
      <c r="H121" s="9">
        <f t="shared" si="30"/>
        <v>3.5690933278157106</v>
      </c>
      <c r="I121" s="9">
        <f t="shared" si="31"/>
        <v>3.4953898307062437</v>
      </c>
      <c r="J121" s="9">
        <f t="shared" si="32"/>
        <v>2.3056048059391316</v>
      </c>
      <c r="K121" s="11">
        <f t="shared" si="33"/>
        <v>0.29069767441860467</v>
      </c>
      <c r="L121" s="11">
        <f t="shared" si="34"/>
        <v>0.29673590504451036</v>
      </c>
      <c r="M121" s="11">
        <f t="shared" si="35"/>
        <v>0.4464285714285714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-0.27613629642043847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0.23298019953271487</v>
      </c>
      <c r="Q121" s="11">
        <f>2*'OddsRatio_working_3-way'!K121*'OddsRatio_working_3-way'!L121*'OddsRatio_working_3-way'!M121</f>
        <v>7.7018247779409868E-2</v>
      </c>
      <c r="R121" s="11">
        <f t="shared" si="36"/>
        <v>0</v>
      </c>
      <c r="S121" s="11">
        <f t="shared" si="37"/>
        <v>-0.8437145082078773</v>
      </c>
      <c r="T121" s="11">
        <f t="shared" si="38"/>
        <v>-0.2789138870108685</v>
      </c>
      <c r="U121" s="11">
        <f>'OddsRatio_working_3-way'!S121-'OddsRatio_working_3-way'!R121^2/3</f>
        <v>-0.8437145082078773</v>
      </c>
      <c r="V121" s="11">
        <f>'OddsRatio_working_3-way'!S121*'OddsRatio_working_3-way'!R121/3-2*'OddsRatio_working_3-way'!R121^3/27-'OddsRatio_working_3-way'!T121</f>
        <v>0.2789138870108685</v>
      </c>
      <c r="W121" s="11">
        <f>'OddsRatio_working_3-way'!V121^2+4*'OddsRatio_working_3-way'!U121^3/27</f>
        <v>-1.1185072092505771E-2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0.14914592557292447</v>
      </c>
      <c r="Y121" s="11">
        <f>IF('OddsRatio_working_3-way'!W121&gt;=0,IF('OddsRatio_working_3-way'!V121+SQRT('OddsRatio_working_3-way'!W121)&gt;0,0,PI()),ACOS('OddsRatio_working_3-way'!V121/(2*'OddsRatio_working_3-way'!X121)))</f>
        <v>0.36243320847278215</v>
      </c>
      <c r="Z121" s="11">
        <f>'OddsRatio_working_3-way'!X121^(1/3)*COS('OddsRatio_working_3-way'!Y121/3)</f>
        <v>0.52645355078190803</v>
      </c>
      <c r="AA121" s="11">
        <f>'OddsRatio_working_3-way'!X121^(1/3)*COS(('OddsRatio_working_3-way'!Y121+2*PI())/3)</f>
        <v>-0.31857676368192051</v>
      </c>
      <c r="AB121" s="11">
        <f>'OddsRatio_working_3-way'!X121^(1/3)*COS(('OddsRatio_working_3-way'!Y121+4*PI())/3)</f>
        <v>-0.20787678709998761</v>
      </c>
      <c r="AC121" s="11">
        <f>'OddsRatio_working_3-way'!X121^(1/3)*SIN('OddsRatio_working_3-way'!Y121/3)</f>
        <v>6.3912661278864413E-2</v>
      </c>
      <c r="AD121" s="11">
        <f>'OddsRatio_working_3-way'!X121^(1/3)*SIN(('OddsRatio_working_3-way'!Y121+2*PI())/3)</f>
        <v>0.42396581825022123</v>
      </c>
      <c r="AE121" s="11">
        <f>'OddsRatio_working_3-way'!X121^(1/3)*SIN(('OddsRatio_working_3-way'!Y121+4*PI())/3)</f>
        <v>-0.48787847952908547</v>
      </c>
      <c r="AF121" s="11">
        <f>-'OddsRatio_working_3-way'!U121/(3*'OddsRatio_working_3-way'!X121^(1/3))*COS(('OddsRatio_working_3-way'!Y121)/3)</f>
        <v>0.52645355078190781</v>
      </c>
      <c r="AG121" s="11">
        <f>-'OddsRatio_working_3-way'!U121/(3*'OddsRatio_working_3-way'!X121^(1/3))*COS(('OddsRatio_working_3-way'!Y121+2*PI())/3)</f>
        <v>-0.31857676368192039</v>
      </c>
      <c r="AH121" s="11">
        <f>-'OddsRatio_working_3-way'!U121/(3*'OddsRatio_working_3-way'!X121^(1/3))*COS(('OddsRatio_working_3-way'!Y121+4*PI())/3)</f>
        <v>-0.2078767870999875</v>
      </c>
      <c r="AI121" s="11">
        <f>'OddsRatio_working_3-way'!U121/(3*'OddsRatio_working_3-way'!X121^(1/3))*SIN(('OddsRatio_working_3-way'!Y121)/3)</f>
        <v>-6.3912661278864386E-2</v>
      </c>
      <c r="AJ121" s="11">
        <f>'OddsRatio_working_3-way'!U121/(3*'OddsRatio_working_3-way'!X121^(1/3))*SIN(('OddsRatio_working_3-way'!Y121+2*PI())/3)</f>
        <v>-0.423965818250221</v>
      </c>
      <c r="AK121" s="11">
        <f>'OddsRatio_working_3-way'!U121/(3*'OddsRatio_working_3-way'!X121^(1/3))*SIN(('OddsRatio_working_3-way'!Y121+4*PI())/3)</f>
        <v>0.48787847952908525</v>
      </c>
      <c r="AL121" s="11">
        <f>'OddsRatio_working_3-way'!Z121+'OddsRatio_working_3-way'!AF121</f>
        <v>1.0529071015638158</v>
      </c>
      <c r="AM121" s="11">
        <f>'OddsRatio_working_3-way'!AA121+'OddsRatio_working_3-way'!AG121</f>
        <v>-0.6371535273638409</v>
      </c>
      <c r="AN121" s="11">
        <f>'OddsRatio_working_3-way'!AB121+'OddsRatio_working_3-way'!AH121</f>
        <v>-0.41575357419997511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1.0529071015638158</v>
      </c>
      <c r="AS121" s="11">
        <f>IF(('OddsRatio_working_3-way'!X121=0),IF(Q121&gt;0,-Q121^(1/3),(-Q121)^(1/3)),'OddsRatio_working_3-way'!AM121-'OddsRatio_working_3-way'!R121/3)</f>
        <v>-0.6371535273638409</v>
      </c>
      <c r="AT121" s="11">
        <f>IF(('OddsRatio_working_3-way'!X121=0),IF(Q121&gt;0,-Q121^(1/3),(-Q121)^(1/3)),'OddsRatio_working_3-way'!AN121-'OddsRatio_working_3-way'!R121/3)</f>
        <v>-0.41575357419997511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9">
        <f t="shared" si="26"/>
        <v>0.26226326428098773</v>
      </c>
      <c r="E122" s="9">
        <f t="shared" si="27"/>
        <v>0.28340609321129329</v>
      </c>
      <c r="F122" s="9">
        <f t="shared" si="28"/>
        <v>0.45433064250771882</v>
      </c>
      <c r="G122" s="9">
        <f t="shared" si="29"/>
        <v>1.0535440191565946</v>
      </c>
      <c r="H122" s="9">
        <f t="shared" si="30"/>
        <v>3.8129625311481075</v>
      </c>
      <c r="I122" s="9">
        <f t="shared" si="31"/>
        <v>3.5285056459758275</v>
      </c>
      <c r="J122" s="9">
        <f t="shared" si="32"/>
        <v>2.2010401818385179</v>
      </c>
      <c r="K122" s="11">
        <f t="shared" si="33"/>
        <v>0.27247956403269757</v>
      </c>
      <c r="L122" s="11">
        <f t="shared" si="34"/>
        <v>0.29411764705882354</v>
      </c>
      <c r="M122" s="11">
        <f t="shared" si="35"/>
        <v>0.46728971962616822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-0.27357008147423567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0.23255883626210169</v>
      </c>
      <c r="Q122" s="11">
        <f>2*'OddsRatio_working_3-way'!K122*'OddsRatio_working_3-way'!L122*'OddsRatio_working_3-way'!M122</f>
        <v>7.489817592982341E-2</v>
      </c>
      <c r="R122" s="11">
        <f t="shared" si="36"/>
        <v>0</v>
      </c>
      <c r="S122" s="11">
        <f t="shared" si="37"/>
        <v>-0.85008870490833865</v>
      </c>
      <c r="T122" s="11">
        <f t="shared" si="38"/>
        <v>-0.2737805812909303</v>
      </c>
      <c r="U122" s="11">
        <f>'OddsRatio_working_3-way'!S122-'OddsRatio_working_3-way'!R122^2/3</f>
        <v>-0.85008870490833865</v>
      </c>
      <c r="V122" s="11">
        <f>'OddsRatio_working_3-way'!S122*'OddsRatio_working_3-way'!R122/3-2*'OddsRatio_working_3-way'!R122^3/27-'OddsRatio_working_3-way'!T122</f>
        <v>0.2737805812909303</v>
      </c>
      <c r="W122" s="11">
        <f>'OddsRatio_working_3-way'!V122^2+4*'OddsRatio_working_3-way'!U122^3/27</f>
        <v>-1.6054161893830216E-2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0.1508392924488095</v>
      </c>
      <c r="Y122" s="11">
        <f>IF('OddsRatio_working_3-way'!W122&gt;=0,IF('OddsRatio_working_3-way'!V122+SQRT('OddsRatio_working_3-way'!W122)&gt;0,0,PI()),ACOS('OddsRatio_working_3-way'!V122/(2*'OddsRatio_working_3-way'!X122)))</f>
        <v>0.43344536958490454</v>
      </c>
      <c r="Z122" s="11">
        <f>'OddsRatio_working_3-way'!X122^(1/3)*COS('OddsRatio_working_3-way'!Y122/3)</f>
        <v>0.52677200957829728</v>
      </c>
      <c r="AA122" s="11">
        <f>'OddsRatio_working_3-way'!X122^(1/3)*COS(('OddsRatio_working_3-way'!Y122+2*PI())/3)</f>
        <v>-0.32976080174338712</v>
      </c>
      <c r="AB122" s="11">
        <f>'OddsRatio_working_3-way'!X122^(1/3)*COS(('OddsRatio_working_3-way'!Y122+4*PI())/3)</f>
        <v>-0.19701120783491047</v>
      </c>
      <c r="AC122" s="11">
        <f>'OddsRatio_working_3-way'!X122^(1/3)*SIN('OddsRatio_working_3-way'!Y122/3)</f>
        <v>7.6643013777872679E-2</v>
      </c>
      <c r="AD122" s="11">
        <f>'OddsRatio_working_3-way'!X122^(1/3)*SIN(('OddsRatio_working_3-way'!Y122+2*PI())/3)</f>
        <v>0.41787643540844871</v>
      </c>
      <c r="AE122" s="11">
        <f>'OddsRatio_working_3-way'!X122^(1/3)*SIN(('OddsRatio_working_3-way'!Y122+4*PI())/3)</f>
        <v>-0.49451944918632124</v>
      </c>
      <c r="AF122" s="11">
        <f>-'OddsRatio_working_3-way'!U122/(3*'OddsRatio_working_3-way'!X122^(1/3))*COS(('OddsRatio_working_3-way'!Y122)/3)</f>
        <v>0.52677200957829728</v>
      </c>
      <c r="AG122" s="11">
        <f>-'OddsRatio_working_3-way'!U122/(3*'OddsRatio_working_3-way'!X122^(1/3))*COS(('OddsRatio_working_3-way'!Y122+2*PI())/3)</f>
        <v>-0.32976080174338712</v>
      </c>
      <c r="AH122" s="11">
        <f>-'OddsRatio_working_3-way'!U122/(3*'OddsRatio_working_3-way'!X122^(1/3))*COS(('OddsRatio_working_3-way'!Y122+4*PI())/3)</f>
        <v>-0.19701120783491047</v>
      </c>
      <c r="AI122" s="11">
        <f>'OddsRatio_working_3-way'!U122/(3*'OddsRatio_working_3-way'!X122^(1/3))*SIN(('OddsRatio_working_3-way'!Y122)/3)</f>
        <v>-7.6643013777872679E-2</v>
      </c>
      <c r="AJ122" s="11">
        <f>'OddsRatio_working_3-way'!U122/(3*'OddsRatio_working_3-way'!X122^(1/3))*SIN(('OddsRatio_working_3-way'!Y122+2*PI())/3)</f>
        <v>-0.41787643540844871</v>
      </c>
      <c r="AK122" s="11">
        <f>'OddsRatio_working_3-way'!U122/(3*'OddsRatio_working_3-way'!X122^(1/3))*SIN(('OddsRatio_working_3-way'!Y122+4*PI())/3)</f>
        <v>0.49451944918632124</v>
      </c>
      <c r="AL122" s="11">
        <f>'OddsRatio_working_3-way'!Z122+'OddsRatio_working_3-way'!AF122</f>
        <v>1.0535440191565946</v>
      </c>
      <c r="AM122" s="11">
        <f>'OddsRatio_working_3-way'!AA122+'OddsRatio_working_3-way'!AG122</f>
        <v>-0.65952160348677424</v>
      </c>
      <c r="AN122" s="11">
        <f>'OddsRatio_working_3-way'!AB122+'OddsRatio_working_3-way'!AH122</f>
        <v>-0.39402241566982094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1.0535440191565946</v>
      </c>
      <c r="AS122" s="11">
        <f>IF(('OddsRatio_working_3-way'!X122=0),IF(Q122&gt;0,-Q122^(1/3),(-Q122)^(1/3)),'OddsRatio_working_3-way'!AM122-'OddsRatio_working_3-way'!R122/3)</f>
        <v>-0.65952160348677424</v>
      </c>
      <c r="AT122" s="11">
        <f>IF(('OddsRatio_working_3-way'!X122=0),IF(Q122&gt;0,-Q122^(1/3),(-Q122)^(1/3)),'OddsRatio_working_3-way'!AN122-'OddsRatio_working_3-way'!R122/3)</f>
        <v>-0.39402241566982094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9">
        <f t="shared" si="26"/>
        <v>0.27956499927919332</v>
      </c>
      <c r="E123" s="9">
        <f t="shared" si="27"/>
        <v>0.30174760499578956</v>
      </c>
      <c r="F123" s="9">
        <f t="shared" si="28"/>
        <v>0.41868739572501706</v>
      </c>
      <c r="G123" s="9">
        <f t="shared" si="29"/>
        <v>1.0518308911816212</v>
      </c>
      <c r="H123" s="9">
        <f t="shared" si="30"/>
        <v>3.5769856833949714</v>
      </c>
      <c r="I123" s="9">
        <f t="shared" si="31"/>
        <v>3.3140279605995664</v>
      </c>
      <c r="J123" s="9">
        <f t="shared" si="32"/>
        <v>2.3884167763597399</v>
      </c>
      <c r="K123" s="11">
        <f t="shared" si="33"/>
        <v>0.28985507246376813</v>
      </c>
      <c r="L123" s="11">
        <f t="shared" si="34"/>
        <v>0.3125</v>
      </c>
      <c r="M123" s="11">
        <f t="shared" si="35"/>
        <v>0.43103448275862072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-0.27778298350824571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0.23308658170914542</v>
      </c>
      <c r="Q123" s="11">
        <f>2*'OddsRatio_working_3-way'!K123*'OddsRatio_working_3-way'!L123*'OddsRatio_working_3-way'!M123</f>
        <v>7.8085957021489266E-2</v>
      </c>
      <c r="R123" s="11">
        <f t="shared" si="36"/>
        <v>0</v>
      </c>
      <c r="S123" s="11">
        <f t="shared" si="37"/>
        <v>-0.83909596896609939</v>
      </c>
      <c r="T123" s="11">
        <f t="shared" si="38"/>
        <v>-0.28110417720807351</v>
      </c>
      <c r="U123" s="11">
        <f>'OddsRatio_working_3-way'!S123-'OddsRatio_working_3-way'!R123^2/3</f>
        <v>-0.83909596896609939</v>
      </c>
      <c r="V123" s="11">
        <f>'OddsRatio_working_3-way'!S123*'OddsRatio_working_3-way'!R123/3-2*'OddsRatio_working_3-way'!R123^3/27-'OddsRatio_working_3-way'!T123</f>
        <v>0.28110417720807351</v>
      </c>
      <c r="W123" s="11">
        <f>'OddsRatio_working_3-way'!V123^2+4*'OddsRatio_working_3-way'!U123^3/27</f>
        <v>-8.5052424294042583E-3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0.14792295365597613</v>
      </c>
      <c r="Y123" s="11">
        <f>IF('OddsRatio_working_3-way'!W123&gt;=0,IF('OddsRatio_working_3-way'!V123+SQRT('OddsRatio_working_3-way'!W123)&gt;0,0,PI()),ACOS('OddsRatio_working_3-way'!V123/(2*'OddsRatio_working_3-way'!X123)))</f>
        <v>0.31701259843973495</v>
      </c>
      <c r="Z123" s="11">
        <f>'OddsRatio_working_3-way'!X123^(1/3)*COS('OddsRatio_working_3-way'!Y123/3)</f>
        <v>0.5259154455908106</v>
      </c>
      <c r="AA123" s="11">
        <f>'OddsRatio_working_3-way'!X123^(1/3)*COS(('OddsRatio_working_3-way'!Y123+2*PI())/3)</f>
        <v>-0.31126611035169988</v>
      </c>
      <c r="AB123" s="11">
        <f>'OddsRatio_working_3-way'!X123^(1/3)*COS(('OddsRatio_working_3-way'!Y123+4*PI())/3)</f>
        <v>-0.21464933523911087</v>
      </c>
      <c r="AC123" s="11">
        <f>'OddsRatio_working_3-way'!X123^(1/3)*SIN('OddsRatio_working_3-way'!Y123/3)</f>
        <v>5.578172111948692E-2</v>
      </c>
      <c r="AD123" s="11">
        <f>'OddsRatio_working_3-way'!X123^(1/3)*SIN(('OddsRatio_working_3-way'!Y123+2*PI())/3)</f>
        <v>0.42756527556451129</v>
      </c>
      <c r="AE123" s="11">
        <f>'OddsRatio_working_3-way'!X123^(1/3)*SIN(('OddsRatio_working_3-way'!Y123+4*PI())/3)</f>
        <v>-0.48334699668399811</v>
      </c>
      <c r="AF123" s="11">
        <f>-'OddsRatio_working_3-way'!U123/(3*'OddsRatio_working_3-way'!X123^(1/3))*COS(('OddsRatio_working_3-way'!Y123)/3)</f>
        <v>0.52591544559081072</v>
      </c>
      <c r="AG123" s="11">
        <f>-'OddsRatio_working_3-way'!U123/(3*'OddsRatio_working_3-way'!X123^(1/3))*COS(('OddsRatio_working_3-way'!Y123+2*PI())/3)</f>
        <v>-0.31126611035169993</v>
      </c>
      <c r="AH123" s="11">
        <f>-'OddsRatio_working_3-way'!U123/(3*'OddsRatio_working_3-way'!X123^(1/3))*COS(('OddsRatio_working_3-way'!Y123+4*PI())/3)</f>
        <v>-0.21464933523911092</v>
      </c>
      <c r="AI123" s="11">
        <f>'OddsRatio_working_3-way'!U123/(3*'OddsRatio_working_3-way'!X123^(1/3))*SIN(('OddsRatio_working_3-way'!Y123)/3)</f>
        <v>-5.5781721119486934E-2</v>
      </c>
      <c r="AJ123" s="11">
        <f>'OddsRatio_working_3-way'!U123/(3*'OddsRatio_working_3-way'!X123^(1/3))*SIN(('OddsRatio_working_3-way'!Y123+2*PI())/3)</f>
        <v>-0.4275652755645114</v>
      </c>
      <c r="AK123" s="11">
        <f>'OddsRatio_working_3-way'!U123/(3*'OddsRatio_working_3-way'!X123^(1/3))*SIN(('OddsRatio_working_3-way'!Y123+4*PI())/3)</f>
        <v>0.48334699668399822</v>
      </c>
      <c r="AL123" s="11">
        <f>'OddsRatio_working_3-way'!Z123+'OddsRatio_working_3-way'!AF123</f>
        <v>1.0518308911816212</v>
      </c>
      <c r="AM123" s="11">
        <f>'OddsRatio_working_3-way'!AA123+'OddsRatio_working_3-way'!AG123</f>
        <v>-0.62253222070339986</v>
      </c>
      <c r="AN123" s="11">
        <f>'OddsRatio_working_3-way'!AB123+'OddsRatio_working_3-way'!AH123</f>
        <v>-0.42929867047822179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1.0518308911816212</v>
      </c>
      <c r="AS123" s="11">
        <f>IF(('OddsRatio_working_3-way'!X123=0),IF(Q123&gt;0,-Q123^(1/3),(-Q123)^(1/3)),'OddsRatio_working_3-way'!AM123-'OddsRatio_working_3-way'!R123/3)</f>
        <v>-0.62253222070339986</v>
      </c>
      <c r="AT123" s="11">
        <f>IF(('OddsRatio_working_3-way'!X123=0),IF(Q123&gt;0,-Q123^(1/3),(-Q123)^(1/3)),'OddsRatio_working_3-way'!AN123-'OddsRatio_working_3-way'!R123/3)</f>
        <v>-0.42929867047822179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9">
        <f t="shared" si="26"/>
        <v>0.6988569058261821</v>
      </c>
      <c r="E124" s="9">
        <f t="shared" si="27"/>
        <v>0.18609092732031435</v>
      </c>
      <c r="F124" s="9">
        <f t="shared" si="28"/>
        <v>0.11505216685350342</v>
      </c>
      <c r="G124" s="9">
        <f t="shared" si="29"/>
        <v>1.0772702239302099</v>
      </c>
      <c r="H124" s="9">
        <f t="shared" si="30"/>
        <v>1.430908089572084</v>
      </c>
      <c r="I124" s="9">
        <f t="shared" si="31"/>
        <v>5.3737171091566509</v>
      </c>
      <c r="J124" s="9">
        <f t="shared" si="32"/>
        <v>8.6917093988616987</v>
      </c>
      <c r="K124" s="11">
        <f t="shared" si="33"/>
        <v>0.7142857142857143</v>
      </c>
      <c r="L124" s="11">
        <f t="shared" si="34"/>
        <v>0.19762845849802374</v>
      </c>
      <c r="M124" s="11">
        <f t="shared" si="35"/>
        <v>0.12285012285012284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-0.20108574258771872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0.20116620907134741</v>
      </c>
      <c r="Q124" s="11">
        <f>2*'OddsRatio_working_3-way'!K124*'OddsRatio_working_3-way'!L124*'OddsRatio_working_3-way'!M124</f>
        <v>3.4683829150232312E-2</v>
      </c>
      <c r="R124" s="11">
        <f t="shared" si="36"/>
        <v>0</v>
      </c>
      <c r="S124" s="11">
        <f t="shared" si="37"/>
        <v>-1.0004001600640264</v>
      </c>
      <c r="T124" s="11">
        <f t="shared" si="38"/>
        <v>-0.17248278621793559</v>
      </c>
      <c r="U124" s="11">
        <f>'OddsRatio_working_3-way'!S124-'OddsRatio_working_3-way'!R124^2/3</f>
        <v>-1.0004001600640264</v>
      </c>
      <c r="V124" s="11">
        <f>'OddsRatio_working_3-way'!S124*'OddsRatio_working_3-way'!R124/3-2*'OddsRatio_working_3-way'!R124^3/27-'OddsRatio_working_3-way'!T124</f>
        <v>0.17248278621793559</v>
      </c>
      <c r="W124" s="11">
        <f>'OddsRatio_working_3-way'!V124^2+4*'OddsRatio_working_3-way'!U124^3/27</f>
        <v>-0.11857575670151818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0.19256561754569548</v>
      </c>
      <c r="Y124" s="11">
        <f>IF('OddsRatio_working_3-way'!W124&gt;=0,IF('OddsRatio_working_3-way'!V124+SQRT('OddsRatio_working_3-way'!W124)&gt;0,0,PI()),ACOS('OddsRatio_working_3-way'!V124/(2*'OddsRatio_working_3-way'!X124)))</f>
        <v>1.1064319506651052</v>
      </c>
      <c r="Z124" s="11">
        <f>'OddsRatio_working_3-way'!X124^(1/3)*COS('OddsRatio_working_3-way'!Y124/3)</f>
        <v>0.53863511196510494</v>
      </c>
      <c r="AA124" s="11">
        <f>'OddsRatio_working_3-way'!X124^(1/3)*COS(('OddsRatio_working_3-way'!Y124+2*PI())/3)</f>
        <v>-0.44960677400393273</v>
      </c>
      <c r="AB124" s="11">
        <f>'OddsRatio_working_3-way'!X124^(1/3)*COS(('OddsRatio_working_3-way'!Y124+4*PI())/3)</f>
        <v>-8.902833796117228E-2</v>
      </c>
      <c r="AC124" s="11">
        <f>'OddsRatio_working_3-way'!X124^(1/3)*SIN('OddsRatio_working_3-way'!Y124/3)</f>
        <v>0.20818005711326201</v>
      </c>
      <c r="AD124" s="11">
        <f>'OddsRatio_working_3-way'!X124^(1/3)*SIN(('OddsRatio_working_3-way'!Y124+2*PI())/3)</f>
        <v>0.3623816617754253</v>
      </c>
      <c r="AE124" s="11">
        <f>'OddsRatio_working_3-way'!X124^(1/3)*SIN(('OddsRatio_working_3-way'!Y124+4*PI())/3)</f>
        <v>-0.57056171888868734</v>
      </c>
      <c r="AF124" s="11">
        <f>-'OddsRatio_working_3-way'!U124/(3*'OddsRatio_working_3-way'!X124^(1/3))*COS(('OddsRatio_working_3-way'!Y124)/3)</f>
        <v>0.53863511196510494</v>
      </c>
      <c r="AG124" s="11">
        <f>-'OddsRatio_working_3-way'!U124/(3*'OddsRatio_working_3-way'!X124^(1/3))*COS(('OddsRatio_working_3-way'!Y124+2*PI())/3)</f>
        <v>-0.44960677400393273</v>
      </c>
      <c r="AH124" s="11">
        <f>-'OddsRatio_working_3-way'!U124/(3*'OddsRatio_working_3-way'!X124^(1/3))*COS(('OddsRatio_working_3-way'!Y124+4*PI())/3)</f>
        <v>-8.902833796117228E-2</v>
      </c>
      <c r="AI124" s="11">
        <f>'OddsRatio_working_3-way'!U124/(3*'OddsRatio_working_3-way'!X124^(1/3))*SIN(('OddsRatio_working_3-way'!Y124)/3)</f>
        <v>-0.20818005711326201</v>
      </c>
      <c r="AJ124" s="11">
        <f>'OddsRatio_working_3-way'!U124/(3*'OddsRatio_working_3-way'!X124^(1/3))*SIN(('OddsRatio_working_3-way'!Y124+2*PI())/3)</f>
        <v>-0.3623816617754253</v>
      </c>
      <c r="AK124" s="11">
        <f>'OddsRatio_working_3-way'!U124/(3*'OddsRatio_working_3-way'!X124^(1/3))*SIN(('OddsRatio_working_3-way'!Y124+4*PI())/3)</f>
        <v>0.57056171888868734</v>
      </c>
      <c r="AL124" s="11">
        <f>'OddsRatio_working_3-way'!Z124+'OddsRatio_working_3-way'!AF124</f>
        <v>1.0772702239302099</v>
      </c>
      <c r="AM124" s="11">
        <f>'OddsRatio_working_3-way'!AA124+'OddsRatio_working_3-way'!AG124</f>
        <v>-0.89921354800786546</v>
      </c>
      <c r="AN124" s="11">
        <f>'OddsRatio_working_3-way'!AB124+'OddsRatio_working_3-way'!AH124</f>
        <v>-0.17805667592234456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1.0772702239302099</v>
      </c>
      <c r="AS124" s="11">
        <f>IF(('OddsRatio_working_3-way'!X124=0),IF(Q124&gt;0,-Q124^(1/3),(-Q124)^(1/3)),'OddsRatio_working_3-way'!AM124-'OddsRatio_working_3-way'!R124/3)</f>
        <v>-0.89921354800786546</v>
      </c>
      <c r="AT124" s="11">
        <f>IF(('OddsRatio_working_3-way'!X124=0),IF(Q124&gt;0,-Q124^(1/3),(-Q124)^(1/3)),'OddsRatio_working_3-way'!AN124-'OddsRatio_working_3-way'!R124/3)</f>
        <v>-0.17805667592234456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9">
        <f t="shared" si="26"/>
        <v>0.61415664659796509</v>
      </c>
      <c r="E125" s="9">
        <f t="shared" si="27"/>
        <v>0.23531824464955314</v>
      </c>
      <c r="F125" s="9">
        <f t="shared" si="28"/>
        <v>0.15052510875248179</v>
      </c>
      <c r="G125" s="9">
        <f t="shared" si="29"/>
        <v>1.0831880835663585</v>
      </c>
      <c r="H125" s="9">
        <f t="shared" si="30"/>
        <v>1.6282490884684879</v>
      </c>
      <c r="I125" s="9">
        <f t="shared" si="31"/>
        <v>4.2495642506990752</v>
      </c>
      <c r="J125" s="9">
        <f t="shared" si="32"/>
        <v>6.6434099153807287</v>
      </c>
      <c r="K125" s="11">
        <f t="shared" si="33"/>
        <v>0.63291139240506322</v>
      </c>
      <c r="L125" s="11">
        <f t="shared" si="34"/>
        <v>0.25</v>
      </c>
      <c r="M125" s="11">
        <f t="shared" si="35"/>
        <v>0.1610305958132045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-0.23098208279826338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0.22396502170855501</v>
      </c>
      <c r="Q125" s="11">
        <f>2*'OddsRatio_working_3-way'!K125*'OddsRatio_working_3-way'!L125*'OddsRatio_working_3-way'!M125</f>
        <v>5.0959049307976102E-2</v>
      </c>
      <c r="R125" s="11">
        <f t="shared" si="36"/>
        <v>0</v>
      </c>
      <c r="S125" s="11">
        <f t="shared" si="37"/>
        <v>-0.96962075584088925</v>
      </c>
      <c r="T125" s="11">
        <f t="shared" si="38"/>
        <v>-0.22061905707414997</v>
      </c>
      <c r="U125" s="11">
        <f>'OddsRatio_working_3-way'!S125-'OddsRatio_working_3-way'!R125^2/3</f>
        <v>-0.96962075584088925</v>
      </c>
      <c r="V125" s="11">
        <f>'OddsRatio_working_3-way'!S125*'OddsRatio_working_3-way'!R125/3-2*'OddsRatio_working_3-way'!R125^3/27-'OddsRatio_working_3-way'!T125</f>
        <v>0.22061905707414997</v>
      </c>
      <c r="W125" s="11">
        <f>'OddsRatio_working_3-way'!V125^2+4*'OddsRatio_working_3-way'!U125^3/27</f>
        <v>-8.6379516987798527E-2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0.18374730292720323</v>
      </c>
      <c r="Y125" s="11">
        <f>IF('OddsRatio_working_3-way'!W125&gt;=0,IF('OddsRatio_working_3-way'!V125+SQRT('OddsRatio_working_3-way'!W125)&gt;0,0,PI()),ACOS('OddsRatio_working_3-way'!V125/(2*'OddsRatio_working_3-way'!X125)))</f>
        <v>0.92687918248201584</v>
      </c>
      <c r="Z125" s="11">
        <f>'OddsRatio_working_3-way'!X125^(1/3)*COS('OddsRatio_working_3-way'!Y125/3)</f>
        <v>0.54159404178317927</v>
      </c>
      <c r="AA125" s="11">
        <f>'OddsRatio_working_3-way'!X125^(1/3)*COS(('OddsRatio_working_3-way'!Y125+2*PI())/3)</f>
        <v>-0.42050376552569824</v>
      </c>
      <c r="AB125" s="11">
        <f>'OddsRatio_working_3-way'!X125^(1/3)*COS(('OddsRatio_working_3-way'!Y125+4*PI())/3)</f>
        <v>-0.12109027625748069</v>
      </c>
      <c r="AC125" s="11">
        <f>'OddsRatio_working_3-way'!X125^(1/3)*SIN('OddsRatio_working_3-way'!Y125/3)</f>
        <v>0.17286645862801048</v>
      </c>
      <c r="AD125" s="11">
        <f>'OddsRatio_working_3-way'!X125^(1/3)*SIN(('OddsRatio_working_3-way'!Y125+2*PI())/3)</f>
        <v>0.38260096940851879</v>
      </c>
      <c r="AE125" s="11">
        <f>'OddsRatio_working_3-way'!X125^(1/3)*SIN(('OddsRatio_working_3-way'!Y125+4*PI())/3)</f>
        <v>-0.55546742803652915</v>
      </c>
      <c r="AF125" s="11">
        <f>-'OddsRatio_working_3-way'!U125/(3*'OddsRatio_working_3-way'!X125^(1/3))*COS(('OddsRatio_working_3-way'!Y125)/3)</f>
        <v>0.54159404178317927</v>
      </c>
      <c r="AG125" s="11">
        <f>-'OddsRatio_working_3-way'!U125/(3*'OddsRatio_working_3-way'!X125^(1/3))*COS(('OddsRatio_working_3-way'!Y125+2*PI())/3)</f>
        <v>-0.42050376552569824</v>
      </c>
      <c r="AH125" s="11">
        <f>-'OddsRatio_working_3-way'!U125/(3*'OddsRatio_working_3-way'!X125^(1/3))*COS(('OddsRatio_working_3-way'!Y125+4*PI())/3)</f>
        <v>-0.12109027625748069</v>
      </c>
      <c r="AI125" s="11">
        <f>'OddsRatio_working_3-way'!U125/(3*'OddsRatio_working_3-way'!X125^(1/3))*SIN(('OddsRatio_working_3-way'!Y125)/3)</f>
        <v>-0.17286645862801048</v>
      </c>
      <c r="AJ125" s="11">
        <f>'OddsRatio_working_3-way'!U125/(3*'OddsRatio_working_3-way'!X125^(1/3))*SIN(('OddsRatio_working_3-way'!Y125+2*PI())/3)</f>
        <v>-0.38260096940851879</v>
      </c>
      <c r="AK125" s="11">
        <f>'OddsRatio_working_3-way'!U125/(3*'OddsRatio_working_3-way'!X125^(1/3))*SIN(('OddsRatio_working_3-way'!Y125+4*PI())/3)</f>
        <v>0.55546742803652915</v>
      </c>
      <c r="AL125" s="11">
        <f>'OddsRatio_working_3-way'!Z125+'OddsRatio_working_3-way'!AF125</f>
        <v>1.0831880835663585</v>
      </c>
      <c r="AM125" s="11">
        <f>'OddsRatio_working_3-way'!AA125+'OddsRatio_working_3-way'!AG125</f>
        <v>-0.84100753105139647</v>
      </c>
      <c r="AN125" s="11">
        <f>'OddsRatio_working_3-way'!AB125+'OddsRatio_working_3-way'!AH125</f>
        <v>-0.24218055251496137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1.0831880835663585</v>
      </c>
      <c r="AS125" s="11">
        <f>IF(('OddsRatio_working_3-way'!X125=0),IF(Q125&gt;0,-Q125^(1/3),(-Q125)^(1/3)),'OddsRatio_working_3-way'!AM125-'OddsRatio_working_3-way'!R125/3)</f>
        <v>-0.84100753105139647</v>
      </c>
      <c r="AT125" s="11">
        <f>IF(('OddsRatio_working_3-way'!X125=0),IF(Q125&gt;0,-Q125^(1/3),(-Q125)^(1/3)),'OddsRatio_working_3-way'!AN125-'OddsRatio_working_3-way'!R125/3)</f>
        <v>-0.24218055251496137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9">
        <f t="shared" si="26"/>
        <v>0.22889909128740726</v>
      </c>
      <c r="E126" s="9">
        <f t="shared" si="27"/>
        <v>0.31672961627709184</v>
      </c>
      <c r="F126" s="9">
        <f t="shared" si="28"/>
        <v>0.45437129243550101</v>
      </c>
      <c r="G126" s="9">
        <f t="shared" si="29"/>
        <v>1.0626931572706204</v>
      </c>
      <c r="H126" s="9">
        <f t="shared" si="30"/>
        <v>4.3687373085478667</v>
      </c>
      <c r="I126" s="9">
        <f t="shared" si="31"/>
        <v>3.1572671092593598</v>
      </c>
      <c r="J126" s="9">
        <f t="shared" si="32"/>
        <v>2.2008432677158014</v>
      </c>
      <c r="K126" s="11">
        <f t="shared" si="33"/>
        <v>0.23980815347721823</v>
      </c>
      <c r="L126" s="11">
        <f t="shared" si="34"/>
        <v>0.33003300330033003</v>
      </c>
      <c r="M126" s="11">
        <f t="shared" si="35"/>
        <v>0.46948356807511737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-0.27019384817530634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0.23520438982797864</v>
      </c>
      <c r="Q126" s="11">
        <f>2*'OddsRatio_working_3-way'!K126*'OddsRatio_working_3-way'!L126*'OddsRatio_working_3-way'!M126</f>
        <v>7.431418319999325E-2</v>
      </c>
      <c r="R126" s="11">
        <f t="shared" si="36"/>
        <v>0</v>
      </c>
      <c r="S126" s="11">
        <f t="shared" si="37"/>
        <v>-0.87050238714307837</v>
      </c>
      <c r="T126" s="11">
        <f t="shared" si="38"/>
        <v>-0.27504024870239441</v>
      </c>
      <c r="U126" s="11">
        <f>'OddsRatio_working_3-way'!S126-'OddsRatio_working_3-way'!R126^2/3</f>
        <v>-0.87050238714307837</v>
      </c>
      <c r="V126" s="11">
        <f>'OddsRatio_working_3-way'!S126*'OddsRatio_working_3-way'!R126/3-2*'OddsRatio_working_3-way'!R126^3/27-'OddsRatio_working_3-way'!T126</f>
        <v>0.27504024870239441</v>
      </c>
      <c r="W126" s="11">
        <f>'OddsRatio_working_3-way'!V126^2+4*'OddsRatio_working_3-way'!U126^3/27</f>
        <v>-2.2077962239340332E-2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0.15630507081155054</v>
      </c>
      <c r="Y126" s="11">
        <f>IF('OddsRatio_working_3-way'!W126&gt;=0,IF('OddsRatio_working_3-way'!V126+SQRT('OddsRatio_working_3-way'!W126)&gt;0,0,PI()),ACOS('OddsRatio_working_3-way'!V126/(2*'OddsRatio_working_3-way'!X126)))</f>
        <v>0.49531569486281946</v>
      </c>
      <c r="Z126" s="11">
        <f>'OddsRatio_working_3-way'!X126^(1/3)*COS('OddsRatio_working_3-way'!Y126/3)</f>
        <v>0.53134657863531032</v>
      </c>
      <c r="AA126" s="11">
        <f>'OddsRatio_working_3-way'!X126^(1/3)*COS(('OddsRatio_working_3-way'!Y126+2*PI())/3)</f>
        <v>-0.34234601468451609</v>
      </c>
      <c r="AB126" s="11">
        <f>'OddsRatio_working_3-way'!X126^(1/3)*COS(('OddsRatio_working_3-way'!Y126+4*PI())/3)</f>
        <v>-0.18900056395079437</v>
      </c>
      <c r="AC126" s="11">
        <f>'OddsRatio_working_3-way'!X126^(1/3)*SIN('OddsRatio_working_3-way'!Y126/3)</f>
        <v>8.8534037260118922E-2</v>
      </c>
      <c r="AD126" s="11">
        <f>'OddsRatio_working_3-way'!X126^(1/3)*SIN(('OddsRatio_working_3-way'!Y126+2*PI())/3)</f>
        <v>0.41589261668206523</v>
      </c>
      <c r="AE126" s="11">
        <f>'OddsRatio_working_3-way'!X126^(1/3)*SIN(('OddsRatio_working_3-way'!Y126+4*PI())/3)</f>
        <v>-0.504426653942184</v>
      </c>
      <c r="AF126" s="11">
        <f>-'OddsRatio_working_3-way'!U126/(3*'OddsRatio_working_3-way'!X126^(1/3))*COS(('OddsRatio_working_3-way'!Y126)/3)</f>
        <v>0.53134657863531021</v>
      </c>
      <c r="AG126" s="11">
        <f>-'OddsRatio_working_3-way'!U126/(3*'OddsRatio_working_3-way'!X126^(1/3))*COS(('OddsRatio_working_3-way'!Y126+2*PI())/3)</f>
        <v>-0.34234601468451603</v>
      </c>
      <c r="AH126" s="11">
        <f>-'OddsRatio_working_3-way'!U126/(3*'OddsRatio_working_3-way'!X126^(1/3))*COS(('OddsRatio_working_3-way'!Y126+4*PI())/3)</f>
        <v>-0.18900056395079434</v>
      </c>
      <c r="AI126" s="11">
        <f>'OddsRatio_working_3-way'!U126/(3*'OddsRatio_working_3-way'!X126^(1/3))*SIN(('OddsRatio_working_3-way'!Y126)/3)</f>
        <v>-8.8534037260118909E-2</v>
      </c>
      <c r="AJ126" s="11">
        <f>'OddsRatio_working_3-way'!U126/(3*'OddsRatio_working_3-way'!X126^(1/3))*SIN(('OddsRatio_working_3-way'!Y126+2*PI())/3)</f>
        <v>-0.41589261668206517</v>
      </c>
      <c r="AK126" s="11">
        <f>'OddsRatio_working_3-way'!U126/(3*'OddsRatio_working_3-way'!X126^(1/3))*SIN(('OddsRatio_working_3-way'!Y126+4*PI())/3)</f>
        <v>0.50442665394218389</v>
      </c>
      <c r="AL126" s="11">
        <f>'OddsRatio_working_3-way'!Z126+'OddsRatio_working_3-way'!AF126</f>
        <v>1.0626931572706204</v>
      </c>
      <c r="AM126" s="11">
        <f>'OddsRatio_working_3-way'!AA126+'OddsRatio_working_3-way'!AG126</f>
        <v>-0.68469202936903217</v>
      </c>
      <c r="AN126" s="11">
        <f>'OddsRatio_working_3-way'!AB126+'OddsRatio_working_3-way'!AH126</f>
        <v>-0.37800112790158868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1.0626931572706204</v>
      </c>
      <c r="AS126" s="11">
        <f>IF(('OddsRatio_working_3-way'!X126=0),IF(Q126&gt;0,-Q126^(1/3),(-Q126)^(1/3)),'OddsRatio_working_3-way'!AM126-'OddsRatio_working_3-way'!R126/3)</f>
        <v>-0.68469202936903217</v>
      </c>
      <c r="AT126" s="11">
        <f>IF(('OddsRatio_working_3-way'!X126=0),IF(Q126&gt;0,-Q126^(1/3),(-Q126)^(1/3)),'OddsRatio_working_3-way'!AN126-'OddsRatio_working_3-way'!R126/3)</f>
        <v>-0.37800112790158868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9">
        <f t="shared" si="26"/>
        <v>0.39052191032632227</v>
      </c>
      <c r="E127" s="9">
        <f t="shared" si="27"/>
        <v>0.33260347331616114</v>
      </c>
      <c r="F127" s="9">
        <f t="shared" si="28"/>
        <v>0.27687461635751659</v>
      </c>
      <c r="G127" s="9">
        <f t="shared" si="29"/>
        <v>1.0616842087292673</v>
      </c>
      <c r="H127" s="9">
        <f t="shared" si="30"/>
        <v>2.5606757868320229</v>
      </c>
      <c r="I127" s="9">
        <f t="shared" si="31"/>
        <v>3.0065831544983155</v>
      </c>
      <c r="J127" s="9">
        <f t="shared" si="32"/>
        <v>3.6117431534739968</v>
      </c>
      <c r="K127" s="11">
        <f t="shared" si="33"/>
        <v>0.40485829959514169</v>
      </c>
      <c r="L127" s="11">
        <f t="shared" si="34"/>
        <v>0.34602076124567471</v>
      </c>
      <c r="M127" s="11">
        <f t="shared" si="35"/>
        <v>0.28901734104046245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-0.27672178549336446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0.23564166886450433</v>
      </c>
      <c r="Q127" s="11">
        <f>2*'OddsRatio_working_3-way'!K127*'OddsRatio_working_3-way'!L127*'OddsRatio_working_3-way'!M127</f>
        <v>8.0976518510138956E-2</v>
      </c>
      <c r="R127" s="11">
        <f t="shared" si="36"/>
        <v>0</v>
      </c>
      <c r="S127" s="11">
        <f t="shared" si="37"/>
        <v>-0.85154722619464596</v>
      </c>
      <c r="T127" s="11">
        <f t="shared" si="38"/>
        <v>-0.29262791278166533</v>
      </c>
      <c r="U127" s="11">
        <f>'OddsRatio_working_3-way'!S127-'OddsRatio_working_3-way'!R127^2/3</f>
        <v>-0.85154722619464596</v>
      </c>
      <c r="V127" s="11">
        <f>'OddsRatio_working_3-way'!S127*'OddsRatio_working_3-way'!R127/3-2*'OddsRatio_working_3-way'!R127^3/27-'OddsRatio_working_3-way'!T127</f>
        <v>0.29262791278166533</v>
      </c>
      <c r="W127" s="11">
        <f>'OddsRatio_working_3-way'!V127^2+4*'OddsRatio_working_3-way'!U127^3/27</f>
        <v>-5.8481225793426544E-3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0.15122765778644509</v>
      </c>
      <c r="Y127" s="11">
        <f>IF('OddsRatio_working_3-way'!W127&gt;=0,IF('OddsRatio_working_3-way'!V127+SQRT('OddsRatio_working_3-way'!W127)&gt;0,0,PI()),ACOS('OddsRatio_working_3-way'!V127/(2*'OddsRatio_working_3-way'!X127)))</f>
        <v>0.25561525061569479</v>
      </c>
      <c r="Z127" s="11">
        <f>'OddsRatio_working_3-way'!X127^(1/3)*COS('OddsRatio_working_3-way'!Y127/3)</f>
        <v>0.53084210436463364</v>
      </c>
      <c r="AA127" s="11">
        <f>'OddsRatio_working_3-way'!X127^(1/3)*COS(('OddsRatio_working_3-way'!Y127+2*PI())/3)</f>
        <v>-0.30468683530142815</v>
      </c>
      <c r="AB127" s="11">
        <f>'OddsRatio_working_3-way'!X127^(1/3)*COS(('OddsRatio_working_3-way'!Y127+4*PI())/3)</f>
        <v>-0.22615526906320574</v>
      </c>
      <c r="AC127" s="11">
        <f>'OddsRatio_working_3-way'!X127^(1/3)*SIN('OddsRatio_working_3-way'!Y127/3)</f>
        <v>4.5340220907520837E-2</v>
      </c>
      <c r="AD127" s="11">
        <f>'OddsRatio_working_3-way'!X127^(1/3)*SIN(('OddsRatio_working_3-way'!Y127+2*PI())/3)</f>
        <v>0.43705263732440247</v>
      </c>
      <c r="AE127" s="11">
        <f>'OddsRatio_working_3-way'!X127^(1/3)*SIN(('OddsRatio_working_3-way'!Y127+4*PI())/3)</f>
        <v>-0.48239285823192318</v>
      </c>
      <c r="AF127" s="11">
        <f>-'OddsRatio_working_3-way'!U127/(3*'OddsRatio_working_3-way'!X127^(1/3))*COS(('OddsRatio_working_3-way'!Y127)/3)</f>
        <v>0.53084210436463364</v>
      </c>
      <c r="AG127" s="11">
        <f>-'OddsRatio_working_3-way'!U127/(3*'OddsRatio_working_3-way'!X127^(1/3))*COS(('OddsRatio_working_3-way'!Y127+2*PI())/3)</f>
        <v>-0.30468683530142815</v>
      </c>
      <c r="AH127" s="11">
        <f>-'OddsRatio_working_3-way'!U127/(3*'OddsRatio_working_3-way'!X127^(1/3))*COS(('OddsRatio_working_3-way'!Y127+4*PI())/3)</f>
        <v>-0.22615526906320574</v>
      </c>
      <c r="AI127" s="11">
        <f>'OddsRatio_working_3-way'!U127/(3*'OddsRatio_working_3-way'!X127^(1/3))*SIN(('OddsRatio_working_3-way'!Y127)/3)</f>
        <v>-4.5340220907520837E-2</v>
      </c>
      <c r="AJ127" s="11">
        <f>'OddsRatio_working_3-way'!U127/(3*'OddsRatio_working_3-way'!X127^(1/3))*SIN(('OddsRatio_working_3-way'!Y127+2*PI())/3)</f>
        <v>-0.43705263732440247</v>
      </c>
      <c r="AK127" s="11">
        <f>'OddsRatio_working_3-way'!U127/(3*'OddsRatio_working_3-way'!X127^(1/3))*SIN(('OddsRatio_working_3-way'!Y127+4*PI())/3)</f>
        <v>0.48239285823192318</v>
      </c>
      <c r="AL127" s="11">
        <f>'OddsRatio_working_3-way'!Z127+'OddsRatio_working_3-way'!AF127</f>
        <v>1.0616842087292673</v>
      </c>
      <c r="AM127" s="11">
        <f>'OddsRatio_working_3-way'!AA127+'OddsRatio_working_3-way'!AG127</f>
        <v>-0.6093736706028563</v>
      </c>
      <c r="AN127" s="11">
        <f>'OddsRatio_working_3-way'!AB127+'OddsRatio_working_3-way'!AH127</f>
        <v>-0.45231053812641148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1.0616842087292673</v>
      </c>
      <c r="AS127" s="11">
        <f>IF(('OddsRatio_working_3-way'!X127=0),IF(Q127&gt;0,-Q127^(1/3),(-Q127)^(1/3)),'OddsRatio_working_3-way'!AM127-'OddsRatio_working_3-way'!R127/3)</f>
        <v>-0.6093736706028563</v>
      </c>
      <c r="AT127" s="11">
        <f>IF(('OddsRatio_working_3-way'!X127=0),IF(Q127&gt;0,-Q127^(1/3),(-Q127)^(1/3)),'OddsRatio_working_3-way'!AN127-'OddsRatio_working_3-way'!R127/3)</f>
        <v>-0.45231053812641148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9">
        <f t="shared" si="26"/>
        <v>0.44779800700383487</v>
      </c>
      <c r="E128" s="9">
        <f t="shared" si="27"/>
        <v>0.30534829947260472</v>
      </c>
      <c r="F128" s="9">
        <f t="shared" si="28"/>
        <v>0.24685369352356032</v>
      </c>
      <c r="G128" s="9">
        <f t="shared" si="29"/>
        <v>1.0630601150815</v>
      </c>
      <c r="H128" s="9">
        <f t="shared" si="30"/>
        <v>2.2331497334945398</v>
      </c>
      <c r="I128" s="9">
        <f t="shared" si="31"/>
        <v>3.2749486462744102</v>
      </c>
      <c r="J128" s="9">
        <f t="shared" si="32"/>
        <v>4.0509825302839051</v>
      </c>
      <c r="K128" s="11">
        <f t="shared" si="33"/>
        <v>0.46296296296296291</v>
      </c>
      <c r="L128" s="11">
        <f t="shared" si="34"/>
        <v>0.31847133757961782</v>
      </c>
      <c r="M128" s="11">
        <f t="shared" si="35"/>
        <v>0.25839793281653745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-0.27143090522178381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0.23506653182915127</v>
      </c>
      <c r="Q128" s="11">
        <f>2*'OddsRatio_working_3-way'!K128*'OddsRatio_working_3-way'!L128*'OddsRatio_working_3-way'!M128</f>
        <v>7.6196606751750828E-2</v>
      </c>
      <c r="R128" s="11">
        <f t="shared" si="36"/>
        <v>0</v>
      </c>
      <c r="S128" s="11">
        <f t="shared" si="37"/>
        <v>-0.8660271446874499</v>
      </c>
      <c r="T128" s="11">
        <f t="shared" si="38"/>
        <v>-0.28072192696513776</v>
      </c>
      <c r="U128" s="11">
        <f>'OddsRatio_working_3-way'!S128-'OddsRatio_working_3-way'!R128^2/3</f>
        <v>-0.8660271446874499</v>
      </c>
      <c r="V128" s="11">
        <f>'OddsRatio_working_3-way'!S128*'OddsRatio_working_3-way'!R128/3-2*'OddsRatio_working_3-way'!R128^3/27-'OddsRatio_working_3-way'!T128</f>
        <v>0.28072192696513776</v>
      </c>
      <c r="W128" s="11">
        <f>'OddsRatio_working_3-way'!V128^2+4*'OddsRatio_working_3-way'!U128^3/27</f>
        <v>-1.7420824888087785E-2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0.15510127753109251</v>
      </c>
      <c r="Y128" s="11">
        <f>IF('OddsRatio_working_3-way'!W128&gt;=0,IF('OddsRatio_working_3-way'!V128+SQRT('OddsRatio_working_3-way'!W128)&gt;0,0,PI()),ACOS('OddsRatio_working_3-way'!V128/(2*'OddsRatio_working_3-way'!X128)))</f>
        <v>0.43950287400438515</v>
      </c>
      <c r="Z128" s="11">
        <f>'OddsRatio_working_3-way'!X128^(1/3)*COS('OddsRatio_working_3-way'!Y128/3)</f>
        <v>0.53153005754075</v>
      </c>
      <c r="AA128" s="11">
        <f>'OddsRatio_working_3-way'!X128^(1/3)*COS(('OddsRatio_working_3-way'!Y128+2*PI())/3)</f>
        <v>-0.33368876997996783</v>
      </c>
      <c r="AB128" s="11">
        <f>'OddsRatio_working_3-way'!X128^(1/3)*COS(('OddsRatio_working_3-way'!Y128+4*PI())/3)</f>
        <v>-0.19784128756078226</v>
      </c>
      <c r="AC128" s="11">
        <f>'OddsRatio_working_3-way'!X128^(1/3)*SIN('OddsRatio_working_3-way'!Y128/3)</f>
        <v>7.8431580543449897E-2</v>
      </c>
      <c r="AD128" s="11">
        <f>'OddsRatio_working_3-way'!X128^(1/3)*SIN(('OddsRatio_working_3-way'!Y128+2*PI())/3)</f>
        <v>0.42110274243356904</v>
      </c>
      <c r="AE128" s="11">
        <f>'OddsRatio_working_3-way'!X128^(1/3)*SIN(('OddsRatio_working_3-way'!Y128+4*PI())/3)</f>
        <v>-0.49953432297701877</v>
      </c>
      <c r="AF128" s="11">
        <f>-'OddsRatio_working_3-way'!U128/(3*'OddsRatio_working_3-way'!X128^(1/3))*COS(('OddsRatio_working_3-way'!Y128)/3)</f>
        <v>0.53153005754075</v>
      </c>
      <c r="AG128" s="11">
        <f>-'OddsRatio_working_3-way'!U128/(3*'OddsRatio_working_3-way'!X128^(1/3))*COS(('OddsRatio_working_3-way'!Y128+2*PI())/3)</f>
        <v>-0.33368876997996783</v>
      </c>
      <c r="AH128" s="11">
        <f>-'OddsRatio_working_3-way'!U128/(3*'OddsRatio_working_3-way'!X128^(1/3))*COS(('OddsRatio_working_3-way'!Y128+4*PI())/3)</f>
        <v>-0.19784128756078226</v>
      </c>
      <c r="AI128" s="11">
        <f>'OddsRatio_working_3-way'!U128/(3*'OddsRatio_working_3-way'!X128^(1/3))*SIN(('OddsRatio_working_3-way'!Y128)/3)</f>
        <v>-7.8431580543449897E-2</v>
      </c>
      <c r="AJ128" s="11">
        <f>'OddsRatio_working_3-way'!U128/(3*'OddsRatio_working_3-way'!X128^(1/3))*SIN(('OddsRatio_working_3-way'!Y128+2*PI())/3)</f>
        <v>-0.42110274243356904</v>
      </c>
      <c r="AK128" s="11">
        <f>'OddsRatio_working_3-way'!U128/(3*'OddsRatio_working_3-way'!X128^(1/3))*SIN(('OddsRatio_working_3-way'!Y128+4*PI())/3)</f>
        <v>0.49953432297701877</v>
      </c>
      <c r="AL128" s="11">
        <f>'OddsRatio_working_3-way'!Z128+'OddsRatio_working_3-way'!AF128</f>
        <v>1.0630601150815</v>
      </c>
      <c r="AM128" s="11">
        <f>'OddsRatio_working_3-way'!AA128+'OddsRatio_working_3-way'!AG128</f>
        <v>-0.66737753995993565</v>
      </c>
      <c r="AN128" s="11">
        <f>'OddsRatio_working_3-way'!AB128+'OddsRatio_working_3-way'!AH128</f>
        <v>-0.39568257512156452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1.0630601150815</v>
      </c>
      <c r="AS128" s="11">
        <f>IF(('OddsRatio_working_3-way'!X128=0),IF(Q128&gt;0,-Q128^(1/3),(-Q128)^(1/3)),'OddsRatio_working_3-way'!AM128-'OddsRatio_working_3-way'!R128/3)</f>
        <v>-0.66737753995993565</v>
      </c>
      <c r="AT128" s="11">
        <f>IF(('OddsRatio_working_3-way'!X128=0),IF(Q128&gt;0,-Q128^(1/3),(-Q128)^(1/3)),'OddsRatio_working_3-way'!AN128-'OddsRatio_working_3-way'!R128/3)</f>
        <v>-0.39568257512156452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9">
        <f t="shared" si="26"/>
        <v>0.23833960175862565</v>
      </c>
      <c r="E129" s="9">
        <f t="shared" si="27"/>
        <v>0.24265203210478922</v>
      </c>
      <c r="F129" s="9">
        <f t="shared" si="28"/>
        <v>0.51900836613658496</v>
      </c>
      <c r="G129" s="9">
        <f t="shared" si="29"/>
        <v>1.0652312815010532</v>
      </c>
      <c r="H129" s="9">
        <f t="shared" si="30"/>
        <v>4.1956938445031593</v>
      </c>
      <c r="I129" s="9">
        <f t="shared" si="31"/>
        <v>4.1211276547980864</v>
      </c>
      <c r="J129" s="9">
        <f t="shared" si="32"/>
        <v>1.9267512149059169</v>
      </c>
      <c r="K129" s="11">
        <f t="shared" si="33"/>
        <v>0.25</v>
      </c>
      <c r="L129" s="11">
        <f t="shared" si="34"/>
        <v>0.2544529262086514</v>
      </c>
      <c r="M129" s="11">
        <f t="shared" si="35"/>
        <v>0.53475935828876997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-0.26014409927746251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0.23132084200786487</v>
      </c>
      <c r="Q129" s="11">
        <f>2*'OddsRatio_working_3-way'!K129*'OddsRatio_working_3-way'!L129*'OddsRatio_working_3-way'!M129</f>
        <v>6.8035541767019078E-2</v>
      </c>
      <c r="R129" s="11">
        <f t="shared" si="36"/>
        <v>0</v>
      </c>
      <c r="S129" s="11">
        <f t="shared" si="37"/>
        <v>-0.88920272514482235</v>
      </c>
      <c r="T129" s="11">
        <f t="shared" si="38"/>
        <v>-0.26153021327788889</v>
      </c>
      <c r="U129" s="11">
        <f>'OddsRatio_working_3-way'!S129-'OddsRatio_working_3-way'!R129^2/3</f>
        <v>-0.88920272514482235</v>
      </c>
      <c r="V129" s="11">
        <f>'OddsRatio_working_3-way'!S129*'OddsRatio_working_3-way'!R129/3-2*'OddsRatio_working_3-way'!R129^3/27-'OddsRatio_working_3-way'!T129</f>
        <v>0.26153021327788889</v>
      </c>
      <c r="W129" s="11">
        <f>'OddsRatio_working_3-way'!V129^2+4*'OddsRatio_working_3-way'!U129^3/27</f>
        <v>-3.5761374569913171E-2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0.16136869819383437</v>
      </c>
      <c r="Y129" s="11">
        <f>IF('OddsRatio_working_3-way'!W129&gt;=0,IF('OddsRatio_working_3-way'!V129+SQRT('OddsRatio_working_3-way'!W129)&gt;0,0,PI()),ACOS('OddsRatio_working_3-way'!V129/(2*'OddsRatio_working_3-way'!X129)))</f>
        <v>0.62604732335549029</v>
      </c>
      <c r="Z129" s="11">
        <f>'OddsRatio_working_3-way'!X129^(1/3)*COS('OddsRatio_working_3-way'!Y129/3)</f>
        <v>0.53261564075052659</v>
      </c>
      <c r="AA129" s="11">
        <f>'OddsRatio_working_3-way'!X129^(1/3)*COS(('OddsRatio_working_3-way'!Y129+2*PI())/3)</f>
        <v>-0.36398645523025636</v>
      </c>
      <c r="AB129" s="11">
        <f>'OddsRatio_working_3-way'!X129^(1/3)*COS(('OddsRatio_working_3-way'!Y129+4*PI())/3)</f>
        <v>-0.16862918552027034</v>
      </c>
      <c r="AC129" s="11">
        <f>'OddsRatio_working_3-way'!X129^(1/3)*SIN('OddsRatio_working_3-way'!Y129/3)</f>
        <v>0.11278957225521088</v>
      </c>
      <c r="AD129" s="11">
        <f>'OddsRatio_working_3-way'!X129^(1/3)*SIN(('OddsRatio_working_3-way'!Y129+2*PI())/3)</f>
        <v>0.40486388921527694</v>
      </c>
      <c r="AE129" s="11">
        <f>'OddsRatio_working_3-way'!X129^(1/3)*SIN(('OddsRatio_working_3-way'!Y129+4*PI())/3)</f>
        <v>-0.51765346147048763</v>
      </c>
      <c r="AF129" s="11">
        <f>-'OddsRatio_working_3-way'!U129/(3*'OddsRatio_working_3-way'!X129^(1/3))*COS(('OddsRatio_working_3-way'!Y129)/3)</f>
        <v>0.53261564075052659</v>
      </c>
      <c r="AG129" s="11">
        <f>-'OddsRatio_working_3-way'!U129/(3*'OddsRatio_working_3-way'!X129^(1/3))*COS(('OddsRatio_working_3-way'!Y129+2*PI())/3)</f>
        <v>-0.36398645523025636</v>
      </c>
      <c r="AH129" s="11">
        <f>-'OddsRatio_working_3-way'!U129/(3*'OddsRatio_working_3-way'!X129^(1/3))*COS(('OddsRatio_working_3-way'!Y129+4*PI())/3)</f>
        <v>-0.16862918552027034</v>
      </c>
      <c r="AI129" s="11">
        <f>'OddsRatio_working_3-way'!U129/(3*'OddsRatio_working_3-way'!X129^(1/3))*SIN(('OddsRatio_working_3-way'!Y129)/3)</f>
        <v>-0.11278957225521088</v>
      </c>
      <c r="AJ129" s="11">
        <f>'OddsRatio_working_3-way'!U129/(3*'OddsRatio_working_3-way'!X129^(1/3))*SIN(('OddsRatio_working_3-way'!Y129+2*PI())/3)</f>
        <v>-0.40486388921527694</v>
      </c>
      <c r="AK129" s="11">
        <f>'OddsRatio_working_3-way'!U129/(3*'OddsRatio_working_3-way'!X129^(1/3))*SIN(('OddsRatio_working_3-way'!Y129+4*PI())/3)</f>
        <v>0.51765346147048763</v>
      </c>
      <c r="AL129" s="11">
        <f>'OddsRatio_working_3-way'!Z129+'OddsRatio_working_3-way'!AF129</f>
        <v>1.0652312815010532</v>
      </c>
      <c r="AM129" s="11">
        <f>'OddsRatio_working_3-way'!AA129+'OddsRatio_working_3-way'!AG129</f>
        <v>-0.72797291046051271</v>
      </c>
      <c r="AN129" s="11">
        <f>'OddsRatio_working_3-way'!AB129+'OddsRatio_working_3-way'!AH129</f>
        <v>-0.33725837104054068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1.0652312815010532</v>
      </c>
      <c r="AS129" s="11">
        <f>IF(('OddsRatio_working_3-way'!X129=0),IF(Q129&gt;0,-Q129^(1/3),(-Q129)^(1/3)),'OddsRatio_working_3-way'!AM129-'OddsRatio_working_3-way'!R129/3)</f>
        <v>-0.72797291046051271</v>
      </c>
      <c r="AT129" s="11">
        <f>IF(('OddsRatio_working_3-way'!X129=0),IF(Q129&gt;0,-Q129^(1/3),(-Q129)^(1/3)),'OddsRatio_working_3-way'!AN129-'OddsRatio_working_3-way'!R129/3)</f>
        <v>-0.33725837104054068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9">
        <f t="shared" si="26"/>
        <v>0.28398756058841684</v>
      </c>
      <c r="E130" s="9">
        <f t="shared" si="27"/>
        <v>0.25066633890451306</v>
      </c>
      <c r="F130" s="9">
        <f t="shared" si="28"/>
        <v>0.46534610050707004</v>
      </c>
      <c r="G130" s="9">
        <f t="shared" si="29"/>
        <v>1.0638316435841211</v>
      </c>
      <c r="H130" s="9">
        <f t="shared" si="30"/>
        <v>3.5212809952943678</v>
      </c>
      <c r="I130" s="9">
        <f t="shared" si="31"/>
        <v>3.9893669184713807</v>
      </c>
      <c r="J130" s="9">
        <f t="shared" si="32"/>
        <v>2.1489381750708514</v>
      </c>
      <c r="K130" s="11">
        <f t="shared" si="33"/>
        <v>0.29673590504451036</v>
      </c>
      <c r="L130" s="11">
        <f t="shared" si="34"/>
        <v>0.26246719160104987</v>
      </c>
      <c r="M130" s="11">
        <f t="shared" si="35"/>
        <v>0.48076923076923073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-0.2693147934800777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0.23439919816003368</v>
      </c>
      <c r="Q130" s="11">
        <f>2*'OddsRatio_working_3-way'!K130*'OddsRatio_working_3-way'!L130*'OddsRatio_working_3-way'!M130</f>
        <v>7.4887922734835036E-2</v>
      </c>
      <c r="R130" s="11">
        <f t="shared" si="36"/>
        <v>0</v>
      </c>
      <c r="S130" s="11">
        <f t="shared" si="37"/>
        <v>-0.87035396433717682</v>
      </c>
      <c r="T130" s="11">
        <f t="shared" si="38"/>
        <v>-0.27806835921315548</v>
      </c>
      <c r="U130" s="11">
        <f>'OddsRatio_working_3-way'!S130-'OddsRatio_working_3-way'!R130^2/3</f>
        <v>-0.87035396433717682</v>
      </c>
      <c r="V130" s="11">
        <f>'OddsRatio_working_3-way'!S130*'OddsRatio_working_3-way'!R130/3-2*'OddsRatio_working_3-way'!R130^3/27-'OddsRatio_working_3-way'!T130</f>
        <v>0.27806835921315548</v>
      </c>
      <c r="W130" s="11">
        <f>'OddsRatio_working_3-way'!V130^2+4*'OddsRatio_working_3-way'!U130^3/27</f>
        <v>-2.0353109659857413E-2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0.15626509691494922</v>
      </c>
      <c r="Y130" s="11">
        <f>IF('OddsRatio_working_3-way'!W130&gt;=0,IF('OddsRatio_working_3-way'!V130+SQRT('OddsRatio_working_3-way'!W130)&gt;0,0,PI()),ACOS('OddsRatio_working_3-way'!V130/(2*'OddsRatio_working_3-way'!X130)))</f>
        <v>0.47403687481519419</v>
      </c>
      <c r="Z130" s="11">
        <f>'OddsRatio_working_3-way'!X130^(1/3)*COS('OddsRatio_working_3-way'!Y130/3)</f>
        <v>0.53191582179206065</v>
      </c>
      <c r="AA130" s="11">
        <f>'OddsRatio_working_3-way'!X130^(1/3)*COS(('OddsRatio_working_3-way'!Y130+2*PI())/3)</f>
        <v>-0.33935859195385021</v>
      </c>
      <c r="AB130" s="11">
        <f>'OddsRatio_working_3-way'!X130^(1/3)*COS(('OddsRatio_working_3-way'!Y130+4*PI())/3)</f>
        <v>-0.19255722983821058</v>
      </c>
      <c r="AC130" s="11">
        <f>'OddsRatio_working_3-way'!X130^(1/3)*SIN('OddsRatio_working_3-way'!Y130/3)</f>
        <v>8.4755805934868422E-2</v>
      </c>
      <c r="AD130" s="11">
        <f>'OddsRatio_working_3-way'!X130^(1/3)*SIN(('OddsRatio_working_3-way'!Y130+2*PI())/3)</f>
        <v>0.41827471137936667</v>
      </c>
      <c r="AE130" s="11">
        <f>'OddsRatio_working_3-way'!X130^(1/3)*SIN(('OddsRatio_working_3-way'!Y130+4*PI())/3)</f>
        <v>-0.50303051731423498</v>
      </c>
      <c r="AF130" s="11">
        <f>-'OddsRatio_working_3-way'!U130/(3*'OddsRatio_working_3-way'!X130^(1/3))*COS(('OddsRatio_working_3-way'!Y130)/3)</f>
        <v>0.53191582179206054</v>
      </c>
      <c r="AG130" s="11">
        <f>-'OddsRatio_working_3-way'!U130/(3*'OddsRatio_working_3-way'!X130^(1/3))*COS(('OddsRatio_working_3-way'!Y130+2*PI())/3)</f>
        <v>-0.33935859195385015</v>
      </c>
      <c r="AH130" s="11">
        <f>-'OddsRatio_working_3-way'!U130/(3*'OddsRatio_working_3-way'!X130^(1/3))*COS(('OddsRatio_working_3-way'!Y130+4*PI())/3)</f>
        <v>-0.19255722983821055</v>
      </c>
      <c r="AI130" s="11">
        <f>'OddsRatio_working_3-way'!U130/(3*'OddsRatio_working_3-way'!X130^(1/3))*SIN(('OddsRatio_working_3-way'!Y130)/3)</f>
        <v>-8.4755805934868408E-2</v>
      </c>
      <c r="AJ130" s="11">
        <f>'OddsRatio_working_3-way'!U130/(3*'OddsRatio_working_3-way'!X130^(1/3))*SIN(('OddsRatio_working_3-way'!Y130+2*PI())/3)</f>
        <v>-0.41827471137936661</v>
      </c>
      <c r="AK130" s="11">
        <f>'OddsRatio_working_3-way'!U130/(3*'OddsRatio_working_3-way'!X130^(1/3))*SIN(('OddsRatio_working_3-way'!Y130+4*PI())/3)</f>
        <v>0.50303051731423487</v>
      </c>
      <c r="AL130" s="11">
        <f>'OddsRatio_working_3-way'!Z130+'OddsRatio_working_3-way'!AF130</f>
        <v>1.0638316435841211</v>
      </c>
      <c r="AM130" s="11">
        <f>'OddsRatio_working_3-way'!AA130+'OddsRatio_working_3-way'!AG130</f>
        <v>-0.67871718390770042</v>
      </c>
      <c r="AN130" s="11">
        <f>'OddsRatio_working_3-way'!AB130+'OddsRatio_working_3-way'!AH130</f>
        <v>-0.38511445967642111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1.0638316435841211</v>
      </c>
      <c r="AS130" s="11">
        <f>IF(('OddsRatio_working_3-way'!X130=0),IF(Q130&gt;0,-Q130^(1/3),(-Q130)^(1/3)),'OddsRatio_working_3-way'!AM130-'OddsRatio_working_3-way'!R130/3)</f>
        <v>-0.67871718390770042</v>
      </c>
      <c r="AT130" s="11">
        <f>IF(('OddsRatio_working_3-way'!X130=0),IF(Q130&gt;0,-Q130^(1/3),(-Q130)^(1/3)),'OddsRatio_working_3-way'!AN130-'OddsRatio_working_3-way'!R130/3)</f>
        <v>-0.38511445967642111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9">
        <f t="shared" si="26"/>
        <v>0.47229578767874242</v>
      </c>
      <c r="E131" s="9">
        <f t="shared" si="27"/>
        <v>0.25608032324683327</v>
      </c>
      <c r="F131" s="9">
        <f t="shared" si="28"/>
        <v>0.27162388907442431</v>
      </c>
      <c r="G131" s="9">
        <f t="shared" si="29"/>
        <v>1.0641116296548758</v>
      </c>
      <c r="H131" s="9">
        <f t="shared" si="30"/>
        <v>2.1173172111376193</v>
      </c>
      <c r="I131" s="9">
        <f t="shared" si="31"/>
        <v>3.90502474895781</v>
      </c>
      <c r="J131" s="9">
        <f t="shared" si="32"/>
        <v>3.6815613067302868</v>
      </c>
      <c r="K131" s="11">
        <f t="shared" si="33"/>
        <v>0.48780487804878053</v>
      </c>
      <c r="L131" s="11">
        <f t="shared" si="34"/>
        <v>0.26809651474530832</v>
      </c>
      <c r="M131" s="11">
        <f t="shared" si="35"/>
        <v>0.28409090909090912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-0.26837813497559782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0.23406430749659682</v>
      </c>
      <c r="Q131" s="11">
        <f>2*'OddsRatio_working_3-way'!K131*'OddsRatio_working_3-way'!L131*'OddsRatio_working_3-way'!M131</f>
        <v>7.4306129363998996E-2</v>
      </c>
      <c r="R131" s="11">
        <f t="shared" si="36"/>
        <v>0</v>
      </c>
      <c r="S131" s="11">
        <f t="shared" si="37"/>
        <v>-0.87214372928658679</v>
      </c>
      <c r="T131" s="11">
        <f t="shared" si="38"/>
        <v>-0.27687102517034501</v>
      </c>
      <c r="U131" s="11">
        <f>'OddsRatio_working_3-way'!S131-'OddsRatio_working_3-way'!R131^2/3</f>
        <v>-0.87214372928658679</v>
      </c>
      <c r="V131" s="11">
        <f>'OddsRatio_working_3-way'!S131*'OddsRatio_working_3-way'!R131/3-2*'OddsRatio_working_3-way'!R131^3/27-'OddsRatio_working_3-way'!T131</f>
        <v>0.27687102517034501</v>
      </c>
      <c r="W131" s="11">
        <f>'OddsRatio_working_3-way'!V131^2+4*'OddsRatio_working_3-way'!U131^3/27</f>
        <v>-2.1621364368401466E-2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0.15674735161022602</v>
      </c>
      <c r="Y131" s="11">
        <f>IF('OddsRatio_working_3-way'!W131&gt;=0,IF('OddsRatio_working_3-way'!V131+SQRT('OddsRatio_working_3-way'!W131)&gt;0,0,PI()),ACOS('OddsRatio_working_3-way'!V131/(2*'OddsRatio_working_3-way'!X131)))</f>
        <v>0.48820526339691761</v>
      </c>
      <c r="Z131" s="11">
        <f>'OddsRatio_working_3-way'!X131^(1/3)*COS('OddsRatio_working_3-way'!Y131/3)</f>
        <v>0.53205581482743791</v>
      </c>
      <c r="AA131" s="11">
        <f>'OddsRatio_working_3-way'!X131^(1/3)*COS(('OddsRatio_working_3-way'!Y131+2*PI())/3)</f>
        <v>-0.34168099560501525</v>
      </c>
      <c r="AB131" s="11">
        <f>'OddsRatio_working_3-way'!X131^(1/3)*COS(('OddsRatio_working_3-way'!Y131+4*PI())/3)</f>
        <v>-0.19037481922242253</v>
      </c>
      <c r="AC131" s="11">
        <f>'OddsRatio_working_3-way'!X131^(1/3)*SIN('OddsRatio_working_3-way'!Y131/3)</f>
        <v>8.7356661664542923E-2</v>
      </c>
      <c r="AD131" s="11">
        <f>'OddsRatio_working_3-way'!X131^(1/3)*SIN(('OddsRatio_working_3-way'!Y131+2*PI())/3)</f>
        <v>0.41709552103951902</v>
      </c>
      <c r="AE131" s="11">
        <f>'OddsRatio_working_3-way'!X131^(1/3)*SIN(('OddsRatio_working_3-way'!Y131+4*PI())/3)</f>
        <v>-0.50445218270406189</v>
      </c>
      <c r="AF131" s="11">
        <f>-'OddsRatio_working_3-way'!U131/(3*'OddsRatio_working_3-way'!X131^(1/3))*COS(('OddsRatio_working_3-way'!Y131)/3)</f>
        <v>0.5320558148274378</v>
      </c>
      <c r="AG131" s="11">
        <f>-'OddsRatio_working_3-way'!U131/(3*'OddsRatio_working_3-way'!X131^(1/3))*COS(('OddsRatio_working_3-way'!Y131+2*PI())/3)</f>
        <v>-0.34168099560501514</v>
      </c>
      <c r="AH131" s="11">
        <f>-'OddsRatio_working_3-way'!U131/(3*'OddsRatio_working_3-way'!X131^(1/3))*COS(('OddsRatio_working_3-way'!Y131+4*PI())/3)</f>
        <v>-0.1903748192224225</v>
      </c>
      <c r="AI131" s="11">
        <f>'OddsRatio_working_3-way'!U131/(3*'OddsRatio_working_3-way'!X131^(1/3))*SIN(('OddsRatio_working_3-way'!Y131)/3)</f>
        <v>-8.7356661664542909E-2</v>
      </c>
      <c r="AJ131" s="11">
        <f>'OddsRatio_working_3-way'!U131/(3*'OddsRatio_working_3-way'!X131^(1/3))*SIN(('OddsRatio_working_3-way'!Y131+2*PI())/3)</f>
        <v>-0.41709552103951891</v>
      </c>
      <c r="AK131" s="11">
        <f>'OddsRatio_working_3-way'!U131/(3*'OddsRatio_working_3-way'!X131^(1/3))*SIN(('OddsRatio_working_3-way'!Y131+4*PI())/3)</f>
        <v>0.50445218270406178</v>
      </c>
      <c r="AL131" s="11">
        <f>'OddsRatio_working_3-way'!Z131+'OddsRatio_working_3-way'!AF131</f>
        <v>1.0641116296548758</v>
      </c>
      <c r="AM131" s="11">
        <f>'OddsRatio_working_3-way'!AA131+'OddsRatio_working_3-way'!AG131</f>
        <v>-0.68336199121003038</v>
      </c>
      <c r="AN131" s="11">
        <f>'OddsRatio_working_3-way'!AB131+'OddsRatio_working_3-way'!AH131</f>
        <v>-0.380749638444845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1.0641116296548758</v>
      </c>
      <c r="AS131" s="11">
        <f>IF(('OddsRatio_working_3-way'!X131=0),IF(Q131&gt;0,-Q131^(1/3),(-Q131)^(1/3)),'OddsRatio_working_3-way'!AM131-'OddsRatio_working_3-way'!R131/3)</f>
        <v>-0.68336199121003038</v>
      </c>
      <c r="AT131" s="11">
        <f>IF(('OddsRatio_working_3-way'!X131=0),IF(Q131&gt;0,-Q131^(1/3),(-Q131)^(1/3)),'OddsRatio_working_3-way'!AN131-'OddsRatio_working_3-way'!R131/3)</f>
        <v>-0.380749638444845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9">
        <f t="shared" ref="D132:D195" si="39">(K132/(AR132+K132-(AR132*K132)))</f>
        <v>0.76611971057823358</v>
      </c>
      <c r="E132" s="9">
        <f t="shared" ref="E132:E195" si="40">(L132/(AR132+L132-(AR132*L132)))</f>
        <v>0.15526724090888763</v>
      </c>
      <c r="F132" s="9">
        <f t="shared" ref="F132:F195" si="41">(M132/(AR132+M132-(AR132*M132)))</f>
        <v>7.8613048512879008E-2</v>
      </c>
      <c r="G132" s="9">
        <f t="shared" ref="G132:G195" si="42">AR132</f>
        <v>1.0902822840890525</v>
      </c>
      <c r="H132" s="9">
        <f t="shared" ref="H132:H195" si="43">IF(A132="","",1/D132)</f>
        <v>1.3052790395449345</v>
      </c>
      <c r="I132" s="9">
        <f t="shared" ref="I132:I195" si="44">IF(B132="","",1/E132)</f>
        <v>6.4405085976043717</v>
      </c>
      <c r="J132" s="9">
        <f t="shared" ref="J132:J195" si="45">IF(C132="","",1/F132)</f>
        <v>12.720534553957313</v>
      </c>
      <c r="K132" s="11">
        <f t="shared" ref="K132:K195" si="46">1/A132</f>
        <v>0.78125</v>
      </c>
      <c r="L132" s="11">
        <f t="shared" ref="L132:L195" si="47">1/B132</f>
        <v>0.1669449081803005</v>
      </c>
      <c r="M132" s="11">
        <f t="shared" ref="M132:M195" si="48">1/C132</f>
        <v>8.5106382978723402E-2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-0.16672179696657563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0.17782296735694242</v>
      </c>
      <c r="Q132" s="11">
        <f>2*'OddsRatio_working_3-way'!K132*'OddsRatio_working_3-way'!L132*'OddsRatio_working_3-way'!M132</f>
        <v>2.2200120768656982E-2</v>
      </c>
      <c r="R132" s="11">
        <f t="shared" ref="R132:R195" si="49">O132/N132</f>
        <v>0</v>
      </c>
      <c r="S132" s="11">
        <f t="shared" ref="S132:S195" si="50">P132/N132</f>
        <v>-1.0665849972369981</v>
      </c>
      <c r="T132" s="11">
        <f t="shared" ref="T132:T195" si="51">Q132/N132</f>
        <v>-0.13315667880611712</v>
      </c>
      <c r="U132" s="11">
        <f>'OddsRatio_working_3-way'!S132-'OddsRatio_working_3-way'!R132^2/3</f>
        <v>-1.0665849972369981</v>
      </c>
      <c r="V132" s="11">
        <f>'OddsRatio_working_3-way'!S132*'OddsRatio_working_3-way'!R132/3-2*'OddsRatio_working_3-way'!R132^3/27-'OddsRatio_working_3-way'!T132</f>
        <v>0.13315667880611712</v>
      </c>
      <c r="W132" s="11">
        <f>'OddsRatio_working_3-way'!V132^2+4*'OddsRatio_working_3-way'!U132^3/27</f>
        <v>-0.1620249857020874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0.21198802254653612</v>
      </c>
      <c r="Y132" s="11">
        <f>IF('OddsRatio_working_3-way'!W132&gt;=0,IF('OddsRatio_working_3-way'!V132+SQRT('OddsRatio_working_3-way'!W132)&gt;0,0,PI()),ACOS('OddsRatio_working_3-way'!V132/(2*'OddsRatio_working_3-way'!X132)))</f>
        <v>1.2513230689209953</v>
      </c>
      <c r="Z132" s="11">
        <f>'OddsRatio_working_3-way'!X132^(1/3)*COS('OddsRatio_working_3-way'!Y132/3)</f>
        <v>0.54514114204452635</v>
      </c>
      <c r="AA132" s="11">
        <f>'OddsRatio_working_3-way'!X132^(1/3)*COS(('OddsRatio_working_3-way'!Y132+2*PI())/3)</f>
        <v>-0.48176450197400411</v>
      </c>
      <c r="AB132" s="11">
        <f>'OddsRatio_working_3-way'!X132^(1/3)*COS(('OddsRatio_working_3-way'!Y132+4*PI())/3)</f>
        <v>-6.3376640070522336E-2</v>
      </c>
      <c r="AC132" s="11">
        <f>'OddsRatio_working_3-way'!X132^(1/3)*SIN('OddsRatio_working_3-way'!Y132/3)</f>
        <v>0.24155634469564721</v>
      </c>
      <c r="AD132" s="11">
        <f>'OddsRatio_working_3-way'!X132^(1/3)*SIN(('OddsRatio_working_3-way'!Y132+2*PI())/3)</f>
        <v>0.35132790531079727</v>
      </c>
      <c r="AE132" s="11">
        <f>'OddsRatio_working_3-way'!X132^(1/3)*SIN(('OddsRatio_working_3-way'!Y132+4*PI())/3)</f>
        <v>-0.59288425000644451</v>
      </c>
      <c r="AF132" s="11">
        <f>-'OddsRatio_working_3-way'!U132/(3*'OddsRatio_working_3-way'!X132^(1/3))*COS(('OddsRatio_working_3-way'!Y132)/3)</f>
        <v>0.54514114204452613</v>
      </c>
      <c r="AG132" s="11">
        <f>-'OddsRatio_working_3-way'!U132/(3*'OddsRatio_working_3-way'!X132^(1/3))*COS(('OddsRatio_working_3-way'!Y132+2*PI())/3)</f>
        <v>-0.48176450197400394</v>
      </c>
      <c r="AH132" s="11">
        <f>-'OddsRatio_working_3-way'!U132/(3*'OddsRatio_working_3-way'!X132^(1/3))*COS(('OddsRatio_working_3-way'!Y132+4*PI())/3)</f>
        <v>-6.3376640070522308E-2</v>
      </c>
      <c r="AI132" s="11">
        <f>'OddsRatio_working_3-way'!U132/(3*'OddsRatio_working_3-way'!X132^(1/3))*SIN(('OddsRatio_working_3-way'!Y132)/3)</f>
        <v>-0.24155634469564713</v>
      </c>
      <c r="AJ132" s="11">
        <f>'OddsRatio_working_3-way'!U132/(3*'OddsRatio_working_3-way'!X132^(1/3))*SIN(('OddsRatio_working_3-way'!Y132+2*PI())/3)</f>
        <v>-0.35132790531079716</v>
      </c>
      <c r="AK132" s="11">
        <f>'OddsRatio_working_3-way'!U132/(3*'OddsRatio_working_3-way'!X132^(1/3))*SIN(('OddsRatio_working_3-way'!Y132+4*PI())/3)</f>
        <v>0.59288425000644429</v>
      </c>
      <c r="AL132" s="11">
        <f>'OddsRatio_working_3-way'!Z132+'OddsRatio_working_3-way'!AF132</f>
        <v>1.0902822840890525</v>
      </c>
      <c r="AM132" s="11">
        <f>'OddsRatio_working_3-way'!AA132+'OddsRatio_working_3-way'!AG132</f>
        <v>-0.963529003948008</v>
      </c>
      <c r="AN132" s="11">
        <f>'OddsRatio_working_3-way'!AB132+'OddsRatio_working_3-way'!AH132</f>
        <v>-0.12675328014104464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1.0902822840890525</v>
      </c>
      <c r="AS132" s="11">
        <f>IF(('OddsRatio_working_3-way'!X132=0),IF(Q132&gt;0,-Q132^(1/3),(-Q132)^(1/3)),'OddsRatio_working_3-way'!AM132-'OddsRatio_working_3-way'!R132/3)</f>
        <v>-0.963529003948008</v>
      </c>
      <c r="AT132" s="11">
        <f>IF(('OddsRatio_working_3-way'!X132=0),IF(Q132&gt;0,-Q132^(1/3),(-Q132)^(1/3)),'OddsRatio_working_3-way'!AN132-'OddsRatio_working_3-way'!R132/3)</f>
        <v>-0.12675328014104464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9">
        <f t="shared" si="39"/>
        <v>0.66934456136278064</v>
      </c>
      <c r="E133" s="9">
        <f t="shared" si="40"/>
        <v>0.19765260673156257</v>
      </c>
      <c r="F133" s="9">
        <f t="shared" si="41"/>
        <v>0.13300283190565629</v>
      </c>
      <c r="G133" s="9">
        <f t="shared" si="42"/>
        <v>1.0739105274673055</v>
      </c>
      <c r="H133" s="9">
        <f t="shared" si="43"/>
        <v>1.4939988426349611</v>
      </c>
      <c r="I133" s="9">
        <f t="shared" si="44"/>
        <v>5.0593817938264154</v>
      </c>
      <c r="J133" s="9">
        <f t="shared" si="45"/>
        <v>7.5186369017265449</v>
      </c>
      <c r="K133" s="11">
        <f t="shared" si="46"/>
        <v>0.68493150684931503</v>
      </c>
      <c r="L133" s="11">
        <f t="shared" si="47"/>
        <v>0.20920502092050208</v>
      </c>
      <c r="M133" s="11">
        <f t="shared" si="48"/>
        <v>0.14144271570014144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-0.21391348167888369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0.20895775761856741</v>
      </c>
      <c r="Q133" s="11">
        <f>2*'OddsRatio_working_3-way'!K133*'OddsRatio_working_3-way'!L133*'OddsRatio_working_3-way'!M133</f>
        <v>4.0534967530274954E-2</v>
      </c>
      <c r="R133" s="11">
        <f t="shared" si="49"/>
        <v>0</v>
      </c>
      <c r="S133" s="11">
        <f t="shared" si="50"/>
        <v>-0.97683304473649046</v>
      </c>
      <c r="T133" s="11">
        <f t="shared" si="51"/>
        <v>-0.18949234621464409</v>
      </c>
      <c r="U133" s="11">
        <f>'OddsRatio_working_3-way'!S133-'OddsRatio_working_3-way'!R133^2/3</f>
        <v>-0.97683304473649046</v>
      </c>
      <c r="V133" s="11">
        <f>'OddsRatio_working_3-way'!S133*'OddsRatio_working_3-way'!R133/3-2*'OddsRatio_working_3-way'!R133^3/27-'OddsRatio_working_3-way'!T133</f>
        <v>0.18949234621464409</v>
      </c>
      <c r="W133" s="11">
        <f>'OddsRatio_working_3-way'!V133^2+4*'OddsRatio_working_3-way'!U133^3/27</f>
        <v>-0.10218106906266929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0.18580125022224678</v>
      </c>
      <c r="Y133" s="11">
        <f>IF('OddsRatio_working_3-way'!W133&gt;=0,IF('OddsRatio_working_3-way'!V133+SQRT('OddsRatio_working_3-way'!W133)&gt;0,0,PI()),ACOS('OddsRatio_working_3-way'!V133/(2*'OddsRatio_working_3-way'!X133)))</f>
        <v>1.0356895248969336</v>
      </c>
      <c r="Z133" s="11">
        <f>'OddsRatio_working_3-way'!X133^(1/3)*COS('OddsRatio_working_3-way'!Y133/3)</f>
        <v>0.53695526373365277</v>
      </c>
      <c r="AA133" s="11">
        <f>'OddsRatio_working_3-way'!X133^(1/3)*COS(('OddsRatio_working_3-way'!Y133+2*PI())/3)</f>
        <v>-0.43571263043370911</v>
      </c>
      <c r="AB133" s="11">
        <f>'OddsRatio_working_3-way'!X133^(1/3)*COS(('OddsRatio_working_3-way'!Y133+4*PI())/3)</f>
        <v>-0.1012426332999433</v>
      </c>
      <c r="AC133" s="11">
        <f>'OddsRatio_working_3-way'!X133^(1/3)*SIN('OddsRatio_working_3-way'!Y133/3)</f>
        <v>0.19310634288103296</v>
      </c>
      <c r="AD133" s="11">
        <f>'OddsRatio_working_3-way'!X133^(1/3)*SIN(('OddsRatio_working_3-way'!Y133+2*PI())/3)</f>
        <v>0.36846372764859997</v>
      </c>
      <c r="AE133" s="11">
        <f>'OddsRatio_working_3-way'!X133^(1/3)*SIN(('OddsRatio_working_3-way'!Y133+4*PI())/3)</f>
        <v>-0.56157007052963281</v>
      </c>
      <c r="AF133" s="11">
        <f>-'OddsRatio_working_3-way'!U133/(3*'OddsRatio_working_3-way'!X133^(1/3))*COS(('OddsRatio_working_3-way'!Y133)/3)</f>
        <v>0.53695526373365265</v>
      </c>
      <c r="AG133" s="11">
        <f>-'OddsRatio_working_3-way'!U133/(3*'OddsRatio_working_3-way'!X133^(1/3))*COS(('OddsRatio_working_3-way'!Y133+2*PI())/3)</f>
        <v>-0.435712630433709</v>
      </c>
      <c r="AH133" s="11">
        <f>-'OddsRatio_working_3-way'!U133/(3*'OddsRatio_working_3-way'!X133^(1/3))*COS(('OddsRatio_working_3-way'!Y133+4*PI())/3)</f>
        <v>-0.10124263329994329</v>
      </c>
      <c r="AI133" s="11">
        <f>'OddsRatio_working_3-way'!U133/(3*'OddsRatio_working_3-way'!X133^(1/3))*SIN(('OddsRatio_working_3-way'!Y133)/3)</f>
        <v>-0.1931063428810329</v>
      </c>
      <c r="AJ133" s="11">
        <f>'OddsRatio_working_3-way'!U133/(3*'OddsRatio_working_3-way'!X133^(1/3))*SIN(('OddsRatio_working_3-way'!Y133+2*PI())/3)</f>
        <v>-0.36846372764859991</v>
      </c>
      <c r="AK133" s="11">
        <f>'OddsRatio_working_3-way'!U133/(3*'OddsRatio_working_3-way'!X133^(1/3))*SIN(('OddsRatio_working_3-way'!Y133+4*PI())/3)</f>
        <v>0.5615700705296327</v>
      </c>
      <c r="AL133" s="11">
        <f>'OddsRatio_working_3-way'!Z133+'OddsRatio_working_3-way'!AF133</f>
        <v>1.0739105274673055</v>
      </c>
      <c r="AM133" s="11">
        <f>'OddsRatio_working_3-way'!AA133+'OddsRatio_working_3-way'!AG133</f>
        <v>-0.87142526086741812</v>
      </c>
      <c r="AN133" s="11">
        <f>'OddsRatio_working_3-way'!AB133+'OddsRatio_working_3-way'!AH133</f>
        <v>-0.20248526659988658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1.0739105274673055</v>
      </c>
      <c r="AS133" s="11">
        <f>IF(('OddsRatio_working_3-way'!X133=0),IF(Q133&gt;0,-Q133^(1/3),(-Q133)^(1/3)),'OddsRatio_working_3-way'!AM133-'OddsRatio_working_3-way'!R133/3)</f>
        <v>-0.87142526086741812</v>
      </c>
      <c r="AT133" s="11">
        <f>IF(('OddsRatio_working_3-way'!X133=0),IF(Q133&gt;0,-Q133^(1/3),(-Q133)^(1/3)),'OddsRatio_working_3-way'!AN133-'OddsRatio_working_3-way'!R133/3)</f>
        <v>-0.20248526659988658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9">
        <f t="shared" si="39"/>
        <v>0.26089930122259797</v>
      </c>
      <c r="E134" s="9">
        <f t="shared" si="40"/>
        <v>0.33322996947602035</v>
      </c>
      <c r="F134" s="9">
        <f t="shared" si="41"/>
        <v>0.40587072930138185</v>
      </c>
      <c r="G134" s="9">
        <f t="shared" si="42"/>
        <v>1.0531213490924451</v>
      </c>
      <c r="H134" s="9">
        <f t="shared" si="43"/>
        <v>3.8328964290586773</v>
      </c>
      <c r="I134" s="9">
        <f t="shared" si="44"/>
        <v>3.000930563275646</v>
      </c>
      <c r="J134" s="9">
        <f t="shared" si="45"/>
        <v>2.4638386752384989</v>
      </c>
      <c r="K134" s="11">
        <f t="shared" si="46"/>
        <v>0.2710027100271003</v>
      </c>
      <c r="L134" s="11">
        <f t="shared" si="47"/>
        <v>0.34482758620689657</v>
      </c>
      <c r="M134" s="11">
        <f t="shared" si="48"/>
        <v>0.41841004184100417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-0.27777836427909808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0.23381852632550276</v>
      </c>
      <c r="Q134" s="11">
        <f>2*'OddsRatio_working_3-way'!K134*'OddsRatio_working_3-way'!L134*'OddsRatio_working_3-way'!M134</f>
        <v>7.820017602859626E-2</v>
      </c>
      <c r="R134" s="11">
        <f t="shared" si="49"/>
        <v>0</v>
      </c>
      <c r="S134" s="11">
        <f t="shared" si="50"/>
        <v>-0.84174491750759028</v>
      </c>
      <c r="T134" s="11">
        <f t="shared" si="51"/>
        <v>-0.28152003930019748</v>
      </c>
      <c r="U134" s="11">
        <f>'OddsRatio_working_3-way'!S134-'OddsRatio_working_3-way'!R134^2/3</f>
        <v>-0.84174491750759028</v>
      </c>
      <c r="V134" s="11">
        <f>'OddsRatio_working_3-way'!S134*'OddsRatio_working_3-way'!R134/3-2*'OddsRatio_working_3-way'!R134^3/27-'OddsRatio_working_3-way'!T134</f>
        <v>0.28152003930019748</v>
      </c>
      <c r="W134" s="11">
        <f>'OddsRatio_working_3-way'!V134^2+4*'OddsRatio_working_3-way'!U134^3/27</f>
        <v>-9.1028110917330679E-3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0.14862397486552917</v>
      </c>
      <c r="Y134" s="11">
        <f>IF('OddsRatio_working_3-way'!W134&gt;=0,IF('OddsRatio_working_3-way'!V134+SQRT('OddsRatio_working_3-way'!W134)&gt;0,0,PI()),ACOS('OddsRatio_working_3-way'!V134/(2*'OddsRatio_working_3-way'!X134)))</f>
        <v>0.32675697685715699</v>
      </c>
      <c r="Z134" s="11">
        <f>'OddsRatio_working_3-way'!X134^(1/3)*COS('OddsRatio_working_3-way'!Y134/3)</f>
        <v>0.52656067454622268</v>
      </c>
      <c r="AA134" s="11">
        <f>'OddsRatio_working_3-way'!X134^(1/3)*COS(('OddsRatio_working_3-way'!Y134+2*PI())/3)</f>
        <v>-0.31314637173513554</v>
      </c>
      <c r="AB134" s="11">
        <f>'OddsRatio_working_3-way'!X134^(1/3)*COS(('OddsRatio_working_3-way'!Y134+4*PI())/3)</f>
        <v>-0.21341430281108709</v>
      </c>
      <c r="AC134" s="11">
        <f>'OddsRatio_working_3-way'!X134^(1/3)*SIN('OddsRatio_working_3-way'!Y134/3)</f>
        <v>5.7580336840137768E-2</v>
      </c>
      <c r="AD134" s="11">
        <f>'OddsRatio_working_3-way'!X134^(1/3)*SIN(('OddsRatio_working_3-way'!Y134+2*PI())/3)</f>
        <v>0.42722475237083007</v>
      </c>
      <c r="AE134" s="11">
        <f>'OddsRatio_working_3-way'!X134^(1/3)*SIN(('OddsRatio_working_3-way'!Y134+4*PI())/3)</f>
        <v>-0.48480508921096777</v>
      </c>
      <c r="AF134" s="11">
        <f>-'OddsRatio_working_3-way'!U134/(3*'OddsRatio_working_3-way'!X134^(1/3))*COS(('OddsRatio_working_3-way'!Y134)/3)</f>
        <v>0.52656067454622257</v>
      </c>
      <c r="AG134" s="11">
        <f>-'OddsRatio_working_3-way'!U134/(3*'OddsRatio_working_3-way'!X134^(1/3))*COS(('OddsRatio_working_3-way'!Y134+2*PI())/3)</f>
        <v>-0.31314637173513549</v>
      </c>
      <c r="AH134" s="11">
        <f>-'OddsRatio_working_3-way'!U134/(3*'OddsRatio_working_3-way'!X134^(1/3))*COS(('OddsRatio_working_3-way'!Y134+4*PI())/3)</f>
        <v>-0.21341430281108703</v>
      </c>
      <c r="AI134" s="11">
        <f>'OddsRatio_working_3-way'!U134/(3*'OddsRatio_working_3-way'!X134^(1/3))*SIN(('OddsRatio_working_3-way'!Y134)/3)</f>
        <v>-5.7580336840137754E-2</v>
      </c>
      <c r="AJ134" s="11">
        <f>'OddsRatio_working_3-way'!U134/(3*'OddsRatio_working_3-way'!X134^(1/3))*SIN(('OddsRatio_working_3-way'!Y134+2*PI())/3)</f>
        <v>-0.42722475237083002</v>
      </c>
      <c r="AK134" s="11">
        <f>'OddsRatio_working_3-way'!U134/(3*'OddsRatio_working_3-way'!X134^(1/3))*SIN(('OddsRatio_working_3-way'!Y134+4*PI())/3)</f>
        <v>0.48480508921096771</v>
      </c>
      <c r="AL134" s="11">
        <f>'OddsRatio_working_3-way'!Z134+'OddsRatio_working_3-way'!AF134</f>
        <v>1.0531213490924451</v>
      </c>
      <c r="AM134" s="11">
        <f>'OddsRatio_working_3-way'!AA134+'OddsRatio_working_3-way'!AG134</f>
        <v>-0.62629274347027097</v>
      </c>
      <c r="AN134" s="11">
        <f>'OddsRatio_working_3-way'!AB134+'OddsRatio_working_3-way'!AH134</f>
        <v>-0.42682860562217412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1.0531213490924451</v>
      </c>
      <c r="AS134" s="11">
        <f>IF(('OddsRatio_working_3-way'!X134=0),IF(Q134&gt;0,-Q134^(1/3),(-Q134)^(1/3)),'OddsRatio_working_3-way'!AM134-'OddsRatio_working_3-way'!R134/3)</f>
        <v>-0.62629274347027097</v>
      </c>
      <c r="AT134" s="11">
        <f>IF(('OddsRatio_working_3-way'!X134=0),IF(Q134&gt;0,-Q134^(1/3),(-Q134)^(1/3)),'OddsRatio_working_3-way'!AN134-'OddsRatio_working_3-way'!R134/3)</f>
        <v>-0.42682860562217412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9">
        <f t="shared" si="39"/>
        <v>0.42210258291289687</v>
      </c>
      <c r="E135" s="9">
        <f t="shared" si="40"/>
        <v>0.27055846760711938</v>
      </c>
      <c r="F135" s="9">
        <f t="shared" si="41"/>
        <v>0.3073389494799838</v>
      </c>
      <c r="G135" s="9">
        <f t="shared" si="42"/>
        <v>1.0531479613668215</v>
      </c>
      <c r="H135" s="9">
        <f t="shared" si="43"/>
        <v>2.3690923497768677</v>
      </c>
      <c r="I135" s="9">
        <f t="shared" si="44"/>
        <v>3.6960587810990631</v>
      </c>
      <c r="J135" s="9">
        <f t="shared" si="45"/>
        <v>3.2537366373249981</v>
      </c>
      <c r="K135" s="11">
        <f t="shared" si="46"/>
        <v>0.43478260869565222</v>
      </c>
      <c r="L135" s="11">
        <f t="shared" si="47"/>
        <v>0.2808988764044944</v>
      </c>
      <c r="M135" s="11">
        <f t="shared" si="48"/>
        <v>0.31847133757961782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-0.27700627607902195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0.23336932406908975</v>
      </c>
      <c r="Q135" s="11">
        <f>2*'OddsRatio_working_3-way'!K135*'OddsRatio_working_3-way'!L135*'OddsRatio_working_3-way'!M135</f>
        <v>7.7789774689696597E-2</v>
      </c>
      <c r="R135" s="11">
        <f t="shared" si="49"/>
        <v>0</v>
      </c>
      <c r="S135" s="11">
        <f t="shared" si="50"/>
        <v>-0.84246944644140909</v>
      </c>
      <c r="T135" s="11">
        <f t="shared" si="51"/>
        <v>-0.28082314881380305</v>
      </c>
      <c r="U135" s="11">
        <f>'OddsRatio_working_3-way'!S135-'OddsRatio_working_3-way'!R135^2/3</f>
        <v>-0.84246944644140909</v>
      </c>
      <c r="V135" s="11">
        <f>'OddsRatio_working_3-way'!S135*'OddsRatio_working_3-way'!R135/3-2*'OddsRatio_working_3-way'!R135^3/27-'OddsRatio_working_3-way'!T135</f>
        <v>0.28082314881380305</v>
      </c>
      <c r="W135" s="11">
        <f>'OddsRatio_working_3-way'!V135^2+4*'OddsRatio_working_3-way'!U135^3/27</f>
        <v>-9.7230563738414238E-3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0.14881590748601173</v>
      </c>
      <c r="Y135" s="11">
        <f>IF('OddsRatio_working_3-way'!W135&gt;=0,IF('OddsRatio_working_3-way'!V135+SQRT('OddsRatio_working_3-way'!W135)&gt;0,0,PI()),ACOS('OddsRatio_working_3-way'!V135/(2*'OddsRatio_working_3-way'!X135)))</f>
        <v>0.33768154956564445</v>
      </c>
      <c r="Z135" s="11">
        <f>'OddsRatio_working_3-way'!X135^(1/3)*COS('OddsRatio_working_3-way'!Y135/3)</f>
        <v>0.52657398068341077</v>
      </c>
      <c r="AA135" s="11">
        <f>'OddsRatio_working_3-way'!X135^(1/3)*COS(('OddsRatio_working_3-way'!Y135+2*PI())/3)</f>
        <v>-0.31483545065598101</v>
      </c>
      <c r="AB135" s="11">
        <f>'OddsRatio_working_3-way'!X135^(1/3)*COS(('OddsRatio_working_3-way'!Y135+4*PI())/3)</f>
        <v>-0.2117385300274299</v>
      </c>
      <c r="AC135" s="11">
        <f>'OddsRatio_working_3-way'!X135^(1/3)*SIN('OddsRatio_working_3-way'!Y135/3)</f>
        <v>5.9523034877515639E-2</v>
      </c>
      <c r="AD135" s="11">
        <f>'OddsRatio_working_3-way'!X135^(1/3)*SIN(('OddsRatio_working_3-way'!Y135+2*PI())/3)</f>
        <v>0.42626492680497224</v>
      </c>
      <c r="AE135" s="11">
        <f>'OddsRatio_working_3-way'!X135^(1/3)*SIN(('OddsRatio_working_3-way'!Y135+4*PI())/3)</f>
        <v>-0.48578796168248772</v>
      </c>
      <c r="AF135" s="11">
        <f>-'OddsRatio_working_3-way'!U135/(3*'OddsRatio_working_3-way'!X135^(1/3))*COS(('OddsRatio_working_3-way'!Y135)/3)</f>
        <v>0.52657398068341077</v>
      </c>
      <c r="AG135" s="11">
        <f>-'OddsRatio_working_3-way'!U135/(3*'OddsRatio_working_3-way'!X135^(1/3))*COS(('OddsRatio_working_3-way'!Y135+2*PI())/3)</f>
        <v>-0.31483545065598101</v>
      </c>
      <c r="AH135" s="11">
        <f>-'OddsRatio_working_3-way'!U135/(3*'OddsRatio_working_3-way'!X135^(1/3))*COS(('OddsRatio_working_3-way'!Y135+4*PI())/3)</f>
        <v>-0.2117385300274299</v>
      </c>
      <c r="AI135" s="11">
        <f>'OddsRatio_working_3-way'!U135/(3*'OddsRatio_working_3-way'!X135^(1/3))*SIN(('OddsRatio_working_3-way'!Y135)/3)</f>
        <v>-5.9523034877515639E-2</v>
      </c>
      <c r="AJ135" s="11">
        <f>'OddsRatio_working_3-way'!U135/(3*'OddsRatio_working_3-way'!X135^(1/3))*SIN(('OddsRatio_working_3-way'!Y135+2*PI())/3)</f>
        <v>-0.42626492680497224</v>
      </c>
      <c r="AK135" s="11">
        <f>'OddsRatio_working_3-way'!U135/(3*'OddsRatio_working_3-way'!X135^(1/3))*SIN(('OddsRatio_working_3-way'!Y135+4*PI())/3)</f>
        <v>0.48578796168248772</v>
      </c>
      <c r="AL135" s="11">
        <f>'OddsRatio_working_3-way'!Z135+'OddsRatio_working_3-way'!AF135</f>
        <v>1.0531479613668215</v>
      </c>
      <c r="AM135" s="11">
        <f>'OddsRatio_working_3-way'!AA135+'OddsRatio_working_3-way'!AG135</f>
        <v>-0.62967090131196202</v>
      </c>
      <c r="AN135" s="11">
        <f>'OddsRatio_working_3-way'!AB135+'OddsRatio_working_3-way'!AH135</f>
        <v>-0.4234770600548598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1.0531479613668215</v>
      </c>
      <c r="AS135" s="11">
        <f>IF(('OddsRatio_working_3-way'!X135=0),IF(Q135&gt;0,-Q135^(1/3),(-Q135)^(1/3)),'OddsRatio_working_3-way'!AM135-'OddsRatio_working_3-way'!R135/3)</f>
        <v>-0.62967090131196202</v>
      </c>
      <c r="AT135" s="11">
        <f>IF(('OddsRatio_working_3-way'!X135=0),IF(Q135&gt;0,-Q135^(1/3),(-Q135)^(1/3)),'OddsRatio_working_3-way'!AN135-'OddsRatio_working_3-way'!R135/3)</f>
        <v>-0.4234770600548598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9">
        <f t="shared" si="39"/>
        <v>0.12033910676120428</v>
      </c>
      <c r="E136" s="9">
        <f t="shared" si="40"/>
        <v>0.20601187436851223</v>
      </c>
      <c r="F136" s="9">
        <f t="shared" si="41"/>
        <v>0.67364901887028372</v>
      </c>
      <c r="G136" s="9">
        <f t="shared" si="42"/>
        <v>1.0765612094658574</v>
      </c>
      <c r="H136" s="9">
        <f t="shared" si="43"/>
        <v>8.3098506122731717</v>
      </c>
      <c r="I136" s="9">
        <f t="shared" si="44"/>
        <v>4.8540891298877691</v>
      </c>
      <c r="J136" s="9">
        <f t="shared" si="45"/>
        <v>1.4844525442596357</v>
      </c>
      <c r="K136" s="11">
        <f t="shared" si="46"/>
        <v>0.12836970474967907</v>
      </c>
      <c r="L136" s="11">
        <f t="shared" si="47"/>
        <v>0.2183406113537118</v>
      </c>
      <c r="M136" s="11">
        <f t="shared" si="48"/>
        <v>0.68965517241379315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-0.21144351839305342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0.20914925544218155</v>
      </c>
      <c r="Q136" s="11">
        <f>2*'OddsRatio_working_3-way'!K136*'OddsRatio_working_3-way'!L136*'OddsRatio_working_3-way'!M136</f>
        <v>3.8659751468055739E-2</v>
      </c>
      <c r="R136" s="11">
        <f t="shared" si="49"/>
        <v>0</v>
      </c>
      <c r="S136" s="11">
        <f t="shared" si="50"/>
        <v>-0.98914952338899764</v>
      </c>
      <c r="T136" s="11">
        <f t="shared" si="51"/>
        <v>-0.18283725016432489</v>
      </c>
      <c r="U136" s="11">
        <f>'OddsRatio_working_3-way'!S136-'OddsRatio_working_3-way'!R136^2/3</f>
        <v>-0.98914952338899764</v>
      </c>
      <c r="V136" s="11">
        <f>'OddsRatio_working_3-way'!S136*'OddsRatio_working_3-way'!R136/3-2*'OddsRatio_working_3-way'!R136^3/27-'OddsRatio_working_3-way'!T136</f>
        <v>0.18283725016432489</v>
      </c>
      <c r="W136" s="11">
        <f>'OddsRatio_working_3-way'!V136^2+4*'OddsRatio_working_3-way'!U136^3/27</f>
        <v>-0.10994839050606581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0.18932633899811571</v>
      </c>
      <c r="Y136" s="11">
        <f>IF('OddsRatio_working_3-way'!W136&gt;=0,IF('OddsRatio_working_3-way'!V136+SQRT('OddsRatio_working_3-way'!W136)&gt;0,0,PI()),ACOS('OddsRatio_working_3-way'!V136/(2*'OddsRatio_working_3-way'!X136)))</f>
        <v>1.0668755060333168</v>
      </c>
      <c r="Z136" s="11">
        <f>'OddsRatio_working_3-way'!X136^(1/3)*COS('OddsRatio_working_3-way'!Y136/3)</f>
        <v>0.53828060473292882</v>
      </c>
      <c r="AA136" s="11">
        <f>'OddsRatio_working_3-way'!X136^(1/3)*COS(('OddsRatio_working_3-way'!Y136+2*PI())/3)</f>
        <v>-0.44228149842769582</v>
      </c>
      <c r="AB136" s="11">
        <f>'OddsRatio_working_3-way'!X136^(1/3)*COS(('OddsRatio_working_3-way'!Y136+4*PI())/3)</f>
        <v>-9.5999106305233325E-2</v>
      </c>
      <c r="AC136" s="11">
        <f>'OddsRatio_working_3-way'!X136^(1/3)*SIN('OddsRatio_working_3-way'!Y136/3)</f>
        <v>0.19992623230753148</v>
      </c>
      <c r="AD136" s="11">
        <f>'OddsRatio_working_3-way'!X136^(1/3)*SIN(('OddsRatio_working_3-way'!Y136+2*PI())/3)</f>
        <v>0.36620156190940073</v>
      </c>
      <c r="AE136" s="11">
        <f>'OddsRatio_working_3-way'!X136^(1/3)*SIN(('OddsRatio_working_3-way'!Y136+4*PI())/3)</f>
        <v>-0.56612779421693216</v>
      </c>
      <c r="AF136" s="11">
        <f>-'OddsRatio_working_3-way'!U136/(3*'OddsRatio_working_3-way'!X136^(1/3))*COS(('OddsRatio_working_3-way'!Y136)/3)</f>
        <v>0.53828060473292871</v>
      </c>
      <c r="AG136" s="11">
        <f>-'OddsRatio_working_3-way'!U136/(3*'OddsRatio_working_3-way'!X136^(1/3))*COS(('OddsRatio_working_3-way'!Y136+2*PI())/3)</f>
        <v>-0.44228149842769576</v>
      </c>
      <c r="AH136" s="11">
        <f>-'OddsRatio_working_3-way'!U136/(3*'OddsRatio_working_3-way'!X136^(1/3))*COS(('OddsRatio_working_3-way'!Y136+4*PI())/3)</f>
        <v>-9.5999106305233312E-2</v>
      </c>
      <c r="AI136" s="11">
        <f>'OddsRatio_working_3-way'!U136/(3*'OddsRatio_working_3-way'!X136^(1/3))*SIN(('OddsRatio_working_3-way'!Y136)/3)</f>
        <v>-0.19992623230753145</v>
      </c>
      <c r="AJ136" s="11">
        <f>'OddsRatio_working_3-way'!U136/(3*'OddsRatio_working_3-way'!X136^(1/3))*SIN(('OddsRatio_working_3-way'!Y136+2*PI())/3)</f>
        <v>-0.36620156190940067</v>
      </c>
      <c r="AK136" s="11">
        <f>'OddsRatio_working_3-way'!U136/(3*'OddsRatio_working_3-way'!X136^(1/3))*SIN(('OddsRatio_working_3-way'!Y136+4*PI())/3)</f>
        <v>0.56612779421693205</v>
      </c>
      <c r="AL136" s="11">
        <f>'OddsRatio_working_3-way'!Z136+'OddsRatio_working_3-way'!AF136</f>
        <v>1.0765612094658574</v>
      </c>
      <c r="AM136" s="11">
        <f>'OddsRatio_working_3-way'!AA136+'OddsRatio_working_3-way'!AG136</f>
        <v>-0.88456299685539164</v>
      </c>
      <c r="AN136" s="11">
        <f>'OddsRatio_working_3-way'!AB136+'OddsRatio_working_3-way'!AH136</f>
        <v>-0.19199821261046662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1.0765612094658574</v>
      </c>
      <c r="AS136" s="11">
        <f>IF(('OddsRatio_working_3-way'!X136=0),IF(Q136&gt;0,-Q136^(1/3),(-Q136)^(1/3)),'OddsRatio_working_3-way'!AM136-'OddsRatio_working_3-way'!R136/3)</f>
        <v>-0.88456299685539164</v>
      </c>
      <c r="AT136" s="11">
        <f>IF(('OddsRatio_working_3-way'!X136=0),IF(Q136&gt;0,-Q136^(1/3),(-Q136)^(1/3)),'OddsRatio_working_3-way'!AN136-'OddsRatio_working_3-way'!R136/3)</f>
        <v>-0.19199821261046662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9">
        <f t="shared" si="39"/>
        <v>0.34243950924923755</v>
      </c>
      <c r="E137" s="9">
        <f t="shared" si="40"/>
        <v>0.30878560624694285</v>
      </c>
      <c r="F137" s="9">
        <f t="shared" si="41"/>
        <v>0.34877488450381966</v>
      </c>
      <c r="G137" s="9">
        <f t="shared" si="42"/>
        <v>1.0608971190533993</v>
      </c>
      <c r="H137" s="9">
        <f t="shared" si="43"/>
        <v>2.9202237854866526</v>
      </c>
      <c r="I137" s="9">
        <f t="shared" si="44"/>
        <v>3.2384929212026718</v>
      </c>
      <c r="J137" s="9">
        <f t="shared" si="45"/>
        <v>2.8671789295339822</v>
      </c>
      <c r="K137" s="11">
        <f t="shared" si="46"/>
        <v>0.35587188612099646</v>
      </c>
      <c r="L137" s="11">
        <f t="shared" si="47"/>
        <v>0.32154340836012862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-0.27867493402547494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0.235490040678417</v>
      </c>
      <c r="Q137" s="11">
        <f>2*'OddsRatio_working_3-way'!K137*'OddsRatio_working_3-way'!L137*'OddsRatio_working_3-way'!M137</f>
        <v>8.2919028407893308E-2</v>
      </c>
      <c r="R137" s="11">
        <f t="shared" si="49"/>
        <v>0</v>
      </c>
      <c r="S137" s="11">
        <f t="shared" si="50"/>
        <v>-0.84503488446825925</v>
      </c>
      <c r="T137" s="11">
        <f t="shared" si="51"/>
        <v>-0.29754749453107721</v>
      </c>
      <c r="U137" s="11">
        <f>'OddsRatio_working_3-way'!S137-'OddsRatio_working_3-way'!R137^2/3</f>
        <v>-0.84503488446825925</v>
      </c>
      <c r="V137" s="11">
        <f>'OddsRatio_working_3-way'!S137*'OddsRatio_working_3-way'!R137/3-2*'OddsRatio_working_3-way'!R137^3/27-'OddsRatio_working_3-way'!T137</f>
        <v>0.29754749453107721</v>
      </c>
      <c r="W137" s="11">
        <f>'OddsRatio_working_3-way'!V137^2+4*'OddsRatio_working_3-way'!U137^3/27</f>
        <v>-8.6191119935954963E-4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0.14949617277800206</v>
      </c>
      <c r="Y137" s="11">
        <f>IF('OddsRatio_working_3-way'!W137&gt;=0,IF('OddsRatio_working_3-way'!V137+SQRT('OddsRatio_working_3-way'!W137)&gt;0,0,PI()),ACOS('OddsRatio_working_3-way'!V137/(2*'OddsRatio_working_3-way'!X137)))</f>
        <v>9.8349361217380693E-2</v>
      </c>
      <c r="Z137" s="11">
        <f>'OddsRatio_working_3-way'!X137^(1/3)*COS('OddsRatio_working_3-way'!Y137/3)</f>
        <v>0.53044855952669967</v>
      </c>
      <c r="AA137" s="11">
        <f>'OddsRatio_working_3-way'!X137^(1/3)*COS(('OddsRatio_working_3-way'!Y137+2*PI())/3)</f>
        <v>-0.28028965028988495</v>
      </c>
      <c r="AB137" s="11">
        <f>'OddsRatio_working_3-way'!X137^(1/3)*COS(('OddsRatio_working_3-way'!Y137+4*PI())/3)</f>
        <v>-0.25015890923681466</v>
      </c>
      <c r="AC137" s="11">
        <f>'OddsRatio_working_3-way'!X137^(1/3)*SIN('OddsRatio_working_3-way'!Y137/3)</f>
        <v>1.7395991457873138E-2</v>
      </c>
      <c r="AD137" s="11">
        <f>'OddsRatio_working_3-way'!X137^(1/3)*SIN(('OddsRatio_working_3-way'!Y137+2*PI())/3)</f>
        <v>0.45068393222204745</v>
      </c>
      <c r="AE137" s="11">
        <f>'OddsRatio_working_3-way'!X137^(1/3)*SIN(('OddsRatio_working_3-way'!Y137+4*PI())/3)</f>
        <v>-0.46807992367992052</v>
      </c>
      <c r="AF137" s="11">
        <f>-'OddsRatio_working_3-way'!U137/(3*'OddsRatio_working_3-way'!X137^(1/3))*COS(('OddsRatio_working_3-way'!Y137)/3)</f>
        <v>0.53044855952669967</v>
      </c>
      <c r="AG137" s="11">
        <f>-'OddsRatio_working_3-way'!U137/(3*'OddsRatio_working_3-way'!X137^(1/3))*COS(('OddsRatio_working_3-way'!Y137+2*PI())/3)</f>
        <v>-0.28028965028988495</v>
      </c>
      <c r="AH137" s="11">
        <f>-'OddsRatio_working_3-way'!U137/(3*'OddsRatio_working_3-way'!X137^(1/3))*COS(('OddsRatio_working_3-way'!Y137+4*PI())/3)</f>
        <v>-0.25015890923681466</v>
      </c>
      <c r="AI137" s="11">
        <f>'OddsRatio_working_3-way'!U137/(3*'OddsRatio_working_3-way'!X137^(1/3))*SIN(('OddsRatio_working_3-way'!Y137)/3)</f>
        <v>-1.7395991457873138E-2</v>
      </c>
      <c r="AJ137" s="11">
        <f>'OddsRatio_working_3-way'!U137/(3*'OddsRatio_working_3-way'!X137^(1/3))*SIN(('OddsRatio_working_3-way'!Y137+2*PI())/3)</f>
        <v>-0.45068393222204745</v>
      </c>
      <c r="AK137" s="11">
        <f>'OddsRatio_working_3-way'!U137/(3*'OddsRatio_working_3-way'!X137^(1/3))*SIN(('OddsRatio_working_3-way'!Y137+4*PI())/3)</f>
        <v>0.46807992367992052</v>
      </c>
      <c r="AL137" s="11">
        <f>'OddsRatio_working_3-way'!Z137+'OddsRatio_working_3-way'!AF137</f>
        <v>1.0608971190533993</v>
      </c>
      <c r="AM137" s="11">
        <f>'OddsRatio_working_3-way'!AA137+'OddsRatio_working_3-way'!AG137</f>
        <v>-0.5605793005797699</v>
      </c>
      <c r="AN137" s="11">
        <f>'OddsRatio_working_3-way'!AB137+'OddsRatio_working_3-way'!AH137</f>
        <v>-0.50031781847362933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1.0608971190533993</v>
      </c>
      <c r="AS137" s="11">
        <f>IF(('OddsRatio_working_3-way'!X137=0),IF(Q137&gt;0,-Q137^(1/3),(-Q137)^(1/3)),'OddsRatio_working_3-way'!AM137-'OddsRatio_working_3-way'!R137/3)</f>
        <v>-0.5605793005797699</v>
      </c>
      <c r="AT137" s="11">
        <f>IF(('OddsRatio_working_3-way'!X137=0),IF(Q137&gt;0,-Q137^(1/3),(-Q137)^(1/3)),'OddsRatio_working_3-way'!AN137-'OddsRatio_working_3-way'!R137/3)</f>
        <v>-0.50031781847362933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9">
        <f t="shared" si="39"/>
        <v>0.36586697320342432</v>
      </c>
      <c r="E138" s="9">
        <f t="shared" si="40"/>
        <v>0.34569373853225138</v>
      </c>
      <c r="F138" s="9">
        <f t="shared" si="41"/>
        <v>0.2884392882643243</v>
      </c>
      <c r="G138" s="9">
        <f t="shared" si="42"/>
        <v>1.0633336574221404</v>
      </c>
      <c r="H138" s="9">
        <f t="shared" si="43"/>
        <v>2.7332338615980891</v>
      </c>
      <c r="I138" s="9">
        <f t="shared" si="44"/>
        <v>2.8927339102114091</v>
      </c>
      <c r="J138" s="9">
        <f t="shared" si="45"/>
        <v>3.4669340852193655</v>
      </c>
      <c r="K138" s="11">
        <f t="shared" si="46"/>
        <v>0.38022813688212931</v>
      </c>
      <c r="L138" s="11">
        <f t="shared" si="47"/>
        <v>0.35971223021582738</v>
      </c>
      <c r="M138" s="11">
        <f t="shared" si="48"/>
        <v>0.30120481927710846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-0.27730452954966178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0.23605651646166692</v>
      </c>
      <c r="Q138" s="11">
        <f>2*'OddsRatio_working_3-way'!K138*'OddsRatio_working_3-way'!L138*'OddsRatio_working_3-way'!M138</f>
        <v>8.2393199463060021E-2</v>
      </c>
      <c r="R138" s="11">
        <f t="shared" si="49"/>
        <v>0</v>
      </c>
      <c r="S138" s="11">
        <f t="shared" si="50"/>
        <v>-0.85125373482005151</v>
      </c>
      <c r="T138" s="11">
        <f t="shared" si="51"/>
        <v>-0.29712172245027979</v>
      </c>
      <c r="U138" s="11">
        <f>'OddsRatio_working_3-way'!S138-'OddsRatio_working_3-way'!R138^2/3</f>
        <v>-0.85125373482005151</v>
      </c>
      <c r="V138" s="11">
        <f>'OddsRatio_working_3-way'!S138*'OddsRatio_working_3-way'!R138/3-2*'OddsRatio_working_3-way'!R138^3/27-'OddsRatio_working_3-way'!T138</f>
        <v>0.29712172245027979</v>
      </c>
      <c r="W138" s="11">
        <f>'OddsRatio_working_3-way'!V138^2+4*'OddsRatio_working_3-way'!U138^3/27</f>
        <v>-3.1033458130964586E-3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0.15114948210704987</v>
      </c>
      <c r="Y138" s="11">
        <f>IF('OddsRatio_working_3-way'!W138&gt;=0,IF('OddsRatio_working_3-way'!V138+SQRT('OddsRatio_working_3-way'!W138)&gt;0,0,PI()),ACOS('OddsRatio_working_3-way'!V138/(2*'OddsRatio_working_3-way'!X138)))</f>
        <v>0.18533936277366792</v>
      </c>
      <c r="Z138" s="11">
        <f>'OddsRatio_working_3-way'!X138^(1/3)*COS('OddsRatio_working_3-way'!Y138/3)</f>
        <v>0.53166682871107018</v>
      </c>
      <c r="AA138" s="11">
        <f>'OddsRatio_working_3-way'!X138^(1/3)*COS(('OddsRatio_working_3-way'!Y138+2*PI())/3)</f>
        <v>-0.29431535848243817</v>
      </c>
      <c r="AB138" s="11">
        <f>'OddsRatio_working_3-way'!X138^(1/3)*COS(('OddsRatio_working_3-way'!Y138+4*PI())/3)</f>
        <v>-0.23735147022863209</v>
      </c>
      <c r="AC138" s="11">
        <f>'OddsRatio_working_3-way'!X138^(1/3)*SIN('OddsRatio_working_3-way'!Y138/3)</f>
        <v>3.2888116217422741E-2</v>
      </c>
      <c r="AD138" s="11">
        <f>'OddsRatio_working_3-way'!X138^(1/3)*SIN(('OddsRatio_working_3-way'!Y138+2*PI())/3)</f>
        <v>0.44399292190458511</v>
      </c>
      <c r="AE138" s="11">
        <f>'OddsRatio_working_3-way'!X138^(1/3)*SIN(('OddsRatio_working_3-way'!Y138+4*PI())/3)</f>
        <v>-0.47688103812200788</v>
      </c>
      <c r="AF138" s="11">
        <f>-'OddsRatio_working_3-way'!U138/(3*'OddsRatio_working_3-way'!X138^(1/3))*COS(('OddsRatio_working_3-way'!Y138)/3)</f>
        <v>0.53166682871107018</v>
      </c>
      <c r="AG138" s="11">
        <f>-'OddsRatio_working_3-way'!U138/(3*'OddsRatio_working_3-way'!X138^(1/3))*COS(('OddsRatio_working_3-way'!Y138+2*PI())/3)</f>
        <v>-0.29431535848243817</v>
      </c>
      <c r="AH138" s="11">
        <f>-'OddsRatio_working_3-way'!U138/(3*'OddsRatio_working_3-way'!X138^(1/3))*COS(('OddsRatio_working_3-way'!Y138+4*PI())/3)</f>
        <v>-0.23735147022863209</v>
      </c>
      <c r="AI138" s="11">
        <f>'OddsRatio_working_3-way'!U138/(3*'OddsRatio_working_3-way'!X138^(1/3))*SIN(('OddsRatio_working_3-way'!Y138)/3)</f>
        <v>-3.2888116217422741E-2</v>
      </c>
      <c r="AJ138" s="11">
        <f>'OddsRatio_working_3-way'!U138/(3*'OddsRatio_working_3-way'!X138^(1/3))*SIN(('OddsRatio_working_3-way'!Y138+2*PI())/3)</f>
        <v>-0.44399292190458511</v>
      </c>
      <c r="AK138" s="11">
        <f>'OddsRatio_working_3-way'!U138/(3*'OddsRatio_working_3-way'!X138^(1/3))*SIN(('OddsRatio_working_3-way'!Y138+4*PI())/3)</f>
        <v>0.47688103812200788</v>
      </c>
      <c r="AL138" s="11">
        <f>'OddsRatio_working_3-way'!Z138+'OddsRatio_working_3-way'!AF138</f>
        <v>1.0633336574221404</v>
      </c>
      <c r="AM138" s="11">
        <f>'OddsRatio_working_3-way'!AA138+'OddsRatio_working_3-way'!AG138</f>
        <v>-0.58863071696487634</v>
      </c>
      <c r="AN138" s="11">
        <f>'OddsRatio_working_3-way'!AB138+'OddsRatio_working_3-way'!AH138</f>
        <v>-0.47470294045726419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1.0633336574221404</v>
      </c>
      <c r="AS138" s="11">
        <f>IF(('OddsRatio_working_3-way'!X138=0),IF(Q138&gt;0,-Q138^(1/3),(-Q138)^(1/3)),'OddsRatio_working_3-way'!AM138-'OddsRatio_working_3-way'!R138/3)</f>
        <v>-0.58863071696487634</v>
      </c>
      <c r="AT138" s="11">
        <f>IF(('OddsRatio_working_3-way'!X138=0),IF(Q138&gt;0,-Q138^(1/3),(-Q138)^(1/3)),'OddsRatio_working_3-way'!AN138-'OddsRatio_working_3-way'!R138/3)</f>
        <v>-0.47470294045726419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9">
        <f t="shared" si="39"/>
        <v>0.32823325504514922</v>
      </c>
      <c r="E139" s="9">
        <f t="shared" si="40"/>
        <v>0.34006992158827926</v>
      </c>
      <c r="F139" s="9">
        <f t="shared" si="41"/>
        <v>0.33169682336657147</v>
      </c>
      <c r="G139" s="9">
        <f t="shared" si="42"/>
        <v>1.0604217141653893</v>
      </c>
      <c r="H139" s="9">
        <f t="shared" si="43"/>
        <v>3.0466139083392014</v>
      </c>
      <c r="I139" s="9">
        <f t="shared" si="44"/>
        <v>2.9405717369226627</v>
      </c>
      <c r="J139" s="9">
        <f t="shared" si="45"/>
        <v>3.0148012569142391</v>
      </c>
      <c r="K139" s="11">
        <f t="shared" si="46"/>
        <v>0.34129692832764502</v>
      </c>
      <c r="L139" s="11">
        <f t="shared" si="47"/>
        <v>0.35335689045936397</v>
      </c>
      <c r="M139" s="11">
        <f t="shared" si="48"/>
        <v>0.34482758620689657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-0.27906793958873854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0.23537719195010004</v>
      </c>
      <c r="Q139" s="11">
        <f>2*'OddsRatio_working_3-way'!K139*'OddsRatio_working_3-way'!L139*'OddsRatio_working_3-way'!M139</f>
        <v>8.3172152632544183E-2</v>
      </c>
      <c r="R139" s="11">
        <f t="shared" si="49"/>
        <v>0</v>
      </c>
      <c r="S139" s="11">
        <f t="shared" si="50"/>
        <v>-0.84344046219345226</v>
      </c>
      <c r="T139" s="11">
        <f t="shared" si="51"/>
        <v>-0.29803549900828702</v>
      </c>
      <c r="U139" s="11">
        <f>'OddsRatio_working_3-way'!S139-'OddsRatio_working_3-way'!R139^2/3</f>
        <v>-0.84344046219345226</v>
      </c>
      <c r="V139" s="11">
        <f>'OddsRatio_working_3-way'!S139*'OddsRatio_working_3-way'!R139/3-2*'OddsRatio_working_3-way'!R139^3/27-'OddsRatio_working_3-way'!T139</f>
        <v>0.29803549900828702</v>
      </c>
      <c r="W139" s="11">
        <f>'OddsRatio_working_3-way'!V139^2+4*'OddsRatio_working_3-way'!U139^3/27</f>
        <v>-6.6195372504726513E-5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0.14907326557906297</v>
      </c>
      <c r="Y139" s="11">
        <f>IF('OddsRatio_working_3-way'!W139&gt;=0,IF('OddsRatio_working_3-way'!V139+SQRT('OddsRatio_working_3-way'!W139)&gt;0,0,PI()),ACOS('OddsRatio_working_3-way'!V139/(2*'OddsRatio_working_3-way'!X139)))</f>
        <v>2.7292163895594967E-2</v>
      </c>
      <c r="Z139" s="11">
        <f>'OddsRatio_working_3-way'!X139^(1/3)*COS('OddsRatio_working_3-way'!Y139/3)</f>
        <v>0.53021085708269478</v>
      </c>
      <c r="AA139" s="11">
        <f>'OddsRatio_working_3-way'!X139^(1/3)*COS(('OddsRatio_working_3-way'!Y139+2*PI())/3)</f>
        <v>-0.2692828466541044</v>
      </c>
      <c r="AB139" s="11">
        <f>'OddsRatio_working_3-way'!X139^(1/3)*COS(('OddsRatio_working_3-way'!Y139+4*PI())/3)</f>
        <v>-0.26092801042859048</v>
      </c>
      <c r="AC139" s="11">
        <f>'OddsRatio_working_3-way'!X139^(1/3)*SIN('OddsRatio_working_3-way'!Y139/3)</f>
        <v>4.8236669438358522E-3</v>
      </c>
      <c r="AD139" s="11">
        <f>'OddsRatio_working_3-way'!X139^(1/3)*SIN(('OddsRatio_working_3-way'!Y139+2*PI())/3)</f>
        <v>0.45676423812401618</v>
      </c>
      <c r="AE139" s="11">
        <f>'OddsRatio_working_3-way'!X139^(1/3)*SIN(('OddsRatio_working_3-way'!Y139+4*PI())/3)</f>
        <v>-0.46158790506785186</v>
      </c>
      <c r="AF139" s="11">
        <f>-'OddsRatio_working_3-way'!U139/(3*'OddsRatio_working_3-way'!X139^(1/3))*COS(('OddsRatio_working_3-way'!Y139)/3)</f>
        <v>0.53021085708269466</v>
      </c>
      <c r="AG139" s="11">
        <f>-'OddsRatio_working_3-way'!U139/(3*'OddsRatio_working_3-way'!X139^(1/3))*COS(('OddsRatio_working_3-way'!Y139+2*PI())/3)</f>
        <v>-0.26928284665410435</v>
      </c>
      <c r="AH139" s="11">
        <f>-'OddsRatio_working_3-way'!U139/(3*'OddsRatio_working_3-way'!X139^(1/3))*COS(('OddsRatio_working_3-way'!Y139+4*PI())/3)</f>
        <v>-0.26092801042859043</v>
      </c>
      <c r="AI139" s="11">
        <f>'OddsRatio_working_3-way'!U139/(3*'OddsRatio_working_3-way'!X139^(1/3))*SIN(('OddsRatio_working_3-way'!Y139)/3)</f>
        <v>-4.8236669438358514E-3</v>
      </c>
      <c r="AJ139" s="11">
        <f>'OddsRatio_working_3-way'!U139/(3*'OddsRatio_working_3-way'!X139^(1/3))*SIN(('OddsRatio_working_3-way'!Y139+2*PI())/3)</f>
        <v>-0.45676423812401606</v>
      </c>
      <c r="AK139" s="11">
        <f>'OddsRatio_working_3-way'!U139/(3*'OddsRatio_working_3-way'!X139^(1/3))*SIN(('OddsRatio_working_3-way'!Y139+4*PI())/3)</f>
        <v>0.46158790506785174</v>
      </c>
      <c r="AL139" s="11">
        <f>'OddsRatio_working_3-way'!Z139+'OddsRatio_working_3-way'!AF139</f>
        <v>1.0604217141653893</v>
      </c>
      <c r="AM139" s="11">
        <f>'OddsRatio_working_3-way'!AA139+'OddsRatio_working_3-way'!AG139</f>
        <v>-0.5385656933082088</v>
      </c>
      <c r="AN139" s="11">
        <f>'OddsRatio_working_3-way'!AB139+'OddsRatio_working_3-way'!AH139</f>
        <v>-0.52185602085718097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1.0604217141653893</v>
      </c>
      <c r="AS139" s="11">
        <f>IF(('OddsRatio_working_3-way'!X139=0),IF(Q139&gt;0,-Q139^(1/3),(-Q139)^(1/3)),'OddsRatio_working_3-way'!AM139-'OddsRatio_working_3-way'!R139/3)</f>
        <v>-0.5385656933082088</v>
      </c>
      <c r="AT139" s="11">
        <f>IF(('OddsRatio_working_3-way'!X139=0),IF(Q139&gt;0,-Q139^(1/3),(-Q139)^(1/3)),'OddsRatio_working_3-way'!AN139-'OddsRatio_working_3-way'!R139/3)</f>
        <v>-0.52185602085718097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9">
        <f t="shared" si="39"/>
        <v>0.38120161706006439</v>
      </c>
      <c r="E140" s="9">
        <f t="shared" si="40"/>
        <v>0.33511913313238573</v>
      </c>
      <c r="F140" s="9">
        <f t="shared" si="41"/>
        <v>0.28367924980754988</v>
      </c>
      <c r="G140" s="9">
        <f t="shared" si="42"/>
        <v>1.0609697583699265</v>
      </c>
      <c r="H140" s="9">
        <f t="shared" si="43"/>
        <v>2.6232837303059866</v>
      </c>
      <c r="I140" s="9">
        <f t="shared" si="44"/>
        <v>2.9840134481517628</v>
      </c>
      <c r="J140" s="9">
        <f t="shared" si="45"/>
        <v>3.5251080249204247</v>
      </c>
      <c r="K140" s="11">
        <f t="shared" si="46"/>
        <v>0.39525691699604748</v>
      </c>
      <c r="L140" s="11">
        <f t="shared" si="47"/>
        <v>0.34843205574912889</v>
      </c>
      <c r="M140" s="11">
        <f t="shared" si="48"/>
        <v>0.29585798816568049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-0.27745392709908578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0.23550965715905761</v>
      </c>
      <c r="Q140" s="11">
        <f>2*'OddsRatio_working_3-way'!K140*'OddsRatio_working_3-way'!L140*'OddsRatio_working_3-way'!M140</f>
        <v>8.1491230850884985E-2</v>
      </c>
      <c r="R140" s="11">
        <f t="shared" si="49"/>
        <v>0</v>
      </c>
      <c r="S140" s="11">
        <f t="shared" si="50"/>
        <v>-0.84882437823614287</v>
      </c>
      <c r="T140" s="11">
        <f t="shared" si="51"/>
        <v>-0.29371085752115672</v>
      </c>
      <c r="U140" s="11">
        <f>'OddsRatio_working_3-way'!S140-'OddsRatio_working_3-way'!R140^2/3</f>
        <v>-0.84882437823614287</v>
      </c>
      <c r="V140" s="11">
        <f>'OddsRatio_working_3-way'!S140*'OddsRatio_working_3-way'!R140/3-2*'OddsRatio_working_3-way'!R140^3/27-'OddsRatio_working_3-way'!T140</f>
        <v>0.29371085752115672</v>
      </c>
      <c r="W140" s="11">
        <f>'OddsRatio_working_3-way'!V140^2+4*'OddsRatio_working_3-way'!U140^3/27</f>
        <v>-4.3384303256955858E-3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0.15050290541340788</v>
      </c>
      <c r="Y140" s="11">
        <f>IF('OddsRatio_working_3-way'!W140&gt;=0,IF('OddsRatio_working_3-way'!V140+SQRT('OddsRatio_working_3-way'!W140)&gt;0,0,PI()),ACOS('OddsRatio_working_3-way'!V140/(2*'OddsRatio_working_3-way'!X140)))</f>
        <v>0.22060728140616548</v>
      </c>
      <c r="Z140" s="11">
        <f>'OddsRatio_working_3-way'!X140^(1/3)*COS('OddsRatio_working_3-way'!Y140/3)</f>
        <v>0.53048487918496323</v>
      </c>
      <c r="AA140" s="11">
        <f>'OddsRatio_working_3-way'!X140^(1/3)*COS(('OddsRatio_working_3-way'!Y140+2*PI())/3)</f>
        <v>-0.29908677850051757</v>
      </c>
      <c r="AB140" s="11">
        <f>'OddsRatio_working_3-way'!X140^(1/3)*COS(('OddsRatio_working_3-way'!Y140+4*PI())/3)</f>
        <v>-0.23139810068444561</v>
      </c>
      <c r="AC140" s="11">
        <f>'OddsRatio_working_3-way'!X140^(1/3)*SIN('OddsRatio_working_3-way'!Y140/3)</f>
        <v>3.9080076358198997E-2</v>
      </c>
      <c r="AD140" s="11">
        <f>'OddsRatio_working_3-way'!X140^(1/3)*SIN(('OddsRatio_working_3-way'!Y140+2*PI())/3)</f>
        <v>0.43987334351859747</v>
      </c>
      <c r="AE140" s="11">
        <f>'OddsRatio_working_3-way'!X140^(1/3)*SIN(('OddsRatio_working_3-way'!Y140+4*PI())/3)</f>
        <v>-0.47895341987679646</v>
      </c>
      <c r="AF140" s="11">
        <f>-'OddsRatio_working_3-way'!U140/(3*'OddsRatio_working_3-way'!X140^(1/3))*COS(('OddsRatio_working_3-way'!Y140)/3)</f>
        <v>0.53048487918496312</v>
      </c>
      <c r="AG140" s="11">
        <f>-'OddsRatio_working_3-way'!U140/(3*'OddsRatio_working_3-way'!X140^(1/3))*COS(('OddsRatio_working_3-way'!Y140+2*PI())/3)</f>
        <v>-0.29908677850051751</v>
      </c>
      <c r="AH140" s="11">
        <f>-'OddsRatio_working_3-way'!U140/(3*'OddsRatio_working_3-way'!X140^(1/3))*COS(('OddsRatio_working_3-way'!Y140+4*PI())/3)</f>
        <v>-0.23139810068444555</v>
      </c>
      <c r="AI140" s="11">
        <f>'OddsRatio_working_3-way'!U140/(3*'OddsRatio_working_3-way'!X140^(1/3))*SIN(('OddsRatio_working_3-way'!Y140)/3)</f>
        <v>-3.908007635819899E-2</v>
      </c>
      <c r="AJ140" s="11">
        <f>'OddsRatio_working_3-way'!U140/(3*'OddsRatio_working_3-way'!X140^(1/3))*SIN(('OddsRatio_working_3-way'!Y140+2*PI())/3)</f>
        <v>-0.43987334351859741</v>
      </c>
      <c r="AK140" s="11">
        <f>'OddsRatio_working_3-way'!U140/(3*'OddsRatio_working_3-way'!X140^(1/3))*SIN(('OddsRatio_working_3-way'!Y140+4*PI())/3)</f>
        <v>0.47895341987679635</v>
      </c>
      <c r="AL140" s="11">
        <f>'OddsRatio_working_3-way'!Z140+'OddsRatio_working_3-way'!AF140</f>
        <v>1.0609697583699265</v>
      </c>
      <c r="AM140" s="11">
        <f>'OddsRatio_working_3-way'!AA140+'OddsRatio_working_3-way'!AG140</f>
        <v>-0.59817355700103514</v>
      </c>
      <c r="AN140" s="11">
        <f>'OddsRatio_working_3-way'!AB140+'OddsRatio_working_3-way'!AH140</f>
        <v>-0.46279620136889116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1.0609697583699265</v>
      </c>
      <c r="AS140" s="11">
        <f>IF(('OddsRatio_working_3-way'!X140=0),IF(Q140&gt;0,-Q140^(1/3),(-Q140)^(1/3)),'OddsRatio_working_3-way'!AM140-'OddsRatio_working_3-way'!R140/3)</f>
        <v>-0.59817355700103514</v>
      </c>
      <c r="AT140" s="11">
        <f>IF(('OddsRatio_working_3-way'!X140=0),IF(Q140&gt;0,-Q140^(1/3),(-Q140)^(1/3)),'OddsRatio_working_3-way'!AN140-'OddsRatio_working_3-way'!R140/3)</f>
        <v>-0.46279620136889116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9">
        <f t="shared" si="39"/>
        <v>0.4778763982248706</v>
      </c>
      <c r="E141" s="9">
        <f t="shared" si="40"/>
        <v>0.24987667384789025</v>
      </c>
      <c r="F141" s="9">
        <f t="shared" si="41"/>
        <v>0.27224692792723909</v>
      </c>
      <c r="G141" s="9">
        <f t="shared" si="42"/>
        <v>1.0607682658346009</v>
      </c>
      <c r="H141" s="9">
        <f t="shared" si="43"/>
        <v>2.0925913138096384</v>
      </c>
      <c r="I141" s="9">
        <f t="shared" si="44"/>
        <v>4.0019741923119216</v>
      </c>
      <c r="J141" s="9">
        <f t="shared" si="45"/>
        <v>3.6731360299031941</v>
      </c>
      <c r="K141" s="11">
        <f t="shared" si="46"/>
        <v>0.49261083743842371</v>
      </c>
      <c r="L141" s="11">
        <f t="shared" si="47"/>
        <v>0.2610966057441253</v>
      </c>
      <c r="M141" s="11">
        <f t="shared" si="48"/>
        <v>0.28409090909090912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-0.26840260441818009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0.23312196941439761</v>
      </c>
      <c r="Q141" s="11">
        <f>2*'OddsRatio_working_3-way'!K141*'OddsRatio_working_3-way'!L141*'OddsRatio_working_3-way'!M141</f>
        <v>7.3078987277240631E-2</v>
      </c>
      <c r="R141" s="11">
        <f t="shared" si="49"/>
        <v>0</v>
      </c>
      <c r="S141" s="11">
        <f t="shared" si="50"/>
        <v>-0.86855330602972058</v>
      </c>
      <c r="T141" s="11">
        <f t="shared" si="51"/>
        <v>-0.27227376364568046</v>
      </c>
      <c r="U141" s="11">
        <f>'OddsRatio_working_3-way'!S141-'OddsRatio_working_3-way'!R141^2/3</f>
        <v>-0.86855330602972058</v>
      </c>
      <c r="V141" s="11">
        <f>'OddsRatio_working_3-way'!S141*'OddsRatio_working_3-way'!R141/3-2*'OddsRatio_working_3-way'!R141^3/27-'OddsRatio_working_3-way'!T141</f>
        <v>0.27227376364568046</v>
      </c>
      <c r="W141" s="11">
        <f>'OddsRatio_working_3-way'!V141^2+4*'OddsRatio_working_3-way'!U141^3/27</f>
        <v>-2.2937138593779799E-2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0.15578040711492225</v>
      </c>
      <c r="Y141" s="11">
        <f>IF('OddsRatio_working_3-way'!W141&gt;=0,IF('OddsRatio_working_3-way'!V141+SQRT('OddsRatio_working_3-way'!W141)&gt;0,0,PI()),ACOS('OddsRatio_working_3-way'!V141/(2*'OddsRatio_working_3-way'!X141)))</f>
        <v>0.50762294448194578</v>
      </c>
      <c r="Z141" s="11">
        <f>'OddsRatio_working_3-way'!X141^(1/3)*COS('OddsRatio_working_3-way'!Y141/3)</f>
        <v>0.53038413291730047</v>
      </c>
      <c r="AA141" s="11">
        <f>'OddsRatio_working_3-way'!X141^(1/3)*COS(('OddsRatio_working_3-way'!Y141+2*PI())/3)</f>
        <v>-0.3436639096229514</v>
      </c>
      <c r="AB141" s="11">
        <f>'OddsRatio_working_3-way'!X141^(1/3)*COS(('OddsRatio_working_3-way'!Y141+4*PI())/3)</f>
        <v>-0.18672022329434923</v>
      </c>
      <c r="AC141" s="11">
        <f>'OddsRatio_working_3-way'!X141^(1/3)*SIN('OddsRatio_working_3-way'!Y141/3)</f>
        <v>9.0611479549430732E-2</v>
      </c>
      <c r="AD141" s="11">
        <f>'OddsRatio_working_3-way'!X141^(1/3)*SIN(('OddsRatio_working_3-way'!Y141+2*PI())/3)</f>
        <v>0.41402039309584915</v>
      </c>
      <c r="AE141" s="11">
        <f>'OddsRatio_working_3-way'!X141^(1/3)*SIN(('OddsRatio_working_3-way'!Y141+4*PI())/3)</f>
        <v>-0.50463187264527987</v>
      </c>
      <c r="AF141" s="11">
        <f>-'OddsRatio_working_3-way'!U141/(3*'OddsRatio_working_3-way'!X141^(1/3))*COS(('OddsRatio_working_3-way'!Y141)/3)</f>
        <v>0.53038413291730035</v>
      </c>
      <c r="AG141" s="11">
        <f>-'OddsRatio_working_3-way'!U141/(3*'OddsRatio_working_3-way'!X141^(1/3))*COS(('OddsRatio_working_3-way'!Y141+2*PI())/3)</f>
        <v>-0.34366390962295135</v>
      </c>
      <c r="AH141" s="11">
        <f>-'OddsRatio_working_3-way'!U141/(3*'OddsRatio_working_3-way'!X141^(1/3))*COS(('OddsRatio_working_3-way'!Y141+4*PI())/3)</f>
        <v>-0.18672022329434917</v>
      </c>
      <c r="AI141" s="11">
        <f>'OddsRatio_working_3-way'!U141/(3*'OddsRatio_working_3-way'!X141^(1/3))*SIN(('OddsRatio_working_3-way'!Y141)/3)</f>
        <v>-9.0611479549430704E-2</v>
      </c>
      <c r="AJ141" s="11">
        <f>'OddsRatio_working_3-way'!U141/(3*'OddsRatio_working_3-way'!X141^(1/3))*SIN(('OddsRatio_working_3-way'!Y141+2*PI())/3)</f>
        <v>-0.41402039309584909</v>
      </c>
      <c r="AK141" s="11">
        <f>'OddsRatio_working_3-way'!U141/(3*'OddsRatio_working_3-way'!X141^(1/3))*SIN(('OddsRatio_working_3-way'!Y141+4*PI())/3)</f>
        <v>0.50463187264527976</v>
      </c>
      <c r="AL141" s="11">
        <f>'OddsRatio_working_3-way'!Z141+'OddsRatio_working_3-way'!AF141</f>
        <v>1.0607682658346009</v>
      </c>
      <c r="AM141" s="11">
        <f>'OddsRatio_working_3-way'!AA141+'OddsRatio_working_3-way'!AG141</f>
        <v>-0.68732781924590269</v>
      </c>
      <c r="AN141" s="11">
        <f>'OddsRatio_working_3-way'!AB141+'OddsRatio_working_3-way'!AH141</f>
        <v>-0.3734404465886984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1.0607682658346009</v>
      </c>
      <c r="AS141" s="11">
        <f>IF(('OddsRatio_working_3-way'!X141=0),IF(Q141&gt;0,-Q141^(1/3),(-Q141)^(1/3)),'OddsRatio_working_3-way'!AM141-'OddsRatio_working_3-way'!R141/3)</f>
        <v>-0.68732781924590269</v>
      </c>
      <c r="AT141" s="11">
        <f>IF(('OddsRatio_working_3-way'!X141=0),IF(Q141&gt;0,-Q141^(1/3),(-Q141)^(1/3)),'OddsRatio_working_3-way'!AN141-'OddsRatio_working_3-way'!R141/3)</f>
        <v>-0.3734404465886984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9">
        <f t="shared" si="39"/>
        <v>0.54476936643164819</v>
      </c>
      <c r="E142" s="9">
        <f t="shared" si="40"/>
        <v>0.22103269963773001</v>
      </c>
      <c r="F142" s="9">
        <f t="shared" si="41"/>
        <v>0.23419793393062172</v>
      </c>
      <c r="G142" s="9">
        <f t="shared" si="42"/>
        <v>1.2110712937567265</v>
      </c>
      <c r="H142" s="9">
        <f t="shared" si="43"/>
        <v>1.8356391926921414</v>
      </c>
      <c r="I142" s="9">
        <f t="shared" si="44"/>
        <v>4.5242174648320734</v>
      </c>
      <c r="J142" s="9">
        <f t="shared" si="45"/>
        <v>4.2698924931431623</v>
      </c>
      <c r="K142" s="11">
        <f t="shared" si="46"/>
        <v>0.59171597633136097</v>
      </c>
      <c r="L142" s="11">
        <f t="shared" si="47"/>
        <v>0.25575447570332482</v>
      </c>
      <c r="M142" s="11">
        <f t="shared" si="48"/>
        <v>0.27027027027027023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-0.22173827151202719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0.25767682663216795</v>
      </c>
      <c r="Q142" s="11">
        <f>2*'OddsRatio_working_3-way'!K142*'OddsRatio_working_3-way'!L142*'OddsRatio_working_3-way'!M142</f>
        <v>8.1802167184815228E-2</v>
      </c>
      <c r="R142" s="11">
        <f t="shared" si="49"/>
        <v>0</v>
      </c>
      <c r="S142" s="11">
        <f t="shared" si="50"/>
        <v>-1.1620764646313726</v>
      </c>
      <c r="T142" s="11">
        <f t="shared" si="51"/>
        <v>-0.36891316337503893</v>
      </c>
      <c r="U142" s="11">
        <f>'OddsRatio_working_3-way'!S142-'OddsRatio_working_3-way'!R142^2/3</f>
        <v>-1.1620764646313726</v>
      </c>
      <c r="V142" s="11">
        <f>'OddsRatio_working_3-way'!S142*'OddsRatio_working_3-way'!R142/3-2*'OddsRatio_working_3-way'!R142^3/27-'OddsRatio_working_3-way'!T142</f>
        <v>0.36891316337503893</v>
      </c>
      <c r="W142" s="11">
        <f>'OddsRatio_working_3-way'!V142^2+4*'OddsRatio_working_3-way'!U142^3/27</f>
        <v>-9.6390972127392227E-2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0.24108499239830877</v>
      </c>
      <c r="Y142" s="11">
        <f>IF('OddsRatio_working_3-way'!W142&gt;=0,IF('OddsRatio_working_3-way'!V142+SQRT('OddsRatio_working_3-way'!W142)&gt;0,0,PI()),ACOS('OddsRatio_working_3-way'!V142/(2*'OddsRatio_working_3-way'!X142)))</f>
        <v>0.69958390162551465</v>
      </c>
      <c r="Z142" s="11">
        <f>'OddsRatio_working_3-way'!X142^(1/3)*COS('OddsRatio_working_3-way'!Y142/3)</f>
        <v>0.60553564687836325</v>
      </c>
      <c r="AA142" s="11">
        <f>'OddsRatio_working_3-way'!X142^(1/3)*COS(('OddsRatio_working_3-way'!Y142+2*PI())/3)</f>
        <v>-0.42732323852638215</v>
      </c>
      <c r="AB142" s="11">
        <f>'OddsRatio_working_3-way'!X142^(1/3)*COS(('OddsRatio_working_3-way'!Y142+4*PI())/3)</f>
        <v>-0.17821240835198088</v>
      </c>
      <c r="AC142" s="11">
        <f>'OddsRatio_working_3-way'!X142^(1/3)*SIN('OddsRatio_working_3-way'!Y142/3)</f>
        <v>0.14382420485924177</v>
      </c>
      <c r="AD142" s="11">
        <f>'OddsRatio_working_3-way'!X142^(1/3)*SIN(('OddsRatio_working_3-way'!Y142+2*PI())/3)</f>
        <v>0.45249715066408497</v>
      </c>
      <c r="AE142" s="11">
        <f>'OddsRatio_working_3-way'!X142^(1/3)*SIN(('OddsRatio_working_3-way'!Y142+4*PI())/3)</f>
        <v>-0.59632135552332666</v>
      </c>
      <c r="AF142" s="11">
        <f>-'OddsRatio_working_3-way'!U142/(3*'OddsRatio_working_3-way'!X142^(1/3))*COS(('OddsRatio_working_3-way'!Y142)/3)</f>
        <v>0.60553564687836325</v>
      </c>
      <c r="AG142" s="11">
        <f>-'OddsRatio_working_3-way'!U142/(3*'OddsRatio_working_3-way'!X142^(1/3))*COS(('OddsRatio_working_3-way'!Y142+2*PI())/3)</f>
        <v>-0.42732323852638215</v>
      </c>
      <c r="AH142" s="11">
        <f>-'OddsRatio_working_3-way'!U142/(3*'OddsRatio_working_3-way'!X142^(1/3))*COS(('OddsRatio_working_3-way'!Y142+4*PI())/3)</f>
        <v>-0.17821240835198088</v>
      </c>
      <c r="AI142" s="11">
        <f>'OddsRatio_working_3-way'!U142/(3*'OddsRatio_working_3-way'!X142^(1/3))*SIN(('OddsRatio_working_3-way'!Y142)/3)</f>
        <v>-0.14382420485924177</v>
      </c>
      <c r="AJ142" s="11">
        <f>'OddsRatio_working_3-way'!U142/(3*'OddsRatio_working_3-way'!X142^(1/3))*SIN(('OddsRatio_working_3-way'!Y142+2*PI())/3)</f>
        <v>-0.45249715066408497</v>
      </c>
      <c r="AK142" s="11">
        <f>'OddsRatio_working_3-way'!U142/(3*'OddsRatio_working_3-way'!X142^(1/3))*SIN(('OddsRatio_working_3-way'!Y142+4*PI())/3)</f>
        <v>0.59632135552332666</v>
      </c>
      <c r="AL142" s="11">
        <f>'OddsRatio_working_3-way'!Z142+'OddsRatio_working_3-way'!AF142</f>
        <v>1.2110712937567265</v>
      </c>
      <c r="AM142" s="11">
        <f>'OddsRatio_working_3-way'!AA142+'OddsRatio_working_3-way'!AG142</f>
        <v>-0.85464647705276431</v>
      </c>
      <c r="AN142" s="11">
        <f>'OddsRatio_working_3-way'!AB142+'OddsRatio_working_3-way'!AH142</f>
        <v>-0.35642481670396176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1.2110712937567265</v>
      </c>
      <c r="AS142" s="11">
        <f>IF(('OddsRatio_working_3-way'!X142=0),IF(Q142&gt;0,-Q142^(1/3),(-Q142)^(1/3)),'OddsRatio_working_3-way'!AM142-'OddsRatio_working_3-way'!R142/3)</f>
        <v>-0.85464647705276431</v>
      </c>
      <c r="AT142" s="11">
        <f>IF(('OddsRatio_working_3-way'!X142=0),IF(Q142&gt;0,-Q142^(1/3),(-Q142)^(1/3)),'OddsRatio_working_3-way'!AN142-'OddsRatio_working_3-way'!R142/3)</f>
        <v>-0.35642481670396176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9">
        <f t="shared" si="39"/>
        <v>0.15678540359141219</v>
      </c>
      <c r="E143" s="9">
        <f t="shared" si="40"/>
        <v>0.2153820854275327</v>
      </c>
      <c r="F143" s="9">
        <f t="shared" si="41"/>
        <v>0.62783251098105497</v>
      </c>
      <c r="G143" s="9">
        <f t="shared" si="42"/>
        <v>1.0777845205805943</v>
      </c>
      <c r="H143" s="9">
        <f t="shared" si="43"/>
        <v>6.3781447576971653</v>
      </c>
      <c r="I143" s="9">
        <f t="shared" si="44"/>
        <v>4.6429116795624088</v>
      </c>
      <c r="J143" s="9">
        <f t="shared" si="45"/>
        <v>1.592781486319327</v>
      </c>
      <c r="K143" s="11">
        <f t="shared" si="46"/>
        <v>0.1669449081803005</v>
      </c>
      <c r="L143" s="11">
        <f t="shared" si="47"/>
        <v>0.22831050228310504</v>
      </c>
      <c r="M143" s="11">
        <f t="shared" si="48"/>
        <v>0.64516129032258063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-0.22811156513371944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0.21934726483551048</v>
      </c>
      <c r="Q143" s="11">
        <f>2*'OddsRatio_working_3-way'!K143*'OddsRatio_working_3-way'!L143*'OddsRatio_working_3-way'!M143</f>
        <v>4.9181001084195174E-2</v>
      </c>
      <c r="R143" s="11">
        <f t="shared" si="49"/>
        <v>0</v>
      </c>
      <c r="S143" s="11">
        <f t="shared" si="50"/>
        <v>-0.96157888665981794</v>
      </c>
      <c r="T143" s="11">
        <f t="shared" si="51"/>
        <v>-0.21560064723314304</v>
      </c>
      <c r="U143" s="11">
        <f>'OddsRatio_working_3-way'!S143-'OddsRatio_working_3-way'!R143^2/3</f>
        <v>-0.96157888665981794</v>
      </c>
      <c r="V143" s="11">
        <f>'OddsRatio_working_3-way'!S143*'OddsRatio_working_3-way'!R143/3-2*'OddsRatio_working_3-way'!R143^3/27-'OddsRatio_working_3-way'!T143</f>
        <v>0.21560064723314304</v>
      </c>
      <c r="W143" s="11">
        <f>'OddsRatio_working_3-way'!V143^2+4*'OddsRatio_working_3-way'!U143^3/27</f>
        <v>-8.5236137101735429E-2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0.18146609613718867</v>
      </c>
      <c r="Y143" s="11">
        <f>IF('OddsRatio_working_3-way'!W143&gt;=0,IF('OddsRatio_working_3-way'!V143+SQRT('OddsRatio_working_3-way'!W143)&gt;0,0,PI()),ACOS('OddsRatio_working_3-way'!V143/(2*'OddsRatio_working_3-way'!X143)))</f>
        <v>0.93470949074980181</v>
      </c>
      <c r="Z143" s="11">
        <f>'OddsRatio_working_3-way'!X143^(1/3)*COS('OddsRatio_working_3-way'!Y143/3)</f>
        <v>0.53889226029029713</v>
      </c>
      <c r="AA143" s="11">
        <f>'OddsRatio_working_3-way'!X143^(1/3)*COS(('OddsRatio_working_3-way'!Y143+2*PI())/3)</f>
        <v>-0.41974939196725758</v>
      </c>
      <c r="AB143" s="11">
        <f>'OddsRatio_working_3-way'!X143^(1/3)*COS(('OddsRatio_working_3-way'!Y143+4*PI())/3)</f>
        <v>-0.11914286832303973</v>
      </c>
      <c r="AC143" s="11">
        <f>'OddsRatio_working_3-way'!X143^(1/3)*SIN('OddsRatio_working_3-way'!Y143/3)</f>
        <v>0.17355525734614688</v>
      </c>
      <c r="AD143" s="11">
        <f>'OddsRatio_working_3-way'!X143^(1/3)*SIN(('OddsRatio_working_3-way'!Y143+2*PI())/3)</f>
        <v>0.37991675864114</v>
      </c>
      <c r="AE143" s="11">
        <f>'OddsRatio_working_3-way'!X143^(1/3)*SIN(('OddsRatio_working_3-way'!Y143+4*PI())/3)</f>
        <v>-0.5534720159872869</v>
      </c>
      <c r="AF143" s="11">
        <f>-'OddsRatio_working_3-way'!U143/(3*'OddsRatio_working_3-way'!X143^(1/3))*COS(('OddsRatio_working_3-way'!Y143)/3)</f>
        <v>0.53889226029029713</v>
      </c>
      <c r="AG143" s="11">
        <f>-'OddsRatio_working_3-way'!U143/(3*'OddsRatio_working_3-way'!X143^(1/3))*COS(('OddsRatio_working_3-way'!Y143+2*PI())/3)</f>
        <v>-0.41974939196725758</v>
      </c>
      <c r="AH143" s="11">
        <f>-'OddsRatio_working_3-way'!U143/(3*'OddsRatio_working_3-way'!X143^(1/3))*COS(('OddsRatio_working_3-way'!Y143+4*PI())/3)</f>
        <v>-0.11914286832303973</v>
      </c>
      <c r="AI143" s="11">
        <f>'OddsRatio_working_3-way'!U143/(3*'OddsRatio_working_3-way'!X143^(1/3))*SIN(('OddsRatio_working_3-way'!Y143)/3)</f>
        <v>-0.17355525734614688</v>
      </c>
      <c r="AJ143" s="11">
        <f>'OddsRatio_working_3-way'!U143/(3*'OddsRatio_working_3-way'!X143^(1/3))*SIN(('OddsRatio_working_3-way'!Y143+2*PI())/3)</f>
        <v>-0.37991675864114</v>
      </c>
      <c r="AK143" s="11">
        <f>'OddsRatio_working_3-way'!U143/(3*'OddsRatio_working_3-way'!X143^(1/3))*SIN(('OddsRatio_working_3-way'!Y143+4*PI())/3)</f>
        <v>0.5534720159872869</v>
      </c>
      <c r="AL143" s="11">
        <f>'OddsRatio_working_3-way'!Z143+'OddsRatio_working_3-way'!AF143</f>
        <v>1.0777845205805943</v>
      </c>
      <c r="AM143" s="11">
        <f>'OddsRatio_working_3-way'!AA143+'OddsRatio_working_3-way'!AG143</f>
        <v>-0.83949878393451516</v>
      </c>
      <c r="AN143" s="11">
        <f>'OddsRatio_working_3-way'!AB143+'OddsRatio_working_3-way'!AH143</f>
        <v>-0.23828573664607947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1.0777845205805943</v>
      </c>
      <c r="AS143" s="11">
        <f>IF(('OddsRatio_working_3-way'!X143=0),IF(Q143&gt;0,-Q143^(1/3),(-Q143)^(1/3)),'OddsRatio_working_3-way'!AM143-'OddsRatio_working_3-way'!R143/3)</f>
        <v>-0.83949878393451516</v>
      </c>
      <c r="AT143" s="11">
        <f>IF(('OddsRatio_working_3-way'!X143=0),IF(Q143&gt;0,-Q143^(1/3),(-Q143)^(1/3)),'OddsRatio_working_3-way'!AN143-'OddsRatio_working_3-way'!R143/3)</f>
        <v>-0.23828573664607947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9">
        <f t="shared" si="39"/>
        <v>0.20019188734901128</v>
      </c>
      <c r="E144" s="9">
        <f t="shared" si="40"/>
        <v>0.28369027025200749</v>
      </c>
      <c r="F144" s="9">
        <f t="shared" si="41"/>
        <v>0.51611784239898095</v>
      </c>
      <c r="G144" s="9">
        <f t="shared" si="42"/>
        <v>1.0653886438553042</v>
      </c>
      <c r="H144" s="9">
        <f t="shared" si="43"/>
        <v>4.9952074144573917</v>
      </c>
      <c r="I144" s="9">
        <f t="shared" si="44"/>
        <v>3.5249710859370711</v>
      </c>
      <c r="J144" s="9">
        <f t="shared" si="45"/>
        <v>1.9375420065926681</v>
      </c>
      <c r="K144" s="11">
        <f t="shared" si="46"/>
        <v>0.21052631578947367</v>
      </c>
      <c r="L144" s="11">
        <f t="shared" si="47"/>
        <v>0.29673590504451036</v>
      </c>
      <c r="M144" s="11">
        <f t="shared" si="48"/>
        <v>0.53191489361702127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-0.25988482792308121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0.23260373295762293</v>
      </c>
      <c r="Q144" s="11">
        <f>2*'OddsRatio_working_3-way'!K144*'OddsRatio_working_3-way'!L144*'OddsRatio_working_3-way'!M144</f>
        <v>6.6458209416463687E-2</v>
      </c>
      <c r="R144" s="11">
        <f t="shared" si="49"/>
        <v>0</v>
      </c>
      <c r="S144" s="11">
        <f t="shared" si="50"/>
        <v>-0.89502621148190797</v>
      </c>
      <c r="T144" s="11">
        <f t="shared" si="51"/>
        <v>-0.2557217747091165</v>
      </c>
      <c r="U144" s="11">
        <f>'OddsRatio_working_3-way'!S144-'OddsRatio_working_3-way'!R144^2/3</f>
        <v>-0.89502621148190797</v>
      </c>
      <c r="V144" s="11">
        <f>'OddsRatio_working_3-way'!S144*'OddsRatio_working_3-way'!R144/3-2*'OddsRatio_working_3-way'!R144^3/27-'OddsRatio_working_3-way'!T144</f>
        <v>0.2557217747091165</v>
      </c>
      <c r="W144" s="11">
        <f>'OddsRatio_working_3-way'!V144^2+4*'OddsRatio_working_3-way'!U144^3/27</f>
        <v>-4.0825687273191885E-2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0.16295652283168358</v>
      </c>
      <c r="Y144" s="11">
        <f>IF('OddsRatio_working_3-way'!W144&gt;=0,IF('OddsRatio_working_3-way'!V144+SQRT('OddsRatio_working_3-way'!W144)&gt;0,0,PI()),ACOS('OddsRatio_working_3-way'!V144/(2*'OddsRatio_working_3-way'!X144)))</f>
        <v>0.66869415703882207</v>
      </c>
      <c r="Z144" s="11">
        <f>'OddsRatio_working_3-way'!X144^(1/3)*COS('OddsRatio_working_3-way'!Y144/3)</f>
        <v>0.53269432192765209</v>
      </c>
      <c r="AA144" s="11">
        <f>'OddsRatio_working_3-way'!X144^(1/3)*COS(('OddsRatio_working_3-way'!Y144+2*PI())/3)</f>
        <v>-0.370913515064972</v>
      </c>
      <c r="AB144" s="11">
        <f>'OddsRatio_working_3-way'!X144^(1/3)*COS(('OddsRatio_working_3-way'!Y144+4*PI())/3)</f>
        <v>-0.16178080686268043</v>
      </c>
      <c r="AC144" s="11">
        <f>'OddsRatio_working_3-way'!X144^(1/3)*SIN('OddsRatio_working_3-way'!Y144/3)</f>
        <v>0.12074282537694869</v>
      </c>
      <c r="AD144" s="11">
        <f>'OddsRatio_working_3-way'!X144^(1/3)*SIN(('OddsRatio_working_3-way'!Y144+2*PI())/3)</f>
        <v>0.40095540255259826</v>
      </c>
      <c r="AE144" s="11">
        <f>'OddsRatio_working_3-way'!X144^(1/3)*SIN(('OddsRatio_working_3-way'!Y144+4*PI())/3)</f>
        <v>-0.52169822792954679</v>
      </c>
      <c r="AF144" s="11">
        <f>-'OddsRatio_working_3-way'!U144/(3*'OddsRatio_working_3-way'!X144^(1/3))*COS(('OddsRatio_working_3-way'!Y144)/3)</f>
        <v>0.53269432192765209</v>
      </c>
      <c r="AG144" s="11">
        <f>-'OddsRatio_working_3-way'!U144/(3*'OddsRatio_working_3-way'!X144^(1/3))*COS(('OddsRatio_working_3-way'!Y144+2*PI())/3)</f>
        <v>-0.370913515064972</v>
      </c>
      <c r="AH144" s="11">
        <f>-'OddsRatio_working_3-way'!U144/(3*'OddsRatio_working_3-way'!X144^(1/3))*COS(('OddsRatio_working_3-way'!Y144+4*PI())/3)</f>
        <v>-0.16178080686268043</v>
      </c>
      <c r="AI144" s="11">
        <f>'OddsRatio_working_3-way'!U144/(3*'OddsRatio_working_3-way'!X144^(1/3))*SIN(('OddsRatio_working_3-way'!Y144)/3)</f>
        <v>-0.12074282537694869</v>
      </c>
      <c r="AJ144" s="11">
        <f>'OddsRatio_working_3-way'!U144/(3*'OddsRatio_working_3-way'!X144^(1/3))*SIN(('OddsRatio_working_3-way'!Y144+2*PI())/3)</f>
        <v>-0.40095540255259826</v>
      </c>
      <c r="AK144" s="11">
        <f>'OddsRatio_working_3-way'!U144/(3*'OddsRatio_working_3-way'!X144^(1/3))*SIN(('OddsRatio_working_3-way'!Y144+4*PI())/3)</f>
        <v>0.52169822792954679</v>
      </c>
      <c r="AL144" s="11">
        <f>'OddsRatio_working_3-way'!Z144+'OddsRatio_working_3-way'!AF144</f>
        <v>1.0653886438553042</v>
      </c>
      <c r="AM144" s="11">
        <f>'OddsRatio_working_3-way'!AA144+'OddsRatio_working_3-way'!AG144</f>
        <v>-0.741827030129944</v>
      </c>
      <c r="AN144" s="11">
        <f>'OddsRatio_working_3-way'!AB144+'OddsRatio_working_3-way'!AH144</f>
        <v>-0.32356161372536085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1.0653886438553042</v>
      </c>
      <c r="AS144" s="11">
        <f>IF(('OddsRatio_working_3-way'!X144=0),IF(Q144&gt;0,-Q144^(1/3),(-Q144)^(1/3)),'OddsRatio_working_3-way'!AM144-'OddsRatio_working_3-way'!R144/3)</f>
        <v>-0.741827030129944</v>
      </c>
      <c r="AT144" s="11">
        <f>IF(('OddsRatio_working_3-way'!X144=0),IF(Q144&gt;0,-Q144^(1/3),(-Q144)^(1/3)),'OddsRatio_working_3-way'!AN144-'OddsRatio_working_3-way'!R144/3)</f>
        <v>-0.32356161372536085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9">
        <f t="shared" si="39"/>
        <v>0.24638047635131971</v>
      </c>
      <c r="E145" s="9">
        <f t="shared" si="40"/>
        <v>0.24509776481819714</v>
      </c>
      <c r="F145" s="9">
        <f t="shared" si="41"/>
        <v>0.50852175883048334</v>
      </c>
      <c r="G145" s="9">
        <f t="shared" si="42"/>
        <v>1.0620705405984405</v>
      </c>
      <c r="H145" s="9">
        <f t="shared" si="43"/>
        <v>4.0587631569235079</v>
      </c>
      <c r="I145" s="9">
        <f t="shared" si="44"/>
        <v>4.080004567735477</v>
      </c>
      <c r="J145" s="9">
        <f t="shared" si="45"/>
        <v>1.9664841919445808</v>
      </c>
      <c r="K145" s="11">
        <f t="shared" si="46"/>
        <v>0.25773195876288663</v>
      </c>
      <c r="L145" s="11">
        <f t="shared" si="47"/>
        <v>0.25641025641025644</v>
      </c>
      <c r="M145" s="11">
        <f t="shared" si="48"/>
        <v>0.52356020942408377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-0.26296756085712747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0.2314709094004177</v>
      </c>
      <c r="Q145" s="11">
        <f>2*'OddsRatio_working_3-way'!K145*'OddsRatio_working_3-way'!L145*'OddsRatio_working_3-way'!M145</f>
        <v>6.9199076053936548E-2</v>
      </c>
      <c r="R145" s="11">
        <f t="shared" si="49"/>
        <v>0</v>
      </c>
      <c r="S145" s="11">
        <f t="shared" si="50"/>
        <v>-0.8802260957433371</v>
      </c>
      <c r="T145" s="11">
        <f t="shared" si="51"/>
        <v>-0.26314681487095287</v>
      </c>
      <c r="U145" s="11">
        <f>'OddsRatio_working_3-way'!S145-'OddsRatio_working_3-way'!R145^2/3</f>
        <v>-0.8802260957433371</v>
      </c>
      <c r="V145" s="11">
        <f>'OddsRatio_working_3-way'!S145*'OddsRatio_working_3-way'!R145/3-2*'OddsRatio_working_3-way'!R145^3/27-'OddsRatio_working_3-way'!T145</f>
        <v>0.26314681487095287</v>
      </c>
      <c r="W145" s="11">
        <f>'OddsRatio_working_3-way'!V145^2+4*'OddsRatio_working_3-way'!U145^3/27</f>
        <v>-3.1790405763626739E-2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0.15893131530660837</v>
      </c>
      <c r="Y145" s="11">
        <f>IF('OddsRatio_working_3-way'!W145&gt;=0,IF('OddsRatio_working_3-way'!V145+SQRT('OddsRatio_working_3-way'!W145)&gt;0,0,PI()),ACOS('OddsRatio_working_3-way'!V145/(2*'OddsRatio_working_3-way'!X145)))</f>
        <v>0.59550858236325188</v>
      </c>
      <c r="Z145" s="11">
        <f>'OddsRatio_working_3-way'!X145^(1/3)*COS('OddsRatio_working_3-way'!Y145/3)</f>
        <v>0.53103527029922026</v>
      </c>
      <c r="AA145" s="11">
        <f>'OddsRatio_working_3-way'!X145^(1/3)*COS(('OddsRatio_working_3-way'!Y145+2*PI())/3)</f>
        <v>-0.35802536568879145</v>
      </c>
      <c r="AB145" s="11">
        <f>'OddsRatio_working_3-way'!X145^(1/3)*COS(('OddsRatio_working_3-way'!Y145+4*PI())/3)</f>
        <v>-0.17300990461042895</v>
      </c>
      <c r="AC145" s="11">
        <f>'OddsRatio_working_3-way'!X145^(1/3)*SIN('OddsRatio_working_3-way'!Y145/3)</f>
        <v>0.10681872625783542</v>
      </c>
      <c r="AD145" s="11">
        <f>'OddsRatio_working_3-way'!X145^(1/3)*SIN(('OddsRatio_working_3-way'!Y145+2*PI())/3)</f>
        <v>0.40648067125574305</v>
      </c>
      <c r="AE145" s="11">
        <f>'OddsRatio_working_3-way'!X145^(1/3)*SIN(('OddsRatio_working_3-way'!Y145+4*PI())/3)</f>
        <v>-0.51329939751357845</v>
      </c>
      <c r="AF145" s="11">
        <f>-'OddsRatio_working_3-way'!U145/(3*'OddsRatio_working_3-way'!X145^(1/3))*COS(('OddsRatio_working_3-way'!Y145)/3)</f>
        <v>0.53103527029922037</v>
      </c>
      <c r="AG145" s="11">
        <f>-'OddsRatio_working_3-way'!U145/(3*'OddsRatio_working_3-way'!X145^(1/3))*COS(('OddsRatio_working_3-way'!Y145+2*PI())/3)</f>
        <v>-0.35802536568879151</v>
      </c>
      <c r="AH145" s="11">
        <f>-'OddsRatio_working_3-way'!U145/(3*'OddsRatio_working_3-way'!X145^(1/3))*COS(('OddsRatio_working_3-way'!Y145+4*PI())/3)</f>
        <v>-0.17300990461042898</v>
      </c>
      <c r="AI145" s="11">
        <f>'OddsRatio_working_3-way'!U145/(3*'OddsRatio_working_3-way'!X145^(1/3))*SIN(('OddsRatio_working_3-way'!Y145)/3)</f>
        <v>-0.10681872625783544</v>
      </c>
      <c r="AJ145" s="11">
        <f>'OddsRatio_working_3-way'!U145/(3*'OddsRatio_working_3-way'!X145^(1/3))*SIN(('OddsRatio_working_3-way'!Y145+2*PI())/3)</f>
        <v>-0.40648067125574316</v>
      </c>
      <c r="AK145" s="11">
        <f>'OddsRatio_working_3-way'!U145/(3*'OddsRatio_working_3-way'!X145^(1/3))*SIN(('OddsRatio_working_3-way'!Y145+4*PI())/3)</f>
        <v>0.51329939751357856</v>
      </c>
      <c r="AL145" s="11">
        <f>'OddsRatio_working_3-way'!Z145+'OddsRatio_working_3-way'!AF145</f>
        <v>1.0620705405984405</v>
      </c>
      <c r="AM145" s="11">
        <f>'OddsRatio_working_3-way'!AA145+'OddsRatio_working_3-way'!AG145</f>
        <v>-0.71605073137758302</v>
      </c>
      <c r="AN145" s="11">
        <f>'OddsRatio_working_3-way'!AB145+'OddsRatio_working_3-way'!AH145</f>
        <v>-0.34601980922085795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1.0620705405984405</v>
      </c>
      <c r="AS145" s="11">
        <f>IF(('OddsRatio_working_3-way'!X145=0),IF(Q145&gt;0,-Q145^(1/3),(-Q145)^(1/3)),'OddsRatio_working_3-way'!AM145-'OddsRatio_working_3-way'!R145/3)</f>
        <v>-0.71605073137758302</v>
      </c>
      <c r="AT145" s="11">
        <f>IF(('OddsRatio_working_3-way'!X145=0),IF(Q145&gt;0,-Q145^(1/3),(-Q145)^(1/3)),'OddsRatio_working_3-way'!AN145-'OddsRatio_working_3-way'!R145/3)</f>
        <v>-0.34601980922085795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9">
        <f t="shared" si="39"/>
        <v>0.20412899127056361</v>
      </c>
      <c r="E146" s="9">
        <f t="shared" si="40"/>
        <v>0.28812880632946547</v>
      </c>
      <c r="F146" s="9">
        <f t="shared" si="41"/>
        <v>0.50774220239997092</v>
      </c>
      <c r="G146" s="9">
        <f t="shared" si="42"/>
        <v>1.0424767870054206</v>
      </c>
      <c r="H146" s="9">
        <f t="shared" si="43"/>
        <v>4.898863183400274</v>
      </c>
      <c r="I146" s="9">
        <f t="shared" si="44"/>
        <v>3.4706699852028473</v>
      </c>
      <c r="J146" s="9">
        <f t="shared" si="45"/>
        <v>1.969503411915041</v>
      </c>
      <c r="K146" s="11">
        <f t="shared" si="46"/>
        <v>0.21097046413502107</v>
      </c>
      <c r="L146" s="11">
        <f t="shared" si="47"/>
        <v>0.29673590504451036</v>
      </c>
      <c r="M146" s="11">
        <f t="shared" si="48"/>
        <v>0.5181347150259068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-0.26738518780461562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0.22835320298128081</v>
      </c>
      <c r="Q146" s="11">
        <f>2*'OddsRatio_working_3-way'!K146*'OddsRatio_working_3-way'!L146*'OddsRatio_working_3-way'!M146</f>
        <v>6.4873069028772948E-2</v>
      </c>
      <c r="R146" s="11">
        <f t="shared" si="49"/>
        <v>0</v>
      </c>
      <c r="S146" s="11">
        <f t="shared" si="50"/>
        <v>-0.85402338422778912</v>
      </c>
      <c r="T146" s="11">
        <f t="shared" si="51"/>
        <v>-0.24262027961016733</v>
      </c>
      <c r="U146" s="11">
        <f>'OddsRatio_working_3-way'!S146-'OddsRatio_working_3-way'!R146^2/3</f>
        <v>-0.85402338422778912</v>
      </c>
      <c r="V146" s="11">
        <f>'OddsRatio_working_3-way'!S146*'OddsRatio_working_3-way'!R146/3-2*'OddsRatio_working_3-way'!R146^3/27-'OddsRatio_working_3-way'!T146</f>
        <v>0.24262027961016733</v>
      </c>
      <c r="W146" s="11">
        <f>'OddsRatio_working_3-way'!V146^2+4*'OddsRatio_working_3-way'!U146^3/27</f>
        <v>-3.3414959755275885E-2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0.15188775447134609</v>
      </c>
      <c r="Y146" s="11">
        <f>IF('OddsRatio_working_3-way'!W146&gt;=0,IF('OddsRatio_working_3-way'!V146+SQRT('OddsRatio_working_3-way'!W146)&gt;0,0,PI()),ACOS('OddsRatio_working_3-way'!V146/(2*'OddsRatio_working_3-way'!X146)))</f>
        <v>0.6456932098602689</v>
      </c>
      <c r="Z146" s="11">
        <f>'OddsRatio_working_3-way'!X146^(1/3)*COS('OddsRatio_working_3-way'!Y146/3)</f>
        <v>0.52123839350271028</v>
      </c>
      <c r="AA146" s="11">
        <f>'OddsRatio_working_3-way'!X146^(1/3)*COS(('OddsRatio_working_3-way'!Y146+2*PI())/3)</f>
        <v>-0.35930429649281875</v>
      </c>
      <c r="AB146" s="11">
        <f>'OddsRatio_working_3-way'!X146^(1/3)*COS(('OddsRatio_working_3-way'!Y146+4*PI())/3)</f>
        <v>-0.16193409700989139</v>
      </c>
      <c r="AC146" s="11">
        <f>'OddsRatio_working_3-way'!X146^(1/3)*SIN('OddsRatio_working_3-way'!Y146/3)</f>
        <v>0.11395173780147817</v>
      </c>
      <c r="AD146" s="11">
        <f>'OddsRatio_working_3-way'!X146^(1/3)*SIN(('OddsRatio_working_3-way'!Y146+2*PI())/3)</f>
        <v>0.39442982130039766</v>
      </c>
      <c r="AE146" s="11">
        <f>'OddsRatio_working_3-way'!X146^(1/3)*SIN(('OddsRatio_working_3-way'!Y146+4*PI())/3)</f>
        <v>-0.50838155910187588</v>
      </c>
      <c r="AF146" s="11">
        <f>-'OddsRatio_working_3-way'!U146/(3*'OddsRatio_working_3-way'!X146^(1/3))*COS(('OddsRatio_working_3-way'!Y146)/3)</f>
        <v>0.52123839350271028</v>
      </c>
      <c r="AG146" s="11">
        <f>-'OddsRatio_working_3-way'!U146/(3*'OddsRatio_working_3-way'!X146^(1/3))*COS(('OddsRatio_working_3-way'!Y146+2*PI())/3)</f>
        <v>-0.35930429649281875</v>
      </c>
      <c r="AH146" s="11">
        <f>-'OddsRatio_working_3-way'!U146/(3*'OddsRatio_working_3-way'!X146^(1/3))*COS(('OddsRatio_working_3-way'!Y146+4*PI())/3)</f>
        <v>-0.16193409700989139</v>
      </c>
      <c r="AI146" s="11">
        <f>'OddsRatio_working_3-way'!U146/(3*'OddsRatio_working_3-way'!X146^(1/3))*SIN(('OddsRatio_working_3-way'!Y146)/3)</f>
        <v>-0.11395173780147817</v>
      </c>
      <c r="AJ146" s="11">
        <f>'OddsRatio_working_3-way'!U146/(3*'OddsRatio_working_3-way'!X146^(1/3))*SIN(('OddsRatio_working_3-way'!Y146+2*PI())/3)</f>
        <v>-0.39442982130039766</v>
      </c>
      <c r="AK146" s="11">
        <f>'OddsRatio_working_3-way'!U146/(3*'OddsRatio_working_3-way'!X146^(1/3))*SIN(('OddsRatio_working_3-way'!Y146+4*PI())/3)</f>
        <v>0.50838155910187588</v>
      </c>
      <c r="AL146" s="11">
        <f>'OddsRatio_working_3-way'!Z146+'OddsRatio_working_3-way'!AF146</f>
        <v>1.0424767870054206</v>
      </c>
      <c r="AM146" s="11">
        <f>'OddsRatio_working_3-way'!AA146+'OddsRatio_working_3-way'!AG146</f>
        <v>-0.71860859298563751</v>
      </c>
      <c r="AN146" s="11">
        <f>'OddsRatio_working_3-way'!AB146+'OddsRatio_working_3-way'!AH146</f>
        <v>-0.32386819401978278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1.0424767870054206</v>
      </c>
      <c r="AS146" s="11">
        <f>IF(('OddsRatio_working_3-way'!X146=0),IF(Q146&gt;0,-Q146^(1/3),(-Q146)^(1/3)),'OddsRatio_working_3-way'!AM146-'OddsRatio_working_3-way'!R146/3)</f>
        <v>-0.71860859298563751</v>
      </c>
      <c r="AT146" s="11">
        <f>IF(('OddsRatio_working_3-way'!X146=0),IF(Q146&gt;0,-Q146^(1/3),(-Q146)^(1/3)),'OddsRatio_working_3-way'!AN146-'OddsRatio_working_3-way'!R146/3)</f>
        <v>-0.32386819401978278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9">
        <f t="shared" si="39"/>
        <v>0.84421262982722123</v>
      </c>
      <c r="E147" s="9">
        <f t="shared" si="40"/>
        <v>9.969378147538667E-2</v>
      </c>
      <c r="F147" s="9">
        <f t="shared" si="41"/>
        <v>5.6093588697392012E-2</v>
      </c>
      <c r="G147" s="9">
        <f t="shared" si="42"/>
        <v>1.1533481366881966</v>
      </c>
      <c r="H147" s="9">
        <f t="shared" si="43"/>
        <v>1.1845357018701113</v>
      </c>
      <c r="I147" s="9">
        <f t="shared" si="44"/>
        <v>10.030715910268579</v>
      </c>
      <c r="J147" s="9">
        <f t="shared" si="45"/>
        <v>17.827349314280788</v>
      </c>
      <c r="K147" s="11">
        <f t="shared" si="46"/>
        <v>0.86206896551724144</v>
      </c>
      <c r="L147" s="11">
        <f t="shared" si="47"/>
        <v>0.11325028312570781</v>
      </c>
      <c r="M147" s="11">
        <f t="shared" si="48"/>
        <v>6.4143681847338041E-2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-0.11446487243543302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0.14140316477065773</v>
      </c>
      <c r="Q147" s="11">
        <f>2*'OddsRatio_working_3-way'!K147*'OddsRatio_working_3-way'!L147*'OddsRatio_working_3-way'!M147</f>
        <v>1.2524638155062688E-2</v>
      </c>
      <c r="R147" s="11">
        <f t="shared" si="49"/>
        <v>0</v>
      </c>
      <c r="S147" s="11">
        <f t="shared" si="50"/>
        <v>-1.2353411292221548</v>
      </c>
      <c r="T147" s="11">
        <f t="shared" si="51"/>
        <v>-0.10941905484695792</v>
      </c>
      <c r="U147" s="11">
        <f>'OddsRatio_working_3-way'!S147-'OddsRatio_working_3-way'!R147^2/3</f>
        <v>-1.2353411292221548</v>
      </c>
      <c r="V147" s="11">
        <f>'OddsRatio_working_3-way'!S147*'OddsRatio_working_3-way'!R147/3-2*'OddsRatio_working_3-way'!R147^3/27-'OddsRatio_working_3-way'!T147</f>
        <v>0.10941905484695792</v>
      </c>
      <c r="W147" s="11">
        <f>'OddsRatio_working_3-way'!V147^2+4*'OddsRatio_working_3-way'!U147^3/27</f>
        <v>-0.26731846342024534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0.26423994445571952</v>
      </c>
      <c r="Y147" s="11">
        <f>IF('OddsRatio_working_3-way'!W147&gt;=0,IF('OddsRatio_working_3-way'!V147+SQRT('OddsRatio_working_3-way'!W147)&gt;0,0,PI()),ACOS('OddsRatio_working_3-way'!V147/(2*'OddsRatio_working_3-way'!X147)))</f>
        <v>1.3622429097613167</v>
      </c>
      <c r="Z147" s="11">
        <f>'OddsRatio_working_3-way'!X147^(1/3)*COS('OddsRatio_working_3-way'!Y147/3)</f>
        <v>0.5766740683440984</v>
      </c>
      <c r="AA147" s="11">
        <f>'OddsRatio_working_3-way'!X147^(1/3)*COS(('OddsRatio_working_3-way'!Y147+2*PI())/3)</f>
        <v>-0.53210033428127068</v>
      </c>
      <c r="AB147" s="11">
        <f>'OddsRatio_working_3-way'!X147^(1/3)*COS(('OddsRatio_working_3-way'!Y147+4*PI())/3)</f>
        <v>-4.4573734062827747E-2</v>
      </c>
      <c r="AC147" s="11">
        <f>'OddsRatio_working_3-way'!X147^(1/3)*SIN('OddsRatio_working_3-way'!Y147/3)</f>
        <v>0.28147361387322106</v>
      </c>
      <c r="AD147" s="11">
        <f>'OddsRatio_working_3-way'!X147^(1/3)*SIN(('OddsRatio_working_3-way'!Y147+2*PI())/3)</f>
        <v>0.35867758595310212</v>
      </c>
      <c r="AE147" s="11">
        <f>'OddsRatio_working_3-way'!X147^(1/3)*SIN(('OddsRatio_working_3-way'!Y147+4*PI())/3)</f>
        <v>-0.64015119982632329</v>
      </c>
      <c r="AF147" s="11">
        <f>-'OddsRatio_working_3-way'!U147/(3*'OddsRatio_working_3-way'!X147^(1/3))*COS(('OddsRatio_working_3-way'!Y147)/3)</f>
        <v>0.57667406834409829</v>
      </c>
      <c r="AG147" s="11">
        <f>-'OddsRatio_working_3-way'!U147/(3*'OddsRatio_working_3-way'!X147^(1/3))*COS(('OddsRatio_working_3-way'!Y147+2*PI())/3)</f>
        <v>-0.53210033428127057</v>
      </c>
      <c r="AH147" s="11">
        <f>-'OddsRatio_working_3-way'!U147/(3*'OddsRatio_working_3-way'!X147^(1/3))*COS(('OddsRatio_working_3-way'!Y147+4*PI())/3)</f>
        <v>-4.457373406282774E-2</v>
      </c>
      <c r="AI147" s="11">
        <f>'OddsRatio_working_3-way'!U147/(3*'OddsRatio_working_3-way'!X147^(1/3))*SIN(('OddsRatio_working_3-way'!Y147)/3)</f>
        <v>-0.28147361387322101</v>
      </c>
      <c r="AJ147" s="11">
        <f>'OddsRatio_working_3-way'!U147/(3*'OddsRatio_working_3-way'!X147^(1/3))*SIN(('OddsRatio_working_3-way'!Y147+2*PI())/3)</f>
        <v>-0.35867758595310206</v>
      </c>
      <c r="AK147" s="11">
        <f>'OddsRatio_working_3-way'!U147/(3*'OddsRatio_working_3-way'!X147^(1/3))*SIN(('OddsRatio_working_3-way'!Y147+4*PI())/3)</f>
        <v>0.64015119982632318</v>
      </c>
      <c r="AL147" s="11">
        <f>'OddsRatio_working_3-way'!Z147+'OddsRatio_working_3-way'!AF147</f>
        <v>1.1533481366881966</v>
      </c>
      <c r="AM147" s="11">
        <f>'OddsRatio_working_3-way'!AA147+'OddsRatio_working_3-way'!AG147</f>
        <v>-1.0642006685625414</v>
      </c>
      <c r="AN147" s="11">
        <f>'OddsRatio_working_3-way'!AB147+'OddsRatio_working_3-way'!AH147</f>
        <v>-8.9147468125655493E-2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1.1533481366881966</v>
      </c>
      <c r="AS147" s="11">
        <f>IF(('OddsRatio_working_3-way'!X147=0),IF(Q147&gt;0,-Q147^(1/3),(-Q147)^(1/3)),'OddsRatio_working_3-way'!AM147-'OddsRatio_working_3-way'!R147/3)</f>
        <v>-1.0642006685625414</v>
      </c>
      <c r="AT147" s="11">
        <f>IF(('OddsRatio_working_3-way'!X147=0),IF(Q147&gt;0,-Q147^(1/3),(-Q147)^(1/3)),'OddsRatio_working_3-way'!AN147-'OddsRatio_working_3-way'!R147/3)</f>
        <v>-8.9147468125655493E-2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9">
        <f t="shared" si="39"/>
        <v>0.20900451110496915</v>
      </c>
      <c r="E148" s="9">
        <f t="shared" si="40"/>
        <v>0.25090214208660855</v>
      </c>
      <c r="F148" s="9">
        <f t="shared" si="41"/>
        <v>0.54009334680842225</v>
      </c>
      <c r="G148" s="9">
        <f t="shared" si="42"/>
        <v>1.0512738121100038</v>
      </c>
      <c r="H148" s="9">
        <f t="shared" si="43"/>
        <v>4.7845857235960141</v>
      </c>
      <c r="I148" s="9">
        <f t="shared" si="44"/>
        <v>3.9856176263924104</v>
      </c>
      <c r="J148" s="9">
        <f t="shared" si="45"/>
        <v>1.8515317878091031</v>
      </c>
      <c r="K148" s="11">
        <f t="shared" si="46"/>
        <v>0.21739130434782611</v>
      </c>
      <c r="L148" s="11">
        <f t="shared" si="47"/>
        <v>0.26041666666666669</v>
      </c>
      <c r="M148" s="11">
        <f t="shared" si="48"/>
        <v>0.5524861878453039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-0.25902294018736471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0.22676205060453203</v>
      </c>
      <c r="Q148" s="11">
        <f>2*'OddsRatio_working_3-way'!K148*'OddsRatio_working_3-way'!L148*'OddsRatio_working_3-way'!M148</f>
        <v>6.2555048442629532E-2</v>
      </c>
      <c r="R148" s="11">
        <f t="shared" si="49"/>
        <v>0</v>
      </c>
      <c r="S148" s="11">
        <f t="shared" si="50"/>
        <v>-0.87545161227999069</v>
      </c>
      <c r="T148" s="11">
        <f t="shared" si="51"/>
        <v>-0.24150389304275607</v>
      </c>
      <c r="U148" s="11">
        <f>'OddsRatio_working_3-way'!S148-'OddsRatio_working_3-way'!R148^2/3</f>
        <v>-0.87545161227999069</v>
      </c>
      <c r="V148" s="11">
        <f>'OddsRatio_working_3-way'!S148*'OddsRatio_working_3-way'!R148/3-2*'OddsRatio_working_3-way'!R148^3/27-'OddsRatio_working_3-way'!T148</f>
        <v>0.24150389304275607</v>
      </c>
      <c r="W148" s="11">
        <f>'OddsRatio_working_3-way'!V148^2+4*'OddsRatio_working_3-way'!U148^3/27</f>
        <v>-4.1077307782385122E-2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0.15763996807376618</v>
      </c>
      <c r="Y148" s="11">
        <f>IF('OddsRatio_working_3-way'!W148&gt;=0,IF('OddsRatio_working_3-way'!V148+SQRT('OddsRatio_working_3-way'!W148)&gt;0,0,PI()),ACOS('OddsRatio_working_3-way'!V148/(2*'OddsRatio_working_3-way'!X148)))</f>
        <v>0.6982034938921744</v>
      </c>
      <c r="Z148" s="11">
        <f>'OddsRatio_working_3-way'!X148^(1/3)*COS('OddsRatio_working_3-way'!Y148/3)</f>
        <v>0.52563690605500202</v>
      </c>
      <c r="AA148" s="11">
        <f>'OddsRatio_working_3-way'!X148^(1/3)*COS(('OddsRatio_working_3-way'!Y148+2*PI())/3)</f>
        <v>-0.37071787524417171</v>
      </c>
      <c r="AB148" s="11">
        <f>'OddsRatio_working_3-way'!X148^(1/3)*COS(('OddsRatio_working_3-way'!Y148+4*PI())/3)</f>
        <v>-0.1549190308108305</v>
      </c>
      <c r="AC148" s="11">
        <f>'OddsRatio_working_3-way'!X148^(1/3)*SIN('OddsRatio_working_3-way'!Y148/3)</f>
        <v>0.12459152092439986</v>
      </c>
      <c r="AD148" s="11">
        <f>'OddsRatio_working_3-way'!X148^(1/3)*SIN(('OddsRatio_working_3-way'!Y148+2*PI())/3)</f>
        <v>0.39291915334808636</v>
      </c>
      <c r="AE148" s="11">
        <f>'OddsRatio_working_3-way'!X148^(1/3)*SIN(('OddsRatio_working_3-way'!Y148+4*PI())/3)</f>
        <v>-0.51751067427248609</v>
      </c>
      <c r="AF148" s="11">
        <f>-'OddsRatio_working_3-way'!U148/(3*'OddsRatio_working_3-way'!X148^(1/3))*COS(('OddsRatio_working_3-way'!Y148)/3)</f>
        <v>0.52563690605500191</v>
      </c>
      <c r="AG148" s="11">
        <f>-'OddsRatio_working_3-way'!U148/(3*'OddsRatio_working_3-way'!X148^(1/3))*COS(('OddsRatio_working_3-way'!Y148+2*PI())/3)</f>
        <v>-0.37071787524417166</v>
      </c>
      <c r="AH148" s="11">
        <f>-'OddsRatio_working_3-way'!U148/(3*'OddsRatio_working_3-way'!X148^(1/3))*COS(('OddsRatio_working_3-way'!Y148+4*PI())/3)</f>
        <v>-0.15491903081083047</v>
      </c>
      <c r="AI148" s="11">
        <f>'OddsRatio_working_3-way'!U148/(3*'OddsRatio_working_3-way'!X148^(1/3))*SIN(('OddsRatio_working_3-way'!Y148)/3)</f>
        <v>-0.12459152092439985</v>
      </c>
      <c r="AJ148" s="11">
        <f>'OddsRatio_working_3-way'!U148/(3*'OddsRatio_working_3-way'!X148^(1/3))*SIN(('OddsRatio_working_3-way'!Y148+2*PI())/3)</f>
        <v>-0.3929191533480863</v>
      </c>
      <c r="AK148" s="11">
        <f>'OddsRatio_working_3-way'!U148/(3*'OddsRatio_working_3-way'!X148^(1/3))*SIN(('OddsRatio_working_3-way'!Y148+4*PI())/3)</f>
        <v>0.51751067427248598</v>
      </c>
      <c r="AL148" s="11">
        <f>'OddsRatio_working_3-way'!Z148+'OddsRatio_working_3-way'!AF148</f>
        <v>1.0512738121100038</v>
      </c>
      <c r="AM148" s="11">
        <f>'OddsRatio_working_3-way'!AA148+'OddsRatio_working_3-way'!AG148</f>
        <v>-0.74143575048834331</v>
      </c>
      <c r="AN148" s="11">
        <f>'OddsRatio_working_3-way'!AB148+'OddsRatio_working_3-way'!AH148</f>
        <v>-0.30983806162166094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1.0512738121100038</v>
      </c>
      <c r="AS148" s="11">
        <f>IF(('OddsRatio_working_3-way'!X148=0),IF(Q148&gt;0,-Q148^(1/3),(-Q148)^(1/3)),'OddsRatio_working_3-way'!AM148-'OddsRatio_working_3-way'!R148/3)</f>
        <v>-0.74143575048834331</v>
      </c>
      <c r="AT148" s="11">
        <f>IF(('OddsRatio_working_3-way'!X148=0),IF(Q148&gt;0,-Q148^(1/3),(-Q148)^(1/3)),'OddsRatio_working_3-way'!AN148-'OddsRatio_working_3-way'!R148/3)</f>
        <v>-0.30983806162166094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9">
        <f t="shared" si="39"/>
        <v>0.24306454230879593</v>
      </c>
      <c r="E149" s="9">
        <f t="shared" si="40"/>
        <v>0.24244664177090175</v>
      </c>
      <c r="F149" s="9">
        <f t="shared" si="41"/>
        <v>0.51448881592030238</v>
      </c>
      <c r="G149" s="9">
        <f t="shared" si="42"/>
        <v>1.0485298309832052</v>
      </c>
      <c r="H149" s="9">
        <f t="shared" si="43"/>
        <v>4.1141335980201186</v>
      </c>
      <c r="I149" s="9">
        <f t="shared" si="44"/>
        <v>4.1246188963299524</v>
      </c>
      <c r="J149" s="9">
        <f t="shared" si="45"/>
        <v>1.9436768478848847</v>
      </c>
      <c r="K149" s="11">
        <f t="shared" si="46"/>
        <v>0.25188916876574308</v>
      </c>
      <c r="L149" s="11">
        <f t="shared" si="47"/>
        <v>0.25125628140703515</v>
      </c>
      <c r="M149" s="11">
        <f t="shared" si="48"/>
        <v>0.52631578947368418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-0.26533103006747916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0.22817254774468926</v>
      </c>
      <c r="Q149" s="11">
        <f>2*'OddsRatio_working_3-way'!K149*'OddsRatio_working_3-way'!L149*'OddsRatio_working_3-way'!M149</f>
        <v>6.6619721969252324E-2</v>
      </c>
      <c r="R149" s="11">
        <f t="shared" si="49"/>
        <v>0</v>
      </c>
      <c r="S149" s="11">
        <f t="shared" si="50"/>
        <v>-0.85995425294455863</v>
      </c>
      <c r="T149" s="11">
        <f t="shared" si="51"/>
        <v>-0.25108153370644043</v>
      </c>
      <c r="U149" s="11">
        <f>'OddsRatio_working_3-way'!S149-'OddsRatio_working_3-way'!R149^2/3</f>
        <v>-0.85995425294455863</v>
      </c>
      <c r="V149" s="11">
        <f>'OddsRatio_working_3-way'!S149*'OddsRatio_working_3-way'!R149/3-2*'OddsRatio_working_3-way'!R149^3/27-'OddsRatio_working_3-way'!T149</f>
        <v>0.25108153370644043</v>
      </c>
      <c r="W149" s="11">
        <f>'OddsRatio_working_3-way'!V149^2+4*'OddsRatio_working_3-way'!U149^3/27</f>
        <v>-3.117354518461378E-2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0.15347270258338463</v>
      </c>
      <c r="Y149" s="11">
        <f>IF('OddsRatio_working_3-way'!W149&gt;=0,IF('OddsRatio_working_3-way'!V149+SQRT('OddsRatio_working_3-way'!W149)&gt;0,0,PI()),ACOS('OddsRatio_working_3-way'!V149/(2*'OddsRatio_working_3-way'!X149)))</f>
        <v>0.61286980595914575</v>
      </c>
      <c r="Z149" s="11">
        <f>'OddsRatio_working_3-way'!X149^(1/3)*COS('OddsRatio_working_3-way'!Y149/3)</f>
        <v>0.52426491549160259</v>
      </c>
      <c r="AA149" s="11">
        <f>'OddsRatio_working_3-way'!X149^(1/3)*COS(('OddsRatio_working_3-way'!Y149+2*PI())/3)</f>
        <v>-0.35619779155468495</v>
      </c>
      <c r="AB149" s="11">
        <f>'OddsRatio_working_3-way'!X149^(1/3)*COS(('OddsRatio_working_3-way'!Y149+4*PI())/3)</f>
        <v>-0.16806712393691739</v>
      </c>
      <c r="AC149" s="11">
        <f>'OddsRatio_working_3-way'!X149^(1/3)*SIN('OddsRatio_working_3-way'!Y149/3)</f>
        <v>0.10861729159194211</v>
      </c>
      <c r="AD149" s="11">
        <f>'OddsRatio_working_3-way'!X149^(1/3)*SIN(('OddsRatio_working_3-way'!Y149+2*PI())/3)</f>
        <v>0.39971808933265884</v>
      </c>
      <c r="AE149" s="11">
        <f>'OddsRatio_working_3-way'!X149^(1/3)*SIN(('OddsRatio_working_3-way'!Y149+4*PI())/3)</f>
        <v>-0.50833538092460095</v>
      </c>
      <c r="AF149" s="11">
        <f>-'OddsRatio_working_3-way'!U149/(3*'OddsRatio_working_3-way'!X149^(1/3))*COS(('OddsRatio_working_3-way'!Y149)/3)</f>
        <v>0.52426491549160259</v>
      </c>
      <c r="AG149" s="11">
        <f>-'OddsRatio_working_3-way'!U149/(3*'OddsRatio_working_3-way'!X149^(1/3))*COS(('OddsRatio_working_3-way'!Y149+2*PI())/3)</f>
        <v>-0.35619779155468495</v>
      </c>
      <c r="AH149" s="11">
        <f>-'OddsRatio_working_3-way'!U149/(3*'OddsRatio_working_3-way'!X149^(1/3))*COS(('OddsRatio_working_3-way'!Y149+4*PI())/3)</f>
        <v>-0.16806712393691739</v>
      </c>
      <c r="AI149" s="11">
        <f>'OddsRatio_working_3-way'!U149/(3*'OddsRatio_working_3-way'!X149^(1/3))*SIN(('OddsRatio_working_3-way'!Y149)/3)</f>
        <v>-0.10861729159194211</v>
      </c>
      <c r="AJ149" s="11">
        <f>'OddsRatio_working_3-way'!U149/(3*'OddsRatio_working_3-way'!X149^(1/3))*SIN(('OddsRatio_working_3-way'!Y149+2*PI())/3)</f>
        <v>-0.39971808933265884</v>
      </c>
      <c r="AK149" s="11">
        <f>'OddsRatio_working_3-way'!U149/(3*'OddsRatio_working_3-way'!X149^(1/3))*SIN(('OddsRatio_working_3-way'!Y149+4*PI())/3)</f>
        <v>0.50833538092460095</v>
      </c>
      <c r="AL149" s="11">
        <f>'OddsRatio_working_3-way'!Z149+'OddsRatio_working_3-way'!AF149</f>
        <v>1.0485298309832052</v>
      </c>
      <c r="AM149" s="11">
        <f>'OddsRatio_working_3-way'!AA149+'OddsRatio_working_3-way'!AG149</f>
        <v>-0.7123955831093699</v>
      </c>
      <c r="AN149" s="11">
        <f>'OddsRatio_working_3-way'!AB149+'OddsRatio_working_3-way'!AH149</f>
        <v>-0.33613424787383478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1.0485298309832052</v>
      </c>
      <c r="AS149" s="11">
        <f>IF(('OddsRatio_working_3-way'!X149=0),IF(Q149&gt;0,-Q149^(1/3),(-Q149)^(1/3)),'OddsRatio_working_3-way'!AM149-'OddsRatio_working_3-way'!R149/3)</f>
        <v>-0.7123955831093699</v>
      </c>
      <c r="AT149" s="11">
        <f>IF(('OddsRatio_working_3-way'!X149=0),IF(Q149&gt;0,-Q149^(1/3),(-Q149)^(1/3)),'OddsRatio_working_3-way'!AN149-'OddsRatio_working_3-way'!R149/3)</f>
        <v>-0.33613424787383478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9">
        <f t="shared" si="39"/>
        <v>0.6760879975549422</v>
      </c>
      <c r="E150" s="9">
        <f t="shared" si="40"/>
        <v>0.20461521509441702</v>
      </c>
      <c r="F150" s="9">
        <f t="shared" si="41"/>
        <v>0.11929678735064082</v>
      </c>
      <c r="G150" s="9">
        <f t="shared" si="42"/>
        <v>1.088857729441886</v>
      </c>
      <c r="H150" s="9">
        <f t="shared" si="43"/>
        <v>1.47909740095443</v>
      </c>
      <c r="I150" s="9">
        <f t="shared" si="44"/>
        <v>4.8872220941075328</v>
      </c>
      <c r="J150" s="9">
        <f t="shared" si="45"/>
        <v>8.3824554056159872</v>
      </c>
      <c r="K150" s="11">
        <f t="shared" si="46"/>
        <v>0.69444444444444442</v>
      </c>
      <c r="L150" s="11">
        <f t="shared" si="47"/>
        <v>0.21881838074398249</v>
      </c>
      <c r="M150" s="11">
        <f t="shared" si="48"/>
        <v>0.12853470437017994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-0.20801387162279994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0.21074785134850493</v>
      </c>
      <c r="Q150" s="11">
        <f>2*'OddsRatio_working_3-way'!K150*'OddsRatio_working_3-way'!L150*'OddsRatio_working_3-way'!M150</f>
        <v>3.9063549832901757E-2</v>
      </c>
      <c r="R150" s="11">
        <f t="shared" si="49"/>
        <v>0</v>
      </c>
      <c r="S150" s="11">
        <f t="shared" si="50"/>
        <v>-1.0131432567663692</v>
      </c>
      <c r="T150" s="11">
        <f t="shared" si="51"/>
        <v>-0.18779300403454482</v>
      </c>
      <c r="U150" s="11">
        <f>'OddsRatio_working_3-way'!S150-'OddsRatio_working_3-way'!R150^2/3</f>
        <v>-1.0131432567663692</v>
      </c>
      <c r="V150" s="11">
        <f>'OddsRatio_working_3-way'!S150*'OddsRatio_working_3-way'!R150/3-2*'OddsRatio_working_3-way'!R150^3/27-'OddsRatio_working_3-way'!T150</f>
        <v>0.18779300403454482</v>
      </c>
      <c r="W150" s="11">
        <f>'OddsRatio_working_3-way'!V150^2+4*'OddsRatio_working_3-way'!U150^3/27</f>
        <v>-0.11880049523996083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0.19625666078141107</v>
      </c>
      <c r="Y150" s="11">
        <f>IF('OddsRatio_working_3-way'!W150&gt;=0,IF('OddsRatio_working_3-way'!V150+SQRT('OddsRatio_working_3-way'!W150)&gt;0,0,PI()),ACOS('OddsRatio_working_3-way'!V150/(2*'OddsRatio_working_3-way'!X150)))</f>
        <v>1.071922101037059</v>
      </c>
      <c r="Z150" s="11">
        <f>'OddsRatio_working_3-way'!X150^(1/3)*COS('OddsRatio_working_3-way'!Y150/3)</f>
        <v>0.54442886472094298</v>
      </c>
      <c r="AA150" s="11">
        <f>'OddsRatio_working_3-way'!X150^(1/3)*COS(('OddsRatio_working_3-way'!Y150+2*PI())/3)</f>
        <v>-0.44823637029887503</v>
      </c>
      <c r="AB150" s="11">
        <f>'OddsRatio_working_3-way'!X150^(1/3)*COS(('OddsRatio_working_3-way'!Y150+4*PI())/3)</f>
        <v>-9.6192494422067926E-2</v>
      </c>
      <c r="AC150" s="11">
        <f>'OddsRatio_working_3-way'!X150^(1/3)*SIN('OddsRatio_working_3-way'!Y150/3)</f>
        <v>0.20325262650403381</v>
      </c>
      <c r="AD150" s="11">
        <f>'OddsRatio_working_3-way'!X150^(1/3)*SIN(('OddsRatio_working_3-way'!Y150+2*PI())/3)</f>
        <v>0.36986291414984135</v>
      </c>
      <c r="AE150" s="11">
        <f>'OddsRatio_working_3-way'!X150^(1/3)*SIN(('OddsRatio_working_3-way'!Y150+4*PI())/3)</f>
        <v>-0.57311554065387504</v>
      </c>
      <c r="AF150" s="11">
        <f>-'OddsRatio_working_3-way'!U150/(3*'OddsRatio_working_3-way'!X150^(1/3))*COS(('OddsRatio_working_3-way'!Y150)/3)</f>
        <v>0.54442886472094298</v>
      </c>
      <c r="AG150" s="11">
        <f>-'OddsRatio_working_3-way'!U150/(3*'OddsRatio_working_3-way'!X150^(1/3))*COS(('OddsRatio_working_3-way'!Y150+2*PI())/3)</f>
        <v>-0.44823637029887503</v>
      </c>
      <c r="AH150" s="11">
        <f>-'OddsRatio_working_3-way'!U150/(3*'OddsRatio_working_3-way'!X150^(1/3))*COS(('OddsRatio_working_3-way'!Y150+4*PI())/3)</f>
        <v>-9.6192494422067926E-2</v>
      </c>
      <c r="AI150" s="11">
        <f>'OddsRatio_working_3-way'!U150/(3*'OddsRatio_working_3-way'!X150^(1/3))*SIN(('OddsRatio_working_3-way'!Y150)/3)</f>
        <v>-0.20325262650403381</v>
      </c>
      <c r="AJ150" s="11">
        <f>'OddsRatio_working_3-way'!U150/(3*'OddsRatio_working_3-way'!X150^(1/3))*SIN(('OddsRatio_working_3-way'!Y150+2*PI())/3)</f>
        <v>-0.36986291414984135</v>
      </c>
      <c r="AK150" s="11">
        <f>'OddsRatio_working_3-way'!U150/(3*'OddsRatio_working_3-way'!X150^(1/3))*SIN(('OddsRatio_working_3-way'!Y150+4*PI())/3)</f>
        <v>0.57311554065387504</v>
      </c>
      <c r="AL150" s="11">
        <f>'OddsRatio_working_3-way'!Z150+'OddsRatio_working_3-way'!AF150</f>
        <v>1.088857729441886</v>
      </c>
      <c r="AM150" s="11">
        <f>'OddsRatio_working_3-way'!AA150+'OddsRatio_working_3-way'!AG150</f>
        <v>-0.89647274059775006</v>
      </c>
      <c r="AN150" s="11">
        <f>'OddsRatio_working_3-way'!AB150+'OddsRatio_working_3-way'!AH150</f>
        <v>-0.19238498884413585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1.088857729441886</v>
      </c>
      <c r="AS150" s="11">
        <f>IF(('OddsRatio_working_3-way'!X150=0),IF(Q150&gt;0,-Q150^(1/3),(-Q150)^(1/3)),'OddsRatio_working_3-way'!AM150-'OddsRatio_working_3-way'!R150/3)</f>
        <v>-0.89647274059775006</v>
      </c>
      <c r="AT150" s="11">
        <f>IF(('OddsRatio_working_3-way'!X150=0),IF(Q150&gt;0,-Q150^(1/3),(-Q150)^(1/3)),'OddsRatio_working_3-way'!AN150-'OddsRatio_working_3-way'!R150/3)</f>
        <v>-0.19238498884413585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9">
        <f t="shared" si="39"/>
        <v>0.32468156064262793</v>
      </c>
      <c r="E151" s="9">
        <f t="shared" si="40"/>
        <v>0.30627247850920314</v>
      </c>
      <c r="F151" s="9">
        <f t="shared" si="41"/>
        <v>0.36904596084816893</v>
      </c>
      <c r="G151" s="9">
        <f t="shared" si="42"/>
        <v>1.0889742640083591</v>
      </c>
      <c r="H151" s="9">
        <f t="shared" si="43"/>
        <v>3.0799408442559657</v>
      </c>
      <c r="I151" s="9">
        <f t="shared" si="44"/>
        <v>3.2650664691373867</v>
      </c>
      <c r="J151" s="9">
        <f t="shared" si="45"/>
        <v>2.7096895944931236</v>
      </c>
      <c r="K151" s="11">
        <f t="shared" si="46"/>
        <v>0.3436426116838488</v>
      </c>
      <c r="L151" s="11">
        <f t="shared" si="47"/>
        <v>0.32467532467532467</v>
      </c>
      <c r="M151" s="11">
        <f t="shared" si="48"/>
        <v>0.38910505836575876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-0.2707818342621181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0.24137815465185197</v>
      </c>
      <c r="Q151" s="11">
        <f>2*'OddsRatio_working_3-way'!K151*'OddsRatio_working_3-way'!L151*'OddsRatio_working_3-way'!M151</f>
        <v>8.6826674335198542E-2</v>
      </c>
      <c r="R151" s="11">
        <f t="shared" si="49"/>
        <v>0</v>
      </c>
      <c r="S151" s="11">
        <f t="shared" si="50"/>
        <v>-0.89141191952410204</v>
      </c>
      <c r="T151" s="11">
        <f t="shared" si="51"/>
        <v>-0.3206517696129863</v>
      </c>
      <c r="U151" s="11">
        <f>'OddsRatio_working_3-way'!S151-'OddsRatio_working_3-way'!R151^2/3</f>
        <v>-0.89141191952410204</v>
      </c>
      <c r="V151" s="11">
        <f>'OddsRatio_working_3-way'!S151*'OddsRatio_working_3-way'!R151/3-2*'OddsRatio_working_3-way'!R151^3/27-'OddsRatio_working_3-way'!T151</f>
        <v>0.3206517696129863</v>
      </c>
      <c r="W151" s="11">
        <f>'OddsRatio_working_3-way'!V151^2+4*'OddsRatio_working_3-way'!U151^3/27</f>
        <v>-2.120141883987986E-3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0.1619704442482699</v>
      </c>
      <c r="Y151" s="11">
        <f>IF('OddsRatio_working_3-way'!W151&gt;=0,IF('OddsRatio_working_3-way'!V151+SQRT('OddsRatio_working_3-way'!W151)&gt;0,0,PI()),ACOS('OddsRatio_working_3-way'!V151/(2*'OddsRatio_working_3-way'!X151)))</f>
        <v>0.14262315868745845</v>
      </c>
      <c r="Z151" s="11">
        <f>'OddsRatio_working_3-way'!X151^(1/3)*COS('OddsRatio_working_3-way'!Y151/3)</f>
        <v>0.54448713200417953</v>
      </c>
      <c r="AA151" s="11">
        <f>'OddsRatio_working_3-way'!X151^(1/3)*COS(('OddsRatio_working_3-way'!Y151+2*PI())/3)</f>
        <v>-0.29467796352961012</v>
      </c>
      <c r="AB151" s="11">
        <f>'OddsRatio_working_3-way'!X151^(1/3)*COS(('OddsRatio_working_3-way'!Y151+4*PI())/3)</f>
        <v>-0.24980916847456935</v>
      </c>
      <c r="AC151" s="11">
        <f>'OddsRatio_working_3-way'!X151^(1/3)*SIN('OddsRatio_working_3-way'!Y151/3)</f>
        <v>2.5905010903241949E-2</v>
      </c>
      <c r="AD151" s="11">
        <f>'OddsRatio_working_3-way'!X151^(1/3)*SIN(('OddsRatio_working_3-way'!Y151+2*PI())/3)</f>
        <v>0.45858718289772965</v>
      </c>
      <c r="AE151" s="11">
        <f>'OddsRatio_working_3-way'!X151^(1/3)*SIN(('OddsRatio_working_3-way'!Y151+4*PI())/3)</f>
        <v>-0.48449219380097153</v>
      </c>
      <c r="AF151" s="11">
        <f>-'OddsRatio_working_3-way'!U151/(3*'OddsRatio_working_3-way'!X151^(1/3))*COS(('OddsRatio_working_3-way'!Y151)/3)</f>
        <v>0.54448713200417964</v>
      </c>
      <c r="AG151" s="11">
        <f>-'OddsRatio_working_3-way'!U151/(3*'OddsRatio_working_3-way'!X151^(1/3))*COS(('OddsRatio_working_3-way'!Y151+2*PI())/3)</f>
        <v>-0.29467796352961018</v>
      </c>
      <c r="AH151" s="11">
        <f>-'OddsRatio_working_3-way'!U151/(3*'OddsRatio_working_3-way'!X151^(1/3))*COS(('OddsRatio_working_3-way'!Y151+4*PI())/3)</f>
        <v>-0.24980916847456941</v>
      </c>
      <c r="AI151" s="11">
        <f>'OddsRatio_working_3-way'!U151/(3*'OddsRatio_working_3-way'!X151^(1/3))*SIN(('OddsRatio_working_3-way'!Y151)/3)</f>
        <v>-2.5905010903241956E-2</v>
      </c>
      <c r="AJ151" s="11">
        <f>'OddsRatio_working_3-way'!U151/(3*'OddsRatio_working_3-way'!X151^(1/3))*SIN(('OddsRatio_working_3-way'!Y151+2*PI())/3)</f>
        <v>-0.45858718289772976</v>
      </c>
      <c r="AK151" s="11">
        <f>'OddsRatio_working_3-way'!U151/(3*'OddsRatio_working_3-way'!X151^(1/3))*SIN(('OddsRatio_working_3-way'!Y151+4*PI())/3)</f>
        <v>0.48449219380097164</v>
      </c>
      <c r="AL151" s="11">
        <f>'OddsRatio_working_3-way'!Z151+'OddsRatio_working_3-way'!AF151</f>
        <v>1.0889742640083591</v>
      </c>
      <c r="AM151" s="11">
        <f>'OddsRatio_working_3-way'!AA151+'OddsRatio_working_3-way'!AG151</f>
        <v>-0.58935592705922035</v>
      </c>
      <c r="AN151" s="11">
        <f>'OddsRatio_working_3-way'!AB151+'OddsRatio_working_3-way'!AH151</f>
        <v>-0.49961833694913876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1.0889742640083591</v>
      </c>
      <c r="AS151" s="11">
        <f>IF(('OddsRatio_working_3-way'!X151=0),IF(Q151&gt;0,-Q151^(1/3),(-Q151)^(1/3)),'OddsRatio_working_3-way'!AM151-'OddsRatio_working_3-way'!R151/3)</f>
        <v>-0.58935592705922035</v>
      </c>
      <c r="AT151" s="11">
        <f>IF(('OddsRatio_working_3-way'!X151=0),IF(Q151&gt;0,-Q151^(1/3),(-Q151)^(1/3)),'OddsRatio_working_3-way'!AN151-'OddsRatio_working_3-way'!R151/3)</f>
        <v>-0.49961833694913876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9">
        <f t="shared" si="39"/>
        <v>0.40724746032002024</v>
      </c>
      <c r="E152" s="9">
        <f t="shared" si="40"/>
        <v>0.29311041682839861</v>
      </c>
      <c r="F152" s="9">
        <f t="shared" si="41"/>
        <v>0.29964212285158126</v>
      </c>
      <c r="G152" s="9">
        <f t="shared" si="42"/>
        <v>1.0624156796893338</v>
      </c>
      <c r="H152" s="9">
        <f t="shared" si="43"/>
        <v>2.4555094811743881</v>
      </c>
      <c r="I152" s="9">
        <f t="shared" si="44"/>
        <v>3.4116835928947884</v>
      </c>
      <c r="J152" s="9">
        <f t="shared" si="45"/>
        <v>3.3373144953165346</v>
      </c>
      <c r="K152" s="11">
        <f t="shared" si="46"/>
        <v>0.42194092827004215</v>
      </c>
      <c r="L152" s="11">
        <f t="shared" si="47"/>
        <v>0.3058103975535168</v>
      </c>
      <c r="M152" s="11">
        <f t="shared" si="48"/>
        <v>0.3125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-0.27588178557142684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0.23548690950850976</v>
      </c>
      <c r="Q152" s="11">
        <f>2*'OddsRatio_working_3-way'!K152*'OddsRatio_working_3-way'!L152*'OddsRatio_working_3-way'!M152</f>
        <v>8.0646201886475935E-2</v>
      </c>
      <c r="R152" s="11">
        <f t="shared" si="49"/>
        <v>0</v>
      </c>
      <c r="S152" s="11">
        <f t="shared" si="50"/>
        <v>-0.85357903937279433</v>
      </c>
      <c r="T152" s="11">
        <f t="shared" si="51"/>
        <v>-0.29232158882629938</v>
      </c>
      <c r="U152" s="11">
        <f>'OddsRatio_working_3-way'!S152-'OddsRatio_working_3-way'!R152^2/3</f>
        <v>-0.85357903937279433</v>
      </c>
      <c r="V152" s="11">
        <f>'OddsRatio_working_3-way'!S152*'OddsRatio_working_3-way'!R152/3-2*'OddsRatio_working_3-way'!R152^3/27-'OddsRatio_working_3-way'!T152</f>
        <v>0.29232158882629938</v>
      </c>
      <c r="W152" s="11">
        <f>'OddsRatio_working_3-way'!V152^2+4*'OddsRatio_working_3-way'!U152^3/27</f>
        <v>-6.6836854422960973E-3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0.15176923003052045</v>
      </c>
      <c r="Y152" s="11">
        <f>IF('OddsRatio_working_3-way'!W152&gt;=0,IF('OddsRatio_working_3-way'!V152+SQRT('OddsRatio_working_3-way'!W152)&gt;0,0,PI()),ACOS('OddsRatio_working_3-way'!V152/(2*'OddsRatio_working_3-way'!X152)))</f>
        <v>0.27270340153610007</v>
      </c>
      <c r="Z152" s="11">
        <f>'OddsRatio_working_3-way'!X152^(1/3)*COS('OddsRatio_working_3-way'!Y152/3)</f>
        <v>0.53120783984466702</v>
      </c>
      <c r="AA152" s="11">
        <f>'OddsRatio_working_3-way'!X152^(1/3)*COS(('OddsRatio_working_3-way'!Y152+2*PI())/3)</f>
        <v>-0.30753759384759971</v>
      </c>
      <c r="AB152" s="11">
        <f>'OddsRatio_working_3-way'!X152^(1/3)*COS(('OddsRatio_working_3-way'!Y152+4*PI())/3)</f>
        <v>-0.22367024599706725</v>
      </c>
      <c r="AC152" s="11">
        <f>'OddsRatio_working_3-way'!X152^(1/3)*SIN('OddsRatio_working_3-way'!Y152/3)</f>
        <v>4.842083585772481E-2</v>
      </c>
      <c r="AD152" s="11">
        <f>'OddsRatio_working_3-way'!X152^(1/3)*SIN(('OddsRatio_working_3-way'!Y152+2*PI())/3)</f>
        <v>0.4358290660660748</v>
      </c>
      <c r="AE152" s="11">
        <f>'OddsRatio_working_3-way'!X152^(1/3)*SIN(('OddsRatio_working_3-way'!Y152+4*PI())/3)</f>
        <v>-0.48424990192379963</v>
      </c>
      <c r="AF152" s="11">
        <f>-'OddsRatio_working_3-way'!U152/(3*'OddsRatio_working_3-way'!X152^(1/3))*COS(('OddsRatio_working_3-way'!Y152)/3)</f>
        <v>0.53120783984466691</v>
      </c>
      <c r="AG152" s="11">
        <f>-'OddsRatio_working_3-way'!U152/(3*'OddsRatio_working_3-way'!X152^(1/3))*COS(('OddsRatio_working_3-way'!Y152+2*PI())/3)</f>
        <v>-0.3075375938475996</v>
      </c>
      <c r="AH152" s="11">
        <f>-'OddsRatio_working_3-way'!U152/(3*'OddsRatio_working_3-way'!X152^(1/3))*COS(('OddsRatio_working_3-way'!Y152+4*PI())/3)</f>
        <v>-0.22367024599706722</v>
      </c>
      <c r="AI152" s="11">
        <f>'OddsRatio_working_3-way'!U152/(3*'OddsRatio_working_3-way'!X152^(1/3))*SIN(('OddsRatio_working_3-way'!Y152)/3)</f>
        <v>-4.8420835857724803E-2</v>
      </c>
      <c r="AJ152" s="11">
        <f>'OddsRatio_working_3-way'!U152/(3*'OddsRatio_working_3-way'!X152^(1/3))*SIN(('OddsRatio_working_3-way'!Y152+2*PI())/3)</f>
        <v>-0.43582906606607469</v>
      </c>
      <c r="AK152" s="11">
        <f>'OddsRatio_working_3-way'!U152/(3*'OddsRatio_working_3-way'!X152^(1/3))*SIN(('OddsRatio_working_3-way'!Y152+4*PI())/3)</f>
        <v>0.48424990192379952</v>
      </c>
      <c r="AL152" s="11">
        <f>'OddsRatio_working_3-way'!Z152+'OddsRatio_working_3-way'!AF152</f>
        <v>1.0624156796893338</v>
      </c>
      <c r="AM152" s="11">
        <f>'OddsRatio_working_3-way'!AA152+'OddsRatio_working_3-way'!AG152</f>
        <v>-0.61507518769519931</v>
      </c>
      <c r="AN152" s="11">
        <f>'OddsRatio_working_3-way'!AB152+'OddsRatio_working_3-way'!AH152</f>
        <v>-0.4473404919941345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1.0624156796893338</v>
      </c>
      <c r="AS152" s="11">
        <f>IF(('OddsRatio_working_3-way'!X152=0),IF(Q152&gt;0,-Q152^(1/3),(-Q152)^(1/3)),'OddsRatio_working_3-way'!AM152-'OddsRatio_working_3-way'!R152/3)</f>
        <v>-0.61507518769519931</v>
      </c>
      <c r="AT152" s="11">
        <f>IF(('OddsRatio_working_3-way'!X152=0),IF(Q152&gt;0,-Q152^(1/3),(-Q152)^(1/3)),'OddsRatio_working_3-way'!AN152-'OddsRatio_working_3-way'!R152/3)</f>
        <v>-0.4473404919941345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9">
        <f t="shared" si="39"/>
        <v>0.38881662687745261</v>
      </c>
      <c r="E153" s="9">
        <f t="shared" si="40"/>
        <v>0.30162493622904746</v>
      </c>
      <c r="F153" s="9">
        <f t="shared" si="41"/>
        <v>0.3095584368935001</v>
      </c>
      <c r="G153" s="9">
        <f t="shared" si="42"/>
        <v>1.0620989691535832</v>
      </c>
      <c r="H153" s="9">
        <f t="shared" si="43"/>
        <v>2.571906474347303</v>
      </c>
      <c r="I153" s="9">
        <f t="shared" si="44"/>
        <v>3.3153757527548109</v>
      </c>
      <c r="J153" s="9">
        <f t="shared" si="45"/>
        <v>3.2304078352225241</v>
      </c>
      <c r="K153" s="11">
        <f t="shared" si="46"/>
        <v>0.40322580645161293</v>
      </c>
      <c r="L153" s="11">
        <f t="shared" si="47"/>
        <v>0.31446540880503143</v>
      </c>
      <c r="M153" s="11">
        <f t="shared" si="48"/>
        <v>0.32258064516129031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-0.277138593838965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0.23560363614945129</v>
      </c>
      <c r="Q153" s="11">
        <f>2*'OddsRatio_working_3-way'!K153*'OddsRatio_working_3-way'!L153*'OddsRatio_working_3-way'!M153</f>
        <v>8.1806818107448345E-2</v>
      </c>
      <c r="R153" s="11">
        <f t="shared" si="49"/>
        <v>0</v>
      </c>
      <c r="S153" s="11">
        <f t="shared" si="50"/>
        <v>-0.85012929049626285</v>
      </c>
      <c r="T153" s="11">
        <f t="shared" si="51"/>
        <v>-0.29518378142231344</v>
      </c>
      <c r="U153" s="11">
        <f>'OddsRatio_working_3-way'!S153-'OddsRatio_working_3-way'!R153^2/3</f>
        <v>-0.85012929049626285</v>
      </c>
      <c r="V153" s="11">
        <f>'OddsRatio_working_3-way'!S153*'OddsRatio_working_3-way'!R153/3-2*'OddsRatio_working_3-way'!R153^3/27-'OddsRatio_working_3-way'!T153</f>
        <v>0.29518378142231344</v>
      </c>
      <c r="W153" s="11">
        <f>'OddsRatio_working_3-way'!V153^2+4*'OddsRatio_working_3-way'!U153^3/27</f>
        <v>-3.8895395968822077E-3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0.15085009480578584</v>
      </c>
      <c r="Y153" s="11">
        <f>IF('OddsRatio_working_3-way'!W153&gt;=0,IF('OddsRatio_working_3-way'!V153+SQRT('OddsRatio_working_3-way'!W153)&gt;0,0,PI()),ACOS('OddsRatio_working_3-way'!V153/(2*'OddsRatio_working_3-way'!X153)))</f>
        <v>0.20821698460867433</v>
      </c>
      <c r="Z153" s="11">
        <f>'OddsRatio_working_3-way'!X153^(1/3)*COS('OddsRatio_working_3-way'!Y153/3)</f>
        <v>0.53104948457679158</v>
      </c>
      <c r="AA153" s="11">
        <f>'OddsRatio_working_3-way'!X153^(1/3)*COS(('OddsRatio_working_3-way'!Y153+2*PI())/3)</f>
        <v>-0.29749592184293661</v>
      </c>
      <c r="AB153" s="11">
        <f>'OddsRatio_working_3-way'!X153^(1/3)*COS(('OddsRatio_working_3-way'!Y153+4*PI())/3)</f>
        <v>-0.23355356273385514</v>
      </c>
      <c r="AC153" s="11">
        <f>'OddsRatio_working_3-way'!X153^(1/3)*SIN('OddsRatio_working_3-way'!Y153/3)</f>
        <v>3.6917138244248172E-2</v>
      </c>
      <c r="AD153" s="11">
        <f>'OddsRatio_working_3-way'!X153^(1/3)*SIN(('OddsRatio_working_3-way'!Y153+2*PI())/3)</f>
        <v>0.44144377518801003</v>
      </c>
      <c r="AE153" s="11">
        <f>'OddsRatio_working_3-way'!X153^(1/3)*SIN(('OddsRatio_working_3-way'!Y153+4*PI())/3)</f>
        <v>-0.47836091343225789</v>
      </c>
      <c r="AF153" s="11">
        <f>-'OddsRatio_working_3-way'!U153/(3*'OddsRatio_working_3-way'!X153^(1/3))*COS(('OddsRatio_working_3-way'!Y153)/3)</f>
        <v>0.53104948457679158</v>
      </c>
      <c r="AG153" s="11">
        <f>-'OddsRatio_working_3-way'!U153/(3*'OddsRatio_working_3-way'!X153^(1/3))*COS(('OddsRatio_working_3-way'!Y153+2*PI())/3)</f>
        <v>-0.29749592184293661</v>
      </c>
      <c r="AH153" s="11">
        <f>-'OddsRatio_working_3-way'!U153/(3*'OddsRatio_working_3-way'!X153^(1/3))*COS(('OddsRatio_working_3-way'!Y153+4*PI())/3)</f>
        <v>-0.23355356273385514</v>
      </c>
      <c r="AI153" s="11">
        <f>'OddsRatio_working_3-way'!U153/(3*'OddsRatio_working_3-way'!X153^(1/3))*SIN(('OddsRatio_working_3-way'!Y153)/3)</f>
        <v>-3.6917138244248172E-2</v>
      </c>
      <c r="AJ153" s="11">
        <f>'OddsRatio_working_3-way'!U153/(3*'OddsRatio_working_3-way'!X153^(1/3))*SIN(('OddsRatio_working_3-way'!Y153+2*PI())/3)</f>
        <v>-0.44144377518801003</v>
      </c>
      <c r="AK153" s="11">
        <f>'OddsRatio_working_3-way'!U153/(3*'OddsRatio_working_3-way'!X153^(1/3))*SIN(('OddsRatio_working_3-way'!Y153+4*PI())/3)</f>
        <v>0.47836091343225789</v>
      </c>
      <c r="AL153" s="11">
        <f>'OddsRatio_working_3-way'!Z153+'OddsRatio_working_3-way'!AF153</f>
        <v>1.0620989691535832</v>
      </c>
      <c r="AM153" s="11">
        <f>'OddsRatio_working_3-way'!AA153+'OddsRatio_working_3-way'!AG153</f>
        <v>-0.59499184368587321</v>
      </c>
      <c r="AN153" s="11">
        <f>'OddsRatio_working_3-way'!AB153+'OddsRatio_working_3-way'!AH153</f>
        <v>-0.46710712546771027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1.0620989691535832</v>
      </c>
      <c r="AS153" s="11">
        <f>IF(('OddsRatio_working_3-way'!X153=0),IF(Q153&gt;0,-Q153^(1/3),(-Q153)^(1/3)),'OddsRatio_working_3-way'!AM153-'OddsRatio_working_3-way'!R153/3)</f>
        <v>-0.59499184368587321</v>
      </c>
      <c r="AT153" s="11">
        <f>IF(('OddsRatio_working_3-way'!X153=0),IF(Q153&gt;0,-Q153^(1/3),(-Q153)^(1/3)),'OddsRatio_working_3-way'!AN153-'OddsRatio_working_3-way'!R153/3)</f>
        <v>-0.46710712546771027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9">
        <f t="shared" si="39"/>
        <v>0.32916301821491378</v>
      </c>
      <c r="E154" s="9">
        <f t="shared" si="40"/>
        <v>0.27491994077344534</v>
      </c>
      <c r="F154" s="9">
        <f t="shared" si="41"/>
        <v>0.39591704101164099</v>
      </c>
      <c r="G154" s="9">
        <f t="shared" si="42"/>
        <v>1.0898440409291223</v>
      </c>
      <c r="H154" s="9">
        <f t="shared" si="43"/>
        <v>3.0380083565374592</v>
      </c>
      <c r="I154" s="9">
        <f t="shared" si="44"/>
        <v>3.6374225790484767</v>
      </c>
      <c r="J154" s="9">
        <f t="shared" si="45"/>
        <v>2.5257816573007714</v>
      </c>
      <c r="K154" s="11">
        <f t="shared" si="46"/>
        <v>0.34843205574912889</v>
      </c>
      <c r="L154" s="11">
        <f t="shared" si="47"/>
        <v>0.29239766081871343</v>
      </c>
      <c r="M154" s="11">
        <f t="shared" si="48"/>
        <v>0.41666666666666669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-0.26894641753435089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0.24154220238944241</v>
      </c>
      <c r="Q154" s="11">
        <f>2*'OddsRatio_working_3-way'!K154*'OddsRatio_working_3-way'!L154*'OddsRatio_working_3-way'!M154</f>
        <v>8.4900598379417366E-2</v>
      </c>
      <c r="R154" s="11">
        <f t="shared" si="49"/>
        <v>0</v>
      </c>
      <c r="S154" s="11">
        <f t="shared" si="50"/>
        <v>-0.89810529771638137</v>
      </c>
      <c r="T154" s="11">
        <f t="shared" si="51"/>
        <v>-0.315678487773772</v>
      </c>
      <c r="U154" s="11">
        <f>'OddsRatio_working_3-way'!S154-'OddsRatio_working_3-way'!R154^2/3</f>
        <v>-0.89810529771638137</v>
      </c>
      <c r="V154" s="11">
        <f>'OddsRatio_working_3-way'!S154*'OddsRatio_working_3-way'!R154/3-2*'OddsRatio_working_3-way'!R154^3/27-'OddsRatio_working_3-way'!T154</f>
        <v>0.315678487773772</v>
      </c>
      <c r="W154" s="11">
        <f>'OddsRatio_working_3-way'!V154^2+4*'OddsRatio_working_3-way'!U154^3/27</f>
        <v>-7.6664344857872713E-3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0.16379815484989657</v>
      </c>
      <c r="Y154" s="11">
        <f>IF('OddsRatio_working_3-way'!W154&gt;=0,IF('OddsRatio_working_3-way'!V154+SQRT('OddsRatio_working_3-way'!W154)&gt;0,0,PI()),ACOS('OddsRatio_working_3-way'!V154/(2*'OddsRatio_working_3-way'!X154)))</f>
        <v>0.27056364145380618</v>
      </c>
      <c r="Z154" s="11">
        <f>'OddsRatio_working_3-way'!X154^(1/3)*COS('OddsRatio_working_3-way'!Y154/3)</f>
        <v>0.54492202046456117</v>
      </c>
      <c r="AA154" s="11">
        <f>'OddsRatio_working_3-way'!X154^(1/3)*COS(('OddsRatio_working_3-way'!Y154+2*PI())/3)</f>
        <v>-0.31513791427545823</v>
      </c>
      <c r="AB154" s="11">
        <f>'OddsRatio_working_3-way'!X154^(1/3)*COS(('OddsRatio_working_3-way'!Y154+4*PI())/3)</f>
        <v>-0.22978410618910289</v>
      </c>
      <c r="AC154" s="11">
        <f>'OddsRatio_working_3-way'!X154^(1/3)*SIN('OddsRatio_working_3-way'!Y154/3)</f>
        <v>4.9279044075016813E-2</v>
      </c>
      <c r="AD154" s="11">
        <f>'OddsRatio_working_3-way'!X154^(1/3)*SIN(('OddsRatio_working_3-way'!Y154+2*PI())/3)</f>
        <v>0.4472767907663453</v>
      </c>
      <c r="AE154" s="11">
        <f>'OddsRatio_working_3-way'!X154^(1/3)*SIN(('OddsRatio_working_3-way'!Y154+4*PI())/3)</f>
        <v>-0.49655583484136223</v>
      </c>
      <c r="AF154" s="11">
        <f>-'OddsRatio_working_3-way'!U154/(3*'OddsRatio_working_3-way'!X154^(1/3))*COS(('OddsRatio_working_3-way'!Y154)/3)</f>
        <v>0.54492202046456117</v>
      </c>
      <c r="AG154" s="11">
        <f>-'OddsRatio_working_3-way'!U154/(3*'OddsRatio_working_3-way'!X154^(1/3))*COS(('OddsRatio_working_3-way'!Y154+2*PI())/3)</f>
        <v>-0.31513791427545823</v>
      </c>
      <c r="AH154" s="11">
        <f>-'OddsRatio_working_3-way'!U154/(3*'OddsRatio_working_3-way'!X154^(1/3))*COS(('OddsRatio_working_3-way'!Y154+4*PI())/3)</f>
        <v>-0.22978410618910289</v>
      </c>
      <c r="AI154" s="11">
        <f>'OddsRatio_working_3-way'!U154/(3*'OddsRatio_working_3-way'!X154^(1/3))*SIN(('OddsRatio_working_3-way'!Y154)/3)</f>
        <v>-4.9279044075016813E-2</v>
      </c>
      <c r="AJ154" s="11">
        <f>'OddsRatio_working_3-way'!U154/(3*'OddsRatio_working_3-way'!X154^(1/3))*SIN(('OddsRatio_working_3-way'!Y154+2*PI())/3)</f>
        <v>-0.4472767907663453</v>
      </c>
      <c r="AK154" s="11">
        <f>'OddsRatio_working_3-way'!U154/(3*'OddsRatio_working_3-way'!X154^(1/3))*SIN(('OddsRatio_working_3-way'!Y154+4*PI())/3)</f>
        <v>0.49655583484136223</v>
      </c>
      <c r="AL154" s="11">
        <f>'OddsRatio_working_3-way'!Z154+'OddsRatio_working_3-way'!AF154</f>
        <v>1.0898440409291223</v>
      </c>
      <c r="AM154" s="11">
        <f>'OddsRatio_working_3-way'!AA154+'OddsRatio_working_3-way'!AG154</f>
        <v>-0.63027582855091646</v>
      </c>
      <c r="AN154" s="11">
        <f>'OddsRatio_working_3-way'!AB154+'OddsRatio_working_3-way'!AH154</f>
        <v>-0.45956821237820578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1.0898440409291223</v>
      </c>
      <c r="AS154" s="11">
        <f>IF(('OddsRatio_working_3-way'!X154=0),IF(Q154&gt;0,-Q154^(1/3),(-Q154)^(1/3)),'OddsRatio_working_3-way'!AM154-'OddsRatio_working_3-way'!R154/3)</f>
        <v>-0.63027582855091646</v>
      </c>
      <c r="AT154" s="11">
        <f>IF(('OddsRatio_working_3-way'!X154=0),IF(Q154&gt;0,-Q154^(1/3),(-Q154)^(1/3)),'OddsRatio_working_3-way'!AN154-'OddsRatio_working_3-way'!R154/3)</f>
        <v>-0.45956821237820578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9">
        <f t="shared" si="39"/>
        <v>0.15659959584010141</v>
      </c>
      <c r="E155" s="9">
        <f t="shared" si="40"/>
        <v>0.19910864556656896</v>
      </c>
      <c r="F155" s="9">
        <f t="shared" si="41"/>
        <v>0.64429175859332954</v>
      </c>
      <c r="G155" s="9">
        <f t="shared" si="42"/>
        <v>1.1267181007082046</v>
      </c>
      <c r="H155" s="9">
        <f t="shared" si="43"/>
        <v>6.3857125213852175</v>
      </c>
      <c r="I155" s="9">
        <f t="shared" si="44"/>
        <v>5.0223836195282896</v>
      </c>
      <c r="J155" s="9">
        <f t="shared" si="45"/>
        <v>1.5520918693470203</v>
      </c>
      <c r="K155" s="11">
        <f t="shared" si="46"/>
        <v>0.17301038062283736</v>
      </c>
      <c r="L155" s="11">
        <f t="shared" si="47"/>
        <v>0.21881838074398249</v>
      </c>
      <c r="M155" s="11">
        <f t="shared" si="48"/>
        <v>0.67114093959731547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-0.21245251952131206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0.22460631264680397</v>
      </c>
      <c r="Q155" s="11">
        <f>2*'OddsRatio_working_3-way'!K155*'OddsRatio_working_3-way'!L155*'OddsRatio_working_3-way'!M155</f>
        <v>5.0815907838643433E-2</v>
      </c>
      <c r="R155" s="11">
        <f t="shared" si="49"/>
        <v>0</v>
      </c>
      <c r="S155" s="11">
        <f t="shared" si="50"/>
        <v>-1.0572071028052588</v>
      </c>
      <c r="T155" s="11">
        <f t="shared" si="51"/>
        <v>-0.23918712733150649</v>
      </c>
      <c r="U155" s="11">
        <f>'OddsRatio_working_3-way'!S155-'OddsRatio_working_3-way'!R155^2/3</f>
        <v>-1.0572071028052588</v>
      </c>
      <c r="V155" s="11">
        <f>'OddsRatio_working_3-way'!S155*'OddsRatio_working_3-way'!R155/3-2*'OddsRatio_working_3-way'!R155^3/27-'OddsRatio_working_3-way'!T155</f>
        <v>0.23918712733150649</v>
      </c>
      <c r="W155" s="11">
        <f>'OddsRatio_working_3-way'!V155^2+4*'OddsRatio_working_3-way'!U155^3/27</f>
        <v>-0.11784529370768322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0.20919833626775186</v>
      </c>
      <c r="Y155" s="11">
        <f>IF('OddsRatio_working_3-way'!W155&gt;=0,IF('OddsRatio_working_3-way'!V155+SQRT('OddsRatio_working_3-way'!W155)&gt;0,0,PI()),ACOS('OddsRatio_working_3-way'!V155/(2*'OddsRatio_working_3-way'!X155)))</f>
        <v>0.96224982207150234</v>
      </c>
      <c r="Z155" s="11">
        <f>'OddsRatio_working_3-way'!X155^(1/3)*COS('OddsRatio_working_3-way'!Y155/3)</f>
        <v>0.56335905035410228</v>
      </c>
      <c r="AA155" s="11">
        <f>'OddsRatio_working_3-way'!X155^(1/3)*COS(('OddsRatio_working_3-way'!Y155+2*PI())/3)</f>
        <v>-0.44376503035690268</v>
      </c>
      <c r="AB155" s="11">
        <f>'OddsRatio_working_3-way'!X155^(1/3)*COS(('OddsRatio_working_3-way'!Y155+4*PI())/3)</f>
        <v>-0.11959401999719978</v>
      </c>
      <c r="AC155" s="11">
        <f>'OddsRatio_working_3-way'!X155^(1/3)*SIN('OddsRatio_working_3-way'!Y155/3)</f>
        <v>0.18716022009464767</v>
      </c>
      <c r="AD155" s="11">
        <f>'OddsRatio_working_3-way'!X155^(1/3)*SIN(('OddsRatio_working_3-way'!Y155+2*PI())/3)</f>
        <v>0.39430313901120562</v>
      </c>
      <c r="AE155" s="11">
        <f>'OddsRatio_working_3-way'!X155^(1/3)*SIN(('OddsRatio_working_3-way'!Y155+4*PI())/3)</f>
        <v>-0.58146335910585312</v>
      </c>
      <c r="AF155" s="11">
        <f>-'OddsRatio_working_3-way'!U155/(3*'OddsRatio_working_3-way'!X155^(1/3))*COS(('OddsRatio_working_3-way'!Y155)/3)</f>
        <v>0.56335905035410228</v>
      </c>
      <c r="AG155" s="11">
        <f>-'OddsRatio_working_3-way'!U155/(3*'OddsRatio_working_3-way'!X155^(1/3))*COS(('OddsRatio_working_3-way'!Y155+2*PI())/3)</f>
        <v>-0.44376503035690268</v>
      </c>
      <c r="AH155" s="11">
        <f>-'OddsRatio_working_3-way'!U155/(3*'OddsRatio_working_3-way'!X155^(1/3))*COS(('OddsRatio_working_3-way'!Y155+4*PI())/3)</f>
        <v>-0.11959401999719978</v>
      </c>
      <c r="AI155" s="11">
        <f>'OddsRatio_working_3-way'!U155/(3*'OddsRatio_working_3-way'!X155^(1/3))*SIN(('OddsRatio_working_3-way'!Y155)/3)</f>
        <v>-0.18716022009464767</v>
      </c>
      <c r="AJ155" s="11">
        <f>'OddsRatio_working_3-way'!U155/(3*'OddsRatio_working_3-way'!X155^(1/3))*SIN(('OddsRatio_working_3-way'!Y155+2*PI())/3)</f>
        <v>-0.39430313901120562</v>
      </c>
      <c r="AK155" s="11">
        <f>'OddsRatio_working_3-way'!U155/(3*'OddsRatio_working_3-way'!X155^(1/3))*SIN(('OddsRatio_working_3-way'!Y155+4*PI())/3)</f>
        <v>0.58146335910585312</v>
      </c>
      <c r="AL155" s="11">
        <f>'OddsRatio_working_3-way'!Z155+'OddsRatio_working_3-way'!AF155</f>
        <v>1.1267181007082046</v>
      </c>
      <c r="AM155" s="11">
        <f>'OddsRatio_working_3-way'!AA155+'OddsRatio_working_3-way'!AG155</f>
        <v>-0.88753006071380536</v>
      </c>
      <c r="AN155" s="11">
        <f>'OddsRatio_working_3-way'!AB155+'OddsRatio_working_3-way'!AH155</f>
        <v>-0.23918803999439955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1.1267181007082046</v>
      </c>
      <c r="AS155" s="11">
        <f>IF(('OddsRatio_working_3-way'!X155=0),IF(Q155&gt;0,-Q155^(1/3),(-Q155)^(1/3)),'OddsRatio_working_3-way'!AM155-'OddsRatio_working_3-way'!R155/3)</f>
        <v>-0.88753006071380536</v>
      </c>
      <c r="AT155" s="11">
        <f>IF(('OddsRatio_working_3-way'!X155=0),IF(Q155&gt;0,-Q155^(1/3),(-Q155)^(1/3)),'OddsRatio_working_3-way'!AN155-'OddsRatio_working_3-way'!R155/3)</f>
        <v>-0.23918803999439955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9">
        <f t="shared" si="39"/>
        <v>0.43485755957165606</v>
      </c>
      <c r="E156" s="9">
        <f t="shared" si="40"/>
        <v>0.28039133335796185</v>
      </c>
      <c r="F156" s="9">
        <f t="shared" si="41"/>
        <v>0.28475110707038243</v>
      </c>
      <c r="G156" s="9">
        <f t="shared" si="42"/>
        <v>1.0921038472301761</v>
      </c>
      <c r="H156" s="9">
        <f t="shared" si="43"/>
        <v>2.2996035782039095</v>
      </c>
      <c r="I156" s="9">
        <f t="shared" si="44"/>
        <v>3.5664440409909144</v>
      </c>
      <c r="J156" s="9">
        <f t="shared" si="45"/>
        <v>3.5118388486294041</v>
      </c>
      <c r="K156" s="11">
        <f t="shared" si="46"/>
        <v>0.45662100456621008</v>
      </c>
      <c r="L156" s="11">
        <f t="shared" si="47"/>
        <v>0.29850746268656714</v>
      </c>
      <c r="M156" s="11">
        <f t="shared" si="48"/>
        <v>0.30303030303030304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-0.26566833743280294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0.24121815166591282</v>
      </c>
      <c r="Q156" s="11">
        <f>2*'OddsRatio_working_3-way'!K156*'OddsRatio_working_3-way'!L156*'OddsRatio_working_3-way'!M156</f>
        <v>8.2608956049970164E-2</v>
      </c>
      <c r="R156" s="11">
        <f t="shared" si="49"/>
        <v>0</v>
      </c>
      <c r="S156" s="11">
        <f t="shared" si="50"/>
        <v>-0.90796725720815541</v>
      </c>
      <c r="T156" s="11">
        <f t="shared" si="51"/>
        <v>-0.31094769082471085</v>
      </c>
      <c r="U156" s="11">
        <f>'OddsRatio_working_3-way'!S156-'OddsRatio_working_3-way'!R156^2/3</f>
        <v>-0.90796725720815541</v>
      </c>
      <c r="V156" s="11">
        <f>'OddsRatio_working_3-way'!S156*'OddsRatio_working_3-way'!R156/3-2*'OddsRatio_working_3-way'!R156^3/27-'OddsRatio_working_3-way'!T156</f>
        <v>0.31094769082471085</v>
      </c>
      <c r="W156" s="11">
        <f>'OddsRatio_working_3-way'!V156^2+4*'OddsRatio_working_3-way'!U156^3/27</f>
        <v>-1.4205211964992359E-2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0.16650351227092203</v>
      </c>
      <c r="Y156" s="11">
        <f>IF('OddsRatio_working_3-way'!W156&gt;=0,IF('OddsRatio_working_3-way'!V156+SQRT('OddsRatio_working_3-way'!W156)&gt;0,0,PI()),ACOS('OddsRatio_working_3-way'!V156/(2*'OddsRatio_working_3-way'!X156)))</f>
        <v>0.36602568598146812</v>
      </c>
      <c r="Z156" s="11">
        <f>'OddsRatio_working_3-way'!X156^(1/3)*COS('OddsRatio_working_3-way'!Y156/3)</f>
        <v>0.54605192361508814</v>
      </c>
      <c r="AA156" s="11">
        <f>'OddsRatio_working_3-way'!X156^(1/3)*COS(('OddsRatio_working_3-way'!Y156+2*PI())/3)</f>
        <v>-0.33101119129950463</v>
      </c>
      <c r="AB156" s="11">
        <f>'OddsRatio_working_3-way'!X156^(1/3)*COS(('OddsRatio_working_3-way'!Y156+4*PI())/3)</f>
        <v>-0.21504073231558343</v>
      </c>
      <c r="AC156" s="11">
        <f>'OddsRatio_working_3-way'!X156^(1/3)*SIN('OddsRatio_working_3-way'!Y156/3)</f>
        <v>6.6955575712411425E-2</v>
      </c>
      <c r="AD156" s="11">
        <f>'OddsRatio_working_3-way'!X156^(1/3)*SIN(('OddsRatio_working_3-way'!Y156+2*PI())/3)</f>
        <v>0.43941704977982055</v>
      </c>
      <c r="AE156" s="11">
        <f>'OddsRatio_working_3-way'!X156^(1/3)*SIN(('OddsRatio_working_3-way'!Y156+4*PI())/3)</f>
        <v>-0.50637262549223194</v>
      </c>
      <c r="AF156" s="11">
        <f>-'OddsRatio_working_3-way'!U156/(3*'OddsRatio_working_3-way'!X156^(1/3))*COS(('OddsRatio_working_3-way'!Y156)/3)</f>
        <v>0.54605192361508803</v>
      </c>
      <c r="AG156" s="11">
        <f>-'OddsRatio_working_3-way'!U156/(3*'OddsRatio_working_3-way'!X156^(1/3))*COS(('OddsRatio_working_3-way'!Y156+2*PI())/3)</f>
        <v>-0.33101119129950457</v>
      </c>
      <c r="AH156" s="11">
        <f>-'OddsRatio_working_3-way'!U156/(3*'OddsRatio_working_3-way'!X156^(1/3))*COS(('OddsRatio_working_3-way'!Y156+4*PI())/3)</f>
        <v>-0.21504073231558338</v>
      </c>
      <c r="AI156" s="11">
        <f>'OddsRatio_working_3-way'!U156/(3*'OddsRatio_working_3-way'!X156^(1/3))*SIN(('OddsRatio_working_3-way'!Y156)/3)</f>
        <v>-6.6955575712411411E-2</v>
      </c>
      <c r="AJ156" s="11">
        <f>'OddsRatio_working_3-way'!U156/(3*'OddsRatio_working_3-way'!X156^(1/3))*SIN(('OddsRatio_working_3-way'!Y156+2*PI())/3)</f>
        <v>-0.43941704977982043</v>
      </c>
      <c r="AK156" s="11">
        <f>'OddsRatio_working_3-way'!U156/(3*'OddsRatio_working_3-way'!X156^(1/3))*SIN(('OddsRatio_working_3-way'!Y156+4*PI())/3)</f>
        <v>0.50637262549223183</v>
      </c>
      <c r="AL156" s="11">
        <f>'OddsRatio_working_3-way'!Z156+'OddsRatio_working_3-way'!AF156</f>
        <v>1.0921038472301761</v>
      </c>
      <c r="AM156" s="11">
        <f>'OddsRatio_working_3-way'!AA156+'OddsRatio_working_3-way'!AG156</f>
        <v>-0.66202238259900925</v>
      </c>
      <c r="AN156" s="11">
        <f>'OddsRatio_working_3-way'!AB156+'OddsRatio_working_3-way'!AH156</f>
        <v>-0.43008146463116681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1.0921038472301761</v>
      </c>
      <c r="AS156" s="11">
        <f>IF(('OddsRatio_working_3-way'!X156=0),IF(Q156&gt;0,-Q156^(1/3),(-Q156)^(1/3)),'OddsRatio_working_3-way'!AM156-'OddsRatio_working_3-way'!R156/3)</f>
        <v>-0.66202238259900925</v>
      </c>
      <c r="AT156" s="11">
        <f>IF(('OddsRatio_working_3-way'!X156=0),IF(Q156&gt;0,-Q156^(1/3),(-Q156)^(1/3)),'OddsRatio_working_3-way'!AN156-'OddsRatio_working_3-way'!R156/3)</f>
        <v>-0.43008146463116681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9">
        <f t="shared" si="39"/>
        <v>0.215022030618778</v>
      </c>
      <c r="E157" s="9">
        <f t="shared" si="40"/>
        <v>0.23714459460495788</v>
      </c>
      <c r="F157" s="9">
        <f t="shared" si="41"/>
        <v>0.54783337477626437</v>
      </c>
      <c r="G157" s="9">
        <f t="shared" si="42"/>
        <v>1.058169925856822</v>
      </c>
      <c r="H157" s="9">
        <f t="shared" si="43"/>
        <v>4.6506862442060362</v>
      </c>
      <c r="I157" s="9">
        <f t="shared" si="44"/>
        <v>4.2168365746047387</v>
      </c>
      <c r="J157" s="9">
        <f t="shared" si="45"/>
        <v>1.8253725421683207</v>
      </c>
      <c r="K157" s="11">
        <f t="shared" si="46"/>
        <v>0.2247191011235955</v>
      </c>
      <c r="L157" s="11">
        <f t="shared" si="47"/>
        <v>0.24752475247524752</v>
      </c>
      <c r="M157" s="11">
        <f t="shared" si="48"/>
        <v>0.5617977528089888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-0.25563828949490086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0.22718153648466727</v>
      </c>
      <c r="Q157" s="11">
        <f>2*'OddsRatio_working_3-way'!K157*'OddsRatio_working_3-way'!L157*'OddsRatio_working_3-way'!M157</f>
        <v>6.2498359418065273E-2</v>
      </c>
      <c r="R157" s="11">
        <f t="shared" si="49"/>
        <v>0</v>
      </c>
      <c r="S157" s="11">
        <f t="shared" si="50"/>
        <v>-0.88868352598329681</v>
      </c>
      <c r="T157" s="11">
        <f t="shared" si="51"/>
        <v>-0.24447964951397436</v>
      </c>
      <c r="U157" s="11">
        <f>'OddsRatio_working_3-way'!S157-'OddsRatio_working_3-way'!R157^2/3</f>
        <v>-0.88868352598329681</v>
      </c>
      <c r="V157" s="11">
        <f>'OddsRatio_working_3-way'!S157*'OddsRatio_working_3-way'!R157/3-2*'OddsRatio_working_3-way'!R157^3/27-'OddsRatio_working_3-way'!T157</f>
        <v>0.24447964951397436</v>
      </c>
      <c r="W157" s="11">
        <f>'OddsRatio_working_3-way'!V157^2+4*'OddsRatio_working_3-way'!U157^3/27</f>
        <v>-4.420678066237848E-2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0.16122738576995396</v>
      </c>
      <c r="Y157" s="11">
        <f>IF('OddsRatio_working_3-way'!W157&gt;=0,IF('OddsRatio_working_3-way'!V157+SQRT('OddsRatio_working_3-way'!W157)&gt;0,0,PI()),ACOS('OddsRatio_working_3-way'!V157/(2*'OddsRatio_working_3-way'!X157)))</f>
        <v>0.71027473987242773</v>
      </c>
      <c r="Z157" s="11">
        <f>'OddsRatio_working_3-way'!X157^(1/3)*COS('OddsRatio_working_3-way'!Y157/3)</f>
        <v>0.52908496292841101</v>
      </c>
      <c r="AA157" s="11">
        <f>'OddsRatio_working_3-way'!X157^(1/3)*COS(('OddsRatio_working_3-way'!Y157+2*PI())/3)</f>
        <v>-0.37509883812498579</v>
      </c>
      <c r="AB157" s="11">
        <f>'OddsRatio_working_3-way'!X157^(1/3)*COS(('OddsRatio_working_3-way'!Y157+4*PI())/3)</f>
        <v>-0.15398612480342488</v>
      </c>
      <c r="AC157" s="11">
        <f>'OddsRatio_working_3-way'!X157^(1/3)*SIN('OddsRatio_working_3-way'!Y157/3)</f>
        <v>0.12765948455745169</v>
      </c>
      <c r="AD157" s="11">
        <f>'OddsRatio_working_3-way'!X157^(1/3)*SIN(('OddsRatio_working_3-way'!Y157+2*PI())/3)</f>
        <v>0.39437127637762615</v>
      </c>
      <c r="AE157" s="11">
        <f>'OddsRatio_working_3-way'!X157^(1/3)*SIN(('OddsRatio_working_3-way'!Y157+4*PI())/3)</f>
        <v>-0.52203076093507772</v>
      </c>
      <c r="AF157" s="11">
        <f>-'OddsRatio_working_3-way'!U157/(3*'OddsRatio_working_3-way'!X157^(1/3))*COS(('OddsRatio_working_3-way'!Y157)/3)</f>
        <v>0.52908496292841101</v>
      </c>
      <c r="AG157" s="11">
        <f>-'OddsRatio_working_3-way'!U157/(3*'OddsRatio_working_3-way'!X157^(1/3))*COS(('OddsRatio_working_3-way'!Y157+2*PI())/3)</f>
        <v>-0.37509883812498579</v>
      </c>
      <c r="AH157" s="11">
        <f>-'OddsRatio_working_3-way'!U157/(3*'OddsRatio_working_3-way'!X157^(1/3))*COS(('OddsRatio_working_3-way'!Y157+4*PI())/3)</f>
        <v>-0.15398612480342488</v>
      </c>
      <c r="AI157" s="11">
        <f>'OddsRatio_working_3-way'!U157/(3*'OddsRatio_working_3-way'!X157^(1/3))*SIN(('OddsRatio_working_3-way'!Y157)/3)</f>
        <v>-0.12765948455745169</v>
      </c>
      <c r="AJ157" s="11">
        <f>'OddsRatio_working_3-way'!U157/(3*'OddsRatio_working_3-way'!X157^(1/3))*SIN(('OddsRatio_working_3-way'!Y157+2*PI())/3)</f>
        <v>-0.39437127637762615</v>
      </c>
      <c r="AK157" s="11">
        <f>'OddsRatio_working_3-way'!U157/(3*'OddsRatio_working_3-way'!X157^(1/3))*SIN(('OddsRatio_working_3-way'!Y157+4*PI())/3)</f>
        <v>0.52203076093507772</v>
      </c>
      <c r="AL157" s="11">
        <f>'OddsRatio_working_3-way'!Z157+'OddsRatio_working_3-way'!AF157</f>
        <v>1.058169925856822</v>
      </c>
      <c r="AM157" s="11">
        <f>'OddsRatio_working_3-way'!AA157+'OddsRatio_working_3-way'!AG157</f>
        <v>-0.75019767624997158</v>
      </c>
      <c r="AN157" s="11">
        <f>'OddsRatio_working_3-way'!AB157+'OddsRatio_working_3-way'!AH157</f>
        <v>-0.30797224960684977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1.058169925856822</v>
      </c>
      <c r="AS157" s="11">
        <f>IF(('OddsRatio_working_3-way'!X157=0),IF(Q157&gt;0,-Q157^(1/3),(-Q157)^(1/3)),'OddsRatio_working_3-way'!AM157-'OddsRatio_working_3-way'!R157/3)</f>
        <v>-0.75019767624997158</v>
      </c>
      <c r="AT157" s="11">
        <f>IF(('OddsRatio_working_3-way'!X157=0),IF(Q157&gt;0,-Q157^(1/3),(-Q157)^(1/3)),'OddsRatio_working_3-way'!AN157-'OddsRatio_working_3-way'!R157/3)</f>
        <v>-0.30797224960684977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9">
        <f t="shared" si="39"/>
        <v>0.67795415626587807</v>
      </c>
      <c r="E158" s="9">
        <f t="shared" si="40"/>
        <v>0.19474631634102565</v>
      </c>
      <c r="F158" s="9">
        <f t="shared" si="41"/>
        <v>0.12729952739309625</v>
      </c>
      <c r="G158" s="9">
        <f t="shared" si="42"/>
        <v>1.079604520981742</v>
      </c>
      <c r="H158" s="9">
        <f t="shared" si="43"/>
        <v>1.4750259892319666</v>
      </c>
      <c r="I158" s="9">
        <f t="shared" si="44"/>
        <v>5.1348853153600729</v>
      </c>
      <c r="J158" s="9">
        <f t="shared" si="45"/>
        <v>7.8554887082340601</v>
      </c>
      <c r="K158" s="11">
        <f t="shared" si="46"/>
        <v>0.69444444444444442</v>
      </c>
      <c r="L158" s="11">
        <f t="shared" si="47"/>
        <v>0.20703933747412007</v>
      </c>
      <c r="M158" s="11">
        <f t="shared" si="48"/>
        <v>0.1360544217687075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-0.20932842886406922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0.20774355290770549</v>
      </c>
      <c r="Q158" s="11">
        <f>2*'OddsRatio_working_3-way'!K158*'OddsRatio_working_3-way'!L158*'OddsRatio_working_3-way'!M158</f>
        <v>3.9123079643635691E-2</v>
      </c>
      <c r="R158" s="11">
        <f t="shared" si="49"/>
        <v>0</v>
      </c>
      <c r="S158" s="11">
        <f t="shared" si="50"/>
        <v>-0.9924287591276344</v>
      </c>
      <c r="T158" s="11">
        <f t="shared" si="51"/>
        <v>-0.18689807139880121</v>
      </c>
      <c r="U158" s="11">
        <f>'OddsRatio_working_3-way'!S158-'OddsRatio_working_3-way'!R158^2/3</f>
        <v>-0.9924287591276344</v>
      </c>
      <c r="V158" s="11">
        <f>'OddsRatio_working_3-way'!S158*'OddsRatio_working_3-way'!R158/3-2*'OddsRatio_working_3-way'!R158^3/27-'OddsRatio_working_3-way'!T158</f>
        <v>0.18689807139880121</v>
      </c>
      <c r="W158" s="11">
        <f>'OddsRatio_working_3-way'!V158^2+4*'OddsRatio_working_3-way'!U158^3/27</f>
        <v>-0.1098776760091113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0.19026860296808215</v>
      </c>
      <c r="Y158" s="11">
        <f>IF('OddsRatio_working_3-way'!W158&gt;=0,IF('OddsRatio_working_3-way'!V158+SQRT('OddsRatio_working_3-way'!W158)&gt;0,0,PI()),ACOS('OddsRatio_working_3-way'!V158/(2*'OddsRatio_working_3-way'!X158)))</f>
        <v>1.0573952352618332</v>
      </c>
      <c r="Z158" s="11">
        <f>'OddsRatio_working_3-way'!X158^(1/3)*COS('OddsRatio_working_3-way'!Y158/3)</f>
        <v>0.53980226049087099</v>
      </c>
      <c r="AA158" s="11">
        <f>'OddsRatio_working_3-way'!X158^(1/3)*COS(('OddsRatio_working_3-way'!Y158+2*PI())/3)</f>
        <v>-0.44185266254049232</v>
      </c>
      <c r="AB158" s="11">
        <f>'OddsRatio_working_3-way'!X158^(1/3)*COS(('OddsRatio_working_3-way'!Y158+4*PI())/3)</f>
        <v>-9.7949597950378844E-2</v>
      </c>
      <c r="AC158" s="11">
        <f>'OddsRatio_working_3-way'!X158^(1/3)*SIN('OddsRatio_working_3-way'!Y158/3)</f>
        <v>0.19855252691623956</v>
      </c>
      <c r="AD158" s="11">
        <f>'OddsRatio_working_3-way'!X158^(1/3)*SIN(('OddsRatio_working_3-way'!Y158+2*PI())/3)</f>
        <v>0.36820620714723967</v>
      </c>
      <c r="AE158" s="11">
        <f>'OddsRatio_working_3-way'!X158^(1/3)*SIN(('OddsRatio_working_3-way'!Y158+4*PI())/3)</f>
        <v>-0.56675873406347899</v>
      </c>
      <c r="AF158" s="11">
        <f>-'OddsRatio_working_3-way'!U158/(3*'OddsRatio_working_3-way'!X158^(1/3))*COS(('OddsRatio_working_3-way'!Y158)/3)</f>
        <v>0.53980226049087088</v>
      </c>
      <c r="AG158" s="11">
        <f>-'OddsRatio_working_3-way'!U158/(3*'OddsRatio_working_3-way'!X158^(1/3))*COS(('OddsRatio_working_3-way'!Y158+2*PI())/3)</f>
        <v>-0.44185266254049221</v>
      </c>
      <c r="AH158" s="11">
        <f>-'OddsRatio_working_3-way'!U158/(3*'OddsRatio_working_3-way'!X158^(1/3))*COS(('OddsRatio_working_3-way'!Y158+4*PI())/3)</f>
        <v>-9.7949597950378831E-2</v>
      </c>
      <c r="AI158" s="11">
        <f>'OddsRatio_working_3-way'!U158/(3*'OddsRatio_working_3-way'!X158^(1/3))*SIN(('OddsRatio_working_3-way'!Y158)/3)</f>
        <v>-0.19855252691623954</v>
      </c>
      <c r="AJ158" s="11">
        <f>'OddsRatio_working_3-way'!U158/(3*'OddsRatio_working_3-way'!X158^(1/3))*SIN(('OddsRatio_working_3-way'!Y158+2*PI())/3)</f>
        <v>-0.36820620714723962</v>
      </c>
      <c r="AK158" s="11">
        <f>'OddsRatio_working_3-way'!U158/(3*'OddsRatio_working_3-way'!X158^(1/3))*SIN(('OddsRatio_working_3-way'!Y158+4*PI())/3)</f>
        <v>0.56675873406347888</v>
      </c>
      <c r="AL158" s="11">
        <f>'OddsRatio_working_3-way'!Z158+'OddsRatio_working_3-way'!AF158</f>
        <v>1.079604520981742</v>
      </c>
      <c r="AM158" s="11">
        <f>'OddsRatio_working_3-way'!AA158+'OddsRatio_working_3-way'!AG158</f>
        <v>-0.88370532508098454</v>
      </c>
      <c r="AN158" s="11">
        <f>'OddsRatio_working_3-way'!AB158+'OddsRatio_working_3-way'!AH158</f>
        <v>-0.19589919590075766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1.079604520981742</v>
      </c>
      <c r="AS158" s="11">
        <f>IF(('OddsRatio_working_3-way'!X158=0),IF(Q158&gt;0,-Q158^(1/3),(-Q158)^(1/3)),'OddsRatio_working_3-way'!AM158-'OddsRatio_working_3-way'!R158/3)</f>
        <v>-0.88370532508098454</v>
      </c>
      <c r="AT158" s="11">
        <f>IF(('OddsRatio_working_3-way'!X158=0),IF(Q158&gt;0,-Q158^(1/3),(-Q158)^(1/3)),'OddsRatio_working_3-way'!AN158-'OddsRatio_working_3-way'!R158/3)</f>
        <v>-0.19589919590075766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9">
        <f t="shared" si="39"/>
        <v>0.49745927992849698</v>
      </c>
      <c r="E159" s="9">
        <f t="shared" si="40"/>
        <v>0.26616666226959573</v>
      </c>
      <c r="F159" s="9">
        <f t="shared" si="41"/>
        <v>0.23637405780190715</v>
      </c>
      <c r="G159" s="9">
        <f t="shared" si="42"/>
        <v>1.0523070688647962</v>
      </c>
      <c r="H159" s="9">
        <f t="shared" si="43"/>
        <v>2.0102147861102049</v>
      </c>
      <c r="I159" s="9">
        <f t="shared" si="44"/>
        <v>3.7570445204257656</v>
      </c>
      <c r="J159" s="9">
        <f t="shared" si="45"/>
        <v>4.2305827014149253</v>
      </c>
      <c r="K159" s="11">
        <f t="shared" si="46"/>
        <v>0.51020408163265307</v>
      </c>
      <c r="L159" s="11">
        <f t="shared" si="47"/>
        <v>0.27624309392265195</v>
      </c>
      <c r="M159" s="11">
        <f t="shared" si="48"/>
        <v>0.24570024570024568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-0.26739411743358077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0.23028337945465019</v>
      </c>
      <c r="Q159" s="11">
        <f>2*'OddsRatio_working_3-way'!K159*'OddsRatio_working_3-way'!L159*'OddsRatio_working_3-way'!M159</f>
        <v>6.9258159234481254E-2</v>
      </c>
      <c r="R159" s="11">
        <f t="shared" si="49"/>
        <v>0</v>
      </c>
      <c r="S159" s="11">
        <f t="shared" si="50"/>
        <v>-0.86121333432793756</v>
      </c>
      <c r="T159" s="11">
        <f t="shared" si="51"/>
        <v>-0.25901152912118419</v>
      </c>
      <c r="U159" s="11">
        <f>'OddsRatio_working_3-way'!S159-'OddsRatio_working_3-way'!R159^2/3</f>
        <v>-0.86121333432793756</v>
      </c>
      <c r="V159" s="11">
        <f>'OddsRatio_working_3-way'!S159*'OddsRatio_working_3-way'!R159/3-2*'OddsRatio_working_3-way'!R159^3/27-'OddsRatio_working_3-way'!T159</f>
        <v>0.25901152912118419</v>
      </c>
      <c r="W159" s="11">
        <f>'OddsRatio_working_3-way'!V159^2+4*'OddsRatio_working_3-way'!U159^3/27</f>
        <v>-2.7542945740523489E-2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0.15380988098803791</v>
      </c>
      <c r="Y159" s="11">
        <f>IF('OddsRatio_working_3-way'!W159&gt;=0,IF('OddsRatio_working_3-way'!V159+SQRT('OddsRatio_working_3-way'!W159)&gt;0,0,PI()),ACOS('OddsRatio_working_3-way'!V159/(2*'OddsRatio_working_3-way'!X159)))</f>
        <v>0.56984244267798201</v>
      </c>
      <c r="Z159" s="11">
        <f>'OddsRatio_working_3-way'!X159^(1/3)*COS('OddsRatio_working_3-way'!Y159/3)</f>
        <v>0.5261535344323981</v>
      </c>
      <c r="AA159" s="11">
        <f>'OddsRatio_working_3-way'!X159^(1/3)*COS(('OddsRatio_working_3-way'!Y159+2*PI())/3)</f>
        <v>-0.35068485608478406</v>
      </c>
      <c r="AB159" s="11">
        <f>'OddsRatio_working_3-way'!X159^(1/3)*COS(('OddsRatio_working_3-way'!Y159+4*PI())/3)</f>
        <v>-0.17546867834761412</v>
      </c>
      <c r="AC159" s="11">
        <f>'OddsRatio_working_3-way'!X159^(1/3)*SIN('OddsRatio_working_3-way'!Y159/3)</f>
        <v>0.10116110738293244</v>
      </c>
      <c r="AD159" s="11">
        <f>'OddsRatio_working_3-way'!X159^(1/3)*SIN(('OddsRatio_working_3-way'!Y159+2*PI())/3)</f>
        <v>0.40508177341796081</v>
      </c>
      <c r="AE159" s="11">
        <f>'OddsRatio_working_3-way'!X159^(1/3)*SIN(('OddsRatio_working_3-way'!Y159+4*PI())/3)</f>
        <v>-0.50624288080089319</v>
      </c>
      <c r="AF159" s="11">
        <f>-'OddsRatio_working_3-way'!U159/(3*'OddsRatio_working_3-way'!X159^(1/3))*COS(('OddsRatio_working_3-way'!Y159)/3)</f>
        <v>0.5261535344323981</v>
      </c>
      <c r="AG159" s="11">
        <f>-'OddsRatio_working_3-way'!U159/(3*'OddsRatio_working_3-way'!X159^(1/3))*COS(('OddsRatio_working_3-way'!Y159+2*PI())/3)</f>
        <v>-0.35068485608478406</v>
      </c>
      <c r="AH159" s="11">
        <f>-'OddsRatio_working_3-way'!U159/(3*'OddsRatio_working_3-way'!X159^(1/3))*COS(('OddsRatio_working_3-way'!Y159+4*PI())/3)</f>
        <v>-0.17546867834761412</v>
      </c>
      <c r="AI159" s="11">
        <f>'OddsRatio_working_3-way'!U159/(3*'OddsRatio_working_3-way'!X159^(1/3))*SIN(('OddsRatio_working_3-way'!Y159)/3)</f>
        <v>-0.10116110738293244</v>
      </c>
      <c r="AJ159" s="11">
        <f>'OddsRatio_working_3-way'!U159/(3*'OddsRatio_working_3-way'!X159^(1/3))*SIN(('OddsRatio_working_3-way'!Y159+2*PI())/3)</f>
        <v>-0.40508177341796081</v>
      </c>
      <c r="AK159" s="11">
        <f>'OddsRatio_working_3-way'!U159/(3*'OddsRatio_working_3-way'!X159^(1/3))*SIN(('OddsRatio_working_3-way'!Y159+4*PI())/3)</f>
        <v>0.50624288080089319</v>
      </c>
      <c r="AL159" s="11">
        <f>'OddsRatio_working_3-way'!Z159+'OddsRatio_working_3-way'!AF159</f>
        <v>1.0523070688647962</v>
      </c>
      <c r="AM159" s="11">
        <f>'OddsRatio_working_3-way'!AA159+'OddsRatio_working_3-way'!AG159</f>
        <v>-0.70136971216956812</v>
      </c>
      <c r="AN159" s="11">
        <f>'OddsRatio_working_3-way'!AB159+'OddsRatio_working_3-way'!AH159</f>
        <v>-0.35093735669522824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1.0523070688647962</v>
      </c>
      <c r="AS159" s="11">
        <f>IF(('OddsRatio_working_3-way'!X159=0),IF(Q159&gt;0,-Q159^(1/3),(-Q159)^(1/3)),'OddsRatio_working_3-way'!AM159-'OddsRatio_working_3-way'!R159/3)</f>
        <v>-0.70136971216956812</v>
      </c>
      <c r="AT159" s="11">
        <f>IF(('OddsRatio_working_3-way'!X159=0),IF(Q159&gt;0,-Q159^(1/3),(-Q159)^(1/3)),'OddsRatio_working_3-way'!AN159-'OddsRatio_working_3-way'!R159/3)</f>
        <v>-0.35093735669522824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9">
        <f t="shared" si="39"/>
        <v>0.26385358765911487</v>
      </c>
      <c r="E160" s="9">
        <f t="shared" si="40"/>
        <v>0.26025238726089567</v>
      </c>
      <c r="F160" s="9">
        <f t="shared" si="41"/>
        <v>0.47589402507998985</v>
      </c>
      <c r="G160" s="9">
        <f t="shared" si="42"/>
        <v>1.0488649178963079</v>
      </c>
      <c r="H160" s="9">
        <f t="shared" si="43"/>
        <v>3.7899806816041783</v>
      </c>
      <c r="I160" s="9">
        <f t="shared" si="44"/>
        <v>3.8424239274989946</v>
      </c>
      <c r="J160" s="9">
        <f t="shared" si="45"/>
        <v>2.1013081637911228</v>
      </c>
      <c r="K160" s="11">
        <f t="shared" si="46"/>
        <v>0.27322404371584696</v>
      </c>
      <c r="L160" s="11">
        <f t="shared" si="47"/>
        <v>0.26954177897574122</v>
      </c>
      <c r="M160" s="11">
        <f t="shared" si="48"/>
        <v>0.48780487804878053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-0.27191387595905048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0.23063550859979459</v>
      </c>
      <c r="Q160" s="11">
        <f>2*'OddsRatio_working_3-way'!K160*'OddsRatio_working_3-way'!L160*'OddsRatio_working_3-way'!M160</f>
        <v>7.1849068099624477E-2</v>
      </c>
      <c r="R160" s="11">
        <f t="shared" si="49"/>
        <v>0</v>
      </c>
      <c r="S160" s="11">
        <f t="shared" si="50"/>
        <v>-0.84819322951553855</v>
      </c>
      <c r="T160" s="11">
        <f t="shared" si="51"/>
        <v>-0.26423465093942011</v>
      </c>
      <c r="U160" s="11">
        <f>'OddsRatio_working_3-way'!S160-'OddsRatio_working_3-way'!R160^2/3</f>
        <v>-0.84819322951553855</v>
      </c>
      <c r="V160" s="11">
        <f>'OddsRatio_working_3-way'!S160*'OddsRatio_working_3-way'!R160/3-2*'OddsRatio_working_3-way'!R160^3/27-'OddsRatio_working_3-way'!T160</f>
        <v>0.26423465093942011</v>
      </c>
      <c r="W160" s="11">
        <f>'OddsRatio_working_3-way'!V160^2+4*'OddsRatio_working_3-way'!U160^3/27</f>
        <v>-2.0582588998005913E-2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0.15033507554383566</v>
      </c>
      <c r="Y160" s="11">
        <f>IF('OddsRatio_working_3-way'!W160&gt;=0,IF('OddsRatio_working_3-way'!V160+SQRT('OddsRatio_working_3-way'!W160)&gt;0,0,PI()),ACOS('OddsRatio_working_3-way'!V160/(2*'OddsRatio_working_3-way'!X160)))</f>
        <v>0.49741481570232482</v>
      </c>
      <c r="Z160" s="11">
        <f>'OddsRatio_working_3-way'!X160^(1/3)*COS('OddsRatio_working_3-way'!Y160/3)</f>
        <v>0.52443245894815405</v>
      </c>
      <c r="AA160" s="11">
        <f>'OddsRatio_working_3-way'!X160^(1/3)*COS(('OddsRatio_working_3-way'!Y160+2*PI())/3)</f>
        <v>-0.33821790300880378</v>
      </c>
      <c r="AB160" s="11">
        <f>'OddsRatio_working_3-way'!X160^(1/3)*COS(('OddsRatio_working_3-way'!Y160+4*PI())/3)</f>
        <v>-0.18621455593935018</v>
      </c>
      <c r="AC160" s="11">
        <f>'OddsRatio_working_3-way'!X160^(1/3)*SIN('OddsRatio_working_3-way'!Y160/3)</f>
        <v>8.7759173348273212E-2</v>
      </c>
      <c r="AD160" s="11">
        <f>'OddsRatio_working_3-way'!X160^(1/3)*SIN(('OddsRatio_working_3-way'!Y160+2*PI())/3)</f>
        <v>0.41029224534410463</v>
      </c>
      <c r="AE160" s="11">
        <f>'OddsRatio_working_3-way'!X160^(1/3)*SIN(('OddsRatio_working_3-way'!Y160+4*PI())/3)</f>
        <v>-0.49805141869237779</v>
      </c>
      <c r="AF160" s="11">
        <f>-'OddsRatio_working_3-way'!U160/(3*'OddsRatio_working_3-way'!X160^(1/3))*COS(('OddsRatio_working_3-way'!Y160)/3)</f>
        <v>0.52443245894815393</v>
      </c>
      <c r="AG160" s="11">
        <f>-'OddsRatio_working_3-way'!U160/(3*'OddsRatio_working_3-way'!X160^(1/3))*COS(('OddsRatio_working_3-way'!Y160+2*PI())/3)</f>
        <v>-0.33821790300880372</v>
      </c>
      <c r="AH160" s="11">
        <f>-'OddsRatio_working_3-way'!U160/(3*'OddsRatio_working_3-way'!X160^(1/3))*COS(('OddsRatio_working_3-way'!Y160+4*PI())/3)</f>
        <v>-0.18621455593935016</v>
      </c>
      <c r="AI160" s="11">
        <f>'OddsRatio_working_3-way'!U160/(3*'OddsRatio_working_3-way'!X160^(1/3))*SIN(('OddsRatio_working_3-way'!Y160)/3)</f>
        <v>-8.7759173348273198E-2</v>
      </c>
      <c r="AJ160" s="11">
        <f>'OddsRatio_working_3-way'!U160/(3*'OddsRatio_working_3-way'!X160^(1/3))*SIN(('OddsRatio_working_3-way'!Y160+2*PI())/3)</f>
        <v>-0.41029224534410458</v>
      </c>
      <c r="AK160" s="11">
        <f>'OddsRatio_working_3-way'!U160/(3*'OddsRatio_working_3-way'!X160^(1/3))*SIN(('OddsRatio_working_3-way'!Y160+4*PI())/3)</f>
        <v>0.49805141869237768</v>
      </c>
      <c r="AL160" s="11">
        <f>'OddsRatio_working_3-way'!Z160+'OddsRatio_working_3-way'!AF160</f>
        <v>1.0488649178963079</v>
      </c>
      <c r="AM160" s="11">
        <f>'OddsRatio_working_3-way'!AA160+'OddsRatio_working_3-way'!AG160</f>
        <v>-0.67643580601760744</v>
      </c>
      <c r="AN160" s="11">
        <f>'OddsRatio_working_3-way'!AB160+'OddsRatio_working_3-way'!AH160</f>
        <v>-0.37242911187870031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1.0488649178963079</v>
      </c>
      <c r="AS160" s="11">
        <f>IF(('OddsRatio_working_3-way'!X160=0),IF(Q160&gt;0,-Q160^(1/3),(-Q160)^(1/3)),'OddsRatio_working_3-way'!AM160-'OddsRatio_working_3-way'!R160/3)</f>
        <v>-0.67643580601760744</v>
      </c>
      <c r="AT160" s="11">
        <f>IF(('OddsRatio_working_3-way'!X160=0),IF(Q160&gt;0,-Q160^(1/3),(-Q160)^(1/3)),'OddsRatio_working_3-way'!AN160-'OddsRatio_working_3-way'!R160/3)</f>
        <v>-0.37242911187870031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9">
        <f t="shared" si="39"/>
        <v>0.59507221429180102</v>
      </c>
      <c r="E161" s="9">
        <f t="shared" si="40"/>
        <v>0.22715184302660418</v>
      </c>
      <c r="F161" s="9">
        <f t="shared" si="41"/>
        <v>0.17777594268159477</v>
      </c>
      <c r="G161" s="9">
        <f t="shared" si="42"/>
        <v>1.0632317388941446</v>
      </c>
      <c r="H161" s="9">
        <f t="shared" si="43"/>
        <v>1.6804683128922528</v>
      </c>
      <c r="I161" s="9">
        <f t="shared" si="44"/>
        <v>4.4023415644612633</v>
      </c>
      <c r="J161" s="9">
        <f t="shared" si="45"/>
        <v>5.6250580641895285</v>
      </c>
      <c r="K161" s="11">
        <f t="shared" si="46"/>
        <v>0.6097560975609756</v>
      </c>
      <c r="L161" s="11">
        <f t="shared" si="47"/>
        <v>0.23809523809523808</v>
      </c>
      <c r="M161" s="11">
        <f t="shared" si="48"/>
        <v>0.18691588785046731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-0.2417532319515453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0.22224754957829956</v>
      </c>
      <c r="Q161" s="11">
        <f>2*'OddsRatio_working_3-way'!K161*'OddsRatio_working_3-way'!L161*'OddsRatio_working_3-way'!M161</f>
        <v>5.4272905879926628E-2</v>
      </c>
      <c r="R161" s="11">
        <f t="shared" si="49"/>
        <v>0</v>
      </c>
      <c r="S161" s="11">
        <f t="shared" si="50"/>
        <v>-0.91931573275862033</v>
      </c>
      <c r="T161" s="11">
        <f t="shared" si="51"/>
        <v>-0.22449712643678149</v>
      </c>
      <c r="U161" s="11">
        <f>'OddsRatio_working_3-way'!S161-'OddsRatio_working_3-way'!R161^2/3</f>
        <v>-0.91931573275862033</v>
      </c>
      <c r="V161" s="11">
        <f>'OddsRatio_working_3-way'!S161*'OddsRatio_working_3-way'!R161/3-2*'OddsRatio_working_3-way'!R161^3/27-'OddsRatio_working_3-way'!T161</f>
        <v>0.22449712643678149</v>
      </c>
      <c r="W161" s="11">
        <f>'OddsRatio_working_3-way'!V161^2+4*'OddsRatio_working_3-way'!U161^3/27</f>
        <v>-6.4705010679712932E-2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0.1696348803003713</v>
      </c>
      <c r="Y161" s="11">
        <f>IF('OddsRatio_working_3-way'!W161&gt;=0,IF('OddsRatio_working_3-way'!V161+SQRT('OddsRatio_working_3-way'!W161)&gt;0,0,PI()),ACOS('OddsRatio_working_3-way'!V161/(2*'OddsRatio_working_3-way'!X161)))</f>
        <v>0.84770331863845683</v>
      </c>
      <c r="Z161" s="11">
        <f>'OddsRatio_working_3-way'!X161^(1/3)*COS('OddsRatio_working_3-way'!Y161/3)</f>
        <v>0.53161586944707218</v>
      </c>
      <c r="AA161" s="11">
        <f>'OddsRatio_working_3-way'!X161^(1/3)*COS(('OddsRatio_working_3-way'!Y161+2*PI())/3)</f>
        <v>-0.39947677441207435</v>
      </c>
      <c r="AB161" s="11">
        <f>'OddsRatio_working_3-way'!X161^(1/3)*COS(('OddsRatio_working_3-way'!Y161+4*PI())/3)</f>
        <v>-0.13213909503499796</v>
      </c>
      <c r="AC161" s="11">
        <f>'OddsRatio_working_3-way'!X161^(1/3)*SIN('OddsRatio_working_3-way'!Y161/3)</f>
        <v>0.15434748115288494</v>
      </c>
      <c r="AD161" s="11">
        <f>'OddsRatio_working_3-way'!X161^(1/3)*SIN(('OddsRatio_working_3-way'!Y161+2*PI())/3)</f>
        <v>0.38321910741967358</v>
      </c>
      <c r="AE161" s="11">
        <f>'OddsRatio_working_3-way'!X161^(1/3)*SIN(('OddsRatio_working_3-way'!Y161+4*PI())/3)</f>
        <v>-0.53756658857255857</v>
      </c>
      <c r="AF161" s="11">
        <f>-'OddsRatio_working_3-way'!U161/(3*'OddsRatio_working_3-way'!X161^(1/3))*COS(('OddsRatio_working_3-way'!Y161)/3)</f>
        <v>0.53161586944707229</v>
      </c>
      <c r="AG161" s="11">
        <f>-'OddsRatio_working_3-way'!U161/(3*'OddsRatio_working_3-way'!X161^(1/3))*COS(('OddsRatio_working_3-way'!Y161+2*PI())/3)</f>
        <v>-0.39947677441207446</v>
      </c>
      <c r="AH161" s="11">
        <f>-'OddsRatio_working_3-way'!U161/(3*'OddsRatio_working_3-way'!X161^(1/3))*COS(('OddsRatio_working_3-way'!Y161+4*PI())/3)</f>
        <v>-0.13213909503499799</v>
      </c>
      <c r="AI161" s="11">
        <f>'OddsRatio_working_3-way'!U161/(3*'OddsRatio_working_3-way'!X161^(1/3))*SIN(('OddsRatio_working_3-way'!Y161)/3)</f>
        <v>-0.15434748115288496</v>
      </c>
      <c r="AJ161" s="11">
        <f>'OddsRatio_working_3-way'!U161/(3*'OddsRatio_working_3-way'!X161^(1/3))*SIN(('OddsRatio_working_3-way'!Y161+2*PI())/3)</f>
        <v>-0.38321910741967369</v>
      </c>
      <c r="AK161" s="11">
        <f>'OddsRatio_working_3-way'!U161/(3*'OddsRatio_working_3-way'!X161^(1/3))*SIN(('OddsRatio_working_3-way'!Y161+4*PI())/3)</f>
        <v>0.53756658857255868</v>
      </c>
      <c r="AL161" s="11">
        <f>'OddsRatio_working_3-way'!Z161+'OddsRatio_working_3-way'!AF161</f>
        <v>1.0632317388941446</v>
      </c>
      <c r="AM161" s="11">
        <f>'OddsRatio_working_3-way'!AA161+'OddsRatio_working_3-way'!AG161</f>
        <v>-0.79895354882414882</v>
      </c>
      <c r="AN161" s="11">
        <f>'OddsRatio_working_3-way'!AB161+'OddsRatio_working_3-way'!AH161</f>
        <v>-0.26427819006999598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1.0632317388941446</v>
      </c>
      <c r="AS161" s="11">
        <f>IF(('OddsRatio_working_3-way'!X161=0),IF(Q161&gt;0,-Q161^(1/3),(-Q161)^(1/3)),'OddsRatio_working_3-way'!AM161-'OddsRatio_working_3-way'!R161/3)</f>
        <v>-0.79895354882414882</v>
      </c>
      <c r="AT161" s="11">
        <f>IF(('OddsRatio_working_3-way'!X161=0),IF(Q161&gt;0,-Q161^(1/3),(-Q161)^(1/3)),'OddsRatio_working_3-way'!AN161-'OddsRatio_working_3-way'!R161/3)</f>
        <v>-0.26427819006999598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9">
        <f t="shared" si="39"/>
        <v>0.18301305580632113</v>
      </c>
      <c r="E162" s="9">
        <f t="shared" si="40"/>
        <v>0.22557585382409157</v>
      </c>
      <c r="F162" s="9">
        <f t="shared" si="41"/>
        <v>0.59141109036958728</v>
      </c>
      <c r="G162" s="9">
        <f t="shared" si="42"/>
        <v>1.062878821084503</v>
      </c>
      <c r="H162" s="9">
        <f t="shared" si="43"/>
        <v>5.4640910485549128</v>
      </c>
      <c r="I162" s="9">
        <f t="shared" si="44"/>
        <v>4.4330985921029447</v>
      </c>
      <c r="J162" s="9">
        <f t="shared" si="45"/>
        <v>1.6908712337049268</v>
      </c>
      <c r="K162" s="11">
        <f t="shared" si="46"/>
        <v>0.19230769230769229</v>
      </c>
      <c r="L162" s="11">
        <f t="shared" si="47"/>
        <v>0.23640661938534277</v>
      </c>
      <c r="M162" s="11">
        <f t="shared" si="48"/>
        <v>0.60606060606060608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-0.24296153019557265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0.2226300098640524</v>
      </c>
      <c r="Q162" s="11">
        <f>2*'OddsRatio_working_3-way'!K162*'OddsRatio_working_3-way'!L162*'OddsRatio_working_3-way'!M162</f>
        <v>5.5106438085161483E-2</v>
      </c>
      <c r="R162" s="11">
        <f t="shared" si="49"/>
        <v>0</v>
      </c>
      <c r="S162" s="11">
        <f t="shared" si="50"/>
        <v>-0.91631794418172163</v>
      </c>
      <c r="T162" s="11">
        <f t="shared" si="51"/>
        <v>-0.2268113723222083</v>
      </c>
      <c r="U162" s="11">
        <f>'OddsRatio_working_3-way'!S162-'OddsRatio_working_3-way'!R162^2/3</f>
        <v>-0.91631794418172163</v>
      </c>
      <c r="V162" s="11">
        <f>'OddsRatio_working_3-way'!S162*'OddsRatio_working_3-way'!R162/3-2*'OddsRatio_working_3-way'!R162^3/27-'OddsRatio_working_3-way'!T162</f>
        <v>0.2268113723222083</v>
      </c>
      <c r="W162" s="11">
        <f>'OddsRatio_working_3-way'!V162^2+4*'OddsRatio_working_3-way'!U162^3/27</f>
        <v>-6.2538215125073904E-2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0.16880581576160025</v>
      </c>
      <c r="Y162" s="11">
        <f>IF('OddsRatio_working_3-way'!W162&gt;=0,IF('OddsRatio_working_3-way'!V162+SQRT('OddsRatio_working_3-way'!W162)&gt;0,0,PI()),ACOS('OddsRatio_working_3-way'!V162/(2*'OddsRatio_working_3-way'!X162)))</f>
        <v>0.83414467385962998</v>
      </c>
      <c r="Z162" s="11">
        <f>'OddsRatio_working_3-way'!X162^(1/3)*COS('OddsRatio_working_3-way'!Y162/3)</f>
        <v>0.53143941054225152</v>
      </c>
      <c r="AA162" s="11">
        <f>'OddsRatio_working_3-way'!X162^(1/3)*COS(('OddsRatio_working_3-way'!Y162+2*PI())/3)</f>
        <v>-0.39709169900384095</v>
      </c>
      <c r="AB162" s="11">
        <f>'OddsRatio_working_3-way'!X162^(1/3)*COS(('OddsRatio_working_3-way'!Y162+4*PI())/3)</f>
        <v>-0.13434771153841082</v>
      </c>
      <c r="AC162" s="11">
        <f>'OddsRatio_working_3-way'!X162^(1/3)*SIN('OddsRatio_working_3-way'!Y162/3)</f>
        <v>0.15169531189112201</v>
      </c>
      <c r="AD162" s="11">
        <f>'OddsRatio_working_3-way'!X162^(1/3)*SIN(('OddsRatio_working_3-way'!Y162+2*PI())/3)</f>
        <v>0.38439237415625666</v>
      </c>
      <c r="AE162" s="11">
        <f>'OddsRatio_working_3-way'!X162^(1/3)*SIN(('OddsRatio_working_3-way'!Y162+4*PI())/3)</f>
        <v>-0.53608768604737844</v>
      </c>
      <c r="AF162" s="11">
        <f>-'OddsRatio_working_3-way'!U162/(3*'OddsRatio_working_3-way'!X162^(1/3))*COS(('OddsRatio_working_3-way'!Y162)/3)</f>
        <v>0.53143941054225152</v>
      </c>
      <c r="AG162" s="11">
        <f>-'OddsRatio_working_3-way'!U162/(3*'OddsRatio_working_3-way'!X162^(1/3))*COS(('OddsRatio_working_3-way'!Y162+2*PI())/3)</f>
        <v>-0.39709169900384089</v>
      </c>
      <c r="AH162" s="11">
        <f>-'OddsRatio_working_3-way'!U162/(3*'OddsRatio_working_3-way'!X162^(1/3))*COS(('OddsRatio_working_3-way'!Y162+4*PI())/3)</f>
        <v>-0.1343477115384108</v>
      </c>
      <c r="AI162" s="11">
        <f>'OddsRatio_working_3-way'!U162/(3*'OddsRatio_working_3-way'!X162^(1/3))*SIN(('OddsRatio_working_3-way'!Y162)/3)</f>
        <v>-0.15169531189112198</v>
      </c>
      <c r="AJ162" s="11">
        <f>'OddsRatio_working_3-way'!U162/(3*'OddsRatio_working_3-way'!X162^(1/3))*SIN(('OddsRatio_working_3-way'!Y162+2*PI())/3)</f>
        <v>-0.3843923741562566</v>
      </c>
      <c r="AK162" s="11">
        <f>'OddsRatio_working_3-way'!U162/(3*'OddsRatio_working_3-way'!X162^(1/3))*SIN(('OddsRatio_working_3-way'!Y162+4*PI())/3)</f>
        <v>0.53608768604737833</v>
      </c>
      <c r="AL162" s="11">
        <f>'OddsRatio_working_3-way'!Z162+'OddsRatio_working_3-way'!AF162</f>
        <v>1.062878821084503</v>
      </c>
      <c r="AM162" s="11">
        <f>'OddsRatio_working_3-way'!AA162+'OddsRatio_working_3-way'!AG162</f>
        <v>-0.79418339800768178</v>
      </c>
      <c r="AN162" s="11">
        <f>'OddsRatio_working_3-way'!AB162+'OddsRatio_working_3-way'!AH162</f>
        <v>-0.26869542307682159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1.062878821084503</v>
      </c>
      <c r="AS162" s="11">
        <f>IF(('OddsRatio_working_3-way'!X162=0),IF(Q162&gt;0,-Q162^(1/3),(-Q162)^(1/3)),'OddsRatio_working_3-way'!AM162-'OddsRatio_working_3-way'!R162/3)</f>
        <v>-0.79418339800768178</v>
      </c>
      <c r="AT162" s="11">
        <f>IF(('OddsRatio_working_3-way'!X162=0),IF(Q162&gt;0,-Q162^(1/3),(-Q162)^(1/3)),'OddsRatio_working_3-way'!AN162-'OddsRatio_working_3-way'!R162/3)</f>
        <v>-0.26869542307682159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9">
        <f t="shared" si="39"/>
        <v>0.25890828807262273</v>
      </c>
      <c r="E163" s="9">
        <f t="shared" si="40"/>
        <v>0.27304302534688329</v>
      </c>
      <c r="F163" s="9">
        <f t="shared" si="41"/>
        <v>0.46804868658049387</v>
      </c>
      <c r="G163" s="9">
        <f t="shared" si="42"/>
        <v>1.0523424732242277</v>
      </c>
      <c r="H163" s="9">
        <f t="shared" si="43"/>
        <v>3.8623715271698988</v>
      </c>
      <c r="I163" s="9">
        <f t="shared" si="44"/>
        <v>3.6624264572572964</v>
      </c>
      <c r="J163" s="9">
        <f t="shared" si="45"/>
        <v>2.1365298710821667</v>
      </c>
      <c r="K163" s="11">
        <f t="shared" si="46"/>
        <v>0.26881720430107525</v>
      </c>
      <c r="L163" s="11">
        <f t="shared" si="47"/>
        <v>0.28328611898016998</v>
      </c>
      <c r="M163" s="11">
        <f t="shared" si="48"/>
        <v>0.48076923076923073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-0.2721022922978511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0.23175159392375877</v>
      </c>
      <c r="Q163" s="11">
        <f>2*'OddsRatio_working_3-way'!K163*'OddsRatio_working_3-way'!L163*'OddsRatio_working_3-way'!M163</f>
        <v>7.3223252424568328E-2</v>
      </c>
      <c r="R163" s="11">
        <f t="shared" si="49"/>
        <v>0</v>
      </c>
      <c r="S163" s="11">
        <f t="shared" si="50"/>
        <v>-0.85170761321656463</v>
      </c>
      <c r="T163" s="11">
        <f t="shared" si="51"/>
        <v>-0.26910193150602357</v>
      </c>
      <c r="U163" s="11">
        <f>'OddsRatio_working_3-way'!S163-'OddsRatio_working_3-way'!R163^2/3</f>
        <v>-0.85170761321656463</v>
      </c>
      <c r="V163" s="11">
        <f>'OddsRatio_working_3-way'!S163*'OddsRatio_working_3-way'!R163/3-2*'OddsRatio_working_3-way'!R163^3/27-'OddsRatio_working_3-way'!T163</f>
        <v>0.26910193150602357</v>
      </c>
      <c r="W163" s="11">
        <f>'OddsRatio_working_3-way'!V163^2+4*'OddsRatio_working_3-way'!U163^3/27</f>
        <v>-1.9115067834630309E-2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0.15127038488655251</v>
      </c>
      <c r="Y163" s="11">
        <f>IF('OddsRatio_working_3-way'!W163&gt;=0,IF('OddsRatio_working_3-way'!V163+SQRT('OddsRatio_working_3-way'!W163)&gt;0,0,PI()),ACOS('OddsRatio_working_3-way'!V163/(2*'OddsRatio_working_3-way'!X163)))</f>
        <v>0.47460504086374433</v>
      </c>
      <c r="Z163" s="11">
        <f>'OddsRatio_working_3-way'!X163^(1/3)*COS('OddsRatio_working_3-way'!Y163/3)</f>
        <v>0.52617123661211385</v>
      </c>
      <c r="AA163" s="11">
        <f>'OddsRatio_working_3-way'!X163^(1/3)*COS(('OddsRatio_working_3-way'!Y163+2*PI())/3)</f>
        <v>-0.33578208057005082</v>
      </c>
      <c r="AB163" s="11">
        <f>'OddsRatio_working_3-way'!X163^(1/3)*COS(('OddsRatio_working_3-way'!Y163+4*PI())/3)</f>
        <v>-0.19038915604206322</v>
      </c>
      <c r="AC163" s="11">
        <f>'OddsRatio_working_3-way'!X163^(1/3)*SIN('OddsRatio_working_3-way'!Y163/3)</f>
        <v>8.3942644114500697E-2</v>
      </c>
      <c r="AD163" s="11">
        <f>'OddsRatio_working_3-way'!X163^(1/3)*SIN(('OddsRatio_working_3-way'!Y163+2*PI())/3)</f>
        <v>0.41370633558951303</v>
      </c>
      <c r="AE163" s="11">
        <f>'OddsRatio_working_3-way'!X163^(1/3)*SIN(('OddsRatio_working_3-way'!Y163+4*PI())/3)</f>
        <v>-0.49764897970401367</v>
      </c>
      <c r="AF163" s="11">
        <f>-'OddsRatio_working_3-way'!U163/(3*'OddsRatio_working_3-way'!X163^(1/3))*COS(('OddsRatio_working_3-way'!Y163)/3)</f>
        <v>0.52617123661211385</v>
      </c>
      <c r="AG163" s="11">
        <f>-'OddsRatio_working_3-way'!U163/(3*'OddsRatio_working_3-way'!X163^(1/3))*COS(('OddsRatio_working_3-way'!Y163+2*PI())/3)</f>
        <v>-0.33578208057005082</v>
      </c>
      <c r="AH163" s="11">
        <f>-'OddsRatio_working_3-way'!U163/(3*'OddsRatio_working_3-way'!X163^(1/3))*COS(('OddsRatio_working_3-way'!Y163+4*PI())/3)</f>
        <v>-0.19038915604206322</v>
      </c>
      <c r="AI163" s="11">
        <f>'OddsRatio_working_3-way'!U163/(3*'OddsRatio_working_3-way'!X163^(1/3))*SIN(('OddsRatio_working_3-way'!Y163)/3)</f>
        <v>-8.3942644114500697E-2</v>
      </c>
      <c r="AJ163" s="11">
        <f>'OddsRatio_working_3-way'!U163/(3*'OddsRatio_working_3-way'!X163^(1/3))*SIN(('OddsRatio_working_3-way'!Y163+2*PI())/3)</f>
        <v>-0.41370633558951303</v>
      </c>
      <c r="AK163" s="11">
        <f>'OddsRatio_working_3-way'!U163/(3*'OddsRatio_working_3-way'!X163^(1/3))*SIN(('OddsRatio_working_3-way'!Y163+4*PI())/3)</f>
        <v>0.49764897970401367</v>
      </c>
      <c r="AL163" s="11">
        <f>'OddsRatio_working_3-way'!Z163+'OddsRatio_working_3-way'!AF163</f>
        <v>1.0523424732242277</v>
      </c>
      <c r="AM163" s="11">
        <f>'OddsRatio_working_3-way'!AA163+'OddsRatio_working_3-way'!AG163</f>
        <v>-0.67156416114010165</v>
      </c>
      <c r="AN163" s="11">
        <f>'OddsRatio_working_3-way'!AB163+'OddsRatio_working_3-way'!AH163</f>
        <v>-0.38077831208412644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1.0523424732242277</v>
      </c>
      <c r="AS163" s="11">
        <f>IF(('OddsRatio_working_3-way'!X163=0),IF(Q163&gt;0,-Q163^(1/3),(-Q163)^(1/3)),'OddsRatio_working_3-way'!AM163-'OddsRatio_working_3-way'!R163/3)</f>
        <v>-0.67156416114010165</v>
      </c>
      <c r="AT163" s="11">
        <f>IF(('OddsRatio_working_3-way'!X163=0),IF(Q163&gt;0,-Q163^(1/3),(-Q163)^(1/3)),'OddsRatio_working_3-way'!AN163-'OddsRatio_working_3-way'!R163/3)</f>
        <v>-0.38077831208412644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9">
        <f t="shared" si="39"/>
        <v>0.35495478236226113</v>
      </c>
      <c r="E164" s="9">
        <f t="shared" si="40"/>
        <v>0.31148100818431829</v>
      </c>
      <c r="F164" s="9">
        <f t="shared" si="41"/>
        <v>0.33356420945342063</v>
      </c>
      <c r="G164" s="9">
        <f t="shared" si="42"/>
        <v>1.0627252942155363</v>
      </c>
      <c r="H164" s="9">
        <f t="shared" si="43"/>
        <v>2.8172602531085666</v>
      </c>
      <c r="I164" s="9">
        <f t="shared" si="44"/>
        <v>3.2104686119683161</v>
      </c>
      <c r="J164" s="9">
        <f t="shared" si="45"/>
        <v>2.9979235531252084</v>
      </c>
      <c r="K164" s="11">
        <f t="shared" si="46"/>
        <v>0.36900369003690037</v>
      </c>
      <c r="L164" s="11">
        <f t="shared" si="47"/>
        <v>0.32467532467532467</v>
      </c>
      <c r="M164" s="11">
        <f t="shared" si="48"/>
        <v>0.34722222222222221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-0.27816648296353086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0.23586883596108688</v>
      </c>
      <c r="Q164" s="11">
        <f>2*'OddsRatio_working_3-way'!K164*'OddsRatio_working_3-way'!L164*'OddsRatio_working_3-way'!M164</f>
        <v>8.3198883936891316E-2</v>
      </c>
      <c r="R164" s="11">
        <f t="shared" si="49"/>
        <v>0</v>
      </c>
      <c r="S164" s="11">
        <f t="shared" si="50"/>
        <v>-0.84794125247652707</v>
      </c>
      <c r="T164" s="11">
        <f t="shared" si="51"/>
        <v>-0.29909744355433054</v>
      </c>
      <c r="U164" s="11">
        <f>'OddsRatio_working_3-way'!S164-'OddsRatio_working_3-way'!R164^2/3</f>
        <v>-0.84794125247652707</v>
      </c>
      <c r="V164" s="11">
        <f>'OddsRatio_working_3-way'!S164*'OddsRatio_working_3-way'!R164/3-2*'OddsRatio_working_3-way'!R164^3/27-'OddsRatio_working_3-way'!T164</f>
        <v>0.29909744355433054</v>
      </c>
      <c r="W164" s="11">
        <f>'OddsRatio_working_3-way'!V164^2+4*'OddsRatio_working_3-way'!U164^3/27</f>
        <v>-8.6271393222310533E-4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0.15026808932118543</v>
      </c>
      <c r="Y164" s="11">
        <f>IF('OddsRatio_working_3-way'!W164&gt;=0,IF('OddsRatio_working_3-way'!V164+SQRT('OddsRatio_working_3-way'!W164)&gt;0,0,PI()),ACOS('OddsRatio_working_3-way'!V164/(2*'OddsRatio_working_3-way'!X164)))</f>
        <v>9.7888222693879312E-2</v>
      </c>
      <c r="Z164" s="11">
        <f>'OddsRatio_working_3-way'!X164^(1/3)*COS('OddsRatio_working_3-way'!Y164/3)</f>
        <v>0.53136264710776826</v>
      </c>
      <c r="AA164" s="11">
        <f>'OddsRatio_working_3-way'!X164^(1/3)*COS(('OddsRatio_working_3-way'!Y164+2*PI())/3)</f>
        <v>-0.28070184495298228</v>
      </c>
      <c r="AB164" s="11">
        <f>'OddsRatio_working_3-way'!X164^(1/3)*COS(('OddsRatio_working_3-way'!Y164+4*PI())/3)</f>
        <v>-0.25066080215478614</v>
      </c>
      <c r="AC164" s="11">
        <f>'OddsRatio_working_3-way'!X164^(1/3)*SIN('OddsRatio_working_3-way'!Y164/3)</f>
        <v>1.7344204146275764E-2</v>
      </c>
      <c r="AD164" s="11">
        <f>'OddsRatio_working_3-way'!X164^(1/3)*SIN(('OddsRatio_working_3-way'!Y164+2*PI())/3)</f>
        <v>0.45150144894433536</v>
      </c>
      <c r="AE164" s="11">
        <f>'OddsRatio_working_3-way'!X164^(1/3)*SIN(('OddsRatio_working_3-way'!Y164+4*PI())/3)</f>
        <v>-0.46884565309061099</v>
      </c>
      <c r="AF164" s="11">
        <f>-'OddsRatio_working_3-way'!U164/(3*'OddsRatio_working_3-way'!X164^(1/3))*COS(('OddsRatio_working_3-way'!Y164)/3)</f>
        <v>0.53136264710776815</v>
      </c>
      <c r="AG164" s="11">
        <f>-'OddsRatio_working_3-way'!U164/(3*'OddsRatio_working_3-way'!X164^(1/3))*COS(('OddsRatio_working_3-way'!Y164+2*PI())/3)</f>
        <v>-0.28070184495298223</v>
      </c>
      <c r="AH164" s="11">
        <f>-'OddsRatio_working_3-way'!U164/(3*'OddsRatio_working_3-way'!X164^(1/3))*COS(('OddsRatio_working_3-way'!Y164+4*PI())/3)</f>
        <v>-0.25066080215478609</v>
      </c>
      <c r="AI164" s="11">
        <f>'OddsRatio_working_3-way'!U164/(3*'OddsRatio_working_3-way'!X164^(1/3))*SIN(('OddsRatio_working_3-way'!Y164)/3)</f>
        <v>-1.7344204146275757E-2</v>
      </c>
      <c r="AJ164" s="11">
        <f>'OddsRatio_working_3-way'!U164/(3*'OddsRatio_working_3-way'!X164^(1/3))*SIN(('OddsRatio_working_3-way'!Y164+2*PI())/3)</f>
        <v>-0.45150144894433525</v>
      </c>
      <c r="AK164" s="11">
        <f>'OddsRatio_working_3-way'!U164/(3*'OddsRatio_working_3-way'!X164^(1/3))*SIN(('OddsRatio_working_3-way'!Y164+4*PI())/3)</f>
        <v>0.46884565309061088</v>
      </c>
      <c r="AL164" s="11">
        <f>'OddsRatio_working_3-way'!Z164+'OddsRatio_working_3-way'!AF164</f>
        <v>1.0627252942155363</v>
      </c>
      <c r="AM164" s="11">
        <f>'OddsRatio_working_3-way'!AA164+'OddsRatio_working_3-way'!AG164</f>
        <v>-0.56140368990596445</v>
      </c>
      <c r="AN164" s="11">
        <f>'OddsRatio_working_3-way'!AB164+'OddsRatio_working_3-way'!AH164</f>
        <v>-0.50132160430957229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1.0627252942155363</v>
      </c>
      <c r="AS164" s="11">
        <f>IF(('OddsRatio_working_3-way'!X164=0),IF(Q164&gt;0,-Q164^(1/3),(-Q164)^(1/3)),'OddsRatio_working_3-way'!AM164-'OddsRatio_working_3-way'!R164/3)</f>
        <v>-0.56140368990596445</v>
      </c>
      <c r="AT164" s="11">
        <f>IF(('OddsRatio_working_3-way'!X164=0),IF(Q164&gt;0,-Q164^(1/3),(-Q164)^(1/3)),'OddsRatio_working_3-way'!AN164-'OddsRatio_working_3-way'!R164/3)</f>
        <v>-0.50132160430957229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9">
        <f t="shared" si="39"/>
        <v>0.77650505880171894</v>
      </c>
      <c r="E165" s="9">
        <f t="shared" si="40"/>
        <v>0.14853439933050494</v>
      </c>
      <c r="F165" s="9">
        <f t="shared" si="41"/>
        <v>7.4960541867776315E-2</v>
      </c>
      <c r="G165" s="9">
        <f t="shared" si="42"/>
        <v>1.1992567351673824</v>
      </c>
      <c r="H165" s="9">
        <f t="shared" si="43"/>
        <v>1.2878216164401715</v>
      </c>
      <c r="I165" s="9">
        <f t="shared" si="44"/>
        <v>6.7324471941000885</v>
      </c>
      <c r="J165" s="9">
        <f t="shared" si="45"/>
        <v>13.340351804872363</v>
      </c>
      <c r="K165" s="11">
        <f t="shared" si="46"/>
        <v>0.80645161290322587</v>
      </c>
      <c r="L165" s="11">
        <f t="shared" si="47"/>
        <v>0.17301038062283736</v>
      </c>
      <c r="M165" s="11">
        <f t="shared" si="48"/>
        <v>8.8573959255978746E-2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-0.14588513700490302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0.18920461494154409</v>
      </c>
      <c r="Q165" s="11">
        <f>2*'OddsRatio_working_3-way'!K165*'OddsRatio_working_3-way'!L165*'OddsRatio_working_3-way'!M165</f>
        <v>2.4716474845400925E-2</v>
      </c>
      <c r="R165" s="11">
        <f t="shared" si="49"/>
        <v>0</v>
      </c>
      <c r="S165" s="11">
        <f t="shared" si="50"/>
        <v>-1.2969423673035667</v>
      </c>
      <c r="T165" s="11">
        <f t="shared" si="51"/>
        <v>-0.16942421519315046</v>
      </c>
      <c r="U165" s="11">
        <f>'OddsRatio_working_3-way'!S165-'OddsRatio_working_3-way'!R165^2/3</f>
        <v>-1.2969423673035667</v>
      </c>
      <c r="V165" s="11">
        <f>'OddsRatio_working_3-way'!S165*'OddsRatio_working_3-way'!R165/3-2*'OddsRatio_working_3-way'!R165^3/27-'OddsRatio_working_3-way'!T165</f>
        <v>0.16942421519315046</v>
      </c>
      <c r="W165" s="11">
        <f>'OddsRatio_working_3-way'!V165^2+4*'OddsRatio_working_3-way'!U165^3/27</f>
        <v>-0.29448569237314354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0.28424912359889454</v>
      </c>
      <c r="Y165" s="11">
        <f>IF('OddsRatio_working_3-way'!W165&gt;=0,IF('OddsRatio_working_3-way'!V165+SQRT('OddsRatio_working_3-way'!W165)&gt;0,0,PI()),ACOS('OddsRatio_working_3-way'!V165/(2*'OddsRatio_working_3-way'!X165)))</f>
        <v>1.2681779239343385</v>
      </c>
      <c r="Z165" s="11">
        <f>'OddsRatio_working_3-way'!X165^(1/3)*COS('OddsRatio_working_3-way'!Y165/3)</f>
        <v>0.5996283675836912</v>
      </c>
      <c r="AA165" s="11">
        <f>'OddsRatio_working_3-way'!X165^(1/3)*COS(('OddsRatio_working_3-way'!Y165+2*PI())/3)</f>
        <v>-0.53341631866560901</v>
      </c>
      <c r="AB165" s="11">
        <f>'OddsRatio_working_3-way'!X165^(1/3)*COS(('OddsRatio_working_3-way'!Y165+4*PI())/3)</f>
        <v>-6.6212048918082328E-2</v>
      </c>
      <c r="AC165" s="11">
        <f>'OddsRatio_working_3-way'!X165^(1/3)*SIN('OddsRatio_working_3-way'!Y165/3)</f>
        <v>0.26974051090527718</v>
      </c>
      <c r="AD165" s="11">
        <f>'OddsRatio_working_3-way'!X165^(1/3)*SIN(('OddsRatio_working_3-way'!Y165+2*PI())/3)</f>
        <v>0.38442314370463143</v>
      </c>
      <c r="AE165" s="11">
        <f>'OddsRatio_working_3-way'!X165^(1/3)*SIN(('OddsRatio_working_3-way'!Y165+4*PI())/3)</f>
        <v>-0.65416365460990855</v>
      </c>
      <c r="AF165" s="11">
        <f>-'OddsRatio_working_3-way'!U165/(3*'OddsRatio_working_3-way'!X165^(1/3))*COS(('OddsRatio_working_3-way'!Y165)/3)</f>
        <v>0.5996283675836912</v>
      </c>
      <c r="AG165" s="11">
        <f>-'OddsRatio_working_3-way'!U165/(3*'OddsRatio_working_3-way'!X165^(1/3))*COS(('OddsRatio_working_3-way'!Y165+2*PI())/3)</f>
        <v>-0.53341631866560901</v>
      </c>
      <c r="AH165" s="11">
        <f>-'OddsRatio_working_3-way'!U165/(3*'OddsRatio_working_3-way'!X165^(1/3))*COS(('OddsRatio_working_3-way'!Y165+4*PI())/3)</f>
        <v>-6.6212048918082328E-2</v>
      </c>
      <c r="AI165" s="11">
        <f>'OddsRatio_working_3-way'!U165/(3*'OddsRatio_working_3-way'!X165^(1/3))*SIN(('OddsRatio_working_3-way'!Y165)/3)</f>
        <v>-0.26974051090527718</v>
      </c>
      <c r="AJ165" s="11">
        <f>'OddsRatio_working_3-way'!U165/(3*'OddsRatio_working_3-way'!X165^(1/3))*SIN(('OddsRatio_working_3-way'!Y165+2*PI())/3)</f>
        <v>-0.38442314370463143</v>
      </c>
      <c r="AK165" s="11">
        <f>'OddsRatio_working_3-way'!U165/(3*'OddsRatio_working_3-way'!X165^(1/3))*SIN(('OddsRatio_working_3-way'!Y165+4*PI())/3)</f>
        <v>0.65416365460990855</v>
      </c>
      <c r="AL165" s="11">
        <f>'OddsRatio_working_3-way'!Z165+'OddsRatio_working_3-way'!AF165</f>
        <v>1.1992567351673824</v>
      </c>
      <c r="AM165" s="11">
        <f>'OddsRatio_working_3-way'!AA165+'OddsRatio_working_3-way'!AG165</f>
        <v>-1.066832637331218</v>
      </c>
      <c r="AN165" s="11">
        <f>'OddsRatio_working_3-way'!AB165+'OddsRatio_working_3-way'!AH165</f>
        <v>-0.13242409783616466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1.1992567351673824</v>
      </c>
      <c r="AS165" s="11">
        <f>IF(('OddsRatio_working_3-way'!X165=0),IF(Q165&gt;0,-Q165^(1/3),(-Q165)^(1/3)),'OddsRatio_working_3-way'!AM165-'OddsRatio_working_3-way'!R165/3)</f>
        <v>-1.066832637331218</v>
      </c>
      <c r="AT165" s="11">
        <f>IF(('OddsRatio_working_3-way'!X165=0),IF(Q165&gt;0,-Q165^(1/3),(-Q165)^(1/3)),'OddsRatio_working_3-way'!AN165-'OddsRatio_working_3-way'!R165/3)</f>
        <v>-0.13242409783616466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9">
        <f t="shared" si="39"/>
        <v>0.54263184036610013</v>
      </c>
      <c r="E166" s="9">
        <f t="shared" si="40"/>
        <v>0.25697926393579179</v>
      </c>
      <c r="F166" s="9">
        <f t="shared" si="41"/>
        <v>0.200388895698108</v>
      </c>
      <c r="G166" s="9">
        <f t="shared" si="42"/>
        <v>1.0669241914014194</v>
      </c>
      <c r="H166" s="9">
        <f t="shared" si="43"/>
        <v>1.8428701112071215</v>
      </c>
      <c r="I166" s="9">
        <f t="shared" si="44"/>
        <v>3.8913645586978469</v>
      </c>
      <c r="J166" s="9">
        <f t="shared" si="45"/>
        <v>4.9902964758413093</v>
      </c>
      <c r="K166" s="11">
        <f t="shared" si="46"/>
        <v>0.55865921787709494</v>
      </c>
      <c r="L166" s="11">
        <f t="shared" si="47"/>
        <v>0.26954177897574122</v>
      </c>
      <c r="M166" s="11">
        <f t="shared" si="48"/>
        <v>0.21097046413502107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-0.25436813283340109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0.23000288520193837</v>
      </c>
      <c r="Q166" s="11">
        <f>2*'OddsRatio_working_3-way'!K166*'OddsRatio_working_3-way'!L166*'OddsRatio_working_3-way'!M166</f>
        <v>6.3536708619319981E-2</v>
      </c>
      <c r="R166" s="11">
        <f t="shared" si="49"/>
        <v>0</v>
      </c>
      <c r="S166" s="11">
        <f t="shared" si="50"/>
        <v>-0.90421265682906593</v>
      </c>
      <c r="T166" s="11">
        <f t="shared" si="51"/>
        <v>-0.24978250188648227</v>
      </c>
      <c r="U166" s="11">
        <f>'OddsRatio_working_3-way'!S166-'OddsRatio_working_3-way'!R166^2/3</f>
        <v>-0.90421265682906593</v>
      </c>
      <c r="V166" s="11">
        <f>'OddsRatio_working_3-way'!S166*'OddsRatio_working_3-way'!R166/3-2*'OddsRatio_working_3-way'!R166^3/27-'OddsRatio_working_3-way'!T166</f>
        <v>0.24978250188648227</v>
      </c>
      <c r="W166" s="11">
        <f>'OddsRatio_working_3-way'!V166^2+4*'OddsRatio_working_3-way'!U166^3/27</f>
        <v>-4.7132367876345872E-2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0.16547179980665616</v>
      </c>
      <c r="Y166" s="11">
        <f>IF('OddsRatio_working_3-way'!W166&gt;=0,IF('OddsRatio_working_3-way'!V166+SQRT('OddsRatio_working_3-way'!W166)&gt;0,0,PI()),ACOS('OddsRatio_working_3-way'!V166/(2*'OddsRatio_working_3-way'!X166)))</f>
        <v>0.71551039148863416</v>
      </c>
      <c r="Z166" s="11">
        <f>'OddsRatio_working_3-way'!X166^(1/3)*COS('OddsRatio_working_3-way'!Y166/3)</f>
        <v>0.53346209570070968</v>
      </c>
      <c r="AA166" s="11">
        <f>'OddsRatio_working_3-way'!X166^(1/3)*COS(('OddsRatio_working_3-way'!Y166+2*PI())/3)</f>
        <v>-0.37905561571162738</v>
      </c>
      <c r="AB166" s="11">
        <f>'OddsRatio_working_3-way'!X166^(1/3)*COS(('OddsRatio_working_3-way'!Y166+4*PI())/3)</f>
        <v>-0.15440647998908236</v>
      </c>
      <c r="AC166" s="11">
        <f>'OddsRatio_working_3-way'!X166^(1/3)*SIN('OddsRatio_working_3-way'!Y166/3)</f>
        <v>0.12970123898262811</v>
      </c>
      <c r="AD166" s="11">
        <f>'OddsRatio_working_3-way'!X166^(1/3)*SIN(('OddsRatio_working_3-way'!Y166+2*PI())/3)</f>
        <v>0.39714110734158575</v>
      </c>
      <c r="AE166" s="11">
        <f>'OddsRatio_working_3-way'!X166^(1/3)*SIN(('OddsRatio_working_3-way'!Y166+4*PI())/3)</f>
        <v>-0.52684234632421401</v>
      </c>
      <c r="AF166" s="11">
        <f>-'OddsRatio_working_3-way'!U166/(3*'OddsRatio_working_3-way'!X166^(1/3))*COS(('OddsRatio_working_3-way'!Y166)/3)</f>
        <v>0.53346209570070979</v>
      </c>
      <c r="AG166" s="11">
        <f>-'OddsRatio_working_3-way'!U166/(3*'OddsRatio_working_3-way'!X166^(1/3))*COS(('OddsRatio_working_3-way'!Y166+2*PI())/3)</f>
        <v>-0.37905561571162744</v>
      </c>
      <c r="AH166" s="11">
        <f>-'OddsRatio_working_3-way'!U166/(3*'OddsRatio_working_3-way'!X166^(1/3))*COS(('OddsRatio_working_3-way'!Y166+4*PI())/3)</f>
        <v>-0.15440647998908238</v>
      </c>
      <c r="AI166" s="11">
        <f>'OddsRatio_working_3-way'!U166/(3*'OddsRatio_working_3-way'!X166^(1/3))*SIN(('OddsRatio_working_3-way'!Y166)/3)</f>
        <v>-0.12970123898262814</v>
      </c>
      <c r="AJ166" s="11">
        <f>'OddsRatio_working_3-way'!U166/(3*'OddsRatio_working_3-way'!X166^(1/3))*SIN(('OddsRatio_working_3-way'!Y166+2*PI())/3)</f>
        <v>-0.39714110734158586</v>
      </c>
      <c r="AK166" s="11">
        <f>'OddsRatio_working_3-way'!U166/(3*'OddsRatio_working_3-way'!X166^(1/3))*SIN(('OddsRatio_working_3-way'!Y166+4*PI())/3)</f>
        <v>0.52684234632421412</v>
      </c>
      <c r="AL166" s="11">
        <f>'OddsRatio_working_3-way'!Z166+'OddsRatio_working_3-way'!AF166</f>
        <v>1.0669241914014194</v>
      </c>
      <c r="AM166" s="11">
        <f>'OddsRatio_working_3-way'!AA166+'OddsRatio_working_3-way'!AG166</f>
        <v>-0.75811123142325476</v>
      </c>
      <c r="AN166" s="11">
        <f>'OddsRatio_working_3-way'!AB166+'OddsRatio_working_3-way'!AH166</f>
        <v>-0.30881295997816471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1.0669241914014194</v>
      </c>
      <c r="AS166" s="11">
        <f>IF(('OddsRatio_working_3-way'!X166=0),IF(Q166&gt;0,-Q166^(1/3),(-Q166)^(1/3)),'OddsRatio_working_3-way'!AM166-'OddsRatio_working_3-way'!R166/3)</f>
        <v>-0.75811123142325476</v>
      </c>
      <c r="AT166" s="11">
        <f>IF(('OddsRatio_working_3-way'!X166=0),IF(Q166&gt;0,-Q166^(1/3),(-Q166)^(1/3)),'OddsRatio_working_3-way'!AN166-'OddsRatio_working_3-way'!R166/3)</f>
        <v>-0.30881295997816471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9">
        <f t="shared" si="39"/>
        <v>0.4763559699357362</v>
      </c>
      <c r="E167" s="9">
        <f t="shared" si="40"/>
        <v>0.26791894107986086</v>
      </c>
      <c r="F167" s="9">
        <f t="shared" si="41"/>
        <v>0.25572508898440294</v>
      </c>
      <c r="G167" s="9">
        <f t="shared" si="42"/>
        <v>1.0469242153687777</v>
      </c>
      <c r="H167" s="9">
        <f t="shared" si="43"/>
        <v>2.0992704261372164</v>
      </c>
      <c r="I167" s="9">
        <f t="shared" si="44"/>
        <v>3.7324722021125099</v>
      </c>
      <c r="J167" s="9">
        <f t="shared" si="45"/>
        <v>3.9104493187252016</v>
      </c>
      <c r="K167" s="11">
        <f t="shared" si="46"/>
        <v>0.48780487804878053</v>
      </c>
      <c r="L167" s="11">
        <f t="shared" si="47"/>
        <v>0.2770083102493075</v>
      </c>
      <c r="M167" s="11">
        <f t="shared" si="48"/>
        <v>0.26455026455026459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-0.27234646307681909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0.2302146751846097</v>
      </c>
      <c r="Q167" s="11">
        <f>2*'OddsRatio_working_3-way'!K167*'OddsRatio_working_3-way'!L167*'OddsRatio_working_3-way'!M167</f>
        <v>7.149524074056203E-2</v>
      </c>
      <c r="R167" s="11">
        <f t="shared" si="49"/>
        <v>0</v>
      </c>
      <c r="S167" s="11">
        <f t="shared" si="50"/>
        <v>-0.84530077087755118</v>
      </c>
      <c r="T167" s="11">
        <f t="shared" si="51"/>
        <v>-0.26251576735327681</v>
      </c>
      <c r="U167" s="11">
        <f>'OddsRatio_working_3-way'!S167-'OddsRatio_working_3-way'!R167^2/3</f>
        <v>-0.84530077087755118</v>
      </c>
      <c r="V167" s="11">
        <f>'OddsRatio_working_3-way'!S167*'OddsRatio_working_3-way'!R167/3-2*'OddsRatio_working_3-way'!R167^3/27-'OddsRatio_working_3-way'!T167</f>
        <v>0.26251576735327681</v>
      </c>
      <c r="W167" s="11">
        <f>'OddsRatio_working_3-way'!V167^2+4*'OddsRatio_working_3-way'!U167^3/27</f>
        <v>-2.0566305687772152E-2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0.14956673577106969</v>
      </c>
      <c r="Y167" s="11">
        <f>IF('OddsRatio_working_3-way'!W167&gt;=0,IF('OddsRatio_working_3-way'!V167+SQRT('OddsRatio_working_3-way'!W167)&gt;0,0,PI()),ACOS('OddsRatio_working_3-way'!V167/(2*'OddsRatio_working_3-way'!X167)))</f>
        <v>0.49998989581565478</v>
      </c>
      <c r="Z167" s="11">
        <f>'OddsRatio_working_3-way'!X167^(1/3)*COS('OddsRatio_working_3-way'!Y167/3)</f>
        <v>0.52346210768438894</v>
      </c>
      <c r="AA167" s="11">
        <f>'OddsRatio_working_3-way'!X167^(1/3)*COS(('OddsRatio_working_3-way'!Y167+2*PI())/3)</f>
        <v>-0.33799217816744115</v>
      </c>
      <c r="AB167" s="11">
        <f>'OddsRatio_working_3-way'!X167^(1/3)*COS(('OddsRatio_working_3-way'!Y167+4*PI())/3)</f>
        <v>-0.18546992951694788</v>
      </c>
      <c r="AC167" s="11">
        <f>'OddsRatio_working_3-way'!X167^(1/3)*SIN('OddsRatio_working_3-way'!Y167/3)</f>
        <v>8.8058761315769354E-2</v>
      </c>
      <c r="AD167" s="11">
        <f>'OddsRatio_working_3-way'!X167^(1/3)*SIN(('OddsRatio_working_3-way'!Y167+2*PI())/3)</f>
        <v>0.40930210251534149</v>
      </c>
      <c r="AE167" s="11">
        <f>'OddsRatio_working_3-way'!X167^(1/3)*SIN(('OddsRatio_working_3-way'!Y167+4*PI())/3)</f>
        <v>-0.49736086383111089</v>
      </c>
      <c r="AF167" s="11">
        <f>-'OddsRatio_working_3-way'!U167/(3*'OddsRatio_working_3-way'!X167^(1/3))*COS(('OddsRatio_working_3-way'!Y167)/3)</f>
        <v>0.52346210768438883</v>
      </c>
      <c r="AG167" s="11">
        <f>-'OddsRatio_working_3-way'!U167/(3*'OddsRatio_working_3-way'!X167^(1/3))*COS(('OddsRatio_working_3-way'!Y167+2*PI())/3)</f>
        <v>-0.33799217816744109</v>
      </c>
      <c r="AH167" s="11">
        <f>-'OddsRatio_working_3-way'!U167/(3*'OddsRatio_working_3-way'!X167^(1/3))*COS(('OddsRatio_working_3-way'!Y167+4*PI())/3)</f>
        <v>-0.18546992951694785</v>
      </c>
      <c r="AI167" s="11">
        <f>'OddsRatio_working_3-way'!U167/(3*'OddsRatio_working_3-way'!X167^(1/3))*SIN(('OddsRatio_working_3-way'!Y167)/3)</f>
        <v>-8.8058761315769341E-2</v>
      </c>
      <c r="AJ167" s="11">
        <f>'OddsRatio_working_3-way'!U167/(3*'OddsRatio_working_3-way'!X167^(1/3))*SIN(('OddsRatio_working_3-way'!Y167+2*PI())/3)</f>
        <v>-0.40930210251534144</v>
      </c>
      <c r="AK167" s="11">
        <f>'OddsRatio_working_3-way'!U167/(3*'OddsRatio_working_3-way'!X167^(1/3))*SIN(('OddsRatio_working_3-way'!Y167+4*PI())/3)</f>
        <v>0.49736086383111078</v>
      </c>
      <c r="AL167" s="11">
        <f>'OddsRatio_working_3-way'!Z167+'OddsRatio_working_3-way'!AF167</f>
        <v>1.0469242153687777</v>
      </c>
      <c r="AM167" s="11">
        <f>'OddsRatio_working_3-way'!AA167+'OddsRatio_working_3-way'!AG167</f>
        <v>-0.67598435633488219</v>
      </c>
      <c r="AN167" s="11">
        <f>'OddsRatio_working_3-way'!AB167+'OddsRatio_working_3-way'!AH167</f>
        <v>-0.3709398590338957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1.0469242153687777</v>
      </c>
      <c r="AS167" s="11">
        <f>IF(('OddsRatio_working_3-way'!X167=0),IF(Q167&gt;0,-Q167^(1/3),(-Q167)^(1/3)),'OddsRatio_working_3-way'!AM167-'OddsRatio_working_3-way'!R167/3)</f>
        <v>-0.67598435633488219</v>
      </c>
      <c r="AT167" s="11">
        <f>IF(('OddsRatio_working_3-way'!X167=0),IF(Q167&gt;0,-Q167^(1/3),(-Q167)^(1/3)),'OddsRatio_working_3-way'!AN167-'OddsRatio_working_3-way'!R167/3)</f>
        <v>-0.3709398590338957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9">
        <f t="shared" si="39"/>
        <v>0.47960267448150473</v>
      </c>
      <c r="E168" s="9">
        <f t="shared" si="40"/>
        <v>0.28538951900655457</v>
      </c>
      <c r="F168" s="9">
        <f t="shared" si="41"/>
        <v>0.23500780651194081</v>
      </c>
      <c r="G168" s="9">
        <f t="shared" si="42"/>
        <v>1.0433262164535333</v>
      </c>
      <c r="H168" s="9">
        <f t="shared" si="43"/>
        <v>2.0850592651116746</v>
      </c>
      <c r="I168" s="9">
        <f t="shared" si="44"/>
        <v>3.5039829194884797</v>
      </c>
      <c r="J168" s="9">
        <f t="shared" si="45"/>
        <v>4.2551777953350234</v>
      </c>
      <c r="K168" s="11">
        <f t="shared" si="46"/>
        <v>0.49019607843137253</v>
      </c>
      <c r="L168" s="11">
        <f t="shared" si="47"/>
        <v>0.29411764705882354</v>
      </c>
      <c r="M168" s="11">
        <f t="shared" si="48"/>
        <v>0.24271844660194175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-0.27251654516746737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0.22956069920829553</v>
      </c>
      <c r="Q168" s="11">
        <f>2*'OddsRatio_working_3-way'!K168*'OddsRatio_working_3-way'!L168*'OddsRatio_working_3-way'!M168</f>
        <v>6.9988018051309622E-2</v>
      </c>
      <c r="R168" s="11">
        <f t="shared" si="49"/>
        <v>0</v>
      </c>
      <c r="S168" s="11">
        <f t="shared" si="50"/>
        <v>-0.84237343852728452</v>
      </c>
      <c r="T168" s="11">
        <f t="shared" si="51"/>
        <v>-0.25682117028270873</v>
      </c>
      <c r="U168" s="11">
        <f>'OddsRatio_working_3-way'!S168-'OddsRatio_working_3-way'!R168^2/3</f>
        <v>-0.84237343852728452</v>
      </c>
      <c r="V168" s="11">
        <f>'OddsRatio_working_3-way'!S168*'OddsRatio_working_3-way'!R168/3-2*'OddsRatio_working_3-way'!R168^3/27-'OddsRatio_working_3-way'!T168</f>
        <v>0.25682117028270873</v>
      </c>
      <c r="W168" s="11">
        <f>'OddsRatio_working_3-way'!V168^2+4*'OddsRatio_working_3-way'!U168^3/27</f>
        <v>-2.2597301862760738E-2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0.14879046959410808</v>
      </c>
      <c r="Y168" s="11">
        <f>IF('OddsRatio_working_3-way'!W168&gt;=0,IF('OddsRatio_working_3-way'!V168+SQRT('OddsRatio_working_3-way'!W168)&gt;0,0,PI()),ACOS('OddsRatio_working_3-way'!V168/(2*'OddsRatio_working_3-way'!X168)))</f>
        <v>0.52955957133497211</v>
      </c>
      <c r="Z168" s="11">
        <f>'OddsRatio_working_3-way'!X168^(1/3)*COS('OddsRatio_working_3-way'!Y168/3)</f>
        <v>0.52166310822676665</v>
      </c>
      <c r="AA168" s="11">
        <f>'OddsRatio_working_3-way'!X168^(1/3)*COS(('OddsRatio_working_3-way'!Y168+2*PI())/3)</f>
        <v>-0.3414172896266407</v>
      </c>
      <c r="AB168" s="11">
        <f>'OddsRatio_working_3-way'!X168^(1/3)*COS(('OddsRatio_working_3-way'!Y168+4*PI())/3)</f>
        <v>-0.18024581860012628</v>
      </c>
      <c r="AC168" s="11">
        <f>'OddsRatio_working_3-way'!X168^(1/3)*SIN('OddsRatio_working_3-way'!Y168/3)</f>
        <v>9.3052392182846319E-2</v>
      </c>
      <c r="AD168" s="11">
        <f>'OddsRatio_working_3-way'!X168^(1/3)*SIN(('OddsRatio_working_3-way'!Y168+2*PI())/3)</f>
        <v>0.40524730785010776</v>
      </c>
      <c r="AE168" s="11">
        <f>'OddsRatio_working_3-way'!X168^(1/3)*SIN(('OddsRatio_working_3-way'!Y168+4*PI())/3)</f>
        <v>-0.49829970003295393</v>
      </c>
      <c r="AF168" s="11">
        <f>-'OddsRatio_working_3-way'!U168/(3*'OddsRatio_working_3-way'!X168^(1/3))*COS(('OddsRatio_working_3-way'!Y168)/3)</f>
        <v>0.52166310822676665</v>
      </c>
      <c r="AG168" s="11">
        <f>-'OddsRatio_working_3-way'!U168/(3*'OddsRatio_working_3-way'!X168^(1/3))*COS(('OddsRatio_working_3-way'!Y168+2*PI())/3)</f>
        <v>-0.3414172896266407</v>
      </c>
      <c r="AH168" s="11">
        <f>-'OddsRatio_working_3-way'!U168/(3*'OddsRatio_working_3-way'!X168^(1/3))*COS(('OddsRatio_working_3-way'!Y168+4*PI())/3)</f>
        <v>-0.18024581860012628</v>
      </c>
      <c r="AI168" s="11">
        <f>'OddsRatio_working_3-way'!U168/(3*'OddsRatio_working_3-way'!X168^(1/3))*SIN(('OddsRatio_working_3-way'!Y168)/3)</f>
        <v>-9.3052392182846319E-2</v>
      </c>
      <c r="AJ168" s="11">
        <f>'OddsRatio_working_3-way'!U168/(3*'OddsRatio_working_3-way'!X168^(1/3))*SIN(('OddsRatio_working_3-way'!Y168+2*PI())/3)</f>
        <v>-0.40524730785010776</v>
      </c>
      <c r="AK168" s="11">
        <f>'OddsRatio_working_3-way'!U168/(3*'OddsRatio_working_3-way'!X168^(1/3))*SIN(('OddsRatio_working_3-way'!Y168+4*PI())/3)</f>
        <v>0.49829970003295393</v>
      </c>
      <c r="AL168" s="11">
        <f>'OddsRatio_working_3-way'!Z168+'OddsRatio_working_3-way'!AF168</f>
        <v>1.0433262164535333</v>
      </c>
      <c r="AM168" s="11">
        <f>'OddsRatio_working_3-way'!AA168+'OddsRatio_working_3-way'!AG168</f>
        <v>-0.68283457925328139</v>
      </c>
      <c r="AN168" s="11">
        <f>'OddsRatio_working_3-way'!AB168+'OddsRatio_working_3-way'!AH168</f>
        <v>-0.36049163720025257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1.0433262164535333</v>
      </c>
      <c r="AS168" s="11">
        <f>IF(('OddsRatio_working_3-way'!X168=0),IF(Q168&gt;0,-Q168^(1/3),(-Q168)^(1/3)),'OddsRatio_working_3-way'!AM168-'OddsRatio_working_3-way'!R168/3)</f>
        <v>-0.68283457925328139</v>
      </c>
      <c r="AT168" s="11">
        <f>IF(('OddsRatio_working_3-way'!X168=0),IF(Q168&gt;0,-Q168^(1/3),(-Q168)^(1/3)),'OddsRatio_working_3-way'!AN168-'OddsRatio_working_3-way'!R168/3)</f>
        <v>-0.36049163720025257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9">
        <f t="shared" si="39"/>
        <v>9.0603865477477355E-2</v>
      </c>
      <c r="E169" s="9">
        <f t="shared" si="40"/>
        <v>0.1879165691812803</v>
      </c>
      <c r="F169" s="9">
        <f t="shared" si="41"/>
        <v>0.72147956534124225</v>
      </c>
      <c r="G169" s="9">
        <f t="shared" si="42"/>
        <v>1.0723351169151663</v>
      </c>
      <c r="H169" s="9">
        <f t="shared" si="43"/>
        <v>11.037056694325958</v>
      </c>
      <c r="I169" s="9">
        <f t="shared" si="44"/>
        <v>5.3215105211681202</v>
      </c>
      <c r="J169" s="9">
        <f t="shared" si="45"/>
        <v>1.3860406420894602</v>
      </c>
      <c r="K169" s="11">
        <f t="shared" si="46"/>
        <v>9.6525096525096526E-2</v>
      </c>
      <c r="L169" s="11">
        <f t="shared" si="47"/>
        <v>0.19880715705765406</v>
      </c>
      <c r="M169" s="11">
        <f t="shared" si="48"/>
        <v>0.73529411764705876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-0.19160937170526693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0.19401533113379679</v>
      </c>
      <c r="Q169" s="11">
        <f>2*'OddsRatio_working_3-way'!K169*'OddsRatio_working_3-way'!L169*'OddsRatio_working_3-way'!M169</f>
        <v>2.8220411801279533E-2</v>
      </c>
      <c r="R169" s="11">
        <f t="shared" si="49"/>
        <v>0</v>
      </c>
      <c r="S169" s="11">
        <f t="shared" si="50"/>
        <v>-1.0125565853440128</v>
      </c>
      <c r="T169" s="11">
        <f t="shared" si="51"/>
        <v>-0.14728095786822004</v>
      </c>
      <c r="U169" s="11">
        <f>'OddsRatio_working_3-way'!S169-'OddsRatio_working_3-way'!R169^2/3</f>
        <v>-1.0125565853440128</v>
      </c>
      <c r="V169" s="11">
        <f>'OddsRatio_working_3-way'!S169*'OddsRatio_working_3-way'!R169/3-2*'OddsRatio_working_3-way'!R169^3/27-'OddsRatio_working_3-way'!T169</f>
        <v>0.14728095786822004</v>
      </c>
      <c r="W169" s="11">
        <f>'OddsRatio_working_3-way'!V169^2+4*'OddsRatio_working_3-way'!U169^3/27</f>
        <v>-0.13210754008766781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0.19608621868851991</v>
      </c>
      <c r="Y169" s="11">
        <f>IF('OddsRatio_working_3-way'!W169&gt;=0,IF('OddsRatio_working_3-way'!V169+SQRT('OddsRatio_working_3-way'!W169)&gt;0,0,PI()),ACOS('OddsRatio_working_3-way'!V169/(2*'OddsRatio_working_3-way'!X169)))</f>
        <v>1.1858045371203474</v>
      </c>
      <c r="Z169" s="11">
        <f>'OddsRatio_working_3-way'!X169^(1/3)*COS('OddsRatio_working_3-way'!Y169/3)</f>
        <v>0.53616755845758324</v>
      </c>
      <c r="AA169" s="11">
        <f>'OddsRatio_working_3-way'!X169^(1/3)*COS(('OddsRatio_working_3-way'!Y169+2*PI())/3)</f>
        <v>-0.46181660628509819</v>
      </c>
      <c r="AB169" s="11">
        <f>'OddsRatio_working_3-way'!X169^(1/3)*COS(('OddsRatio_working_3-way'!Y169+4*PI())/3)</f>
        <v>-7.4350952172485218E-2</v>
      </c>
      <c r="AC169" s="11">
        <f>'OddsRatio_working_3-way'!X169^(1/3)*SIN('OddsRatio_working_3-way'!Y169/3)</f>
        <v>0.22370339970365172</v>
      </c>
      <c r="AD169" s="11">
        <f>'OddsRatio_working_3-way'!X169^(1/3)*SIN(('OddsRatio_working_3-way'!Y169+2*PI())/3)</f>
        <v>0.35248302645751939</v>
      </c>
      <c r="AE169" s="11">
        <f>'OddsRatio_working_3-way'!X169^(1/3)*SIN(('OddsRatio_working_3-way'!Y169+4*PI())/3)</f>
        <v>-0.57618642616117088</v>
      </c>
      <c r="AF169" s="11">
        <f>-'OddsRatio_working_3-way'!U169/(3*'OddsRatio_working_3-way'!X169^(1/3))*COS(('OddsRatio_working_3-way'!Y169)/3)</f>
        <v>0.53616755845758313</v>
      </c>
      <c r="AG169" s="11">
        <f>-'OddsRatio_working_3-way'!U169/(3*'OddsRatio_working_3-way'!X169^(1/3))*COS(('OddsRatio_working_3-way'!Y169+2*PI())/3)</f>
        <v>-0.46181660628509813</v>
      </c>
      <c r="AH169" s="11">
        <f>-'OddsRatio_working_3-way'!U169/(3*'OddsRatio_working_3-way'!X169^(1/3))*COS(('OddsRatio_working_3-way'!Y169+4*PI())/3)</f>
        <v>-7.4350952172485205E-2</v>
      </c>
      <c r="AI169" s="11">
        <f>'OddsRatio_working_3-way'!U169/(3*'OddsRatio_working_3-way'!X169^(1/3))*SIN(('OddsRatio_working_3-way'!Y169)/3)</f>
        <v>-0.22370339970365166</v>
      </c>
      <c r="AJ169" s="11">
        <f>'OddsRatio_working_3-way'!U169/(3*'OddsRatio_working_3-way'!X169^(1/3))*SIN(('OddsRatio_working_3-way'!Y169+2*PI())/3)</f>
        <v>-0.35248302645751928</v>
      </c>
      <c r="AK169" s="11">
        <f>'OddsRatio_working_3-way'!U169/(3*'OddsRatio_working_3-way'!X169^(1/3))*SIN(('OddsRatio_working_3-way'!Y169+4*PI())/3)</f>
        <v>0.57618642616117077</v>
      </c>
      <c r="AL169" s="11">
        <f>'OddsRatio_working_3-way'!Z169+'OddsRatio_working_3-way'!AF169</f>
        <v>1.0723351169151663</v>
      </c>
      <c r="AM169" s="11">
        <f>'OddsRatio_working_3-way'!AA169+'OddsRatio_working_3-way'!AG169</f>
        <v>-0.92363321257019626</v>
      </c>
      <c r="AN169" s="11">
        <f>'OddsRatio_working_3-way'!AB169+'OddsRatio_working_3-way'!AH169</f>
        <v>-0.14870190434497044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1.0723351169151663</v>
      </c>
      <c r="AS169" s="11">
        <f>IF(('OddsRatio_working_3-way'!X169=0),IF(Q169&gt;0,-Q169^(1/3),(-Q169)^(1/3)),'OddsRatio_working_3-way'!AM169-'OddsRatio_working_3-way'!R169/3)</f>
        <v>-0.92363321257019626</v>
      </c>
      <c r="AT169" s="11">
        <f>IF(('OddsRatio_working_3-way'!X169=0),IF(Q169&gt;0,-Q169^(1/3),(-Q169)^(1/3)),'OddsRatio_working_3-way'!AN169-'OddsRatio_working_3-way'!R169/3)</f>
        <v>-0.14870190434497044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9">
        <f t="shared" si="39"/>
        <v>0.4432441327944362</v>
      </c>
      <c r="E170" s="9">
        <f t="shared" si="40"/>
        <v>0.28729162008834025</v>
      </c>
      <c r="F170" s="9">
        <f t="shared" si="41"/>
        <v>0.2694642471172235</v>
      </c>
      <c r="G170" s="9">
        <f t="shared" si="42"/>
        <v>1.0467441943252429</v>
      </c>
      <c r="H170" s="9">
        <f t="shared" si="43"/>
        <v>2.2560930331902918</v>
      </c>
      <c r="I170" s="9">
        <f t="shared" si="44"/>
        <v>3.4807837405508266</v>
      </c>
      <c r="J170" s="9">
        <f t="shared" si="45"/>
        <v>3.711067463302379</v>
      </c>
      <c r="K170" s="11">
        <f t="shared" si="46"/>
        <v>0.45454545454545453</v>
      </c>
      <c r="L170" s="11">
        <f t="shared" si="47"/>
        <v>0.29673590504451036</v>
      </c>
      <c r="M170" s="11">
        <f t="shared" si="48"/>
        <v>0.2785515320334262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-0.27674662029902042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0.23143747468652626</v>
      </c>
      <c r="Q170" s="11">
        <f>2*'OddsRatio_working_3-way'!K170*'OddsRatio_working_3-way'!L170*'OddsRatio_working_3-way'!M170</f>
        <v>7.5142037235885126E-2</v>
      </c>
      <c r="R170" s="11">
        <f t="shared" si="49"/>
        <v>0</v>
      </c>
      <c r="S170" s="11">
        <f t="shared" si="50"/>
        <v>-0.83627931729197513</v>
      </c>
      <c r="T170" s="11">
        <f t="shared" si="51"/>
        <v>-0.27151925886103079</v>
      </c>
      <c r="U170" s="11">
        <f>'OddsRatio_working_3-way'!S170-'OddsRatio_working_3-way'!R170^2/3</f>
        <v>-0.83627931729197513</v>
      </c>
      <c r="V170" s="11">
        <f>'OddsRatio_working_3-way'!S170*'OddsRatio_working_3-way'!R170/3-2*'OddsRatio_working_3-way'!R170^3/27-'OddsRatio_working_3-way'!T170</f>
        <v>0.27151925886103079</v>
      </c>
      <c r="W170" s="11">
        <f>'OddsRatio_working_3-way'!V170^2+4*'OddsRatio_working_3-way'!U170^3/27</f>
        <v>-1.2923646572088082E-2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0.1471787641819732</v>
      </c>
      <c r="Y170" s="11">
        <f>IF('OddsRatio_working_3-way'!W170&gt;=0,IF('OddsRatio_working_3-way'!V170+SQRT('OddsRatio_working_3-way'!W170)&gt;0,0,PI()),ACOS('OddsRatio_working_3-way'!V170/(2*'OddsRatio_working_3-way'!X170)))</f>
        <v>0.39651333689539103</v>
      </c>
      <c r="Z170" s="11">
        <f>'OddsRatio_working_3-way'!X170^(1/3)*COS('OddsRatio_working_3-way'!Y170/3)</f>
        <v>0.52337209716262145</v>
      </c>
      <c r="AA170" s="11">
        <f>'OddsRatio_working_3-way'!X170^(1/3)*COS(('OddsRatio_working_3-way'!Y170+2*PI())/3)</f>
        <v>-0.32194436963901601</v>
      </c>
      <c r="AB170" s="11">
        <f>'OddsRatio_working_3-way'!X170^(1/3)*COS(('OddsRatio_working_3-way'!Y170+4*PI())/3)</f>
        <v>-0.20142772752360572</v>
      </c>
      <c r="AC170" s="11">
        <f>'OddsRatio_working_3-way'!X170^(1/3)*SIN('OddsRatio_working_3-way'!Y170/3)</f>
        <v>6.9580315767162101E-2</v>
      </c>
      <c r="AD170" s="11">
        <f>'OddsRatio_working_3-way'!X170^(1/3)*SIN(('OddsRatio_working_3-way'!Y170+2*PI())/3)</f>
        <v>0.41846337389118665</v>
      </c>
      <c r="AE170" s="11">
        <f>'OddsRatio_working_3-way'!X170^(1/3)*SIN(('OddsRatio_working_3-way'!Y170+4*PI())/3)</f>
        <v>-0.4880436896583486</v>
      </c>
      <c r="AF170" s="11">
        <f>-'OddsRatio_working_3-way'!U170/(3*'OddsRatio_working_3-way'!X170^(1/3))*COS(('OddsRatio_working_3-way'!Y170)/3)</f>
        <v>0.52337209716262134</v>
      </c>
      <c r="AG170" s="11">
        <f>-'OddsRatio_working_3-way'!U170/(3*'OddsRatio_working_3-way'!X170^(1/3))*COS(('OddsRatio_working_3-way'!Y170+2*PI())/3)</f>
        <v>-0.32194436963901596</v>
      </c>
      <c r="AH170" s="11">
        <f>-'OddsRatio_working_3-way'!U170/(3*'OddsRatio_working_3-way'!X170^(1/3))*COS(('OddsRatio_working_3-way'!Y170+4*PI())/3)</f>
        <v>-0.20142772752360569</v>
      </c>
      <c r="AI170" s="11">
        <f>'OddsRatio_working_3-way'!U170/(3*'OddsRatio_working_3-way'!X170^(1/3))*SIN(('OddsRatio_working_3-way'!Y170)/3)</f>
        <v>-6.9580315767162088E-2</v>
      </c>
      <c r="AJ170" s="11">
        <f>'OddsRatio_working_3-way'!U170/(3*'OddsRatio_working_3-way'!X170^(1/3))*SIN(('OddsRatio_working_3-way'!Y170+2*PI())/3)</f>
        <v>-0.41846337389118654</v>
      </c>
      <c r="AK170" s="11">
        <f>'OddsRatio_working_3-way'!U170/(3*'OddsRatio_working_3-way'!X170^(1/3))*SIN(('OddsRatio_working_3-way'!Y170+4*PI())/3)</f>
        <v>0.48804368965834849</v>
      </c>
      <c r="AL170" s="11">
        <f>'OddsRatio_working_3-way'!Z170+'OddsRatio_working_3-way'!AF170</f>
        <v>1.0467441943252429</v>
      </c>
      <c r="AM170" s="11">
        <f>'OddsRatio_working_3-way'!AA170+'OddsRatio_working_3-way'!AG170</f>
        <v>-0.64388873927803192</v>
      </c>
      <c r="AN170" s="11">
        <f>'OddsRatio_working_3-way'!AB170+'OddsRatio_working_3-way'!AH170</f>
        <v>-0.40285545504721143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1.0467441943252429</v>
      </c>
      <c r="AS170" s="11">
        <f>IF(('OddsRatio_working_3-way'!X170=0),IF(Q170&gt;0,-Q170^(1/3),(-Q170)^(1/3)),'OddsRatio_working_3-way'!AM170-'OddsRatio_working_3-way'!R170/3)</f>
        <v>-0.64388873927803192</v>
      </c>
      <c r="AT170" s="11">
        <f>IF(('OddsRatio_working_3-way'!X170=0),IF(Q170&gt;0,-Q170^(1/3),(-Q170)^(1/3)),'OddsRatio_working_3-way'!AN170-'OddsRatio_working_3-way'!R170/3)</f>
        <v>-0.40285545504721143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9">
        <f t="shared" si="39"/>
        <v>0.78266381930927442</v>
      </c>
      <c r="E171" s="9">
        <f t="shared" si="40"/>
        <v>0.14690416462517988</v>
      </c>
      <c r="F171" s="9">
        <f t="shared" si="41"/>
        <v>7.0432016065545847E-2</v>
      </c>
      <c r="G171" s="9">
        <f t="shared" si="42"/>
        <v>1.0558470830303928</v>
      </c>
      <c r="H171" s="9">
        <f t="shared" si="43"/>
        <v>1.2776877828369932</v>
      </c>
      <c r="I171" s="9">
        <f t="shared" si="44"/>
        <v>6.8071589566671582</v>
      </c>
      <c r="J171" s="9">
        <f t="shared" si="45"/>
        <v>14.198088537879908</v>
      </c>
      <c r="K171" s="11">
        <f t="shared" si="46"/>
        <v>0.79176563737133809</v>
      </c>
      <c r="L171" s="11">
        <f t="shared" si="47"/>
        <v>0.15384615384615385</v>
      </c>
      <c r="M171" s="11">
        <f t="shared" si="48"/>
        <v>7.407407407407407E-2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-0.16314658040707142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0.16478650524572933</v>
      </c>
      <c r="Q171" s="11">
        <f>2*'OddsRatio_working_3-way'!K171*'OddsRatio_working_3-way'!L171*'OddsRatio_working_3-way'!M171</f>
        <v>1.8045940452907992E-2</v>
      </c>
      <c r="R171" s="11">
        <f t="shared" si="49"/>
        <v>0</v>
      </c>
      <c r="S171" s="11">
        <f t="shared" si="50"/>
        <v>-1.0100518492913924</v>
      </c>
      <c r="T171" s="11">
        <f t="shared" si="51"/>
        <v>-0.11061182163843754</v>
      </c>
      <c r="U171" s="11">
        <f>'OddsRatio_working_3-way'!S171-'OddsRatio_working_3-way'!R171^2/3</f>
        <v>-1.0100518492913924</v>
      </c>
      <c r="V171" s="11">
        <f>'OddsRatio_working_3-way'!S171*'OddsRatio_working_3-way'!R171/3-2*'OddsRatio_working_3-way'!R171^3/27-'OddsRatio_working_3-way'!T171</f>
        <v>0.11061182163843754</v>
      </c>
      <c r="W171" s="11">
        <f>'OddsRatio_working_3-way'!V171^2+4*'OddsRatio_working_3-way'!U171^3/27</f>
        <v>-0.14042571862231318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0.19535908841700114</v>
      </c>
      <c r="Y171" s="11">
        <f>IF('OddsRatio_working_3-way'!W171&gt;=0,IF('OddsRatio_working_3-way'!V171+SQRT('OddsRatio_working_3-way'!W171)&gt;0,0,PI()),ACOS('OddsRatio_working_3-way'!V171/(2*'OddsRatio_working_3-way'!X171)))</f>
        <v>1.2837728420461803</v>
      </c>
      <c r="Z171" s="11">
        <f>'OddsRatio_working_3-way'!X171^(1/3)*COS('OddsRatio_working_3-way'!Y171/3)</f>
        <v>0.52792354151519649</v>
      </c>
      <c r="AA171" s="11">
        <f>'OddsRatio_working_3-way'!X171^(1/3)*COS(('OddsRatio_working_3-way'!Y171+2*PI())/3)</f>
        <v>-0.47249357422744692</v>
      </c>
      <c r="AB171" s="11">
        <f>'OddsRatio_working_3-way'!X171^(1/3)*COS(('OddsRatio_working_3-way'!Y171+4*PI())/3)</f>
        <v>-5.5429967287749946E-2</v>
      </c>
      <c r="AC171" s="11">
        <f>'OddsRatio_working_3-way'!X171^(1/3)*SIN('OddsRatio_working_3-way'!Y171/3)</f>
        <v>0.24079178573583057</v>
      </c>
      <c r="AD171" s="11">
        <f>'OddsRatio_working_3-way'!X171^(1/3)*SIN(('OddsRatio_working_3-way'!Y171+2*PI())/3)</f>
        <v>0.33679930534009361</v>
      </c>
      <c r="AE171" s="11">
        <f>'OddsRatio_working_3-way'!X171^(1/3)*SIN(('OddsRatio_working_3-way'!Y171+4*PI())/3)</f>
        <v>-0.5775910910759241</v>
      </c>
      <c r="AF171" s="11">
        <f>-'OddsRatio_working_3-way'!U171/(3*'OddsRatio_working_3-way'!X171^(1/3))*COS(('OddsRatio_working_3-way'!Y171)/3)</f>
        <v>0.52792354151519638</v>
      </c>
      <c r="AG171" s="11">
        <f>-'OddsRatio_working_3-way'!U171/(3*'OddsRatio_working_3-way'!X171^(1/3))*COS(('OddsRatio_working_3-way'!Y171+2*PI())/3)</f>
        <v>-0.47249357422744681</v>
      </c>
      <c r="AH171" s="11">
        <f>-'OddsRatio_working_3-way'!U171/(3*'OddsRatio_working_3-way'!X171^(1/3))*COS(('OddsRatio_working_3-way'!Y171+4*PI())/3)</f>
        <v>-5.5429967287749932E-2</v>
      </c>
      <c r="AI171" s="11">
        <f>'OddsRatio_working_3-way'!U171/(3*'OddsRatio_working_3-way'!X171^(1/3))*SIN(('OddsRatio_working_3-way'!Y171)/3)</f>
        <v>-0.24079178573583054</v>
      </c>
      <c r="AJ171" s="11">
        <f>'OddsRatio_working_3-way'!U171/(3*'OddsRatio_working_3-way'!X171^(1/3))*SIN(('OddsRatio_working_3-way'!Y171+2*PI())/3)</f>
        <v>-0.33679930534009356</v>
      </c>
      <c r="AK171" s="11">
        <f>'OddsRatio_working_3-way'!U171/(3*'OddsRatio_working_3-way'!X171^(1/3))*SIN(('OddsRatio_working_3-way'!Y171+4*PI())/3)</f>
        <v>0.57759109107592399</v>
      </c>
      <c r="AL171" s="11">
        <f>'OddsRatio_working_3-way'!Z171+'OddsRatio_working_3-way'!AF171</f>
        <v>1.0558470830303928</v>
      </c>
      <c r="AM171" s="11">
        <f>'OddsRatio_working_3-way'!AA171+'OddsRatio_working_3-way'!AG171</f>
        <v>-0.94498714845489373</v>
      </c>
      <c r="AN171" s="11">
        <f>'OddsRatio_working_3-way'!AB171+'OddsRatio_working_3-way'!AH171</f>
        <v>-0.11085993457549988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1.0558470830303928</v>
      </c>
      <c r="AS171" s="11">
        <f>IF(('OddsRatio_working_3-way'!X171=0),IF(Q171&gt;0,-Q171^(1/3),(-Q171)^(1/3)),'OddsRatio_working_3-way'!AM171-'OddsRatio_working_3-way'!R171/3)</f>
        <v>-0.94498714845489373</v>
      </c>
      <c r="AT171" s="11">
        <f>IF(('OddsRatio_working_3-way'!X171=0),IF(Q171&gt;0,-Q171^(1/3),(-Q171)^(1/3)),'OddsRatio_working_3-way'!AN171-'OddsRatio_working_3-way'!R171/3)</f>
        <v>-0.11085993457549988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9">
        <f t="shared" si="39"/>
        <v>0.42998325687015942</v>
      </c>
      <c r="E172" s="9">
        <f t="shared" si="40"/>
        <v>0.28885352977141965</v>
      </c>
      <c r="F172" s="9">
        <f t="shared" si="41"/>
        <v>0.28116321335842093</v>
      </c>
      <c r="G172" s="9">
        <f t="shared" si="42"/>
        <v>1.052120596211602</v>
      </c>
      <c r="H172" s="9">
        <f t="shared" si="43"/>
        <v>2.3256719512266186</v>
      </c>
      <c r="I172" s="9">
        <f t="shared" si="44"/>
        <v>3.4619621951351487</v>
      </c>
      <c r="J172" s="9">
        <f t="shared" si="45"/>
        <v>3.556653048794193</v>
      </c>
      <c r="K172" s="11">
        <f t="shared" si="46"/>
        <v>0.44247787610619471</v>
      </c>
      <c r="L172" s="11">
        <f t="shared" si="47"/>
        <v>0.29940119760479045</v>
      </c>
      <c r="M172" s="11">
        <f t="shared" si="48"/>
        <v>0.29154518950437314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-0.27672197595057313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0.23289935518936067</v>
      </c>
      <c r="Q172" s="11">
        <f>2*'OddsRatio_working_3-way'!K172*'OddsRatio_working_3-way'!L172*'OddsRatio_working_3-way'!M172</f>
        <v>7.7246883976570702E-2</v>
      </c>
      <c r="R172" s="11">
        <f t="shared" si="49"/>
        <v>0</v>
      </c>
      <c r="S172" s="11">
        <f t="shared" si="50"/>
        <v>-0.84163664410577976</v>
      </c>
      <c r="T172" s="11">
        <f t="shared" si="51"/>
        <v>-0.2791497990400596</v>
      </c>
      <c r="U172" s="11">
        <f>'OddsRatio_working_3-way'!S172-'OddsRatio_working_3-way'!R172^2/3</f>
        <v>-0.84163664410577976</v>
      </c>
      <c r="V172" s="11">
        <f>'OddsRatio_working_3-way'!S172*'OddsRatio_working_3-way'!R172/3-2*'OddsRatio_working_3-way'!R172^3/27-'OddsRatio_working_3-way'!T172</f>
        <v>0.2791497990400596</v>
      </c>
      <c r="W172" s="11">
        <f>'OddsRatio_working_3-way'!V172^2+4*'OddsRatio_working_3-way'!U172^3/27</f>
        <v>-1.0397641949070183E-2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0.14859529960026988</v>
      </c>
      <c r="Y172" s="11">
        <f>IF('OddsRatio_working_3-way'!W172&gt;=0,IF('OddsRatio_working_3-way'!V172+SQRT('OddsRatio_working_3-way'!W172)&gt;0,0,PI()),ACOS('OddsRatio_working_3-way'!V172/(2*'OddsRatio_working_3-way'!X172)))</f>
        <v>0.35022504360380879</v>
      </c>
      <c r="Z172" s="11">
        <f>'OddsRatio_working_3-way'!X172^(1/3)*COS('OddsRatio_working_3-way'!Y172/3)</f>
        <v>0.52606029810580102</v>
      </c>
      <c r="AA172" s="11">
        <f>'OddsRatio_working_3-way'!X172^(1/3)*COS(('OddsRatio_working_3-way'!Y172+2*PI())/3)</f>
        <v>-0.31645844767892639</v>
      </c>
      <c r="AB172" s="11">
        <f>'OddsRatio_working_3-way'!X172^(1/3)*COS(('OddsRatio_working_3-way'!Y172+4*PI())/3)</f>
        <v>-0.20960185042687474</v>
      </c>
      <c r="AC172" s="11">
        <f>'OddsRatio_working_3-way'!X172^(1/3)*SIN('OddsRatio_working_3-way'!Y172/3)</f>
        <v>6.1693685188159514E-2</v>
      </c>
      <c r="AD172" s="11">
        <f>'OddsRatio_working_3-way'!X172^(1/3)*SIN(('OddsRatio_working_3-way'!Y172+2*PI())/3)</f>
        <v>0.42473473948795876</v>
      </c>
      <c r="AE172" s="11">
        <f>'OddsRatio_working_3-way'!X172^(1/3)*SIN(('OddsRatio_working_3-way'!Y172+4*PI())/3)</f>
        <v>-0.48642842467611819</v>
      </c>
      <c r="AF172" s="11">
        <f>-'OddsRatio_working_3-way'!U172/(3*'OddsRatio_working_3-way'!X172^(1/3))*COS(('OddsRatio_working_3-way'!Y172)/3)</f>
        <v>0.52606029810580102</v>
      </c>
      <c r="AG172" s="11">
        <f>-'OddsRatio_working_3-way'!U172/(3*'OddsRatio_working_3-way'!X172^(1/3))*COS(('OddsRatio_working_3-way'!Y172+2*PI())/3)</f>
        <v>-0.31645844767892639</v>
      </c>
      <c r="AH172" s="11">
        <f>-'OddsRatio_working_3-way'!U172/(3*'OddsRatio_working_3-way'!X172^(1/3))*COS(('OddsRatio_working_3-way'!Y172+4*PI())/3)</f>
        <v>-0.20960185042687474</v>
      </c>
      <c r="AI172" s="11">
        <f>'OddsRatio_working_3-way'!U172/(3*'OddsRatio_working_3-way'!X172^(1/3))*SIN(('OddsRatio_working_3-way'!Y172)/3)</f>
        <v>-6.1693685188159514E-2</v>
      </c>
      <c r="AJ172" s="11">
        <f>'OddsRatio_working_3-way'!U172/(3*'OddsRatio_working_3-way'!X172^(1/3))*SIN(('OddsRatio_working_3-way'!Y172+2*PI())/3)</f>
        <v>-0.42473473948795876</v>
      </c>
      <c r="AK172" s="11">
        <f>'OddsRatio_working_3-way'!U172/(3*'OddsRatio_working_3-way'!X172^(1/3))*SIN(('OddsRatio_working_3-way'!Y172+4*PI())/3)</f>
        <v>0.48642842467611819</v>
      </c>
      <c r="AL172" s="11">
        <f>'OddsRatio_working_3-way'!Z172+'OddsRatio_working_3-way'!AF172</f>
        <v>1.052120596211602</v>
      </c>
      <c r="AM172" s="11">
        <f>'OddsRatio_working_3-way'!AA172+'OddsRatio_working_3-way'!AG172</f>
        <v>-0.63291689535785278</v>
      </c>
      <c r="AN172" s="11">
        <f>'OddsRatio_working_3-way'!AB172+'OddsRatio_working_3-way'!AH172</f>
        <v>-0.41920370085374947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1.052120596211602</v>
      </c>
      <c r="AS172" s="11">
        <f>IF(('OddsRatio_working_3-way'!X172=0),IF(Q172&gt;0,-Q172^(1/3),(-Q172)^(1/3)),'OddsRatio_working_3-way'!AM172-'OddsRatio_working_3-way'!R172/3)</f>
        <v>-0.63291689535785278</v>
      </c>
      <c r="AT172" s="11">
        <f>IF(('OddsRatio_working_3-way'!X172=0),IF(Q172&gt;0,-Q172^(1/3),(-Q172)^(1/3)),'OddsRatio_working_3-way'!AN172-'OddsRatio_working_3-way'!R172/3)</f>
        <v>-0.41920370085374947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9">
        <f t="shared" si="39"/>
        <v>0.10017279640623485</v>
      </c>
      <c r="E173" s="9">
        <f t="shared" si="40"/>
        <v>0.16392434637309819</v>
      </c>
      <c r="F173" s="9">
        <f t="shared" si="41"/>
        <v>0.73590285722066684</v>
      </c>
      <c r="G173" s="9">
        <f t="shared" si="42"/>
        <v>1.0875000201536245</v>
      </c>
      <c r="H173" s="9">
        <f t="shared" si="43"/>
        <v>9.9827501664689393</v>
      </c>
      <c r="I173" s="9">
        <f t="shared" si="44"/>
        <v>6.1003750945204995</v>
      </c>
      <c r="J173" s="9">
        <f t="shared" si="45"/>
        <v>1.3588750066506963</v>
      </c>
      <c r="K173" s="11">
        <f t="shared" si="46"/>
        <v>0.10799136069114471</v>
      </c>
      <c r="L173" s="11">
        <f t="shared" si="47"/>
        <v>0.17574692442882248</v>
      </c>
      <c r="M173" s="11">
        <f t="shared" si="48"/>
        <v>0.75187969924812026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-0.18242818439662178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0.18950609431906679</v>
      </c>
      <c r="Q173" s="11">
        <f>2*'OddsRatio_working_3-way'!K173*'OddsRatio_working_3-way'!L173*'OddsRatio_working_3-way'!M173</f>
        <v>2.8540074445642584E-2</v>
      </c>
      <c r="R173" s="11">
        <f t="shared" si="49"/>
        <v>0</v>
      </c>
      <c r="S173" s="11">
        <f t="shared" si="50"/>
        <v>-1.0387983356072696</v>
      </c>
      <c r="T173" s="11">
        <f t="shared" si="51"/>
        <v>-0.15644553247097431</v>
      </c>
      <c r="U173" s="11">
        <f>'OddsRatio_working_3-way'!S173-'OddsRatio_working_3-way'!R173^2/3</f>
        <v>-1.0387983356072696</v>
      </c>
      <c r="V173" s="11">
        <f>'OddsRatio_working_3-way'!S173*'OddsRatio_working_3-way'!R173/3-2*'OddsRatio_working_3-way'!R173^3/27-'OddsRatio_working_3-way'!T173</f>
        <v>0.15644553247097431</v>
      </c>
      <c r="W173" s="11">
        <f>'OddsRatio_working_3-way'!V173^2+4*'OddsRatio_working_3-way'!U173^3/27</f>
        <v>-0.14159432765355986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0.2037581484773594</v>
      </c>
      <c r="Y173" s="11">
        <f>IF('OddsRatio_working_3-way'!W173&gt;=0,IF('OddsRatio_working_3-way'!V173+SQRT('OddsRatio_working_3-way'!W173)&gt;0,0,PI()),ACOS('OddsRatio_working_3-way'!V173/(2*'OddsRatio_working_3-way'!X173)))</f>
        <v>1.1767800128010579</v>
      </c>
      <c r="Z173" s="11">
        <f>'OddsRatio_working_3-way'!X173^(1/3)*COS('OddsRatio_working_3-way'!Y173/3)</f>
        <v>0.54375001007681234</v>
      </c>
      <c r="AA173" s="11">
        <f>'OddsRatio_working_3-way'!X173^(1/3)*COS(('OddsRatio_working_3-way'!Y173+2*PI())/3)</f>
        <v>-0.46668652627859686</v>
      </c>
      <c r="AB173" s="11">
        <f>'OddsRatio_working_3-way'!X173^(1/3)*COS(('OddsRatio_working_3-way'!Y173+4*PI())/3)</f>
        <v>-7.7063483798215898E-2</v>
      </c>
      <c r="AC173" s="11">
        <f>'OddsRatio_working_3-way'!X173^(1/3)*SIN('OddsRatio_working_3-way'!Y173/3)</f>
        <v>0.22494896845852921</v>
      </c>
      <c r="AD173" s="11">
        <f>'OddsRatio_working_3-way'!X173^(1/3)*SIN(('OddsRatio_working_3-way'!Y173+2*PI())/3)</f>
        <v>0.35842683780529944</v>
      </c>
      <c r="AE173" s="11">
        <f>'OddsRatio_working_3-way'!X173^(1/3)*SIN(('OddsRatio_working_3-way'!Y173+4*PI())/3)</f>
        <v>-0.58337580626382857</v>
      </c>
      <c r="AF173" s="11">
        <f>-'OddsRatio_working_3-way'!U173/(3*'OddsRatio_working_3-way'!X173^(1/3))*COS(('OddsRatio_working_3-way'!Y173)/3)</f>
        <v>0.54375001007681223</v>
      </c>
      <c r="AG173" s="11">
        <f>-'OddsRatio_working_3-way'!U173/(3*'OddsRatio_working_3-way'!X173^(1/3))*COS(('OddsRatio_working_3-way'!Y173+2*PI())/3)</f>
        <v>-0.46668652627859675</v>
      </c>
      <c r="AH173" s="11">
        <f>-'OddsRatio_working_3-way'!U173/(3*'OddsRatio_working_3-way'!X173^(1/3))*COS(('OddsRatio_working_3-way'!Y173+4*PI())/3)</f>
        <v>-7.7063483798215884E-2</v>
      </c>
      <c r="AI173" s="11">
        <f>'OddsRatio_working_3-way'!U173/(3*'OddsRatio_working_3-way'!X173^(1/3))*SIN(('OddsRatio_working_3-way'!Y173)/3)</f>
        <v>-0.22494896845852916</v>
      </c>
      <c r="AJ173" s="11">
        <f>'OddsRatio_working_3-way'!U173/(3*'OddsRatio_working_3-way'!X173^(1/3))*SIN(('OddsRatio_working_3-way'!Y173+2*PI())/3)</f>
        <v>-0.35842683780529933</v>
      </c>
      <c r="AK173" s="11">
        <f>'OddsRatio_working_3-way'!U173/(3*'OddsRatio_working_3-way'!X173^(1/3))*SIN(('OddsRatio_working_3-way'!Y173+4*PI())/3)</f>
        <v>0.58337580626382846</v>
      </c>
      <c r="AL173" s="11">
        <f>'OddsRatio_working_3-way'!Z173+'OddsRatio_working_3-way'!AF173</f>
        <v>1.0875000201536245</v>
      </c>
      <c r="AM173" s="11">
        <f>'OddsRatio_working_3-way'!AA173+'OddsRatio_working_3-way'!AG173</f>
        <v>-0.93337305255719361</v>
      </c>
      <c r="AN173" s="11">
        <f>'OddsRatio_working_3-way'!AB173+'OddsRatio_working_3-way'!AH173</f>
        <v>-0.1541269675964318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1.0875000201536245</v>
      </c>
      <c r="AS173" s="11">
        <f>IF(('OddsRatio_working_3-way'!X173=0),IF(Q173&gt;0,-Q173^(1/3),(-Q173)^(1/3)),'OddsRatio_working_3-way'!AM173-'OddsRatio_working_3-way'!R173/3)</f>
        <v>-0.93337305255719361</v>
      </c>
      <c r="AT173" s="11">
        <f>IF(('OddsRatio_working_3-way'!X173=0),IF(Q173&gt;0,-Q173^(1/3),(-Q173)^(1/3)),'OddsRatio_working_3-way'!AN173-'OddsRatio_working_3-way'!R173/3)</f>
        <v>-0.1541269675964318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9">
        <f t="shared" si="39"/>
        <v>0.43188506193410209</v>
      </c>
      <c r="E174" s="9">
        <f t="shared" si="40"/>
        <v>0.30849970515093977</v>
      </c>
      <c r="F174" s="9">
        <f t="shared" si="41"/>
        <v>0.25961523291495825</v>
      </c>
      <c r="G174" s="9">
        <f t="shared" si="42"/>
        <v>1.052344687304942</v>
      </c>
      <c r="H174" s="9">
        <f t="shared" si="43"/>
        <v>2.3154308591311779</v>
      </c>
      <c r="I174" s="9">
        <f t="shared" si="44"/>
        <v>3.2414941839595262</v>
      </c>
      <c r="J174" s="9">
        <f t="shared" si="45"/>
        <v>3.8518541025963926</v>
      </c>
      <c r="K174" s="11">
        <f t="shared" si="46"/>
        <v>0.44444444444444442</v>
      </c>
      <c r="L174" s="11">
        <f t="shared" si="47"/>
        <v>0.31948881789137379</v>
      </c>
      <c r="M174" s="11">
        <f t="shared" si="48"/>
        <v>0.26954177897574122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-0.27615832637232363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0.23308618160628522</v>
      </c>
      <c r="Q174" s="11">
        <f>2*'OddsRatio_working_3-way'!K174*'OddsRatio_working_3-way'!L174*'OddsRatio_working_3-way'!M174</f>
        <v>7.6547186077597792E-2</v>
      </c>
      <c r="R174" s="11">
        <f t="shared" si="49"/>
        <v>0</v>
      </c>
      <c r="S174" s="11">
        <f t="shared" si="50"/>
        <v>-0.84403097552102246</v>
      </c>
      <c r="T174" s="11">
        <f t="shared" si="51"/>
        <v>-0.27718587045025378</v>
      </c>
      <c r="U174" s="11">
        <f>'OddsRatio_working_3-way'!S174-'OddsRatio_working_3-way'!R174^2/3</f>
        <v>-0.84403097552102246</v>
      </c>
      <c r="V174" s="11">
        <f>'OddsRatio_working_3-way'!S174*'OddsRatio_working_3-way'!R174/3-2*'OddsRatio_working_3-way'!R174^3/27-'OddsRatio_working_3-way'!T174</f>
        <v>0.27718587045025378</v>
      </c>
      <c r="W174" s="11">
        <f>'OddsRatio_working_3-way'!V174^2+4*'OddsRatio_working_3-way'!U174^3/27</f>
        <v>-1.224618305468618E-2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0.1492298477449728</v>
      </c>
      <c r="Y174" s="11">
        <f>IF('OddsRatio_working_3-way'!W174&gt;=0,IF('OddsRatio_working_3-way'!V174+SQRT('OddsRatio_working_3-way'!W174)&gt;0,0,PI()),ACOS('OddsRatio_working_3-way'!V174/(2*'OddsRatio_working_3-way'!X174)))</f>
        <v>0.37984725743140091</v>
      </c>
      <c r="Z174" s="11">
        <f>'OddsRatio_working_3-way'!X174^(1/3)*COS('OddsRatio_working_3-way'!Y174/3)</f>
        <v>0.52617234365247112</v>
      </c>
      <c r="AA174" s="11">
        <f>'OddsRatio_working_3-way'!X174^(1/3)*COS(('OddsRatio_working_3-way'!Y174+2*PI())/3)</f>
        <v>-0.3210925720050522</v>
      </c>
      <c r="AB174" s="11">
        <f>'OddsRatio_working_3-way'!X174^(1/3)*COS(('OddsRatio_working_3-way'!Y174+4*PI())/3)</f>
        <v>-0.20507977164741878</v>
      </c>
      <c r="AC174" s="11">
        <f>'OddsRatio_working_3-way'!X174^(1/3)*SIN('OddsRatio_working_3-way'!Y174/3)</f>
        <v>6.6980021515922056E-2</v>
      </c>
      <c r="AD174" s="11">
        <f>'OddsRatio_working_3-way'!X174^(1/3)*SIN(('OddsRatio_working_3-way'!Y174+2*PI())/3)</f>
        <v>0.42218860561387478</v>
      </c>
      <c r="AE174" s="11">
        <f>'OddsRatio_working_3-way'!X174^(1/3)*SIN(('OddsRatio_working_3-way'!Y174+4*PI())/3)</f>
        <v>-0.48916862712979675</v>
      </c>
      <c r="AF174" s="11">
        <f>-'OddsRatio_working_3-way'!U174/(3*'OddsRatio_working_3-way'!X174^(1/3))*COS(('OddsRatio_working_3-way'!Y174)/3)</f>
        <v>0.52617234365247101</v>
      </c>
      <c r="AG174" s="11">
        <f>-'OddsRatio_working_3-way'!U174/(3*'OddsRatio_working_3-way'!X174^(1/3))*COS(('OddsRatio_working_3-way'!Y174+2*PI())/3)</f>
        <v>-0.32109257200505215</v>
      </c>
      <c r="AH174" s="11">
        <f>-'OddsRatio_working_3-way'!U174/(3*'OddsRatio_working_3-way'!X174^(1/3))*COS(('OddsRatio_working_3-way'!Y174+4*PI())/3)</f>
        <v>-0.20507977164741872</v>
      </c>
      <c r="AI174" s="11">
        <f>'OddsRatio_working_3-way'!U174/(3*'OddsRatio_working_3-way'!X174^(1/3))*SIN(('OddsRatio_working_3-way'!Y174)/3)</f>
        <v>-6.6980021515922042E-2</v>
      </c>
      <c r="AJ174" s="11">
        <f>'OddsRatio_working_3-way'!U174/(3*'OddsRatio_working_3-way'!X174^(1/3))*SIN(('OddsRatio_working_3-way'!Y174+2*PI())/3)</f>
        <v>-0.42218860561387467</v>
      </c>
      <c r="AK174" s="11">
        <f>'OddsRatio_working_3-way'!U174/(3*'OddsRatio_working_3-way'!X174^(1/3))*SIN(('OddsRatio_working_3-way'!Y174+4*PI())/3)</f>
        <v>0.48916862712979664</v>
      </c>
      <c r="AL174" s="11">
        <f>'OddsRatio_working_3-way'!Z174+'OddsRatio_working_3-way'!AF174</f>
        <v>1.052344687304942</v>
      </c>
      <c r="AM174" s="11">
        <f>'OddsRatio_working_3-way'!AA174+'OddsRatio_working_3-way'!AG174</f>
        <v>-0.64218514401010429</v>
      </c>
      <c r="AN174" s="11">
        <f>'OddsRatio_working_3-way'!AB174+'OddsRatio_working_3-way'!AH174</f>
        <v>-0.4101595432948375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1.052344687304942</v>
      </c>
      <c r="AS174" s="11">
        <f>IF(('OddsRatio_working_3-way'!X174=0),IF(Q174&gt;0,-Q174^(1/3),(-Q174)^(1/3)),'OddsRatio_working_3-way'!AM174-'OddsRatio_working_3-way'!R174/3)</f>
        <v>-0.64218514401010429</v>
      </c>
      <c r="AT174" s="11">
        <f>IF(('OddsRatio_working_3-way'!X174=0),IF(Q174&gt;0,-Q174^(1/3),(-Q174)^(1/3)),'OddsRatio_working_3-way'!AN174-'OddsRatio_working_3-way'!R174/3)</f>
        <v>-0.4101595432948375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9">
        <f t="shared" si="39"/>
        <v>0.53603284473442292</v>
      </c>
      <c r="E175" s="9">
        <f t="shared" si="40"/>
        <v>0.27401390293777894</v>
      </c>
      <c r="F175" s="9">
        <f t="shared" si="41"/>
        <v>0.18995325232779803</v>
      </c>
      <c r="G175" s="9">
        <f t="shared" si="42"/>
        <v>1.055557713562763</v>
      </c>
      <c r="H175" s="9">
        <f t="shared" si="43"/>
        <v>1.8655573251214659</v>
      </c>
      <c r="I175" s="9">
        <f t="shared" si="44"/>
        <v>3.6494498610425348</v>
      </c>
      <c r="J175" s="9">
        <f t="shared" si="45"/>
        <v>5.2644531627935631</v>
      </c>
      <c r="K175" s="11">
        <f t="shared" si="46"/>
        <v>0.54945054945054939</v>
      </c>
      <c r="L175" s="11">
        <f t="shared" si="47"/>
        <v>0.28490028490028491</v>
      </c>
      <c r="M175" s="11">
        <f t="shared" si="48"/>
        <v>0.1984126984126984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-0.25826163616151399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0.22890666968811046</v>
      </c>
      <c r="Q175" s="11">
        <f>2*'OddsRatio_working_3-way'!K175*'OddsRatio_working_3-way'!L175*'OddsRatio_working_3-way'!M175</f>
        <v>6.2118499236936353E-2</v>
      </c>
      <c r="R175" s="11">
        <f t="shared" si="49"/>
        <v>0</v>
      </c>
      <c r="S175" s="11">
        <f t="shared" si="50"/>
        <v>-0.88633632579077581</v>
      </c>
      <c r="T175" s="11">
        <f t="shared" si="51"/>
        <v>-0.24052546154430821</v>
      </c>
      <c r="U175" s="11">
        <f>'OddsRatio_working_3-way'!S175-'OddsRatio_working_3-way'!R175^2/3</f>
        <v>-0.88633632579077581</v>
      </c>
      <c r="V175" s="11">
        <f>'OddsRatio_working_3-way'!S175*'OddsRatio_working_3-way'!R175/3-2*'OddsRatio_working_3-way'!R175^3/27-'OddsRatio_working_3-way'!T175</f>
        <v>0.24052546154430821</v>
      </c>
      <c r="W175" s="11">
        <f>'OddsRatio_working_3-way'!V175^2+4*'OddsRatio_working_3-way'!U175^3/27</f>
        <v>-4.5302880111739129E-2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0.16058905454827985</v>
      </c>
      <c r="Y175" s="11">
        <f>IF('OddsRatio_working_3-way'!W175&gt;=0,IF('OddsRatio_working_3-way'!V175+SQRT('OddsRatio_working_3-way'!W175)&gt;0,0,PI()),ACOS('OddsRatio_working_3-way'!V175/(2*'OddsRatio_working_3-way'!X175)))</f>
        <v>0.72441839357670124</v>
      </c>
      <c r="Z175" s="11">
        <f>'OddsRatio_working_3-way'!X175^(1/3)*COS('OddsRatio_working_3-way'!Y175/3)</f>
        <v>0.52777885678138148</v>
      </c>
      <c r="AA175" s="11">
        <f>'OddsRatio_working_3-way'!X175^(1/3)*COS(('OddsRatio_working_3-way'!Y175+2*PI())/3)</f>
        <v>-0.37645580968900488</v>
      </c>
      <c r="AB175" s="11">
        <f>'OddsRatio_working_3-way'!X175^(1/3)*COS(('OddsRatio_working_3-way'!Y175+4*PI())/3)</f>
        <v>-0.15132304709237668</v>
      </c>
      <c r="AC175" s="11">
        <f>'OddsRatio_working_3-way'!X175^(1/3)*SIN('OddsRatio_working_3-way'!Y175/3)</f>
        <v>0.12998046108856748</v>
      </c>
      <c r="AD175" s="11">
        <f>'OddsRatio_working_3-way'!X175^(1/3)*SIN(('OddsRatio_working_3-way'!Y175+2*PI())/3)</f>
        <v>0.3920796670087015</v>
      </c>
      <c r="AE175" s="11">
        <f>'OddsRatio_working_3-way'!X175^(1/3)*SIN(('OddsRatio_working_3-way'!Y175+4*PI())/3)</f>
        <v>-0.52206012809726898</v>
      </c>
      <c r="AF175" s="11">
        <f>-'OddsRatio_working_3-way'!U175/(3*'OddsRatio_working_3-way'!X175^(1/3))*COS(('OddsRatio_working_3-way'!Y175)/3)</f>
        <v>0.52777885678138148</v>
      </c>
      <c r="AG175" s="11">
        <f>-'OddsRatio_working_3-way'!U175/(3*'OddsRatio_working_3-way'!X175^(1/3))*COS(('OddsRatio_working_3-way'!Y175+2*PI())/3)</f>
        <v>-0.37645580968900488</v>
      </c>
      <c r="AH175" s="11">
        <f>-'OddsRatio_working_3-way'!U175/(3*'OddsRatio_working_3-way'!X175^(1/3))*COS(('OddsRatio_working_3-way'!Y175+4*PI())/3)</f>
        <v>-0.15132304709237668</v>
      </c>
      <c r="AI175" s="11">
        <f>'OddsRatio_working_3-way'!U175/(3*'OddsRatio_working_3-way'!X175^(1/3))*SIN(('OddsRatio_working_3-way'!Y175)/3)</f>
        <v>-0.12998046108856748</v>
      </c>
      <c r="AJ175" s="11">
        <f>'OddsRatio_working_3-way'!U175/(3*'OddsRatio_working_3-way'!X175^(1/3))*SIN(('OddsRatio_working_3-way'!Y175+2*PI())/3)</f>
        <v>-0.3920796670087015</v>
      </c>
      <c r="AK175" s="11">
        <f>'OddsRatio_working_3-way'!U175/(3*'OddsRatio_working_3-way'!X175^(1/3))*SIN(('OddsRatio_working_3-way'!Y175+4*PI())/3)</f>
        <v>0.52206012809726898</v>
      </c>
      <c r="AL175" s="11">
        <f>'OddsRatio_working_3-way'!Z175+'OddsRatio_working_3-way'!AF175</f>
        <v>1.055557713562763</v>
      </c>
      <c r="AM175" s="11">
        <f>'OddsRatio_working_3-way'!AA175+'OddsRatio_working_3-way'!AG175</f>
        <v>-0.75291161937800977</v>
      </c>
      <c r="AN175" s="11">
        <f>'OddsRatio_working_3-way'!AB175+'OddsRatio_working_3-way'!AH175</f>
        <v>-0.30264609418475336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1.055557713562763</v>
      </c>
      <c r="AS175" s="11">
        <f>IF(('OddsRatio_working_3-way'!X175=0),IF(Q175&gt;0,-Q175^(1/3),(-Q175)^(1/3)),'OddsRatio_working_3-way'!AM175-'OddsRatio_working_3-way'!R175/3)</f>
        <v>-0.75291161937800977</v>
      </c>
      <c r="AT175" s="11">
        <f>IF(('OddsRatio_working_3-way'!X175=0),IF(Q175&gt;0,-Q175^(1/3),(-Q175)^(1/3)),'OddsRatio_working_3-way'!AN175-'OddsRatio_working_3-way'!R175/3)</f>
        <v>-0.30264609418475336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9">
        <f t="shared" si="39"/>
        <v>0.85101825440913492</v>
      </c>
      <c r="E176" s="9">
        <f t="shared" si="40"/>
        <v>0.10530320264258175</v>
      </c>
      <c r="F176" s="9">
        <f t="shared" si="41"/>
        <v>4.3678542948283168E-2</v>
      </c>
      <c r="G176" s="9">
        <f t="shared" si="42"/>
        <v>1.167086172507573</v>
      </c>
      <c r="H176" s="9">
        <f t="shared" si="43"/>
        <v>1.175062925876136</v>
      </c>
      <c r="I176" s="9">
        <f t="shared" si="44"/>
        <v>9.4963873358551325</v>
      </c>
      <c r="J176" s="9">
        <f t="shared" si="45"/>
        <v>22.894536596242069</v>
      </c>
      <c r="K176" s="11">
        <f t="shared" si="46"/>
        <v>0.86956521739130443</v>
      </c>
      <c r="L176" s="11">
        <f t="shared" si="47"/>
        <v>0.12077294685990339</v>
      </c>
      <c r="M176" s="11">
        <f t="shared" si="48"/>
        <v>5.0607287449392711E-2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-0.10887805525155037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0.13919395697328241</v>
      </c>
      <c r="Q176" s="11">
        <f>2*'OddsRatio_working_3-way'!K176*'OddsRatio_working_3-way'!L176*'OddsRatio_working_3-way'!M176</f>
        <v>1.0629549978868457E-2</v>
      </c>
      <c r="R176" s="11">
        <f t="shared" si="49"/>
        <v>0</v>
      </c>
      <c r="S176" s="11">
        <f t="shared" si="50"/>
        <v>-1.2784390449635659</v>
      </c>
      <c r="T176" s="11">
        <f t="shared" si="51"/>
        <v>-9.7628029397752294E-2</v>
      </c>
      <c r="U176" s="11">
        <f>'OddsRatio_working_3-way'!S176-'OddsRatio_working_3-way'!R176^2/3</f>
        <v>-1.2784390449635659</v>
      </c>
      <c r="V176" s="11">
        <f>'OddsRatio_working_3-way'!S176*'OddsRatio_working_3-way'!R176/3-2*'OddsRatio_working_3-way'!R176^3/27-'OddsRatio_working_3-way'!T176</f>
        <v>9.7628029397752294E-2</v>
      </c>
      <c r="W176" s="11">
        <f>'OddsRatio_working_3-way'!V176^2+4*'OddsRatio_working_3-way'!U176^3/27</f>
        <v>-0.30002268587163444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0.27818784930138613</v>
      </c>
      <c r="Y176" s="11">
        <f>IF('OddsRatio_working_3-way'!W176&gt;=0,IF('OddsRatio_working_3-way'!V176+SQRT('OddsRatio_working_3-way'!W176)&gt;0,0,PI()),ACOS('OddsRatio_working_3-way'!V176/(2*'OddsRatio_working_3-way'!X176)))</f>
        <v>1.3944117376637337</v>
      </c>
      <c r="Z176" s="11">
        <f>'OddsRatio_working_3-way'!X176^(1/3)*COS('OddsRatio_working_3-way'!Y176/3)</f>
        <v>0.58354308625378648</v>
      </c>
      <c r="AA176" s="11">
        <f>'OddsRatio_working_3-way'!X176^(1/3)*COS(('OddsRatio_working_3-way'!Y176+2*PI())/3)</f>
        <v>-0.54518397594135848</v>
      </c>
      <c r="AB176" s="11">
        <f>'OddsRatio_working_3-way'!X176^(1/3)*COS(('OddsRatio_working_3-way'!Y176+4*PI())/3)</f>
        <v>-3.8359110312427856E-2</v>
      </c>
      <c r="AC176" s="11">
        <f>'OddsRatio_working_3-way'!X176^(1/3)*SIN('OddsRatio_working_3-way'!Y176/3)</f>
        <v>0.29261547260285903</v>
      </c>
      <c r="AD176" s="11">
        <f>'OddsRatio_working_3-way'!X176^(1/3)*SIN(('OddsRatio_working_3-way'!Y176+2*PI())/3)</f>
        <v>0.35905540059712349</v>
      </c>
      <c r="AE176" s="11">
        <f>'OddsRatio_working_3-way'!X176^(1/3)*SIN(('OddsRatio_working_3-way'!Y176+4*PI())/3)</f>
        <v>-0.6516708731999824</v>
      </c>
      <c r="AF176" s="11">
        <f>-'OddsRatio_working_3-way'!U176/(3*'OddsRatio_working_3-way'!X176^(1/3))*COS(('OddsRatio_working_3-way'!Y176)/3)</f>
        <v>0.58354308625378648</v>
      </c>
      <c r="AG176" s="11">
        <f>-'OddsRatio_working_3-way'!U176/(3*'OddsRatio_working_3-way'!X176^(1/3))*COS(('OddsRatio_working_3-way'!Y176+2*PI())/3)</f>
        <v>-0.54518397594135848</v>
      </c>
      <c r="AH176" s="11">
        <f>-'OddsRatio_working_3-way'!U176/(3*'OddsRatio_working_3-way'!X176^(1/3))*COS(('OddsRatio_working_3-way'!Y176+4*PI())/3)</f>
        <v>-3.8359110312427856E-2</v>
      </c>
      <c r="AI176" s="11">
        <f>'OddsRatio_working_3-way'!U176/(3*'OddsRatio_working_3-way'!X176^(1/3))*SIN(('OddsRatio_working_3-way'!Y176)/3)</f>
        <v>-0.29261547260285903</v>
      </c>
      <c r="AJ176" s="11">
        <f>'OddsRatio_working_3-way'!U176/(3*'OddsRatio_working_3-way'!X176^(1/3))*SIN(('OddsRatio_working_3-way'!Y176+2*PI())/3)</f>
        <v>-0.35905540059712349</v>
      </c>
      <c r="AK176" s="11">
        <f>'OddsRatio_working_3-way'!U176/(3*'OddsRatio_working_3-way'!X176^(1/3))*SIN(('OddsRatio_working_3-way'!Y176+4*PI())/3)</f>
        <v>0.6516708731999824</v>
      </c>
      <c r="AL176" s="11">
        <f>'OddsRatio_working_3-way'!Z176+'OddsRatio_working_3-way'!AF176</f>
        <v>1.167086172507573</v>
      </c>
      <c r="AM176" s="11">
        <f>'OddsRatio_working_3-way'!AA176+'OddsRatio_working_3-way'!AG176</f>
        <v>-1.090367951882717</v>
      </c>
      <c r="AN176" s="11">
        <f>'OddsRatio_working_3-way'!AB176+'OddsRatio_working_3-way'!AH176</f>
        <v>-7.6718220624855712E-2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1.167086172507573</v>
      </c>
      <c r="AS176" s="11">
        <f>IF(('OddsRatio_working_3-way'!X176=0),IF(Q176&gt;0,-Q176^(1/3),(-Q176)^(1/3)),'OddsRatio_working_3-way'!AM176-'OddsRatio_working_3-way'!R176/3)</f>
        <v>-1.090367951882717</v>
      </c>
      <c r="AT176" s="11">
        <f>IF(('OddsRatio_working_3-way'!X176=0),IF(Q176&gt;0,-Q176^(1/3),(-Q176)^(1/3)),'OddsRatio_working_3-way'!AN176-'OddsRatio_working_3-way'!R176/3)</f>
        <v>-7.6718220624855712E-2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9">
        <f t="shared" si="39"/>
        <v>0.40633069442618475</v>
      </c>
      <c r="E177" s="9">
        <f t="shared" si="40"/>
        <v>0.29081717901335735</v>
      </c>
      <c r="F177" s="9">
        <f t="shared" si="41"/>
        <v>0.30285212656045796</v>
      </c>
      <c r="G177" s="9">
        <f t="shared" si="42"/>
        <v>1.051114832563715</v>
      </c>
      <c r="H177" s="9">
        <f t="shared" si="43"/>
        <v>2.4610496172635634</v>
      </c>
      <c r="I177" s="9">
        <f t="shared" si="44"/>
        <v>3.4385864115478184</v>
      </c>
      <c r="J177" s="9">
        <f t="shared" si="45"/>
        <v>3.3019414833145357</v>
      </c>
      <c r="K177" s="11">
        <f t="shared" si="46"/>
        <v>0.41841004184100417</v>
      </c>
      <c r="L177" s="11">
        <f t="shared" si="47"/>
        <v>0.30120481927710846</v>
      </c>
      <c r="M177" s="11">
        <f t="shared" si="48"/>
        <v>0.31347962382445144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-0.27901029756148976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0.23309091351568581</v>
      </c>
      <c r="Q177" s="11">
        <f>2*'OddsRatio_working_3-way'!K177*'OddsRatio_working_3-way'!L177*'OddsRatio_working_3-way'!M177</f>
        <v>7.9013868988368069E-2</v>
      </c>
      <c r="R177" s="11">
        <f t="shared" si="49"/>
        <v>0</v>
      </c>
      <c r="S177" s="11">
        <f t="shared" si="50"/>
        <v>-0.83542046853778218</v>
      </c>
      <c r="T177" s="11">
        <f t="shared" si="51"/>
        <v>-0.28319337916534987</v>
      </c>
      <c r="U177" s="11">
        <f>'OddsRatio_working_3-way'!S177-'OddsRatio_working_3-way'!R177^2/3</f>
        <v>-0.83542046853778218</v>
      </c>
      <c r="V177" s="11">
        <f>'OddsRatio_working_3-way'!S177*'OddsRatio_working_3-way'!R177/3-2*'OddsRatio_working_3-way'!R177^3/27-'OddsRatio_working_3-way'!T177</f>
        <v>0.28319337916534987</v>
      </c>
      <c r="W177" s="11">
        <f>'OddsRatio_working_3-way'!V177^2+4*'OddsRatio_working_3-way'!U177^3/27</f>
        <v>-6.1811842889916979E-3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0.14695209618450608</v>
      </c>
      <c r="Y177" s="11">
        <f>IF('OddsRatio_working_3-way'!W177&gt;=0,IF('OddsRatio_working_3-way'!V177+SQRT('OddsRatio_working_3-way'!W177)&gt;0,0,PI()),ACOS('OddsRatio_working_3-way'!V177/(2*'OddsRatio_working_3-way'!X177)))</f>
        <v>0.27080155601718392</v>
      </c>
      <c r="Z177" s="11">
        <f>'OddsRatio_working_3-way'!X177^(1/3)*COS('OddsRatio_working_3-way'!Y177/3)</f>
        <v>0.52555741628185759</v>
      </c>
      <c r="AA177" s="11">
        <f>'OddsRatio_working_3-way'!X177^(1/3)*COS(('OddsRatio_working_3-way'!Y177+2*PI())/3)</f>
        <v>-0.30397541647787329</v>
      </c>
      <c r="AB177" s="11">
        <f>'OddsRatio_working_3-way'!X177^(1/3)*COS(('OddsRatio_working_3-way'!Y177+4*PI())/3)</f>
        <v>-0.22158199980398446</v>
      </c>
      <c r="AC177" s="11">
        <f>'OddsRatio_working_3-way'!X177^(1/3)*SIN('OddsRatio_working_3-way'!Y177/3)</f>
        <v>4.7569861296122902E-2</v>
      </c>
      <c r="AD177" s="11">
        <f>'OddsRatio_working_3-way'!X177^(1/3)*SIN(('OddsRatio_working_3-way'!Y177+2*PI())/3)</f>
        <v>0.43136114299934064</v>
      </c>
      <c r="AE177" s="11">
        <f>'OddsRatio_working_3-way'!X177^(1/3)*SIN(('OddsRatio_working_3-way'!Y177+4*PI())/3)</f>
        <v>-0.47893100429546337</v>
      </c>
      <c r="AF177" s="11">
        <f>-'OddsRatio_working_3-way'!U177/(3*'OddsRatio_working_3-way'!X177^(1/3))*COS(('OddsRatio_working_3-way'!Y177)/3)</f>
        <v>0.52555741628185748</v>
      </c>
      <c r="AG177" s="11">
        <f>-'OddsRatio_working_3-way'!U177/(3*'OddsRatio_working_3-way'!X177^(1/3))*COS(('OddsRatio_working_3-way'!Y177+2*PI())/3)</f>
        <v>-0.30397541647787318</v>
      </c>
      <c r="AH177" s="11">
        <f>-'OddsRatio_working_3-way'!U177/(3*'OddsRatio_working_3-way'!X177^(1/3))*COS(('OddsRatio_working_3-way'!Y177+4*PI())/3)</f>
        <v>-0.22158199980398441</v>
      </c>
      <c r="AI177" s="11">
        <f>'OddsRatio_working_3-way'!U177/(3*'OddsRatio_working_3-way'!X177^(1/3))*SIN(('OddsRatio_working_3-way'!Y177)/3)</f>
        <v>-4.7569861296122888E-2</v>
      </c>
      <c r="AJ177" s="11">
        <f>'OddsRatio_working_3-way'!U177/(3*'OddsRatio_working_3-way'!X177^(1/3))*SIN(('OddsRatio_working_3-way'!Y177+2*PI())/3)</f>
        <v>-0.43136114299934053</v>
      </c>
      <c r="AK177" s="11">
        <f>'OddsRatio_working_3-way'!U177/(3*'OddsRatio_working_3-way'!X177^(1/3))*SIN(('OddsRatio_working_3-way'!Y177+4*PI())/3)</f>
        <v>0.47893100429546326</v>
      </c>
      <c r="AL177" s="11">
        <f>'OddsRatio_working_3-way'!Z177+'OddsRatio_working_3-way'!AF177</f>
        <v>1.051114832563715</v>
      </c>
      <c r="AM177" s="11">
        <f>'OddsRatio_working_3-way'!AA177+'OddsRatio_working_3-way'!AG177</f>
        <v>-0.60795083295574648</v>
      </c>
      <c r="AN177" s="11">
        <f>'OddsRatio_working_3-way'!AB177+'OddsRatio_working_3-way'!AH177</f>
        <v>-0.44316399960796887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1.051114832563715</v>
      </c>
      <c r="AS177" s="11">
        <f>IF(('OddsRatio_working_3-way'!X177=0),IF(Q177&gt;0,-Q177^(1/3),(-Q177)^(1/3)),'OddsRatio_working_3-way'!AM177-'OddsRatio_working_3-way'!R177/3)</f>
        <v>-0.60795083295574648</v>
      </c>
      <c r="AT177" s="11">
        <f>IF(('OddsRatio_working_3-way'!X177=0),IF(Q177&gt;0,-Q177^(1/3),(-Q177)^(1/3)),'OddsRatio_working_3-way'!AN177-'OddsRatio_working_3-way'!R177/3)</f>
        <v>-0.44316399960796887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9">
        <f t="shared" si="39"/>
        <v>0.61004081815768119</v>
      </c>
      <c r="E178" s="9">
        <f t="shared" si="40"/>
        <v>0.2114670842376061</v>
      </c>
      <c r="F178" s="9">
        <f t="shared" si="41"/>
        <v>0.17849209760471255</v>
      </c>
      <c r="G178" s="9">
        <f t="shared" si="42"/>
        <v>1.0653909548216589</v>
      </c>
      <c r="H178" s="9">
        <f t="shared" si="43"/>
        <v>1.6392345728929953</v>
      </c>
      <c r="I178" s="9">
        <f t="shared" si="44"/>
        <v>4.7288683418758071</v>
      </c>
      <c r="J178" s="9">
        <f t="shared" si="45"/>
        <v>5.602488924829566</v>
      </c>
      <c r="K178" s="11">
        <f t="shared" si="46"/>
        <v>0.625</v>
      </c>
      <c r="L178" s="11">
        <f t="shared" si="47"/>
        <v>0.22222222222222221</v>
      </c>
      <c r="M178" s="11">
        <f t="shared" si="48"/>
        <v>0.18796992481203006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-0.23684210526315785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0.21982038429406853</v>
      </c>
      <c r="Q178" s="11">
        <f>2*'OddsRatio_working_3-way'!K178*'OddsRatio_working_3-way'!L178*'OddsRatio_working_3-way'!M178</f>
        <v>5.2213868003341685E-2</v>
      </c>
      <c r="R178" s="11">
        <f t="shared" si="49"/>
        <v>0</v>
      </c>
      <c r="S178" s="11">
        <f t="shared" si="50"/>
        <v>-0.92813051146384506</v>
      </c>
      <c r="T178" s="11">
        <f t="shared" si="51"/>
        <v>-0.22045855379188714</v>
      </c>
      <c r="U178" s="11">
        <f>'OddsRatio_working_3-way'!S178-'OddsRatio_working_3-way'!R178^2/3</f>
        <v>-0.92813051146384506</v>
      </c>
      <c r="V178" s="11">
        <f>'OddsRatio_working_3-way'!S178*'OddsRatio_working_3-way'!R178/3-2*'OddsRatio_working_3-way'!R178^3/27-'OddsRatio_working_3-way'!T178</f>
        <v>0.22045855379188714</v>
      </c>
      <c r="W178" s="11">
        <f>'OddsRatio_working_3-way'!V178^2+4*'OddsRatio_working_3-way'!U178^3/27</f>
        <v>-6.9844838293502076E-2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0.17208051330228569</v>
      </c>
      <c r="Y178" s="11">
        <f>IF('OddsRatio_working_3-way'!W178&gt;=0,IF('OddsRatio_working_3-way'!V178+SQRT('OddsRatio_working_3-way'!W178)&gt;0,0,PI()),ACOS('OddsRatio_working_3-way'!V178/(2*'OddsRatio_working_3-way'!X178)))</f>
        <v>0.87555856057932246</v>
      </c>
      <c r="Z178" s="11">
        <f>'OddsRatio_working_3-way'!X178^(1/3)*COS('OddsRatio_working_3-way'!Y178/3)</f>
        <v>0.53269547741082945</v>
      </c>
      <c r="AA178" s="11">
        <f>'OddsRatio_working_3-way'!X178^(1/3)*COS(('OddsRatio_working_3-way'!Y178+2*PI())/3)</f>
        <v>-0.40494526438858719</v>
      </c>
      <c r="AB178" s="11">
        <f>'OddsRatio_working_3-way'!X178^(1/3)*COS(('OddsRatio_working_3-way'!Y178+4*PI())/3)</f>
        <v>-0.12775021302224232</v>
      </c>
      <c r="AC178" s="11">
        <f>'OddsRatio_working_3-way'!X178^(1/3)*SIN('OddsRatio_working_3-way'!Y178/3)</f>
        <v>0.16003863752439143</v>
      </c>
      <c r="AD178" s="11">
        <f>'OddsRatio_working_3-way'!X178^(1/3)*SIN(('OddsRatio_working_3-way'!Y178+2*PI())/3)</f>
        <v>0.38130849715666215</v>
      </c>
      <c r="AE178" s="11">
        <f>'OddsRatio_working_3-way'!X178^(1/3)*SIN(('OddsRatio_working_3-way'!Y178+4*PI())/3)</f>
        <v>-0.54134713468105355</v>
      </c>
      <c r="AF178" s="11">
        <f>-'OddsRatio_working_3-way'!U178/(3*'OddsRatio_working_3-way'!X178^(1/3))*COS(('OddsRatio_working_3-way'!Y178)/3)</f>
        <v>0.53269547741082945</v>
      </c>
      <c r="AG178" s="11">
        <f>-'OddsRatio_working_3-way'!U178/(3*'OddsRatio_working_3-way'!X178^(1/3))*COS(('OddsRatio_working_3-way'!Y178+2*PI())/3)</f>
        <v>-0.40494526438858719</v>
      </c>
      <c r="AH178" s="11">
        <f>-'OddsRatio_working_3-way'!U178/(3*'OddsRatio_working_3-way'!X178^(1/3))*COS(('OddsRatio_working_3-way'!Y178+4*PI())/3)</f>
        <v>-0.12775021302224232</v>
      </c>
      <c r="AI178" s="11">
        <f>'OddsRatio_working_3-way'!U178/(3*'OddsRatio_working_3-way'!X178^(1/3))*SIN(('OddsRatio_working_3-way'!Y178)/3)</f>
        <v>-0.16003863752439143</v>
      </c>
      <c r="AJ178" s="11">
        <f>'OddsRatio_working_3-way'!U178/(3*'OddsRatio_working_3-way'!X178^(1/3))*SIN(('OddsRatio_working_3-way'!Y178+2*PI())/3)</f>
        <v>-0.38130849715666215</v>
      </c>
      <c r="AK178" s="11">
        <f>'OddsRatio_working_3-way'!U178/(3*'OddsRatio_working_3-way'!X178^(1/3))*SIN(('OddsRatio_working_3-way'!Y178+4*PI())/3)</f>
        <v>0.54134713468105355</v>
      </c>
      <c r="AL178" s="11">
        <f>'OddsRatio_working_3-way'!Z178+'OddsRatio_working_3-way'!AF178</f>
        <v>1.0653909548216589</v>
      </c>
      <c r="AM178" s="11">
        <f>'OddsRatio_working_3-way'!AA178+'OddsRatio_working_3-way'!AG178</f>
        <v>-0.80989052877717438</v>
      </c>
      <c r="AN178" s="11">
        <f>'OddsRatio_working_3-way'!AB178+'OddsRatio_working_3-way'!AH178</f>
        <v>-0.25550042604448464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1.0653909548216589</v>
      </c>
      <c r="AS178" s="11">
        <f>IF(('OddsRatio_working_3-way'!X178=0),IF(Q178&gt;0,-Q178^(1/3),(-Q178)^(1/3)),'OddsRatio_working_3-way'!AM178-'OddsRatio_working_3-way'!R178/3)</f>
        <v>-0.80989052877717438</v>
      </c>
      <c r="AT178" s="11">
        <f>IF(('OddsRatio_working_3-way'!X178=0),IF(Q178&gt;0,-Q178^(1/3),(-Q178)^(1/3)),'OddsRatio_working_3-way'!AN178-'OddsRatio_working_3-way'!R178/3)</f>
        <v>-0.25550042604448464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9">
        <f t="shared" si="39"/>
        <v>0.27246702546134055</v>
      </c>
      <c r="E179" s="9">
        <f t="shared" si="40"/>
        <v>0.32123274595200718</v>
      </c>
      <c r="F179" s="9">
        <f t="shared" si="41"/>
        <v>0.40630022858665243</v>
      </c>
      <c r="G179" s="9">
        <f t="shared" si="42"/>
        <v>1.0512475939115824</v>
      </c>
      <c r="H179" s="9">
        <f t="shared" si="43"/>
        <v>3.6701688885354193</v>
      </c>
      <c r="I179" s="9">
        <f t="shared" si="44"/>
        <v>3.1130076637622803</v>
      </c>
      <c r="J179" s="9">
        <f t="shared" si="45"/>
        <v>2.4612341555370993</v>
      </c>
      <c r="K179" s="11">
        <f t="shared" si="46"/>
        <v>0.2824858757062147</v>
      </c>
      <c r="L179" s="11">
        <f t="shared" si="47"/>
        <v>0.33222591362126247</v>
      </c>
      <c r="M179" s="11">
        <f t="shared" si="48"/>
        <v>0.41841004184100417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-0.27866146483331822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0.23324846073686256</v>
      </c>
      <c r="Q179" s="11">
        <f>2*'OddsRatio_working_3-way'!K179*'OddsRatio_working_3-way'!L179*'OddsRatio_working_3-way'!M179</f>
        <v>7.8534835264936875E-2</v>
      </c>
      <c r="R179" s="11">
        <f t="shared" si="49"/>
        <v>0</v>
      </c>
      <c r="S179" s="11">
        <f t="shared" si="50"/>
        <v>-0.83703163218631782</v>
      </c>
      <c r="T179" s="11">
        <f t="shared" si="51"/>
        <v>-0.28182883238596557</v>
      </c>
      <c r="U179" s="11">
        <f>'OddsRatio_working_3-way'!S179-'OddsRatio_working_3-way'!R179^2/3</f>
        <v>-0.83703163218631782</v>
      </c>
      <c r="V179" s="11">
        <f>'OddsRatio_working_3-way'!S179*'OddsRatio_working_3-way'!R179/3-2*'OddsRatio_working_3-way'!R179^3/27-'OddsRatio_working_3-way'!T179</f>
        <v>0.28182883238596557</v>
      </c>
      <c r="W179" s="11">
        <f>'OddsRatio_working_3-way'!V179^2+4*'OddsRatio_working_3-way'!U179^3/27</f>
        <v>-7.4529147322500988E-3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0.14737741134268742</v>
      </c>
      <c r="Y179" s="11">
        <f>IF('OddsRatio_working_3-way'!W179&gt;=0,IF('OddsRatio_working_3-way'!V179+SQRT('OddsRatio_working_3-way'!W179)&gt;0,0,PI()),ACOS('OddsRatio_working_3-way'!V179/(2*'OddsRatio_working_3-way'!X179)))</f>
        <v>0.29724631098404242</v>
      </c>
      <c r="Z179" s="11">
        <f>'OddsRatio_working_3-way'!X179^(1/3)*COS('OddsRatio_working_3-way'!Y179/3)</f>
        <v>0.5256237969557912</v>
      </c>
      <c r="AA179" s="11">
        <f>'OddsRatio_working_3-way'!X179^(1/3)*COS(('OddsRatio_working_3-way'!Y179+2*PI())/3)</f>
        <v>-0.30806260125599999</v>
      </c>
      <c r="AB179" s="11">
        <f>'OddsRatio_working_3-way'!X179^(1/3)*COS(('OddsRatio_working_3-way'!Y179+4*PI())/3)</f>
        <v>-0.21756119569979115</v>
      </c>
      <c r="AC179" s="11">
        <f>'OddsRatio_working_3-way'!X179^(1/3)*SIN('OddsRatio_working_3-way'!Y179/3)</f>
        <v>5.2251010859916638E-2</v>
      </c>
      <c r="AD179" s="11">
        <f>'OddsRatio_working_3-way'!X179^(1/3)*SIN(('OddsRatio_working_3-way'!Y179+2*PI())/3)</f>
        <v>0.42907805556739059</v>
      </c>
      <c r="AE179" s="11">
        <f>'OddsRatio_working_3-way'!X179^(1/3)*SIN(('OddsRatio_working_3-way'!Y179+4*PI())/3)</f>
        <v>-0.48132906642730722</v>
      </c>
      <c r="AF179" s="11">
        <f>-'OddsRatio_working_3-way'!U179/(3*'OddsRatio_working_3-way'!X179^(1/3))*COS(('OddsRatio_working_3-way'!Y179)/3)</f>
        <v>0.5256237969557912</v>
      </c>
      <c r="AG179" s="11">
        <f>-'OddsRatio_working_3-way'!U179/(3*'OddsRatio_working_3-way'!X179^(1/3))*COS(('OddsRatio_working_3-way'!Y179+2*PI())/3)</f>
        <v>-0.30806260125599999</v>
      </c>
      <c r="AH179" s="11">
        <f>-'OddsRatio_working_3-way'!U179/(3*'OddsRatio_working_3-way'!X179^(1/3))*COS(('OddsRatio_working_3-way'!Y179+4*PI())/3)</f>
        <v>-0.21756119569979115</v>
      </c>
      <c r="AI179" s="11">
        <f>'OddsRatio_working_3-way'!U179/(3*'OddsRatio_working_3-way'!X179^(1/3))*SIN(('OddsRatio_working_3-way'!Y179)/3)</f>
        <v>-5.2251010859916638E-2</v>
      </c>
      <c r="AJ179" s="11">
        <f>'OddsRatio_working_3-way'!U179/(3*'OddsRatio_working_3-way'!X179^(1/3))*SIN(('OddsRatio_working_3-way'!Y179+2*PI())/3)</f>
        <v>-0.42907805556739059</v>
      </c>
      <c r="AK179" s="11">
        <f>'OddsRatio_working_3-way'!U179/(3*'OddsRatio_working_3-way'!X179^(1/3))*SIN(('OddsRatio_working_3-way'!Y179+4*PI())/3)</f>
        <v>0.48132906642730722</v>
      </c>
      <c r="AL179" s="11">
        <f>'OddsRatio_working_3-way'!Z179+'OddsRatio_working_3-way'!AF179</f>
        <v>1.0512475939115824</v>
      </c>
      <c r="AM179" s="11">
        <f>'OddsRatio_working_3-way'!AA179+'OddsRatio_working_3-way'!AG179</f>
        <v>-0.61612520251199998</v>
      </c>
      <c r="AN179" s="11">
        <f>'OddsRatio_working_3-way'!AB179+'OddsRatio_working_3-way'!AH179</f>
        <v>-0.43512239139958231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1.0512475939115824</v>
      </c>
      <c r="AS179" s="11">
        <f>IF(('OddsRatio_working_3-way'!X179=0),IF(Q179&gt;0,-Q179^(1/3),(-Q179)^(1/3)),'OddsRatio_working_3-way'!AM179-'OddsRatio_working_3-way'!R179/3)</f>
        <v>-0.61612520251199998</v>
      </c>
      <c r="AT179" s="11">
        <f>IF(('OddsRatio_working_3-way'!X179=0),IF(Q179&gt;0,-Q179^(1/3),(-Q179)^(1/3)),'OddsRatio_working_3-way'!AN179-'OddsRatio_working_3-way'!R179/3)</f>
        <v>-0.43512239139958231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9">
        <f t="shared" si="39"/>
        <v>0.47324296868852866</v>
      </c>
      <c r="E180" s="9">
        <f t="shared" si="40"/>
        <v>0.26883930627621178</v>
      </c>
      <c r="F180" s="9">
        <f t="shared" si="41"/>
        <v>0.2579177250352595</v>
      </c>
      <c r="G180" s="9">
        <f t="shared" si="42"/>
        <v>1.050074968792464</v>
      </c>
      <c r="H180" s="9">
        <f t="shared" si="43"/>
        <v>2.1130794669200119</v>
      </c>
      <c r="I180" s="9">
        <f t="shared" si="44"/>
        <v>3.7196941691724819</v>
      </c>
      <c r="J180" s="9">
        <f t="shared" si="45"/>
        <v>3.8772054144913524</v>
      </c>
      <c r="K180" s="11">
        <f t="shared" si="46"/>
        <v>0.4854368932038835</v>
      </c>
      <c r="L180" s="11">
        <f t="shared" si="47"/>
        <v>0.2785515320334262</v>
      </c>
      <c r="M180" s="11">
        <f t="shared" si="48"/>
        <v>0.26737967914438499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-0.27197120221718973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0.2310295791617249</v>
      </c>
      <c r="Q180" s="11">
        <f>2*'OddsRatio_working_3-way'!K180*'OddsRatio_working_3-way'!L180*'OddsRatio_working_3-way'!M180</f>
        <v>7.2309727437159577E-2</v>
      </c>
      <c r="R180" s="11">
        <f t="shared" si="49"/>
        <v>0</v>
      </c>
      <c r="S180" s="11">
        <f t="shared" si="50"/>
        <v>-0.84946338905848628</v>
      </c>
      <c r="T180" s="11">
        <f t="shared" si="51"/>
        <v>-0.26587273522957311</v>
      </c>
      <c r="U180" s="11">
        <f>'OddsRatio_working_3-way'!S180-'OddsRatio_working_3-way'!R180^2/3</f>
        <v>-0.84946338905848628</v>
      </c>
      <c r="V180" s="11">
        <f>'OddsRatio_working_3-way'!S180*'OddsRatio_working_3-way'!R180/3-2*'OddsRatio_working_3-way'!R180^3/27-'OddsRatio_working_3-way'!T180</f>
        <v>0.26587273522957311</v>
      </c>
      <c r="W180" s="11">
        <f>'OddsRatio_working_3-way'!V180^2+4*'OddsRatio_working_3-way'!U180^3/27</f>
        <v>-2.0120967166074602E-2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0.15067288948623878</v>
      </c>
      <c r="Y180" s="11">
        <f>IF('OddsRatio_working_3-way'!W180&gt;=0,IF('OddsRatio_working_3-way'!V180+SQRT('OddsRatio_working_3-way'!W180)&gt;0,0,PI()),ACOS('OddsRatio_working_3-way'!V180/(2*'OddsRatio_working_3-way'!X180)))</f>
        <v>0.49010256555797826</v>
      </c>
      <c r="Z180" s="11">
        <f>'OddsRatio_working_3-way'!X180^(1/3)*COS('OddsRatio_working_3-way'!Y180/3)</f>
        <v>0.5250374843962321</v>
      </c>
      <c r="AA180" s="11">
        <f>'OddsRatio_working_3-way'!X180^(1/3)*COS(('OddsRatio_working_3-way'!Y180+2*PI())/3)</f>
        <v>-0.33746924085408808</v>
      </c>
      <c r="AB180" s="11">
        <f>'OddsRatio_working_3-way'!X180^(1/3)*COS(('OddsRatio_working_3-way'!Y180+4*PI())/3)</f>
        <v>-0.1875682435421441</v>
      </c>
      <c r="AC180" s="11">
        <f>'OddsRatio_working_3-way'!X180^(1/3)*SIN('OddsRatio_working_3-way'!Y180/3)</f>
        <v>8.6545381149844225E-2</v>
      </c>
      <c r="AD180" s="11">
        <f>'OddsRatio_working_3-way'!X180^(1/3)*SIN(('OddsRatio_working_3-way'!Y180+2*PI())/3)</f>
        <v>0.41142310885129063</v>
      </c>
      <c r="AE180" s="11">
        <f>'OddsRatio_working_3-way'!X180^(1/3)*SIN(('OddsRatio_working_3-way'!Y180+4*PI())/3)</f>
        <v>-0.49796849000113491</v>
      </c>
      <c r="AF180" s="11">
        <f>-'OddsRatio_working_3-way'!U180/(3*'OddsRatio_working_3-way'!X180^(1/3))*COS(('OddsRatio_working_3-way'!Y180)/3)</f>
        <v>0.52503748439623199</v>
      </c>
      <c r="AG180" s="11">
        <f>-'OddsRatio_working_3-way'!U180/(3*'OddsRatio_working_3-way'!X180^(1/3))*COS(('OddsRatio_working_3-way'!Y180+2*PI())/3)</f>
        <v>-0.33746924085408803</v>
      </c>
      <c r="AH180" s="11">
        <f>-'OddsRatio_working_3-way'!U180/(3*'OddsRatio_working_3-way'!X180^(1/3))*COS(('OddsRatio_working_3-way'!Y180+4*PI())/3)</f>
        <v>-0.18756824354214405</v>
      </c>
      <c r="AI180" s="11">
        <f>'OddsRatio_working_3-way'!U180/(3*'OddsRatio_working_3-way'!X180^(1/3))*SIN(('OddsRatio_working_3-way'!Y180)/3)</f>
        <v>-8.6545381149844211E-2</v>
      </c>
      <c r="AJ180" s="11">
        <f>'OddsRatio_working_3-way'!U180/(3*'OddsRatio_working_3-way'!X180^(1/3))*SIN(('OddsRatio_working_3-way'!Y180+2*PI())/3)</f>
        <v>-0.41142310885129058</v>
      </c>
      <c r="AK180" s="11">
        <f>'OddsRatio_working_3-way'!U180/(3*'OddsRatio_working_3-way'!X180^(1/3))*SIN(('OddsRatio_working_3-way'!Y180+4*PI())/3)</f>
        <v>0.4979684900011348</v>
      </c>
      <c r="AL180" s="11">
        <f>'OddsRatio_working_3-way'!Z180+'OddsRatio_working_3-way'!AF180</f>
        <v>1.050074968792464</v>
      </c>
      <c r="AM180" s="11">
        <f>'OddsRatio_working_3-way'!AA180+'OddsRatio_working_3-way'!AG180</f>
        <v>-0.67493848170817605</v>
      </c>
      <c r="AN180" s="11">
        <f>'OddsRatio_working_3-way'!AB180+'OddsRatio_working_3-way'!AH180</f>
        <v>-0.37513648708428815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1.050074968792464</v>
      </c>
      <c r="AS180" s="11">
        <f>IF(('OddsRatio_working_3-way'!X180=0),IF(Q180&gt;0,-Q180^(1/3),(-Q180)^(1/3)),'OddsRatio_working_3-way'!AM180-'OddsRatio_working_3-way'!R180/3)</f>
        <v>-0.67493848170817605</v>
      </c>
      <c r="AT180" s="11">
        <f>IF(('OddsRatio_working_3-way'!X180=0),IF(Q180&gt;0,-Q180^(1/3),(-Q180)^(1/3)),'OddsRatio_working_3-way'!AN180-'OddsRatio_working_3-way'!R180/3)</f>
        <v>-0.37513648708428815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9">
        <f t="shared" si="39"/>
        <v>0.67441472312803497</v>
      </c>
      <c r="E181" s="9">
        <f t="shared" si="40"/>
        <v>0.1909263110351313</v>
      </c>
      <c r="F181" s="9">
        <f t="shared" si="41"/>
        <v>0.13465896583683387</v>
      </c>
      <c r="G181" s="9">
        <f t="shared" si="42"/>
        <v>1.0728158990026944</v>
      </c>
      <c r="H181" s="9">
        <f t="shared" si="43"/>
        <v>1.4827671545512122</v>
      </c>
      <c r="I181" s="9">
        <f t="shared" si="44"/>
        <v>5.2376228010606436</v>
      </c>
      <c r="J181" s="9">
        <f t="shared" si="45"/>
        <v>7.4261672350261394</v>
      </c>
      <c r="K181" s="11">
        <f t="shared" si="46"/>
        <v>0.68965517241379315</v>
      </c>
      <c r="L181" s="11">
        <f t="shared" si="47"/>
        <v>0.20202020202020202</v>
      </c>
      <c r="M181" s="11">
        <f t="shared" si="48"/>
        <v>0.14306151645207438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-0.21221987523600672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0.20709288135660786</v>
      </c>
      <c r="Q181" s="11">
        <f>2*'OddsRatio_working_3-way'!K181*'OddsRatio_working_3-way'!L181*'OddsRatio_working_3-way'!M181</f>
        <v>3.9863884765468302E-2</v>
      </c>
      <c r="R181" s="11">
        <f t="shared" si="49"/>
        <v>0</v>
      </c>
      <c r="S181" s="11">
        <f t="shared" si="50"/>
        <v>-0.9758411229217</v>
      </c>
      <c r="T181" s="11">
        <f t="shared" si="51"/>
        <v>-0.18784237207347446</v>
      </c>
      <c r="U181" s="11">
        <f>'OddsRatio_working_3-way'!S181-'OddsRatio_working_3-way'!R181^2/3</f>
        <v>-0.9758411229217</v>
      </c>
      <c r="V181" s="11">
        <f>'OddsRatio_working_3-way'!S181*'OddsRatio_working_3-way'!R181/3-2*'OddsRatio_working_3-way'!R181^3/27-'OddsRatio_working_3-way'!T181</f>
        <v>0.18784237207347446</v>
      </c>
      <c r="W181" s="11">
        <f>'OddsRatio_working_3-way'!V181^2+4*'OddsRatio_working_3-way'!U181^3/27</f>
        <v>-0.10238342435442266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0.18551831520136514</v>
      </c>
      <c r="Y181" s="11">
        <f>IF('OddsRatio_working_3-way'!W181&gt;=0,IF('OddsRatio_working_3-way'!V181+SQRT('OddsRatio_working_3-way'!W181)&gt;0,0,PI()),ACOS('OddsRatio_working_3-way'!V181/(2*'OddsRatio_working_3-way'!X181)))</f>
        <v>1.0399496417051488</v>
      </c>
      <c r="Z181" s="11">
        <f>'OddsRatio_working_3-way'!X181^(1/3)*COS('OddsRatio_working_3-way'!Y181/3)</f>
        <v>0.53640794950134718</v>
      </c>
      <c r="AA181" s="11">
        <f>'OddsRatio_working_3-way'!X181^(1/3)*COS(('OddsRatio_working_3-way'!Y181+2*PI())/3)</f>
        <v>-0.43601388063898849</v>
      </c>
      <c r="AB181" s="11">
        <f>'OddsRatio_working_3-way'!X181^(1/3)*COS(('OddsRatio_working_3-way'!Y181+4*PI())/3)</f>
        <v>-0.10039406886235834</v>
      </c>
      <c r="AC181" s="11">
        <f>'OddsRatio_working_3-way'!X181^(1/3)*SIN('OddsRatio_working_3-way'!Y181/3)</f>
        <v>0.19377018867460888</v>
      </c>
      <c r="AD181" s="11">
        <f>'OddsRatio_working_3-way'!X181^(1/3)*SIN(('OddsRatio_working_3-way'!Y181+2*PI())/3)</f>
        <v>0.36765781672278264</v>
      </c>
      <c r="AE181" s="11">
        <f>'OddsRatio_working_3-way'!X181^(1/3)*SIN(('OddsRatio_working_3-way'!Y181+4*PI())/3)</f>
        <v>-0.56142800539739146</v>
      </c>
      <c r="AF181" s="11">
        <f>-'OddsRatio_working_3-way'!U181/(3*'OddsRatio_working_3-way'!X181^(1/3))*COS(('OddsRatio_working_3-way'!Y181)/3)</f>
        <v>0.53640794950134718</v>
      </c>
      <c r="AG181" s="11">
        <f>-'OddsRatio_working_3-way'!U181/(3*'OddsRatio_working_3-way'!X181^(1/3))*COS(('OddsRatio_working_3-way'!Y181+2*PI())/3)</f>
        <v>-0.43601388063898849</v>
      </c>
      <c r="AH181" s="11">
        <f>-'OddsRatio_working_3-way'!U181/(3*'OddsRatio_working_3-way'!X181^(1/3))*COS(('OddsRatio_working_3-way'!Y181+4*PI())/3)</f>
        <v>-0.10039406886235834</v>
      </c>
      <c r="AI181" s="11">
        <f>'OddsRatio_working_3-way'!U181/(3*'OddsRatio_working_3-way'!X181^(1/3))*SIN(('OddsRatio_working_3-way'!Y181)/3)</f>
        <v>-0.19377018867460888</v>
      </c>
      <c r="AJ181" s="11">
        <f>'OddsRatio_working_3-way'!U181/(3*'OddsRatio_working_3-way'!X181^(1/3))*SIN(('OddsRatio_working_3-way'!Y181+2*PI())/3)</f>
        <v>-0.36765781672278264</v>
      </c>
      <c r="AK181" s="11">
        <f>'OddsRatio_working_3-way'!U181/(3*'OddsRatio_working_3-way'!X181^(1/3))*SIN(('OddsRatio_working_3-way'!Y181+4*PI())/3)</f>
        <v>0.56142800539739146</v>
      </c>
      <c r="AL181" s="11">
        <f>'OddsRatio_working_3-way'!Z181+'OddsRatio_working_3-way'!AF181</f>
        <v>1.0728158990026944</v>
      </c>
      <c r="AM181" s="11">
        <f>'OddsRatio_working_3-way'!AA181+'OddsRatio_working_3-way'!AG181</f>
        <v>-0.87202776127797699</v>
      </c>
      <c r="AN181" s="11">
        <f>'OddsRatio_working_3-way'!AB181+'OddsRatio_working_3-way'!AH181</f>
        <v>-0.20078813772471668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1.0728158990026944</v>
      </c>
      <c r="AS181" s="11">
        <f>IF(('OddsRatio_working_3-way'!X181=0),IF(Q181&gt;0,-Q181^(1/3),(-Q181)^(1/3)),'OddsRatio_working_3-way'!AM181-'OddsRatio_working_3-way'!R181/3)</f>
        <v>-0.87202776127797699</v>
      </c>
      <c r="AT181" s="11">
        <f>IF(('OddsRatio_working_3-way'!X181=0),IF(Q181&gt;0,-Q181^(1/3),(-Q181)^(1/3)),'OddsRatio_working_3-way'!AN181-'OddsRatio_working_3-way'!R181/3)</f>
        <v>-0.20078813772471668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9">
        <f t="shared" si="39"/>
        <v>0.40463012635033802</v>
      </c>
      <c r="E182" s="9">
        <f t="shared" si="40"/>
        <v>0.27408470527244816</v>
      </c>
      <c r="F182" s="9">
        <f t="shared" si="41"/>
        <v>0.32128516837721377</v>
      </c>
      <c r="G182" s="9">
        <f t="shared" si="42"/>
        <v>1.0509948908150277</v>
      </c>
      <c r="H182" s="9">
        <f t="shared" si="43"/>
        <v>2.4713928471410385</v>
      </c>
      <c r="I182" s="9">
        <f t="shared" si="44"/>
        <v>3.6485071248538694</v>
      </c>
      <c r="J182" s="9">
        <f t="shared" si="45"/>
        <v>3.1124997305382061</v>
      </c>
      <c r="K182" s="11">
        <f t="shared" si="46"/>
        <v>0.41666666666666669</v>
      </c>
      <c r="L182" s="11">
        <f t="shared" si="47"/>
        <v>0.28409090909090912</v>
      </c>
      <c r="M182" s="11">
        <f t="shared" si="48"/>
        <v>0.33222591362126247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-0.27887156448202965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0.2332030856740159</v>
      </c>
      <c r="Q182" s="11">
        <f>2*'OddsRatio_working_3-way'!K182*'OddsRatio_working_3-way'!L182*'OddsRatio_working_3-way'!M182</f>
        <v>7.8651968186851925E-2</v>
      </c>
      <c r="R182" s="11">
        <f t="shared" si="49"/>
        <v>0</v>
      </c>
      <c r="S182" s="11">
        <f t="shared" si="50"/>
        <v>-0.83623830958585743</v>
      </c>
      <c r="T182" s="11">
        <f t="shared" si="51"/>
        <v>-0.28203652937128415</v>
      </c>
      <c r="U182" s="11">
        <f>'OddsRatio_working_3-way'!S182-'OddsRatio_working_3-way'!R182^2/3</f>
        <v>-0.83623830958585743</v>
      </c>
      <c r="V182" s="11">
        <f>'OddsRatio_working_3-way'!S182*'OddsRatio_working_3-way'!R182/3-2*'OddsRatio_working_3-way'!R182^3/27-'OddsRatio_working_3-way'!T182</f>
        <v>0.28203652937128415</v>
      </c>
      <c r="W182" s="11">
        <f>'OddsRatio_working_3-way'!V182^2+4*'OddsRatio_working_3-way'!U182^3/27</f>
        <v>-7.089004884714048E-3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0.147167938750695</v>
      </c>
      <c r="Y182" s="11">
        <f>IF('OddsRatio_working_3-way'!W182&gt;=0,IF('OddsRatio_working_3-way'!V182+SQRT('OddsRatio_working_3-way'!W182)&gt;0,0,PI()),ACOS('OddsRatio_working_3-way'!V182/(2*'OddsRatio_working_3-way'!X182)))</f>
        <v>0.29010718066874164</v>
      </c>
      <c r="Z182" s="11">
        <f>'OddsRatio_working_3-way'!X182^(1/3)*COS('OddsRatio_working_3-way'!Y182/3)</f>
        <v>0.52549744540751375</v>
      </c>
      <c r="AA182" s="11">
        <f>'OddsRatio_working_3-way'!X182^(1/3)*COS(('OddsRatio_working_3-way'!Y182+2*PI())/3)</f>
        <v>-0.30689511042797718</v>
      </c>
      <c r="AB182" s="11">
        <f>'OddsRatio_working_3-way'!X182^(1/3)*COS(('OddsRatio_working_3-way'!Y182+4*PI())/3)</f>
        <v>-0.21860233497953652</v>
      </c>
      <c r="AC182" s="11">
        <f>'OddsRatio_working_3-way'!X182^(1/3)*SIN('OddsRatio_working_3-way'!Y182/3)</f>
        <v>5.0975857672656437E-2</v>
      </c>
      <c r="AD182" s="11">
        <f>'OddsRatio_working_3-way'!X182^(1/3)*SIN(('OddsRatio_working_3-way'!Y182+2*PI())/3)</f>
        <v>0.42960620851040493</v>
      </c>
      <c r="AE182" s="11">
        <f>'OddsRatio_working_3-way'!X182^(1/3)*SIN(('OddsRatio_working_3-way'!Y182+4*PI())/3)</f>
        <v>-0.48058206618306126</v>
      </c>
      <c r="AF182" s="11">
        <f>-'OddsRatio_working_3-way'!U182/(3*'OddsRatio_working_3-way'!X182^(1/3))*COS(('OddsRatio_working_3-way'!Y182)/3)</f>
        <v>0.52549744540751386</v>
      </c>
      <c r="AG182" s="11">
        <f>-'OddsRatio_working_3-way'!U182/(3*'OddsRatio_working_3-way'!X182^(1/3))*COS(('OddsRatio_working_3-way'!Y182+2*PI())/3)</f>
        <v>-0.30689511042797724</v>
      </c>
      <c r="AH182" s="11">
        <f>-'OddsRatio_working_3-way'!U182/(3*'OddsRatio_working_3-way'!X182^(1/3))*COS(('OddsRatio_working_3-way'!Y182+4*PI())/3)</f>
        <v>-0.21860233497953657</v>
      </c>
      <c r="AI182" s="11">
        <f>'OddsRatio_working_3-way'!U182/(3*'OddsRatio_working_3-way'!X182^(1/3))*SIN(('OddsRatio_working_3-way'!Y182)/3)</f>
        <v>-5.0975857672656451E-2</v>
      </c>
      <c r="AJ182" s="11">
        <f>'OddsRatio_working_3-way'!U182/(3*'OddsRatio_working_3-way'!X182^(1/3))*SIN(('OddsRatio_working_3-way'!Y182+2*PI())/3)</f>
        <v>-0.42960620851040504</v>
      </c>
      <c r="AK182" s="11">
        <f>'OddsRatio_working_3-way'!U182/(3*'OddsRatio_working_3-way'!X182^(1/3))*SIN(('OddsRatio_working_3-way'!Y182+4*PI())/3)</f>
        <v>0.48058206618306137</v>
      </c>
      <c r="AL182" s="11">
        <f>'OddsRatio_working_3-way'!Z182+'OddsRatio_working_3-way'!AF182</f>
        <v>1.0509948908150277</v>
      </c>
      <c r="AM182" s="11">
        <f>'OddsRatio_working_3-way'!AA182+'OddsRatio_working_3-way'!AG182</f>
        <v>-0.61379022085595447</v>
      </c>
      <c r="AN182" s="11">
        <f>'OddsRatio_working_3-way'!AB182+'OddsRatio_working_3-way'!AH182</f>
        <v>-0.43720466995907309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1.0509948908150277</v>
      </c>
      <c r="AS182" s="11">
        <f>IF(('OddsRatio_working_3-way'!X182=0),IF(Q182&gt;0,-Q182^(1/3),(-Q182)^(1/3)),'OddsRatio_working_3-way'!AM182-'OddsRatio_working_3-way'!R182/3)</f>
        <v>-0.61379022085595447</v>
      </c>
      <c r="AT182" s="11">
        <f>IF(('OddsRatio_working_3-way'!X182=0),IF(Q182&gt;0,-Q182^(1/3),(-Q182)^(1/3)),'OddsRatio_working_3-way'!AN182-'OddsRatio_working_3-way'!R182/3)</f>
        <v>-0.43720466995907309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9">
        <f t="shared" si="39"/>
        <v>0.63850694312564482</v>
      </c>
      <c r="E183" s="9">
        <f t="shared" si="40"/>
        <v>0.21892202564044735</v>
      </c>
      <c r="F183" s="9">
        <f t="shared" si="41"/>
        <v>0.14257103123390802</v>
      </c>
      <c r="G183" s="9">
        <f t="shared" si="42"/>
        <v>1.0682144944613894</v>
      </c>
      <c r="H183" s="9">
        <f t="shared" si="43"/>
        <v>1.5661536820645361</v>
      </c>
      <c r="I183" s="9">
        <f t="shared" si="44"/>
        <v>4.567836411501041</v>
      </c>
      <c r="J183" s="9">
        <f t="shared" si="45"/>
        <v>7.0140476038176232</v>
      </c>
      <c r="K183" s="11">
        <f t="shared" si="46"/>
        <v>0.65359477124183007</v>
      </c>
      <c r="L183" s="11">
        <f t="shared" si="47"/>
        <v>0.2304147465437788</v>
      </c>
      <c r="M183" s="11">
        <f t="shared" si="48"/>
        <v>0.15082956259426847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-0.22637895067853786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0.21578880826564717</v>
      </c>
      <c r="Q183" s="11">
        <f>2*'OddsRatio_working_3-way'!K183*'OddsRatio_working_3-way'!L183*'OddsRatio_working_3-way'!M183</f>
        <v>4.5429222792767829E-2</v>
      </c>
      <c r="R183" s="11">
        <f t="shared" si="49"/>
        <v>0</v>
      </c>
      <c r="S183" s="11">
        <f t="shared" si="50"/>
        <v>-0.95321940321240872</v>
      </c>
      <c r="T183" s="11">
        <f t="shared" si="51"/>
        <v>-0.20067776909734922</v>
      </c>
      <c r="U183" s="11">
        <f>'OddsRatio_working_3-way'!S183-'OddsRatio_working_3-way'!R183^2/3</f>
        <v>-0.95321940321240872</v>
      </c>
      <c r="V183" s="11">
        <f>'OddsRatio_working_3-way'!S183*'OddsRatio_working_3-way'!R183/3-2*'OddsRatio_working_3-way'!R183^3/27-'OddsRatio_working_3-way'!T183</f>
        <v>0.20067776909734922</v>
      </c>
      <c r="W183" s="11">
        <f>'OddsRatio_working_3-way'!V183^2+4*'OddsRatio_working_3-way'!U183^3/27</f>
        <v>-8.8042670997942163E-2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0.17910488408180775</v>
      </c>
      <c r="Y183" s="11">
        <f>IF('OddsRatio_working_3-way'!W183&gt;=0,IF('OddsRatio_working_3-way'!V183+SQRT('OddsRatio_working_3-way'!W183)&gt;0,0,PI()),ACOS('OddsRatio_working_3-way'!V183/(2*'OddsRatio_working_3-way'!X183)))</f>
        <v>0.97613992953225359</v>
      </c>
      <c r="Z183" s="11">
        <f>'OddsRatio_working_3-way'!X183^(1/3)*COS('OddsRatio_working_3-way'!Y183/3)</f>
        <v>0.53410724723069469</v>
      </c>
      <c r="AA183" s="11">
        <f>'OddsRatio_working_3-way'!X183^(1/3)*COS(('OddsRatio_working_3-way'!Y183+2*PI())/3)</f>
        <v>-0.42310469584761168</v>
      </c>
      <c r="AB183" s="11">
        <f>'OddsRatio_working_3-way'!X183^(1/3)*COS(('OddsRatio_working_3-way'!Y183+4*PI())/3)</f>
        <v>-0.11100255138308311</v>
      </c>
      <c r="AC183" s="11">
        <f>'OddsRatio_working_3-way'!X183^(1/3)*SIN('OddsRatio_working_3-way'!Y183/3)</f>
        <v>0.18019225712125519</v>
      </c>
      <c r="AD183" s="11">
        <f>'OddsRatio_working_3-way'!X183^(1/3)*SIN(('OddsRatio_working_3-way'!Y183+2*PI())/3)</f>
        <v>0.37245431588652977</v>
      </c>
      <c r="AE183" s="11">
        <f>'OddsRatio_working_3-way'!X183^(1/3)*SIN(('OddsRatio_working_3-way'!Y183+4*PI())/3)</f>
        <v>-0.55264657300778486</v>
      </c>
      <c r="AF183" s="11">
        <f>-'OddsRatio_working_3-way'!U183/(3*'OddsRatio_working_3-way'!X183^(1/3))*COS(('OddsRatio_working_3-way'!Y183)/3)</f>
        <v>0.53410724723069469</v>
      </c>
      <c r="AG183" s="11">
        <f>-'OddsRatio_working_3-way'!U183/(3*'OddsRatio_working_3-way'!X183^(1/3))*COS(('OddsRatio_working_3-way'!Y183+2*PI())/3)</f>
        <v>-0.42310469584761168</v>
      </c>
      <c r="AH183" s="11">
        <f>-'OddsRatio_working_3-way'!U183/(3*'OddsRatio_working_3-way'!X183^(1/3))*COS(('OddsRatio_working_3-way'!Y183+4*PI())/3)</f>
        <v>-0.11100255138308311</v>
      </c>
      <c r="AI183" s="11">
        <f>'OddsRatio_working_3-way'!U183/(3*'OddsRatio_working_3-way'!X183^(1/3))*SIN(('OddsRatio_working_3-way'!Y183)/3)</f>
        <v>-0.18019225712125519</v>
      </c>
      <c r="AJ183" s="11">
        <f>'OddsRatio_working_3-way'!U183/(3*'OddsRatio_working_3-way'!X183^(1/3))*SIN(('OddsRatio_working_3-way'!Y183+2*PI())/3)</f>
        <v>-0.37245431588652977</v>
      </c>
      <c r="AK183" s="11">
        <f>'OddsRatio_working_3-way'!U183/(3*'OddsRatio_working_3-way'!X183^(1/3))*SIN(('OddsRatio_working_3-way'!Y183+4*PI())/3)</f>
        <v>0.55264657300778486</v>
      </c>
      <c r="AL183" s="11">
        <f>'OddsRatio_working_3-way'!Z183+'OddsRatio_working_3-way'!AF183</f>
        <v>1.0682144944613894</v>
      </c>
      <c r="AM183" s="11">
        <f>'OddsRatio_working_3-way'!AA183+'OddsRatio_working_3-way'!AG183</f>
        <v>-0.84620939169522336</v>
      </c>
      <c r="AN183" s="11">
        <f>'OddsRatio_working_3-way'!AB183+'OddsRatio_working_3-way'!AH183</f>
        <v>-0.22200510276616622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1.0682144944613894</v>
      </c>
      <c r="AS183" s="11">
        <f>IF(('OddsRatio_working_3-way'!X183=0),IF(Q183&gt;0,-Q183^(1/3),(-Q183)^(1/3)),'OddsRatio_working_3-way'!AM183-'OddsRatio_working_3-way'!R183/3)</f>
        <v>-0.84620939169522336</v>
      </c>
      <c r="AT183" s="11">
        <f>IF(('OddsRatio_working_3-way'!X183=0),IF(Q183&gt;0,-Q183^(1/3),(-Q183)^(1/3)),'OddsRatio_working_3-way'!AN183-'OddsRatio_working_3-way'!R183/3)</f>
        <v>-0.22200510276616622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9">
        <f t="shared" si="39"/>
        <v>0.40080825702635176</v>
      </c>
      <c r="E184" s="9">
        <f t="shared" si="40"/>
        <v>0.31921669995740054</v>
      </c>
      <c r="F184" s="9">
        <f t="shared" si="41"/>
        <v>0.27997504301624793</v>
      </c>
      <c r="G184" s="9">
        <f t="shared" si="42"/>
        <v>1.0454255807637423</v>
      </c>
      <c r="H184" s="9">
        <f t="shared" si="43"/>
        <v>2.4949585804921517</v>
      </c>
      <c r="I184" s="9">
        <f t="shared" si="44"/>
        <v>3.132668184758034</v>
      </c>
      <c r="J184" s="9">
        <f t="shared" si="45"/>
        <v>3.5717469286788055</v>
      </c>
      <c r="K184" s="11">
        <f t="shared" si="46"/>
        <v>0.41152263374485593</v>
      </c>
      <c r="L184" s="11">
        <f t="shared" si="47"/>
        <v>0.32894736842105265</v>
      </c>
      <c r="M184" s="11">
        <f t="shared" si="48"/>
        <v>0.28901734104046245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-0.28076654384838151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0.23200574403968247</v>
      </c>
      <c r="Q184" s="11">
        <f>2*'OddsRatio_working_3-way'!K184*'OddsRatio_working_3-way'!L184*'OddsRatio_working_3-way'!M184</f>
        <v>7.8248143015069979E-2</v>
      </c>
      <c r="R184" s="11">
        <f t="shared" si="49"/>
        <v>0</v>
      </c>
      <c r="S184" s="11">
        <f t="shared" si="50"/>
        <v>-0.82632973594236114</v>
      </c>
      <c r="T184" s="11">
        <f t="shared" si="51"/>
        <v>-0.27869468328578795</v>
      </c>
      <c r="U184" s="11">
        <f>'OddsRatio_working_3-way'!S184-'OddsRatio_working_3-way'!R184^2/3</f>
        <v>-0.82632973594236114</v>
      </c>
      <c r="V184" s="11">
        <f>'OddsRatio_working_3-way'!S184*'OddsRatio_working_3-way'!R184/3-2*'OddsRatio_working_3-way'!R184^3/27-'OddsRatio_working_3-way'!T184</f>
        <v>0.27869468328578795</v>
      </c>
      <c r="W184" s="11">
        <f>'OddsRatio_working_3-way'!V184^2+4*'OddsRatio_working_3-way'!U184^3/27</f>
        <v>-5.9196673182778797E-3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0.1445600167837251</v>
      </c>
      <c r="Y184" s="11">
        <f>IF('OddsRatio_working_3-way'!W184&gt;=0,IF('OddsRatio_working_3-way'!V184+SQRT('OddsRatio_working_3-way'!W184)&gt;0,0,PI()),ACOS('OddsRatio_working_3-way'!V184/(2*'OddsRatio_working_3-way'!X184)))</f>
        <v>0.26936115272979477</v>
      </c>
      <c r="Z184" s="11">
        <f>'OddsRatio_working_3-way'!X184^(1/3)*COS('OddsRatio_working_3-way'!Y184/3)</f>
        <v>0.52271279038187113</v>
      </c>
      <c r="AA184" s="11">
        <f>'OddsRatio_working_3-way'!X184^(1/3)*COS(('OddsRatio_working_3-way'!Y184+2*PI())/3)</f>
        <v>-0.30211100307751404</v>
      </c>
      <c r="AB184" s="11">
        <f>'OddsRatio_working_3-way'!X184^(1/3)*COS(('OddsRatio_working_3-way'!Y184+4*PI())/3)</f>
        <v>-0.22060178730435728</v>
      </c>
      <c r="AC184" s="11">
        <f>'OddsRatio_working_3-way'!X184^(1/3)*SIN('OddsRatio_working_3-way'!Y184/3)</f>
        <v>4.705936766806746E-2</v>
      </c>
      <c r="AD184" s="11">
        <f>'OddsRatio_working_3-way'!X184^(1/3)*SIN(('OddsRatio_working_3-way'!Y184+2*PI())/3)</f>
        <v>0.42915287151971693</v>
      </c>
      <c r="AE184" s="11">
        <f>'OddsRatio_working_3-way'!X184^(1/3)*SIN(('OddsRatio_working_3-way'!Y184+4*PI())/3)</f>
        <v>-0.47621223918778421</v>
      </c>
      <c r="AF184" s="11">
        <f>-'OddsRatio_working_3-way'!U184/(3*'OddsRatio_working_3-way'!X184^(1/3))*COS(('OddsRatio_working_3-way'!Y184)/3)</f>
        <v>0.52271279038187124</v>
      </c>
      <c r="AG184" s="11">
        <f>-'OddsRatio_working_3-way'!U184/(3*'OddsRatio_working_3-way'!X184^(1/3))*COS(('OddsRatio_working_3-way'!Y184+2*PI())/3)</f>
        <v>-0.3021110030775141</v>
      </c>
      <c r="AH184" s="11">
        <f>-'OddsRatio_working_3-way'!U184/(3*'OddsRatio_working_3-way'!X184^(1/3))*COS(('OddsRatio_working_3-way'!Y184+4*PI())/3)</f>
        <v>-0.22060178730435734</v>
      </c>
      <c r="AI184" s="11">
        <f>'OddsRatio_working_3-way'!U184/(3*'OddsRatio_working_3-way'!X184^(1/3))*SIN(('OddsRatio_working_3-way'!Y184)/3)</f>
        <v>-4.7059367668067467E-2</v>
      </c>
      <c r="AJ184" s="11">
        <f>'OddsRatio_working_3-way'!U184/(3*'OddsRatio_working_3-way'!X184^(1/3))*SIN(('OddsRatio_working_3-way'!Y184+2*PI())/3)</f>
        <v>-0.42915287151971704</v>
      </c>
      <c r="AK184" s="11">
        <f>'OddsRatio_working_3-way'!U184/(3*'OddsRatio_working_3-way'!X184^(1/3))*SIN(('OddsRatio_working_3-way'!Y184+4*PI())/3)</f>
        <v>0.47621223918778433</v>
      </c>
      <c r="AL184" s="11">
        <f>'OddsRatio_working_3-way'!Z184+'OddsRatio_working_3-way'!AF184</f>
        <v>1.0454255807637423</v>
      </c>
      <c r="AM184" s="11">
        <f>'OddsRatio_working_3-way'!AA184+'OddsRatio_working_3-way'!AG184</f>
        <v>-0.60422200615502808</v>
      </c>
      <c r="AN184" s="11">
        <f>'OddsRatio_working_3-way'!AB184+'OddsRatio_working_3-way'!AH184</f>
        <v>-0.44120357460871462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1.0454255807637423</v>
      </c>
      <c r="AS184" s="11">
        <f>IF(('OddsRatio_working_3-way'!X184=0),IF(Q184&gt;0,-Q184^(1/3),(-Q184)^(1/3)),'OddsRatio_working_3-way'!AM184-'OddsRatio_working_3-way'!R184/3)</f>
        <v>-0.60422200615502808</v>
      </c>
      <c r="AT184" s="11">
        <f>IF(('OddsRatio_working_3-way'!X184=0),IF(Q184&gt;0,-Q184^(1/3),(-Q184)^(1/3)),'OddsRatio_working_3-way'!AN184-'OddsRatio_working_3-way'!R184/3)</f>
        <v>-0.44120357460871462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9">
        <f t="shared" si="39"/>
        <v>0.3230203336055954</v>
      </c>
      <c r="E185" s="9">
        <f t="shared" si="40"/>
        <v>0.30073657251252672</v>
      </c>
      <c r="F185" s="9">
        <f t="shared" si="41"/>
        <v>0.37624309388187788</v>
      </c>
      <c r="G185" s="9">
        <f t="shared" si="42"/>
        <v>1.0426767888474702</v>
      </c>
      <c r="H185" s="9">
        <f t="shared" si="43"/>
        <v>3.0957803455834147</v>
      </c>
      <c r="I185" s="9">
        <f t="shared" si="44"/>
        <v>3.3251692391298584</v>
      </c>
      <c r="J185" s="9">
        <f t="shared" si="45"/>
        <v>2.657856094267478</v>
      </c>
      <c r="K185" s="11">
        <f t="shared" si="46"/>
        <v>0.33222591362126247</v>
      </c>
      <c r="L185" s="11">
        <f t="shared" si="47"/>
        <v>0.30959752321981426</v>
      </c>
      <c r="M185" s="11">
        <f t="shared" si="48"/>
        <v>0.38610038610038611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-0.28302790897033003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0.23152600217697983</v>
      </c>
      <c r="Q185" s="11">
        <f>2*'OddsRatio_working_3-way'!K185*'OddsRatio_working_3-way'!L185*'OddsRatio_working_3-way'!M185</f>
        <v>7.9425729734812989E-2</v>
      </c>
      <c r="R185" s="11">
        <f t="shared" si="49"/>
        <v>0</v>
      </c>
      <c r="S185" s="11">
        <f t="shared" si="50"/>
        <v>-0.81803240895671114</v>
      </c>
      <c r="T185" s="11">
        <f t="shared" si="51"/>
        <v>-0.2806286137072766</v>
      </c>
      <c r="U185" s="11">
        <f>'OddsRatio_working_3-way'!S185-'OddsRatio_working_3-way'!R185^2/3</f>
        <v>-0.81803240895671114</v>
      </c>
      <c r="V185" s="11">
        <f>'OddsRatio_working_3-way'!S185*'OddsRatio_working_3-way'!R185/3-2*'OddsRatio_working_3-way'!R185^3/27-'OddsRatio_working_3-way'!T185</f>
        <v>0.2806286137072766</v>
      </c>
      <c r="W185" s="11">
        <f>'OddsRatio_working_3-way'!V185^2+4*'OddsRatio_working_3-way'!U185^3/27</f>
        <v>-2.3451354516685341E-3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0.14238816162425197</v>
      </c>
      <c r="Y185" s="11">
        <f>IF('OddsRatio_working_3-way'!W185&gt;=0,IF('OddsRatio_working_3-way'!V185+SQRT('OddsRatio_working_3-way'!W185)&gt;0,0,PI()),ACOS('OddsRatio_working_3-way'!V185/(2*'OddsRatio_working_3-way'!X185)))</f>
        <v>0.17088177920708647</v>
      </c>
      <c r="Z185" s="11">
        <f>'OddsRatio_working_3-way'!X185^(1/3)*COS('OddsRatio_working_3-way'!Y185/3)</f>
        <v>0.52133839442373509</v>
      </c>
      <c r="AA185" s="11">
        <f>'OddsRatio_working_3-way'!X185^(1/3)*COS(('OddsRatio_working_3-way'!Y185+2*PI())/3)</f>
        <v>-0.28641431546638896</v>
      </c>
      <c r="AB185" s="11">
        <f>'OddsRatio_working_3-way'!X185^(1/3)*COS(('OddsRatio_working_3-way'!Y185+4*PI())/3)</f>
        <v>-0.23492407895734632</v>
      </c>
      <c r="AC185" s="11">
        <f>'OddsRatio_working_3-way'!X185^(1/3)*SIN('OddsRatio_working_3-way'!Y185/3)</f>
        <v>2.9727901909133506E-2</v>
      </c>
      <c r="AD185" s="11">
        <f>'OddsRatio_working_3-way'!X185^(1/3)*SIN(('OddsRatio_working_3-way'!Y185+2*PI())/3)</f>
        <v>0.43662834258457955</v>
      </c>
      <c r="AE185" s="11">
        <f>'OddsRatio_working_3-way'!X185^(1/3)*SIN(('OddsRatio_working_3-way'!Y185+4*PI())/3)</f>
        <v>-0.46635624449371277</v>
      </c>
      <c r="AF185" s="11">
        <f>-'OddsRatio_working_3-way'!U185/(3*'OddsRatio_working_3-way'!X185^(1/3))*COS(('OddsRatio_working_3-way'!Y185)/3)</f>
        <v>0.52133839442373497</v>
      </c>
      <c r="AG185" s="11">
        <f>-'OddsRatio_working_3-way'!U185/(3*'OddsRatio_working_3-way'!X185^(1/3))*COS(('OddsRatio_working_3-way'!Y185+2*PI())/3)</f>
        <v>-0.2864143154663889</v>
      </c>
      <c r="AH185" s="11">
        <f>-'OddsRatio_working_3-way'!U185/(3*'OddsRatio_working_3-way'!X185^(1/3))*COS(('OddsRatio_working_3-way'!Y185+4*PI())/3)</f>
        <v>-0.23492407895734629</v>
      </c>
      <c r="AI185" s="11">
        <f>'OddsRatio_working_3-way'!U185/(3*'OddsRatio_working_3-way'!X185^(1/3))*SIN(('OddsRatio_working_3-way'!Y185)/3)</f>
        <v>-2.9727901909133499E-2</v>
      </c>
      <c r="AJ185" s="11">
        <f>'OddsRatio_working_3-way'!U185/(3*'OddsRatio_working_3-way'!X185^(1/3))*SIN(('OddsRatio_working_3-way'!Y185+2*PI())/3)</f>
        <v>-0.43662834258457944</v>
      </c>
      <c r="AK185" s="11">
        <f>'OddsRatio_working_3-way'!U185/(3*'OddsRatio_working_3-way'!X185^(1/3))*SIN(('OddsRatio_working_3-way'!Y185+4*PI())/3)</f>
        <v>0.46635624449371266</v>
      </c>
      <c r="AL185" s="11">
        <f>'OddsRatio_working_3-way'!Z185+'OddsRatio_working_3-way'!AF185</f>
        <v>1.0426767888474702</v>
      </c>
      <c r="AM185" s="11">
        <f>'OddsRatio_working_3-way'!AA185+'OddsRatio_working_3-way'!AG185</f>
        <v>-0.57282863093277792</v>
      </c>
      <c r="AN185" s="11">
        <f>'OddsRatio_working_3-way'!AB185+'OddsRatio_working_3-way'!AH185</f>
        <v>-0.46984815791469259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1.0426767888474702</v>
      </c>
      <c r="AS185" s="11">
        <f>IF(('OddsRatio_working_3-way'!X185=0),IF(Q185&gt;0,-Q185^(1/3),(-Q185)^(1/3)),'OddsRatio_working_3-way'!AM185-'OddsRatio_working_3-way'!R185/3)</f>
        <v>-0.57282863093277792</v>
      </c>
      <c r="AT185" s="11">
        <f>IF(('OddsRatio_working_3-way'!X185=0),IF(Q185&gt;0,-Q185^(1/3),(-Q185)^(1/3)),'OddsRatio_working_3-way'!AN185-'OddsRatio_working_3-way'!R185/3)</f>
        <v>-0.46984815791469259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3.04</v>
      </c>
      <c r="B186" s="4">
        <f>IF('True_Odds_Calculator_3-way'!B187="","",'True_Odds_Calculator_3-way'!B187)</f>
        <v>3.32</v>
      </c>
      <c r="C186" s="4">
        <f>IF('True_Odds_Calculator_3-way'!C187="","",'True_Odds_Calculator_3-way'!C187)</f>
        <v>2.4900000000000002</v>
      </c>
      <c r="D186" s="9">
        <f t="shared" si="39"/>
        <v>0.31851662066785419</v>
      </c>
      <c r="E186" s="9">
        <f t="shared" si="40"/>
        <v>0.29127193663315487</v>
      </c>
      <c r="F186" s="9">
        <f t="shared" si="41"/>
        <v>0.39021144269899094</v>
      </c>
      <c r="G186" s="9">
        <f t="shared" si="42"/>
        <v>1.0488007795773151</v>
      </c>
      <c r="H186" s="9">
        <f t="shared" si="43"/>
        <v>3.1395535903377225</v>
      </c>
      <c r="I186" s="9">
        <f t="shared" si="44"/>
        <v>3.4332178086193701</v>
      </c>
      <c r="J186" s="9">
        <f t="shared" si="45"/>
        <v>2.5627131615701999</v>
      </c>
      <c r="K186" s="11">
        <f t="shared" si="46"/>
        <v>0.32894736842105265</v>
      </c>
      <c r="L186" s="11">
        <f t="shared" si="47"/>
        <v>0.30120481927710846</v>
      </c>
      <c r="M186" s="11">
        <f t="shared" si="48"/>
        <v>0.40160642570281119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-0.28060370842915106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0.23277956467595176</v>
      </c>
      <c r="Q186" s="11">
        <f>2*'OddsRatio_working_3-way'!K186*'OddsRatio_working_3-way'!L186*'OddsRatio_working_3-way'!M186</f>
        <v>7.9582757154171541E-2</v>
      </c>
      <c r="R186" s="11">
        <f t="shared" si="49"/>
        <v>0</v>
      </c>
      <c r="S186" s="11">
        <f t="shared" si="50"/>
        <v>-0.82956695753978504</v>
      </c>
      <c r="T186" s="11">
        <f t="shared" si="51"/>
        <v>-0.28361263505633677</v>
      </c>
      <c r="U186" s="11">
        <f>'OddsRatio_working_3-way'!S186-'OddsRatio_working_3-way'!R186^2/3</f>
        <v>-0.82956695753978504</v>
      </c>
      <c r="V186" s="11">
        <f>'OddsRatio_working_3-way'!S186*'OddsRatio_working_3-way'!R186/3-2*'OddsRatio_working_3-way'!R186^3/27-'OddsRatio_working_3-way'!T186</f>
        <v>0.28361263505633677</v>
      </c>
      <c r="W186" s="11">
        <f>'OddsRatio_working_3-way'!V186^2+4*'OddsRatio_working_3-way'!U186^3/27</f>
        <v>-4.1405396075774731E-3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0.14541033867230377</v>
      </c>
      <c r="Y186" s="11">
        <f>IF('OddsRatio_working_3-way'!W186&gt;=0,IF('OddsRatio_working_3-way'!V186+SQRT('OddsRatio_working_3-way'!W186)&gt;0,0,PI()),ACOS('OddsRatio_working_3-way'!V186/(2*'OddsRatio_working_3-way'!X186)))</f>
        <v>0.22310645184893185</v>
      </c>
      <c r="Z186" s="11">
        <f>'OddsRatio_working_3-way'!X186^(1/3)*COS('OddsRatio_working_3-way'!Y186/3)</f>
        <v>0.52440038978865755</v>
      </c>
      <c r="AA186" s="11">
        <f>'OddsRatio_working_3-way'!X186^(1/3)*COS(('OddsRatio_working_3-way'!Y186+2*PI())/3)</f>
        <v>-0.29603675466441087</v>
      </c>
      <c r="AB186" s="11">
        <f>'OddsRatio_working_3-way'!X186^(1/3)*COS(('OddsRatio_working_3-way'!Y186+4*PI())/3)</f>
        <v>-0.22836363512424696</v>
      </c>
      <c r="AC186" s="11">
        <f>'OddsRatio_working_3-way'!X186^(1/3)*SIN('OddsRatio_working_3-way'!Y186/3)</f>
        <v>3.9071093783415549E-2</v>
      </c>
      <c r="AD186" s="11">
        <f>'OddsRatio_working_3-way'!X186^(1/3)*SIN(('OddsRatio_working_3-way'!Y186+2*PI())/3)</f>
        <v>0.43460851241973136</v>
      </c>
      <c r="AE186" s="11">
        <f>'OddsRatio_working_3-way'!X186^(1/3)*SIN(('OddsRatio_working_3-way'!Y186+4*PI())/3)</f>
        <v>-0.47367960620314675</v>
      </c>
      <c r="AF186" s="11">
        <f>-'OddsRatio_working_3-way'!U186/(3*'OddsRatio_working_3-way'!X186^(1/3))*COS(('OddsRatio_working_3-way'!Y186)/3)</f>
        <v>0.52440038978865755</v>
      </c>
      <c r="AG186" s="11">
        <f>-'OddsRatio_working_3-way'!U186/(3*'OddsRatio_working_3-way'!X186^(1/3))*COS(('OddsRatio_working_3-way'!Y186+2*PI())/3)</f>
        <v>-0.29603675466441087</v>
      </c>
      <c r="AH186" s="11">
        <f>-'OddsRatio_working_3-way'!U186/(3*'OddsRatio_working_3-way'!X186^(1/3))*COS(('OddsRatio_working_3-way'!Y186+4*PI())/3)</f>
        <v>-0.22836363512424696</v>
      </c>
      <c r="AI186" s="11">
        <f>'OddsRatio_working_3-way'!U186/(3*'OddsRatio_working_3-way'!X186^(1/3))*SIN(('OddsRatio_working_3-way'!Y186)/3)</f>
        <v>-3.9071093783415549E-2</v>
      </c>
      <c r="AJ186" s="11">
        <f>'OddsRatio_working_3-way'!U186/(3*'OddsRatio_working_3-way'!X186^(1/3))*SIN(('OddsRatio_working_3-way'!Y186+2*PI())/3)</f>
        <v>-0.43460851241973136</v>
      </c>
      <c r="AK186" s="11">
        <f>'OddsRatio_working_3-way'!U186/(3*'OddsRatio_working_3-way'!X186^(1/3))*SIN(('OddsRatio_working_3-way'!Y186+4*PI())/3)</f>
        <v>0.47367960620314675</v>
      </c>
      <c r="AL186" s="11">
        <f>'OddsRatio_working_3-way'!Z186+'OddsRatio_working_3-way'!AF186</f>
        <v>1.0488007795773151</v>
      </c>
      <c r="AM186" s="11">
        <f>'OddsRatio_working_3-way'!AA186+'OddsRatio_working_3-way'!AG186</f>
        <v>-0.59207350932882175</v>
      </c>
      <c r="AN186" s="11">
        <f>'OddsRatio_working_3-way'!AB186+'OddsRatio_working_3-way'!AH186</f>
        <v>-0.45672727024849391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1.0488007795773151</v>
      </c>
      <c r="AS186" s="11">
        <f>IF(('OddsRatio_working_3-way'!X186=0),IF(Q186&gt;0,-Q186^(1/3),(-Q186)^(1/3)),'OddsRatio_working_3-way'!AM186-'OddsRatio_working_3-way'!R186/3)</f>
        <v>-0.59207350932882175</v>
      </c>
      <c r="AT186" s="11">
        <f>IF(('OddsRatio_working_3-way'!X186=0),IF(Q186&gt;0,-Q186^(1/3),(-Q186)^(1/3)),'OddsRatio_working_3-way'!AN186-'OddsRatio_working_3-way'!R186/3)</f>
        <v>-0.45672727024849391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4.95</v>
      </c>
      <c r="B187" s="4">
        <f>IF('True_Odds_Calculator_3-way'!B188="","",'True_Odds_Calculator_3-way'!B188)</f>
        <v>4.09</v>
      </c>
      <c r="C187" s="4">
        <f>IF('True_Odds_Calculator_3-way'!C188="","",'True_Odds_Calculator_3-way'!C188)</f>
        <v>1.73</v>
      </c>
      <c r="D187" s="9">
        <f t="shared" si="39"/>
        <v>0.19535663719363922</v>
      </c>
      <c r="E187" s="9">
        <f t="shared" si="40"/>
        <v>0.23684994724635336</v>
      </c>
      <c r="F187" s="9">
        <f t="shared" si="41"/>
        <v>0.56779341556000762</v>
      </c>
      <c r="G187" s="9">
        <f t="shared" si="42"/>
        <v>1.0427451218634061</v>
      </c>
      <c r="H187" s="9">
        <f t="shared" si="43"/>
        <v>5.1188432313604535</v>
      </c>
      <c r="I187" s="9">
        <f t="shared" si="44"/>
        <v>4.2220824265579244</v>
      </c>
      <c r="J187" s="9">
        <f t="shared" si="45"/>
        <v>1.761203938960286</v>
      </c>
      <c r="K187" s="11">
        <f t="shared" si="46"/>
        <v>0.20202020202020202</v>
      </c>
      <c r="L187" s="11">
        <f t="shared" si="47"/>
        <v>0.24449877750611249</v>
      </c>
      <c r="M187" s="11">
        <f t="shared" si="48"/>
        <v>0.5780346820809249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-0.25439221989386651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0.22184334690517826</v>
      </c>
      <c r="Q187" s="11">
        <f>2*'OddsRatio_working_3-way'!K187*'OddsRatio_working_3-way'!L187*'OddsRatio_working_3-way'!M187</f>
        <v>5.7102534595927484E-2</v>
      </c>
      <c r="R187" s="11">
        <f t="shared" si="49"/>
        <v>0</v>
      </c>
      <c r="S187" s="11">
        <f t="shared" si="50"/>
        <v>-0.87205240395218153</v>
      </c>
      <c r="T187" s="11">
        <f t="shared" si="51"/>
        <v>-0.22446651324380479</v>
      </c>
      <c r="U187" s="11">
        <f>'OddsRatio_working_3-way'!S187-'OddsRatio_working_3-way'!R187^2/3</f>
        <v>-0.87205240395218153</v>
      </c>
      <c r="V187" s="11">
        <f>'OddsRatio_working_3-way'!S187*'OddsRatio_working_3-way'!R187/3-2*'OddsRatio_working_3-way'!R187^3/27-'OddsRatio_working_3-way'!T187</f>
        <v>0.22446651324380479</v>
      </c>
      <c r="W187" s="11">
        <f>'OddsRatio_working_3-way'!V187^2+4*'OddsRatio_working_3-way'!U187^3/27</f>
        <v>-4.7862843182459543E-2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0.15672273187885885</v>
      </c>
      <c r="Y187" s="11">
        <f>IF('OddsRatio_working_3-way'!W187&gt;=0,IF('OddsRatio_working_3-way'!V187+SQRT('OddsRatio_working_3-way'!W187)&gt;0,0,PI()),ACOS('OddsRatio_working_3-way'!V187/(2*'OddsRatio_working_3-way'!X187)))</f>
        <v>0.772559998478478</v>
      </c>
      <c r="Z187" s="11">
        <f>'OddsRatio_working_3-way'!X187^(1/3)*COS('OddsRatio_working_3-way'!Y187/3)</f>
        <v>0.52137256093170303</v>
      </c>
      <c r="AA187" s="11">
        <f>'OddsRatio_working_3-way'!X187^(1/3)*COS(('OddsRatio_working_3-way'!Y187+2*PI())/3)</f>
        <v>-0.37960259775949967</v>
      </c>
      <c r="AB187" s="11">
        <f>'OddsRatio_working_3-way'!X187^(1/3)*COS(('OddsRatio_working_3-way'!Y187+4*PI())/3)</f>
        <v>-0.14176996317220325</v>
      </c>
      <c r="AC187" s="11">
        <f>'OddsRatio_working_3-way'!X187^(1/3)*SIN('OddsRatio_working_3-way'!Y187/3)</f>
        <v>0.1373127356010535</v>
      </c>
      <c r="AD187" s="11">
        <f>'OddsRatio_working_3-way'!X187^(1/3)*SIN(('OddsRatio_working_3-way'!Y187+2*PI())/3)</f>
        <v>0.38286551480247821</v>
      </c>
      <c r="AE187" s="11">
        <f>'OddsRatio_working_3-way'!X187^(1/3)*SIN(('OddsRatio_working_3-way'!Y187+4*PI())/3)</f>
        <v>-0.52017825040353172</v>
      </c>
      <c r="AF187" s="11">
        <f>-'OddsRatio_working_3-way'!U187/(3*'OddsRatio_working_3-way'!X187^(1/3))*COS(('OddsRatio_working_3-way'!Y187)/3)</f>
        <v>0.52137256093170303</v>
      </c>
      <c r="AG187" s="11">
        <f>-'OddsRatio_working_3-way'!U187/(3*'OddsRatio_working_3-way'!X187^(1/3))*COS(('OddsRatio_working_3-way'!Y187+2*PI())/3)</f>
        <v>-0.37960259775949967</v>
      </c>
      <c r="AH187" s="11">
        <f>-'OddsRatio_working_3-way'!U187/(3*'OddsRatio_working_3-way'!X187^(1/3))*COS(('OddsRatio_working_3-way'!Y187+4*PI())/3)</f>
        <v>-0.14176996317220325</v>
      </c>
      <c r="AI187" s="11">
        <f>'OddsRatio_working_3-way'!U187/(3*'OddsRatio_working_3-way'!X187^(1/3))*SIN(('OddsRatio_working_3-way'!Y187)/3)</f>
        <v>-0.1373127356010535</v>
      </c>
      <c r="AJ187" s="11">
        <f>'OddsRatio_working_3-way'!U187/(3*'OddsRatio_working_3-way'!X187^(1/3))*SIN(('OddsRatio_working_3-way'!Y187+2*PI())/3)</f>
        <v>-0.38286551480247821</v>
      </c>
      <c r="AK187" s="11">
        <f>'OddsRatio_working_3-way'!U187/(3*'OddsRatio_working_3-way'!X187^(1/3))*SIN(('OddsRatio_working_3-way'!Y187+4*PI())/3)</f>
        <v>0.52017825040353172</v>
      </c>
      <c r="AL187" s="11">
        <f>'OddsRatio_working_3-way'!Z187+'OddsRatio_working_3-way'!AF187</f>
        <v>1.0427451218634061</v>
      </c>
      <c r="AM187" s="11">
        <f>'OddsRatio_working_3-way'!AA187+'OddsRatio_working_3-way'!AG187</f>
        <v>-0.75920519551899934</v>
      </c>
      <c r="AN187" s="11">
        <f>'OddsRatio_working_3-way'!AB187+'OddsRatio_working_3-way'!AH187</f>
        <v>-0.2835399263444065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1.0427451218634061</v>
      </c>
      <c r="AS187" s="11">
        <f>IF(('OddsRatio_working_3-way'!X187=0),IF(Q187&gt;0,-Q187^(1/3),(-Q187)^(1/3)),'OddsRatio_working_3-way'!AM187-'OddsRatio_working_3-way'!R187/3)</f>
        <v>-0.75920519551899934</v>
      </c>
      <c r="AT187" s="11">
        <f>IF(('OddsRatio_working_3-way'!X187=0),IF(Q187&gt;0,-Q187^(1/3),(-Q187)^(1/3)),'OddsRatio_working_3-way'!AN187-'OddsRatio_working_3-way'!R187/3)</f>
        <v>-0.2835399263444065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2.3199999999999998</v>
      </c>
      <c r="B188" s="4">
        <f>IF('True_Odds_Calculator_3-way'!B189="","",'True_Odds_Calculator_3-way'!B189)</f>
        <v>3.34</v>
      </c>
      <c r="C188" s="4">
        <f>IF('True_Odds_Calculator_3-way'!C189="","",'True_Odds_Calculator_3-way'!C189)</f>
        <v>3.35</v>
      </c>
      <c r="D188" s="9">
        <f t="shared" si="39"/>
        <v>0.42031220737578612</v>
      </c>
      <c r="E188" s="9">
        <f t="shared" si="40"/>
        <v>0.29028277606626085</v>
      </c>
      <c r="F188" s="9">
        <f t="shared" si="41"/>
        <v>0.28940501655795309</v>
      </c>
      <c r="G188" s="9">
        <f t="shared" si="42"/>
        <v>1.0448362216186422</v>
      </c>
      <c r="H188" s="9">
        <f t="shared" si="43"/>
        <v>2.3791838125366076</v>
      </c>
      <c r="I188" s="9">
        <f t="shared" si="44"/>
        <v>3.4449167585876226</v>
      </c>
      <c r="J188" s="9">
        <f t="shared" si="45"/>
        <v>3.4553651208038092</v>
      </c>
      <c r="K188" s="11">
        <f t="shared" si="46"/>
        <v>0.43103448275862072</v>
      </c>
      <c r="L188" s="11">
        <f t="shared" si="47"/>
        <v>0.29940119760479045</v>
      </c>
      <c r="M188" s="11">
        <f t="shared" si="48"/>
        <v>0.29850746268656714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-0.27962654207796445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0.23152357148800701</v>
      </c>
      <c r="Q188" s="11">
        <f>2*'OddsRatio_working_3-way'!K188*'OddsRatio_working_3-way'!L188*'OddsRatio_working_3-way'!M188</f>
        <v>7.7046113639935784E-2</v>
      </c>
      <c r="R188" s="11">
        <f t="shared" si="49"/>
        <v>0</v>
      </c>
      <c r="S188" s="11">
        <f t="shared" si="50"/>
        <v>-0.82797423222955158</v>
      </c>
      <c r="T188" s="11">
        <f t="shared" si="51"/>
        <v>-0.27553219042580757</v>
      </c>
      <c r="U188" s="11">
        <f>'OddsRatio_working_3-way'!S188-'OddsRatio_working_3-way'!R188^2/3</f>
        <v>-0.82797423222955158</v>
      </c>
      <c r="V188" s="11">
        <f>'OddsRatio_working_3-way'!S188*'OddsRatio_working_3-way'!R188/3-2*'OddsRatio_working_3-way'!R188^3/27-'OddsRatio_working_3-way'!T188</f>
        <v>0.27553219042580757</v>
      </c>
      <c r="W188" s="11">
        <f>'OddsRatio_working_3-way'!V188^2+4*'OddsRatio_working_3-way'!U188^3/27</f>
        <v>-8.1724647407711709E-3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0.14499176933675809</v>
      </c>
      <c r="Y188" s="11">
        <f>IF('OddsRatio_working_3-way'!W188&gt;=0,IF('OddsRatio_working_3-way'!V188+SQRT('OddsRatio_working_3-way'!W188)&gt;0,0,PI()),ACOS('OddsRatio_working_3-way'!V188/(2*'OddsRatio_working_3-way'!X188)))</f>
        <v>0.31703178662965037</v>
      </c>
      <c r="Z188" s="11">
        <f>'OddsRatio_working_3-way'!X188^(1/3)*COS('OddsRatio_working_3-way'!Y188/3)</f>
        <v>0.52241811080932121</v>
      </c>
      <c r="AA188" s="11">
        <f>'OddsRatio_working_3-way'!X188^(1/3)*COS(('OddsRatio_working_3-way'!Y188+2*PI())/3)</f>
        <v>-0.30919911876368067</v>
      </c>
      <c r="AB188" s="11">
        <f>'OddsRatio_working_3-way'!X188^(1/3)*COS(('OddsRatio_working_3-way'!Y188+4*PI())/3)</f>
        <v>-0.21321899204564043</v>
      </c>
      <c r="AC188" s="11">
        <f>'OddsRatio_working_3-way'!X188^(1/3)*SIN('OddsRatio_working_3-way'!Y188/3)</f>
        <v>5.541415199751492E-2</v>
      </c>
      <c r="AD188" s="11">
        <f>'OddsRatio_working_3-way'!X188^(1/3)*SIN(('OddsRatio_working_3-way'!Y188+2*PI())/3)</f>
        <v>0.42472027935918855</v>
      </c>
      <c r="AE188" s="11">
        <f>'OddsRatio_working_3-way'!X188^(1/3)*SIN(('OddsRatio_working_3-way'!Y188+4*PI())/3)</f>
        <v>-0.48013443135670347</v>
      </c>
      <c r="AF188" s="11">
        <f>-'OddsRatio_working_3-way'!U188/(3*'OddsRatio_working_3-way'!X188^(1/3))*COS(('OddsRatio_working_3-way'!Y188)/3)</f>
        <v>0.5224181108093211</v>
      </c>
      <c r="AG188" s="11">
        <f>-'OddsRatio_working_3-way'!U188/(3*'OddsRatio_working_3-way'!X188^(1/3))*COS(('OddsRatio_working_3-way'!Y188+2*PI())/3)</f>
        <v>-0.30919911876368061</v>
      </c>
      <c r="AH188" s="11">
        <f>-'OddsRatio_working_3-way'!U188/(3*'OddsRatio_working_3-way'!X188^(1/3))*COS(('OddsRatio_working_3-way'!Y188+4*PI())/3)</f>
        <v>-0.21321899204564038</v>
      </c>
      <c r="AI188" s="11">
        <f>'OddsRatio_working_3-way'!U188/(3*'OddsRatio_working_3-way'!X188^(1/3))*SIN(('OddsRatio_working_3-way'!Y188)/3)</f>
        <v>-5.5414151997514906E-2</v>
      </c>
      <c r="AJ188" s="11">
        <f>'OddsRatio_working_3-way'!U188/(3*'OddsRatio_working_3-way'!X188^(1/3))*SIN(('OddsRatio_working_3-way'!Y188+2*PI())/3)</f>
        <v>-0.42472027935918849</v>
      </c>
      <c r="AK188" s="11">
        <f>'OddsRatio_working_3-way'!U188/(3*'OddsRatio_working_3-way'!X188^(1/3))*SIN(('OddsRatio_working_3-way'!Y188+4*PI())/3)</f>
        <v>0.48013443135670336</v>
      </c>
      <c r="AL188" s="11">
        <f>'OddsRatio_working_3-way'!Z188+'OddsRatio_working_3-way'!AF188</f>
        <v>1.0448362216186422</v>
      </c>
      <c r="AM188" s="11">
        <f>'OddsRatio_working_3-way'!AA188+'OddsRatio_working_3-way'!AG188</f>
        <v>-0.61839823752736134</v>
      </c>
      <c r="AN188" s="11">
        <f>'OddsRatio_working_3-way'!AB188+'OddsRatio_working_3-way'!AH188</f>
        <v>-0.42643798409128081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1.0448362216186422</v>
      </c>
      <c r="AS188" s="11">
        <f>IF(('OddsRatio_working_3-way'!X188=0),IF(Q188&gt;0,-Q188^(1/3),(-Q188)^(1/3)),'OddsRatio_working_3-way'!AM188-'OddsRatio_working_3-way'!R188/3)</f>
        <v>-0.61839823752736134</v>
      </c>
      <c r="AT188" s="11">
        <f>IF(('OddsRatio_working_3-way'!X188=0),IF(Q188&gt;0,-Q188^(1/3),(-Q188)^(1/3)),'OddsRatio_working_3-way'!AN188-'OddsRatio_working_3-way'!R188/3)</f>
        <v>-0.42643798409128081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2.9</v>
      </c>
      <c r="B189" s="4">
        <f>IF('True_Odds_Calculator_3-way'!B190="","",'True_Odds_Calculator_3-way'!B190)</f>
        <v>3.47</v>
      </c>
      <c r="C189" s="4">
        <f>IF('True_Odds_Calculator_3-way'!C190="","",'True_Odds_Calculator_3-way'!C190)</f>
        <v>2.54</v>
      </c>
      <c r="D189" s="9">
        <f t="shared" si="39"/>
        <v>0.3358168969315527</v>
      </c>
      <c r="E189" s="9">
        <f t="shared" si="40"/>
        <v>0.28002127677205674</v>
      </c>
      <c r="F189" s="9">
        <f t="shared" si="41"/>
        <v>0.38416182629639073</v>
      </c>
      <c r="G189" s="9">
        <f t="shared" si="42"/>
        <v>1.040954333866654</v>
      </c>
      <c r="H189" s="9">
        <f t="shared" si="43"/>
        <v>2.9778132343466424</v>
      </c>
      <c r="I189" s="9">
        <f t="shared" si="44"/>
        <v>3.5711572046506355</v>
      </c>
      <c r="J189" s="9">
        <f t="shared" si="45"/>
        <v>2.6030696741546473</v>
      </c>
      <c r="K189" s="11">
        <f t="shared" si="46"/>
        <v>0.34482758620689657</v>
      </c>
      <c r="L189" s="11">
        <f t="shared" si="47"/>
        <v>0.28818443804034583</v>
      </c>
      <c r="M189" s="11">
        <f t="shared" si="48"/>
        <v>0.39370078740157477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-0.28275486482404955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0.23122047635330484</v>
      </c>
      <c r="Q189" s="11">
        <f>2*'OddsRatio_working_3-way'!K189*'OddsRatio_working_3-way'!L189*'OddsRatio_working_3-way'!M189</f>
        <v>7.8247200119561724E-2</v>
      </c>
      <c r="R189" s="11">
        <f t="shared" si="49"/>
        <v>0</v>
      </c>
      <c r="S189" s="11">
        <f t="shared" si="50"/>
        <v>-0.81774181497173137</v>
      </c>
      <c r="T189" s="11">
        <f t="shared" si="51"/>
        <v>-0.27673157867063675</v>
      </c>
      <c r="U189" s="11">
        <f>'OddsRatio_working_3-way'!S189-'OddsRatio_working_3-way'!R189^2/3</f>
        <v>-0.81774181497173137</v>
      </c>
      <c r="V189" s="11">
        <f>'OddsRatio_working_3-way'!S189*'OddsRatio_working_3-way'!R189/3-2*'OddsRatio_working_3-way'!R189^3/27-'OddsRatio_working_3-way'!T189</f>
        <v>0.27673157867063675</v>
      </c>
      <c r="W189" s="11">
        <f>'OddsRatio_working_3-way'!V189^2+4*'OddsRatio_working_3-way'!U189^3/27</f>
        <v>-4.4307922062584576E-3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0.14231229641162538</v>
      </c>
      <c r="Y189" s="11">
        <f>IF('OddsRatio_working_3-way'!W189&gt;=0,IF('OddsRatio_working_3-way'!V189+SQRT('OddsRatio_working_3-way'!W189)&gt;0,0,PI()),ACOS('OddsRatio_working_3-way'!V189/(2*'OddsRatio_working_3-way'!X189)))</f>
        <v>0.23605271453728727</v>
      </c>
      <c r="Z189" s="11">
        <f>'OddsRatio_working_3-way'!X189^(1/3)*COS('OddsRatio_working_3-way'!Y189/3)</f>
        <v>0.52047716693332702</v>
      </c>
      <c r="AA189" s="11">
        <f>'OddsRatio_working_3-way'!X189^(1/3)*COS(('OddsRatio_working_3-way'!Y189+2*PI())/3)</f>
        <v>-0.29577859990906408</v>
      </c>
      <c r="AB189" s="11">
        <f>'OddsRatio_working_3-way'!X189^(1/3)*COS(('OddsRatio_working_3-way'!Y189+4*PI())/3)</f>
        <v>-0.22469856702426305</v>
      </c>
      <c r="AC189" s="11">
        <f>'OddsRatio_working_3-way'!X189^(1/3)*SIN('OddsRatio_working_3-way'!Y189/3)</f>
        <v>4.1038076120047388E-2</v>
      </c>
      <c r="AD189" s="11">
        <f>'OddsRatio_working_3-way'!X189^(1/3)*SIN(('OddsRatio_working_3-way'!Y189+2*PI())/3)</f>
        <v>0.43022741059399155</v>
      </c>
      <c r="AE189" s="11">
        <f>'OddsRatio_working_3-way'!X189^(1/3)*SIN(('OddsRatio_working_3-way'!Y189+4*PI())/3)</f>
        <v>-0.47126548671403889</v>
      </c>
      <c r="AF189" s="11">
        <f>-'OddsRatio_working_3-way'!U189/(3*'OddsRatio_working_3-way'!X189^(1/3))*COS(('OddsRatio_working_3-way'!Y189)/3)</f>
        <v>0.52047716693332691</v>
      </c>
      <c r="AG189" s="11">
        <f>-'OddsRatio_working_3-way'!U189/(3*'OddsRatio_working_3-way'!X189^(1/3))*COS(('OddsRatio_working_3-way'!Y189+2*PI())/3)</f>
        <v>-0.29577859990906402</v>
      </c>
      <c r="AH189" s="11">
        <f>-'OddsRatio_working_3-way'!U189/(3*'OddsRatio_working_3-way'!X189^(1/3))*COS(('OddsRatio_working_3-way'!Y189+4*PI())/3)</f>
        <v>-0.22469856702426302</v>
      </c>
      <c r="AI189" s="11">
        <f>'OddsRatio_working_3-way'!U189/(3*'OddsRatio_working_3-way'!X189^(1/3))*SIN(('OddsRatio_working_3-way'!Y189)/3)</f>
        <v>-4.1038076120047381E-2</v>
      </c>
      <c r="AJ189" s="11">
        <f>'OddsRatio_working_3-way'!U189/(3*'OddsRatio_working_3-way'!X189^(1/3))*SIN(('OddsRatio_working_3-way'!Y189+2*PI())/3)</f>
        <v>-0.43022741059399144</v>
      </c>
      <c r="AK189" s="11">
        <f>'OddsRatio_working_3-way'!U189/(3*'OddsRatio_working_3-way'!X189^(1/3))*SIN(('OddsRatio_working_3-way'!Y189+4*PI())/3)</f>
        <v>0.47126548671403878</v>
      </c>
      <c r="AL189" s="11">
        <f>'OddsRatio_working_3-way'!Z189+'OddsRatio_working_3-way'!AF189</f>
        <v>1.040954333866654</v>
      </c>
      <c r="AM189" s="11">
        <f>'OddsRatio_working_3-way'!AA189+'OddsRatio_working_3-way'!AG189</f>
        <v>-0.59155719981812815</v>
      </c>
      <c r="AN189" s="11">
        <f>'OddsRatio_working_3-way'!AB189+'OddsRatio_working_3-way'!AH189</f>
        <v>-0.4493971340485261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1.040954333866654</v>
      </c>
      <c r="AS189" s="11">
        <f>IF(('OddsRatio_working_3-way'!X189=0),IF(Q189&gt;0,-Q189^(1/3),(-Q189)^(1/3)),'OddsRatio_working_3-way'!AM189-'OddsRatio_working_3-way'!R189/3)</f>
        <v>-0.59155719981812815</v>
      </c>
      <c r="AT189" s="11">
        <f>IF(('OddsRatio_working_3-way'!X189=0),IF(Q189&gt;0,-Q189^(1/3),(-Q189)^(1/3)),'OddsRatio_working_3-way'!AN189-'OddsRatio_working_3-way'!R189/3)</f>
        <v>-0.4493971340485261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2.2599999999999998</v>
      </c>
      <c r="B190" s="4">
        <f>IF('True_Odds_Calculator_3-way'!B191="","",'True_Odds_Calculator_3-way'!B191)</f>
        <v>3.41</v>
      </c>
      <c r="C190" s="4">
        <f>IF('True_Odds_Calculator_3-way'!C191="","",'True_Odds_Calculator_3-way'!C191)</f>
        <v>3.44</v>
      </c>
      <c r="D190" s="9">
        <f t="shared" si="39"/>
        <v>0.43256352793566843</v>
      </c>
      <c r="E190" s="9">
        <f t="shared" si="40"/>
        <v>0.28497529033377694</v>
      </c>
      <c r="F190" s="9">
        <f t="shared" si="41"/>
        <v>0.28246118173055457</v>
      </c>
      <c r="G190" s="9">
        <f t="shared" si="42"/>
        <v>1.0411104434751133</v>
      </c>
      <c r="H190" s="9">
        <f t="shared" si="43"/>
        <v>2.3117991587786424</v>
      </c>
      <c r="I190" s="9">
        <f t="shared" si="44"/>
        <v>3.5090761687750236</v>
      </c>
      <c r="J190" s="9">
        <f t="shared" si="45"/>
        <v>3.5403094820792762</v>
      </c>
      <c r="K190" s="11">
        <f t="shared" si="46"/>
        <v>0.44247787610619471</v>
      </c>
      <c r="L190" s="11">
        <f t="shared" si="47"/>
        <v>0.29325513196480935</v>
      </c>
      <c r="M190" s="11">
        <f t="shared" si="48"/>
        <v>0.29069767441860467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-0.27948348712278626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0.23047294406063301</v>
      </c>
      <c r="Q190" s="11">
        <f>2*'OddsRatio_working_3-way'!K190*'OddsRatio_working_3-way'!L190*'OddsRatio_working_3-way'!M190</f>
        <v>7.5441225551762039E-2</v>
      </c>
      <c r="R190" s="11">
        <f t="shared" si="49"/>
        <v>0</v>
      </c>
      <c r="S190" s="11">
        <f t="shared" si="50"/>
        <v>-0.82463885946642246</v>
      </c>
      <c r="T190" s="11">
        <f t="shared" si="51"/>
        <v>-0.26993088689571931</v>
      </c>
      <c r="U190" s="11">
        <f>'OddsRatio_working_3-way'!S190-'OddsRatio_working_3-way'!R190^2/3</f>
        <v>-0.82463885946642246</v>
      </c>
      <c r="V190" s="11">
        <f>'OddsRatio_working_3-way'!S190*'OddsRatio_working_3-way'!R190/3-2*'OddsRatio_working_3-way'!R190^3/27-'OddsRatio_working_3-way'!T190</f>
        <v>0.26993088689571931</v>
      </c>
      <c r="W190" s="11">
        <f>'OddsRatio_working_3-way'!V190^2+4*'OddsRatio_working_3-way'!U190^3/27</f>
        <v>-1.02156191028831E-2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0.14411653514013642</v>
      </c>
      <c r="Y190" s="11">
        <f>IF('OddsRatio_working_3-way'!W190&gt;=0,IF('OddsRatio_working_3-way'!V190+SQRT('OddsRatio_working_3-way'!W190)&gt;0,0,PI()),ACOS('OddsRatio_working_3-way'!V190/(2*'OddsRatio_working_3-way'!X190)))</f>
        <v>0.35827775144932317</v>
      </c>
      <c r="Z190" s="11">
        <f>'OddsRatio_working_3-way'!X190^(1/3)*COS('OddsRatio_working_3-way'!Y190/3)</f>
        <v>0.52055522173755675</v>
      </c>
      <c r="AA190" s="11">
        <f>'OddsRatio_working_3-way'!X190^(1/3)*COS(('OddsRatio_working_3-way'!Y190+2*PI())/3)</f>
        <v>-0.31437392042800838</v>
      </c>
      <c r="AB190" s="11">
        <f>'OddsRatio_working_3-way'!X190^(1/3)*COS(('OddsRatio_working_3-way'!Y190+4*PI())/3)</f>
        <v>-0.20618130130954845</v>
      </c>
      <c r="AC190" s="11">
        <f>'OddsRatio_working_3-way'!X190^(1/3)*SIN('OddsRatio_working_3-way'!Y190/3)</f>
        <v>6.2465037772373631E-2</v>
      </c>
      <c r="AD190" s="11">
        <f>'OddsRatio_working_3-way'!X190^(1/3)*SIN(('OddsRatio_working_3-way'!Y190+2*PI())/3)</f>
        <v>0.41958152721117875</v>
      </c>
      <c r="AE190" s="11">
        <f>'OddsRatio_working_3-way'!X190^(1/3)*SIN(('OddsRatio_working_3-way'!Y190+4*PI())/3)</f>
        <v>-0.48204656498355231</v>
      </c>
      <c r="AF190" s="11">
        <f>-'OddsRatio_working_3-way'!U190/(3*'OddsRatio_working_3-way'!X190^(1/3))*COS(('OddsRatio_working_3-way'!Y190)/3)</f>
        <v>0.52055522173755664</v>
      </c>
      <c r="AG190" s="11">
        <f>-'OddsRatio_working_3-way'!U190/(3*'OddsRatio_working_3-way'!X190^(1/3))*COS(('OddsRatio_working_3-way'!Y190+2*PI())/3)</f>
        <v>-0.31437392042800827</v>
      </c>
      <c r="AH190" s="11">
        <f>-'OddsRatio_working_3-way'!U190/(3*'OddsRatio_working_3-way'!X190^(1/3))*COS(('OddsRatio_working_3-way'!Y190+4*PI())/3)</f>
        <v>-0.20618130130954843</v>
      </c>
      <c r="AI190" s="11">
        <f>'OddsRatio_working_3-way'!U190/(3*'OddsRatio_working_3-way'!X190^(1/3))*SIN(('OddsRatio_working_3-way'!Y190)/3)</f>
        <v>-6.2465037772373617E-2</v>
      </c>
      <c r="AJ190" s="11">
        <f>'OddsRatio_working_3-way'!U190/(3*'OddsRatio_working_3-way'!X190^(1/3))*SIN(('OddsRatio_working_3-way'!Y190+2*PI())/3)</f>
        <v>-0.4195815272111787</v>
      </c>
      <c r="AK190" s="11">
        <f>'OddsRatio_working_3-way'!U190/(3*'OddsRatio_working_3-way'!X190^(1/3))*SIN(('OddsRatio_working_3-way'!Y190+4*PI())/3)</f>
        <v>0.48204656498355219</v>
      </c>
      <c r="AL190" s="11">
        <f>'OddsRatio_working_3-way'!Z190+'OddsRatio_working_3-way'!AF190</f>
        <v>1.0411104434751133</v>
      </c>
      <c r="AM190" s="11">
        <f>'OddsRatio_working_3-way'!AA190+'OddsRatio_working_3-way'!AG190</f>
        <v>-0.62874784085601665</v>
      </c>
      <c r="AN190" s="11">
        <f>'OddsRatio_working_3-way'!AB190+'OddsRatio_working_3-way'!AH190</f>
        <v>-0.41236260261909685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1.0411104434751133</v>
      </c>
      <c r="AS190" s="11">
        <f>IF(('OddsRatio_working_3-way'!X190=0),IF(Q190&gt;0,-Q190^(1/3),(-Q190)^(1/3)),'OddsRatio_working_3-way'!AM190-'OddsRatio_working_3-way'!R190/3)</f>
        <v>-0.62874784085601665</v>
      </c>
      <c r="AT190" s="11">
        <f>IF(('OddsRatio_working_3-way'!X190=0),IF(Q190&gt;0,-Q190^(1/3),(-Q190)^(1/3)),'OddsRatio_working_3-way'!AN190-'OddsRatio_working_3-way'!R190/3)</f>
        <v>-0.41236260261909685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2.63</v>
      </c>
      <c r="B191" s="4">
        <f>IF('True_Odds_Calculator_3-way'!B192="","",'True_Odds_Calculator_3-way'!B192)</f>
        <v>3.37</v>
      </c>
      <c r="C191" s="4">
        <f>IF('True_Odds_Calculator_3-way'!C192="","",'True_Odds_Calculator_3-way'!C192)</f>
        <v>2.86</v>
      </c>
      <c r="D191" s="9">
        <f t="shared" si="39"/>
        <v>0.37087796069875228</v>
      </c>
      <c r="E191" s="9">
        <f t="shared" si="40"/>
        <v>0.28848320811898209</v>
      </c>
      <c r="F191" s="9">
        <f t="shared" si="41"/>
        <v>0.34063883118226557</v>
      </c>
      <c r="G191" s="9">
        <f t="shared" si="42"/>
        <v>1.0406777489876538</v>
      </c>
      <c r="H191" s="9">
        <f t="shared" si="43"/>
        <v>2.6963047308498758</v>
      </c>
      <c r="I191" s="9">
        <f t="shared" si="44"/>
        <v>3.4664062651007392</v>
      </c>
      <c r="J191" s="9">
        <f t="shared" si="45"/>
        <v>2.9356606131170353</v>
      </c>
      <c r="K191" s="11">
        <f t="shared" si="46"/>
        <v>0.38022813688212931</v>
      </c>
      <c r="L191" s="11">
        <f t="shared" si="47"/>
        <v>0.29673590504451036</v>
      </c>
      <c r="M191" s="11">
        <f t="shared" si="48"/>
        <v>0.34965034965034969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-0.28346354371108684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0.2311776973012884</v>
      </c>
      <c r="Q191" s="11">
        <f>2*'OddsRatio_working_3-way'!K191*'OddsRatio_working_3-way'!L191*'OddsRatio_working_3-way'!M191</f>
        <v>7.8900237986787844E-2</v>
      </c>
      <c r="R191" s="11">
        <f t="shared" si="49"/>
        <v>0</v>
      </c>
      <c r="S191" s="11">
        <f t="shared" si="50"/>
        <v>-0.8155464871239686</v>
      </c>
      <c r="T191" s="11">
        <f t="shared" si="51"/>
        <v>-0.27834351096381177</v>
      </c>
      <c r="U191" s="11">
        <f>'OddsRatio_working_3-way'!S191-'OddsRatio_working_3-way'!R191^2/3</f>
        <v>-0.8155464871239686</v>
      </c>
      <c r="V191" s="11">
        <f>'OddsRatio_working_3-way'!S191*'OddsRatio_working_3-way'!R191/3-2*'OddsRatio_working_3-way'!R191^3/27-'OddsRatio_working_3-way'!T191</f>
        <v>0.27834351096381177</v>
      </c>
      <c r="W191" s="11">
        <f>'OddsRatio_working_3-way'!V191^2+4*'OddsRatio_working_3-way'!U191^3/27</f>
        <v>-2.8853456951166978E-3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0.1417395990811833</v>
      </c>
      <c r="Y191" s="11">
        <f>IF('OddsRatio_working_3-way'!W191&gt;=0,IF('OddsRatio_working_3-way'!V191+SQRT('OddsRatio_working_3-way'!W191)&gt;0,0,PI()),ACOS('OddsRatio_working_3-way'!V191/(2*'OddsRatio_working_3-way'!X191)))</f>
        <v>0.1906389043448018</v>
      </c>
      <c r="Z191" s="11">
        <f>'OddsRatio_working_3-way'!X191^(1/3)*COS('OddsRatio_working_3-way'!Y191/3)</f>
        <v>0.52033887449382688</v>
      </c>
      <c r="AA191" s="11">
        <f>'OddsRatio_working_3-way'!X191^(1/3)*COS(('OddsRatio_working_3-way'!Y191+2*PI())/3)</f>
        <v>-0.28884370356473416</v>
      </c>
      <c r="AB191" s="11">
        <f>'OddsRatio_working_3-way'!X191^(1/3)*COS(('OddsRatio_working_3-way'!Y191+4*PI())/3)</f>
        <v>-0.23149517092909258</v>
      </c>
      <c r="AC191" s="11">
        <f>'OddsRatio_working_3-way'!X191^(1/3)*SIN('OddsRatio_working_3-way'!Y191/3)</f>
        <v>3.3110190754817727E-2</v>
      </c>
      <c r="AD191" s="11">
        <f>'OddsRatio_working_3-way'!X191^(1/3)*SIN(('OddsRatio_working_3-way'!Y191+2*PI())/3)</f>
        <v>0.43407158851084787</v>
      </c>
      <c r="AE191" s="11">
        <f>'OddsRatio_working_3-way'!X191^(1/3)*SIN(('OddsRatio_working_3-way'!Y191+4*PI())/3)</f>
        <v>-0.46718177926566556</v>
      </c>
      <c r="AF191" s="11">
        <f>-'OddsRatio_working_3-way'!U191/(3*'OddsRatio_working_3-way'!X191^(1/3))*COS(('OddsRatio_working_3-way'!Y191)/3)</f>
        <v>0.52033887449382688</v>
      </c>
      <c r="AG191" s="11">
        <f>-'OddsRatio_working_3-way'!U191/(3*'OddsRatio_working_3-way'!X191^(1/3))*COS(('OddsRatio_working_3-way'!Y191+2*PI())/3)</f>
        <v>-0.28884370356473416</v>
      </c>
      <c r="AH191" s="11">
        <f>-'OddsRatio_working_3-way'!U191/(3*'OddsRatio_working_3-way'!X191^(1/3))*COS(('OddsRatio_working_3-way'!Y191+4*PI())/3)</f>
        <v>-0.23149517092909258</v>
      </c>
      <c r="AI191" s="11">
        <f>'OddsRatio_working_3-way'!U191/(3*'OddsRatio_working_3-way'!X191^(1/3))*SIN(('OddsRatio_working_3-way'!Y191)/3)</f>
        <v>-3.3110190754817727E-2</v>
      </c>
      <c r="AJ191" s="11">
        <f>'OddsRatio_working_3-way'!U191/(3*'OddsRatio_working_3-way'!X191^(1/3))*SIN(('OddsRatio_working_3-way'!Y191+2*PI())/3)</f>
        <v>-0.43407158851084787</v>
      </c>
      <c r="AK191" s="11">
        <f>'OddsRatio_working_3-way'!U191/(3*'OddsRatio_working_3-way'!X191^(1/3))*SIN(('OddsRatio_working_3-way'!Y191+4*PI())/3)</f>
        <v>0.46718177926566556</v>
      </c>
      <c r="AL191" s="11">
        <f>'OddsRatio_working_3-way'!Z191+'OddsRatio_working_3-way'!AF191</f>
        <v>1.0406777489876538</v>
      </c>
      <c r="AM191" s="11">
        <f>'OddsRatio_working_3-way'!AA191+'OddsRatio_working_3-way'!AG191</f>
        <v>-0.57768740712946831</v>
      </c>
      <c r="AN191" s="11">
        <f>'OddsRatio_working_3-way'!AB191+'OddsRatio_working_3-way'!AH191</f>
        <v>-0.46299034185818516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1.0406777489876538</v>
      </c>
      <c r="AS191" s="11">
        <f>IF(('OddsRatio_working_3-way'!X191=0),IF(Q191&gt;0,-Q191^(1/3),(-Q191)^(1/3)),'OddsRatio_working_3-way'!AM191-'OddsRatio_working_3-way'!R191/3)</f>
        <v>-0.57768740712946831</v>
      </c>
      <c r="AT191" s="11">
        <f>IF(('OddsRatio_working_3-way'!X191=0),IF(Q191&gt;0,-Q191^(1/3),(-Q191)^(1/3)),'OddsRatio_working_3-way'!AN191-'OddsRatio_working_3-way'!R191/3)</f>
        <v>-0.46299034185818516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2.54</v>
      </c>
      <c r="B192" s="4">
        <f>IF('True_Odds_Calculator_3-way'!B193="","",'True_Odds_Calculator_3-way'!B193)</f>
        <v>2.84</v>
      </c>
      <c r="C192" s="4">
        <f>IF('True_Odds_Calculator_3-way'!C193="","",'True_Odds_Calculator_3-way'!C193)</f>
        <v>3.5</v>
      </c>
      <c r="D192" s="9">
        <f t="shared" si="39"/>
        <v>0.3824588997786727</v>
      </c>
      <c r="E192" s="9">
        <f t="shared" si="40"/>
        <v>0.34138965152997247</v>
      </c>
      <c r="F192" s="9">
        <f t="shared" si="41"/>
        <v>0.27615144869135472</v>
      </c>
      <c r="G192" s="9">
        <f t="shared" si="42"/>
        <v>1.0484805417300804</v>
      </c>
      <c r="H192" s="9">
        <f t="shared" si="43"/>
        <v>2.614660034264324</v>
      </c>
      <c r="I192" s="9">
        <f t="shared" si="44"/>
        <v>2.9292041967833478</v>
      </c>
      <c r="J192" s="9">
        <f t="shared" si="45"/>
        <v>3.6212013543252013</v>
      </c>
      <c r="K192" s="11">
        <f t="shared" si="46"/>
        <v>0.39370078740157477</v>
      </c>
      <c r="L192" s="11">
        <f t="shared" si="47"/>
        <v>0.35211267605633806</v>
      </c>
      <c r="M192" s="11">
        <f t="shared" si="48"/>
        <v>0.2857142857142857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-0.2805811245425307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0.23289342353332593</v>
      </c>
      <c r="Q192" s="11">
        <f>2*'OddsRatio_working_3-way'!K192*'OddsRatio_working_3-way'!L192*'OddsRatio_working_3-way'!M192</f>
        <v>7.9215450181403371E-2</v>
      </c>
      <c r="R192" s="11">
        <f t="shared" si="49"/>
        <v>0</v>
      </c>
      <c r="S192" s="11">
        <f t="shared" si="50"/>
        <v>-0.83003952569169981</v>
      </c>
      <c r="T192" s="11">
        <f t="shared" si="51"/>
        <v>-0.28232636928289107</v>
      </c>
      <c r="U192" s="11">
        <f>'OddsRatio_working_3-way'!S192-'OddsRatio_working_3-way'!R192^2/3</f>
        <v>-0.83003952569169981</v>
      </c>
      <c r="V192" s="11">
        <f>'OddsRatio_working_3-way'!S192*'OddsRatio_working_3-way'!R192/3-2*'OddsRatio_working_3-way'!R192^3/27-'OddsRatio_working_3-way'!T192</f>
        <v>0.28232636928289107</v>
      </c>
      <c r="W192" s="11">
        <f>'OddsRatio_working_3-way'!V192^2+4*'OddsRatio_working_3-way'!U192^3/27</f>
        <v>-5.0131088574925792E-3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0.14553460726743997</v>
      </c>
      <c r="Y192" s="11">
        <f>IF('OddsRatio_working_3-way'!W192&gt;=0,IF('OddsRatio_working_3-way'!V192+SQRT('OddsRatio_working_3-way'!W192)&gt;0,0,PI()),ACOS('OddsRatio_working_3-way'!V192/(2*'OddsRatio_working_3-way'!X192)))</f>
        <v>0.24571765847181304</v>
      </c>
      <c r="Z192" s="11">
        <f>'OddsRatio_working_3-way'!X192^(1/3)*COS('OddsRatio_working_3-way'!Y192/3)</f>
        <v>0.52424027086504021</v>
      </c>
      <c r="AA192" s="11">
        <f>'OddsRatio_working_3-way'!X192^(1/3)*COS(('OddsRatio_working_3-way'!Y192+2*PI())/3)</f>
        <v>-0.29938922752552566</v>
      </c>
      <c r="AB192" s="11">
        <f>'OddsRatio_working_3-way'!X192^(1/3)*COS(('OddsRatio_working_3-way'!Y192+4*PI())/3)</f>
        <v>-0.22485104333951464</v>
      </c>
      <c r="AC192" s="11">
        <f>'OddsRatio_working_3-way'!X192^(1/3)*SIN('OddsRatio_working_3-way'!Y192/3)</f>
        <v>4.3034640704699541E-2</v>
      </c>
      <c r="AD192" s="11">
        <f>'OddsRatio_working_3-way'!X192^(1/3)*SIN(('OddsRatio_working_3-way'!Y192+2*PI())/3)</f>
        <v>0.43248807190361027</v>
      </c>
      <c r="AE192" s="11">
        <f>'OddsRatio_working_3-way'!X192^(1/3)*SIN(('OddsRatio_working_3-way'!Y192+4*PI())/3)</f>
        <v>-0.47552271260830958</v>
      </c>
      <c r="AF192" s="11">
        <f>-'OddsRatio_working_3-way'!U192/(3*'OddsRatio_working_3-way'!X192^(1/3))*COS(('OddsRatio_working_3-way'!Y192)/3)</f>
        <v>0.5242402708650401</v>
      </c>
      <c r="AG192" s="11">
        <f>-'OddsRatio_working_3-way'!U192/(3*'OddsRatio_working_3-way'!X192^(1/3))*COS(('OddsRatio_working_3-way'!Y192+2*PI())/3)</f>
        <v>-0.2993892275255256</v>
      </c>
      <c r="AH192" s="11">
        <f>-'OddsRatio_working_3-way'!U192/(3*'OddsRatio_working_3-way'!X192^(1/3))*COS(('OddsRatio_working_3-way'!Y192+4*PI())/3)</f>
        <v>-0.22485104333951461</v>
      </c>
      <c r="AI192" s="11">
        <f>'OddsRatio_working_3-way'!U192/(3*'OddsRatio_working_3-way'!X192^(1/3))*SIN(('OddsRatio_working_3-way'!Y192)/3)</f>
        <v>-4.3034640704699534E-2</v>
      </c>
      <c r="AJ192" s="11">
        <f>'OddsRatio_working_3-way'!U192/(3*'OddsRatio_working_3-way'!X192^(1/3))*SIN(('OddsRatio_working_3-way'!Y192+2*PI())/3)</f>
        <v>-0.43248807190361016</v>
      </c>
      <c r="AK192" s="11">
        <f>'OddsRatio_working_3-way'!U192/(3*'OddsRatio_working_3-way'!X192^(1/3))*SIN(('OddsRatio_working_3-way'!Y192+4*PI())/3)</f>
        <v>0.47552271260830947</v>
      </c>
      <c r="AL192" s="11">
        <f>'OddsRatio_working_3-way'!Z192+'OddsRatio_working_3-way'!AF192</f>
        <v>1.0484805417300804</v>
      </c>
      <c r="AM192" s="11">
        <f>'OddsRatio_working_3-way'!AA192+'OddsRatio_working_3-way'!AG192</f>
        <v>-0.59877845505105132</v>
      </c>
      <c r="AN192" s="11">
        <f>'OddsRatio_working_3-way'!AB192+'OddsRatio_working_3-way'!AH192</f>
        <v>-0.44970208667902922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1.0484805417300804</v>
      </c>
      <c r="AS192" s="11">
        <f>IF(('OddsRatio_working_3-way'!X192=0),IF(Q192&gt;0,-Q192^(1/3),(-Q192)^(1/3)),'OddsRatio_working_3-way'!AM192-'OddsRatio_working_3-way'!R192/3)</f>
        <v>-0.59877845505105132</v>
      </c>
      <c r="AT192" s="11">
        <f>IF(('OddsRatio_working_3-way'!X192=0),IF(Q192&gt;0,-Q192^(1/3),(-Q192)^(1/3)),'OddsRatio_working_3-way'!AN192-'OddsRatio_working_3-way'!R192/3)</f>
        <v>-0.44970208667902922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1.81</v>
      </c>
      <c r="B193" s="4">
        <f>IF('True_Odds_Calculator_3-way'!B194="","",'True_Odds_Calculator_3-way'!B194)</f>
        <v>3.6</v>
      </c>
      <c r="C193" s="4">
        <f>IF('True_Odds_Calculator_3-way'!C194="","",'True_Odds_Calculator_3-way'!C194)</f>
        <v>4.8499999999999996</v>
      </c>
      <c r="D193" s="9">
        <f t="shared" si="39"/>
        <v>0.53758848207115795</v>
      </c>
      <c r="E193" s="9">
        <f t="shared" si="40"/>
        <v>0.26588645797016403</v>
      </c>
      <c r="F193" s="9">
        <f t="shared" si="41"/>
        <v>0.19652505995867803</v>
      </c>
      <c r="G193" s="9">
        <f t="shared" si="42"/>
        <v>1.0619245691363914</v>
      </c>
      <c r="H193" s="9">
        <f t="shared" si="43"/>
        <v>1.8601589010004773</v>
      </c>
      <c r="I193" s="9">
        <f t="shared" si="44"/>
        <v>3.7610038797546177</v>
      </c>
      <c r="J193" s="9">
        <f t="shared" si="45"/>
        <v>5.0884095911751057</v>
      </c>
      <c r="K193" s="11">
        <f t="shared" si="46"/>
        <v>0.5524861878453039</v>
      </c>
      <c r="L193" s="11">
        <f t="shared" si="47"/>
        <v>0.27777777777777779</v>
      </c>
      <c r="M193" s="11">
        <f t="shared" si="48"/>
        <v>0.2061855670103093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-0.25656433331434758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0.22972793377760059</v>
      </c>
      <c r="Q193" s="11">
        <f>2*'OddsRatio_working_3-way'!K193*'OddsRatio_working_3-way'!L193*'OddsRatio_working_3-way'!M193</f>
        <v>6.3285932170137921E-2</v>
      </c>
      <c r="R193" s="11">
        <f t="shared" si="49"/>
        <v>0</v>
      </c>
      <c r="S193" s="11">
        <f t="shared" si="50"/>
        <v>-0.8954008954008954</v>
      </c>
      <c r="T193" s="11">
        <f t="shared" si="51"/>
        <v>-0.24666691333358007</v>
      </c>
      <c r="U193" s="11">
        <f>'OddsRatio_working_3-way'!S193-'OddsRatio_working_3-way'!R193^2/3</f>
        <v>-0.8954008954008954</v>
      </c>
      <c r="V193" s="11">
        <f>'OddsRatio_working_3-way'!S193*'OddsRatio_working_3-way'!R193/3-2*'OddsRatio_working_3-way'!R193^3/27-'OddsRatio_working_3-way'!T193</f>
        <v>0.24666691333358007</v>
      </c>
      <c r="W193" s="11">
        <f>'OddsRatio_working_3-way'!V193^2+4*'OddsRatio_working_3-way'!U193^3/27</f>
        <v>-4.5508202504322824E-2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0.163058861027114</v>
      </c>
      <c r="Y193" s="11">
        <f>IF('OddsRatio_working_3-way'!W193&gt;=0,IF('OddsRatio_working_3-way'!V193+SQRT('OddsRatio_working_3-way'!W193)&gt;0,0,PI()),ACOS('OddsRatio_working_3-way'!V193/(2*'OddsRatio_working_3-way'!X193)))</f>
        <v>0.7130445270800484</v>
      </c>
      <c r="Z193" s="11">
        <f>'OddsRatio_working_3-way'!X193^(1/3)*COS('OddsRatio_working_3-way'!Y193/3)</f>
        <v>0.53096228456819572</v>
      </c>
      <c r="AA193" s="11">
        <f>'OddsRatio_working_3-way'!X193^(1/3)*COS(('OddsRatio_working_3-way'!Y193+2*PI())/3)</f>
        <v>-0.37687913654259231</v>
      </c>
      <c r="AB193" s="11">
        <f>'OddsRatio_working_3-way'!X193^(1/3)*COS(('OddsRatio_working_3-way'!Y193+4*PI())/3)</f>
        <v>-0.15408314802560338</v>
      </c>
      <c r="AC193" s="11">
        <f>'OddsRatio_working_3-way'!X193^(1/3)*SIN('OddsRatio_working_3-way'!Y193/3)</f>
        <v>0.12863132394465238</v>
      </c>
      <c r="AD193" s="11">
        <f>'OddsRatio_working_3-way'!X193^(1/3)*SIN(('OddsRatio_working_3-way'!Y193+2*PI())/3)</f>
        <v>0.39551116491515359</v>
      </c>
      <c r="AE193" s="11">
        <f>'OddsRatio_working_3-way'!X193^(1/3)*SIN(('OddsRatio_working_3-way'!Y193+4*PI())/3)</f>
        <v>-0.52414248885980597</v>
      </c>
      <c r="AF193" s="11">
        <f>-'OddsRatio_working_3-way'!U193/(3*'OddsRatio_working_3-way'!X193^(1/3))*COS(('OddsRatio_working_3-way'!Y193)/3)</f>
        <v>0.53096228456819572</v>
      </c>
      <c r="AG193" s="11">
        <f>-'OddsRatio_working_3-way'!U193/(3*'OddsRatio_working_3-way'!X193^(1/3))*COS(('OddsRatio_working_3-way'!Y193+2*PI())/3)</f>
        <v>-0.37687913654259231</v>
      </c>
      <c r="AH193" s="11">
        <f>-'OddsRatio_working_3-way'!U193/(3*'OddsRatio_working_3-way'!X193^(1/3))*COS(('OddsRatio_working_3-way'!Y193+4*PI())/3)</f>
        <v>-0.15408314802560338</v>
      </c>
      <c r="AI193" s="11">
        <f>'OddsRatio_working_3-way'!U193/(3*'OddsRatio_working_3-way'!X193^(1/3))*SIN(('OddsRatio_working_3-way'!Y193)/3)</f>
        <v>-0.12863132394465238</v>
      </c>
      <c r="AJ193" s="11">
        <f>'OddsRatio_working_3-way'!U193/(3*'OddsRatio_working_3-way'!X193^(1/3))*SIN(('OddsRatio_working_3-way'!Y193+2*PI())/3)</f>
        <v>-0.39551116491515359</v>
      </c>
      <c r="AK193" s="11">
        <f>'OddsRatio_working_3-way'!U193/(3*'OddsRatio_working_3-way'!X193^(1/3))*SIN(('OddsRatio_working_3-way'!Y193+4*PI())/3)</f>
        <v>0.52414248885980597</v>
      </c>
      <c r="AL193" s="11">
        <f>'OddsRatio_working_3-way'!Z193+'OddsRatio_working_3-way'!AF193</f>
        <v>1.0619245691363914</v>
      </c>
      <c r="AM193" s="11">
        <f>'OddsRatio_working_3-way'!AA193+'OddsRatio_working_3-way'!AG193</f>
        <v>-0.75375827308518462</v>
      </c>
      <c r="AN193" s="11">
        <f>'OddsRatio_working_3-way'!AB193+'OddsRatio_working_3-way'!AH193</f>
        <v>-0.30816629605120677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1.0619245691363914</v>
      </c>
      <c r="AS193" s="11">
        <f>IF(('OddsRatio_working_3-way'!X193=0),IF(Q193&gt;0,-Q193^(1/3),(-Q193)^(1/3)),'OddsRatio_working_3-way'!AM193-'OddsRatio_working_3-way'!R193/3)</f>
        <v>-0.75375827308518462</v>
      </c>
      <c r="AT193" s="11">
        <f>IF(('OddsRatio_working_3-way'!X193=0),IF(Q193&gt;0,-Q193^(1/3),(-Q193)^(1/3)),'OddsRatio_working_3-way'!AN193-'OddsRatio_working_3-way'!R193/3)</f>
        <v>-0.30816629605120677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3.59</v>
      </c>
      <c r="B194" s="4">
        <f>IF('True_Odds_Calculator_3-way'!B195="","",'True_Odds_Calculator_3-way'!B195)</f>
        <v>3.18</v>
      </c>
      <c r="C194" s="4">
        <f>IF('True_Odds_Calculator_3-way'!C195="","",'True_Odds_Calculator_3-way'!C195)</f>
        <v>2.27</v>
      </c>
      <c r="D194" s="9">
        <f t="shared" si="39"/>
        <v>0.26842059169625604</v>
      </c>
      <c r="E194" s="9">
        <f t="shared" si="40"/>
        <v>0.30357790920516092</v>
      </c>
      <c r="F194" s="9">
        <f t="shared" si="41"/>
        <v>0.42800149909858298</v>
      </c>
      <c r="G194" s="9">
        <f t="shared" si="42"/>
        <v>1.0523152870805159</v>
      </c>
      <c r="H194" s="9">
        <f t="shared" si="43"/>
        <v>3.7254965935385354</v>
      </c>
      <c r="I194" s="9">
        <f t="shared" si="44"/>
        <v>3.2940473258355247</v>
      </c>
      <c r="J194" s="9">
        <f t="shared" si="45"/>
        <v>2.3364404145922553</v>
      </c>
      <c r="K194" s="11">
        <f t="shared" si="46"/>
        <v>0.2785515320334262</v>
      </c>
      <c r="L194" s="11">
        <f t="shared" si="47"/>
        <v>0.31446540880503143</v>
      </c>
      <c r="M194" s="11">
        <f t="shared" si="48"/>
        <v>0.44052863436123346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-0.27670216224922495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0.23307168335714601</v>
      </c>
      <c r="Q194" s="11">
        <f>2*'OddsRatio_working_3-way'!K194*'OddsRatio_working_3-way'!L194*'OddsRatio_working_3-way'!M194</f>
        <v>7.7176054091770196E-2</v>
      </c>
      <c r="R194" s="11">
        <f t="shared" si="49"/>
        <v>0</v>
      </c>
      <c r="S194" s="11">
        <f t="shared" si="50"/>
        <v>-0.84231970383816124</v>
      </c>
      <c r="T194" s="11">
        <f t="shared" si="51"/>
        <v>-0.27891380921793418</v>
      </c>
      <c r="U194" s="11">
        <f>'OddsRatio_working_3-way'!S194-'OddsRatio_working_3-way'!R194^2/3</f>
        <v>-0.84231970383816124</v>
      </c>
      <c r="V194" s="11">
        <f>'OddsRatio_working_3-way'!S194*'OddsRatio_working_3-way'!R194/3-2*'OddsRatio_working_3-way'!R194^3/27-'OddsRatio_working_3-way'!T194</f>
        <v>0.27891380921793418</v>
      </c>
      <c r="W194" s="11">
        <f>'OddsRatio_working_3-way'!V194^2+4*'OddsRatio_working_3-way'!U194^3/27</f>
        <v>-1.0744556916766415E-2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0.14877623288787142</v>
      </c>
      <c r="Y194" s="11">
        <f>IF('OddsRatio_working_3-way'!W194&gt;=0,IF('OddsRatio_working_3-way'!V194+SQRT('OddsRatio_working_3-way'!W194)&gt;0,0,PI()),ACOS('OddsRatio_working_3-way'!V194/(2*'OddsRatio_working_3-way'!X194)))</f>
        <v>0.35582301134579608</v>
      </c>
      <c r="Z194" s="11">
        <f>'OddsRatio_working_3-way'!X194^(1/3)*COS('OddsRatio_working_3-way'!Y194/3)</f>
        <v>0.52615764354025796</v>
      </c>
      <c r="AA194" s="11">
        <f>'OddsRatio_working_3-way'!X194^(1/3)*COS(('OddsRatio_working_3-way'!Y194+2*PI())/3)</f>
        <v>-0.31737915848789178</v>
      </c>
      <c r="AB194" s="11">
        <f>'OddsRatio_working_3-way'!X194^(1/3)*COS(('OddsRatio_working_3-way'!Y194+4*PI())/3)</f>
        <v>-0.20877848505236635</v>
      </c>
      <c r="AC194" s="11">
        <f>'OddsRatio_working_3-way'!X194^(1/3)*SIN('OddsRatio_working_3-way'!Y194/3)</f>
        <v>6.2700628042175396E-2</v>
      </c>
      <c r="AD194" s="11">
        <f>'OddsRatio_working_3-way'!X194^(1/3)*SIN(('OddsRatio_working_3-way'!Y194+2*PI())/3)</f>
        <v>0.42431557168013306</v>
      </c>
      <c r="AE194" s="11">
        <f>'OddsRatio_working_3-way'!X194^(1/3)*SIN(('OddsRatio_working_3-way'!Y194+4*PI())/3)</f>
        <v>-0.48701619972230831</v>
      </c>
      <c r="AF194" s="11">
        <f>-'OddsRatio_working_3-way'!U194/(3*'OddsRatio_working_3-way'!X194^(1/3))*COS(('OddsRatio_working_3-way'!Y194)/3)</f>
        <v>0.52615764354025785</v>
      </c>
      <c r="AG194" s="11">
        <f>-'OddsRatio_working_3-way'!U194/(3*'OddsRatio_working_3-way'!X194^(1/3))*COS(('OddsRatio_working_3-way'!Y194+2*PI())/3)</f>
        <v>-0.31737915848789172</v>
      </c>
      <c r="AH194" s="11">
        <f>-'OddsRatio_working_3-way'!U194/(3*'OddsRatio_working_3-way'!X194^(1/3))*COS(('OddsRatio_working_3-way'!Y194+4*PI())/3)</f>
        <v>-0.20877848505236632</v>
      </c>
      <c r="AI194" s="11">
        <f>'OddsRatio_working_3-way'!U194/(3*'OddsRatio_working_3-way'!X194^(1/3))*SIN(('OddsRatio_working_3-way'!Y194)/3)</f>
        <v>-6.2700628042175383E-2</v>
      </c>
      <c r="AJ194" s="11">
        <f>'OddsRatio_working_3-way'!U194/(3*'OddsRatio_working_3-way'!X194^(1/3))*SIN(('OddsRatio_working_3-way'!Y194+2*PI())/3)</f>
        <v>-0.42431557168013295</v>
      </c>
      <c r="AK194" s="11">
        <f>'OddsRatio_working_3-way'!U194/(3*'OddsRatio_working_3-way'!X194^(1/3))*SIN(('OddsRatio_working_3-way'!Y194+4*PI())/3)</f>
        <v>0.4870161997223082</v>
      </c>
      <c r="AL194" s="11">
        <f>'OddsRatio_working_3-way'!Z194+'OddsRatio_working_3-way'!AF194</f>
        <v>1.0523152870805159</v>
      </c>
      <c r="AM194" s="11">
        <f>'OddsRatio_working_3-way'!AA194+'OddsRatio_working_3-way'!AG194</f>
        <v>-0.63475831697578355</v>
      </c>
      <c r="AN194" s="11">
        <f>'OddsRatio_working_3-way'!AB194+'OddsRatio_working_3-way'!AH194</f>
        <v>-0.41755697010473269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1.0523152870805159</v>
      </c>
      <c r="AS194" s="11">
        <f>IF(('OddsRatio_working_3-way'!X194=0),IF(Q194&gt;0,-Q194^(1/3),(-Q194)^(1/3)),'OddsRatio_working_3-way'!AM194-'OddsRatio_working_3-way'!R194/3)</f>
        <v>-0.63475831697578355</v>
      </c>
      <c r="AT194" s="11">
        <f>IF(('OddsRatio_working_3-way'!X194=0),IF(Q194&gt;0,-Q194^(1/3),(-Q194)^(1/3)),'OddsRatio_working_3-way'!AN194-'OddsRatio_working_3-way'!R194/3)</f>
        <v>-0.41755697010473269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3.3</v>
      </c>
      <c r="B195" s="4">
        <f>IF('True_Odds_Calculator_3-way'!B196="","",'True_Odds_Calculator_3-way'!B196)</f>
        <v>2.95</v>
      </c>
      <c r="C195" s="4">
        <f>IF('True_Odds_Calculator_3-way'!C196="","",'True_Odds_Calculator_3-way'!C196)</f>
        <v>2.56</v>
      </c>
      <c r="D195" s="9">
        <f t="shared" si="39"/>
        <v>0.29281369749679576</v>
      </c>
      <c r="E195" s="9">
        <f t="shared" si="40"/>
        <v>0.32812496646539463</v>
      </c>
      <c r="F195" s="9">
        <f t="shared" si="41"/>
        <v>0.37906133603780978</v>
      </c>
      <c r="G195" s="9">
        <f t="shared" si="42"/>
        <v>1.0500612097886592</v>
      </c>
      <c r="H195" s="9">
        <f t="shared" si="43"/>
        <v>3.4151407825139155</v>
      </c>
      <c r="I195" s="9">
        <f t="shared" si="44"/>
        <v>3.0476193590878857</v>
      </c>
      <c r="J195" s="9">
        <f t="shared" si="45"/>
        <v>2.6380954872703088</v>
      </c>
      <c r="K195" s="11">
        <f t="shared" si="46"/>
        <v>0.30303030303030304</v>
      </c>
      <c r="L195" s="11">
        <f t="shared" si="47"/>
        <v>0.33898305084745761</v>
      </c>
      <c r="M195" s="11">
        <f t="shared" si="48"/>
        <v>0.390625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-0.28074441448382137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0.23313109912686181</v>
      </c>
      <c r="Q195" s="11">
        <f>2*'OddsRatio_working_3-way'!K195*'OddsRatio_working_3-way'!L195*'OddsRatio_working_3-way'!M195</f>
        <v>8.0251669234720074E-2</v>
      </c>
      <c r="R195" s="11">
        <f t="shared" si="49"/>
        <v>0</v>
      </c>
      <c r="S195" s="11">
        <f t="shared" si="50"/>
        <v>-0.83040333876454231</v>
      </c>
      <c r="T195" s="11">
        <f t="shared" si="51"/>
        <v>-0.28585312866249307</v>
      </c>
      <c r="U195" s="11">
        <f>'OddsRatio_working_3-way'!S195-'OddsRatio_working_3-way'!R195^2/3</f>
        <v>-0.83040333876454231</v>
      </c>
      <c r="V195" s="11">
        <f>'OddsRatio_working_3-way'!S195*'OddsRatio_working_3-way'!R195/3-2*'OddsRatio_working_3-way'!R195^3/27-'OddsRatio_working_3-way'!T195</f>
        <v>0.28585312866249307</v>
      </c>
      <c r="W195" s="11">
        <f>'OddsRatio_working_3-way'!V195^2+4*'OddsRatio_working_3-way'!U195^3/27</f>
        <v>-3.1207274070303298E-3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0.14563030125386522</v>
      </c>
      <c r="Y195" s="11">
        <f>IF('OddsRatio_working_3-way'!W195&gt;=0,IF('OddsRatio_working_3-way'!V195+SQRT('OddsRatio_working_3-way'!W195)&gt;0,0,PI()),ACOS('OddsRatio_working_3-way'!V195/(2*'OddsRatio_working_3-way'!X195)))</f>
        <v>0.19299477695416556</v>
      </c>
      <c r="Z195" s="11">
        <f>'OddsRatio_working_3-way'!X195^(1/3)*COS('OddsRatio_working_3-way'!Y195/3)</f>
        <v>0.52503060489432962</v>
      </c>
      <c r="AA195" s="11">
        <f>'OddsRatio_working_3-way'!X195^(1/3)*COS(('OddsRatio_working_3-way'!Y195+2*PI())/3)</f>
        <v>-0.29180664305076859</v>
      </c>
      <c r="AB195" s="11">
        <f>'OddsRatio_working_3-way'!X195^(1/3)*COS(('OddsRatio_working_3-way'!Y195+4*PI())/3)</f>
        <v>-0.23322396184356115</v>
      </c>
      <c r="AC195" s="11">
        <f>'OddsRatio_working_3-way'!X195^(1/3)*SIN('OddsRatio_working_3-way'!Y195/3)</f>
        <v>3.3822726764831425E-2</v>
      </c>
      <c r="AD195" s="11">
        <f>'OddsRatio_working_3-way'!X195^(1/3)*SIN(('OddsRatio_working_3-way'!Y195+2*PI())/3)</f>
        <v>0.43777847822038418</v>
      </c>
      <c r="AE195" s="11">
        <f>'OddsRatio_working_3-way'!X195^(1/3)*SIN(('OddsRatio_working_3-way'!Y195+4*PI())/3)</f>
        <v>-0.47160120498521546</v>
      </c>
      <c r="AF195" s="11">
        <f>-'OddsRatio_working_3-way'!U195/(3*'OddsRatio_working_3-way'!X195^(1/3))*COS(('OddsRatio_working_3-way'!Y195)/3)</f>
        <v>0.52503060489432973</v>
      </c>
      <c r="AG195" s="11">
        <f>-'OddsRatio_working_3-way'!U195/(3*'OddsRatio_working_3-way'!X195^(1/3))*COS(('OddsRatio_working_3-way'!Y195+2*PI())/3)</f>
        <v>-0.29180664305076864</v>
      </c>
      <c r="AH195" s="11">
        <f>-'OddsRatio_working_3-way'!U195/(3*'OddsRatio_working_3-way'!X195^(1/3))*COS(('OddsRatio_working_3-way'!Y195+4*PI())/3)</f>
        <v>-0.2332239618435612</v>
      </c>
      <c r="AI195" s="11">
        <f>'OddsRatio_working_3-way'!U195/(3*'OddsRatio_working_3-way'!X195^(1/3))*SIN(('OddsRatio_working_3-way'!Y195)/3)</f>
        <v>-3.3822726764831432E-2</v>
      </c>
      <c r="AJ195" s="11">
        <f>'OddsRatio_working_3-way'!U195/(3*'OddsRatio_working_3-way'!X195^(1/3))*SIN(('OddsRatio_working_3-way'!Y195+2*PI())/3)</f>
        <v>-0.43777847822038429</v>
      </c>
      <c r="AK195" s="11">
        <f>'OddsRatio_working_3-way'!U195/(3*'OddsRatio_working_3-way'!X195^(1/3))*SIN(('OddsRatio_working_3-way'!Y195+4*PI())/3)</f>
        <v>0.47160120498521557</v>
      </c>
      <c r="AL195" s="11">
        <f>'OddsRatio_working_3-way'!Z195+'OddsRatio_working_3-way'!AF195</f>
        <v>1.0500612097886592</v>
      </c>
      <c r="AM195" s="11">
        <f>'OddsRatio_working_3-way'!AA195+'OddsRatio_working_3-way'!AG195</f>
        <v>-0.58361328610153729</v>
      </c>
      <c r="AN195" s="11">
        <f>'OddsRatio_working_3-way'!AB195+'OddsRatio_working_3-way'!AH195</f>
        <v>-0.46644792368712235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1.0500612097886592</v>
      </c>
      <c r="AS195" s="11">
        <f>IF(('OddsRatio_working_3-way'!X195=0),IF(Q195&gt;0,-Q195^(1/3),(-Q195)^(1/3)),'OddsRatio_working_3-way'!AM195-'OddsRatio_working_3-way'!R195/3)</f>
        <v>-0.58361328610153729</v>
      </c>
      <c r="AT195" s="11">
        <f>IF(('OddsRatio_working_3-way'!X195=0),IF(Q195&gt;0,-Q195^(1/3),(-Q195)^(1/3)),'OddsRatio_working_3-way'!AN195-'OddsRatio_working_3-way'!R195/3)</f>
        <v>-0.46644792368712235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2.2000000000000002</v>
      </c>
      <c r="B196" s="4">
        <f>IF('True_Odds_Calculator_3-way'!B197="","",'True_Odds_Calculator_3-way'!B197)</f>
        <v>3.18</v>
      </c>
      <c r="C196" s="4">
        <f>IF('True_Odds_Calculator_3-way'!C197="","",'True_Odds_Calculator_3-way'!C197)</f>
        <v>3.77</v>
      </c>
      <c r="D196" s="9">
        <f t="shared" ref="D196:D259" si="52">(K196/(AR196+K196-(AR196*K196)))</f>
        <v>0.44157461708740675</v>
      </c>
      <c r="E196" s="9">
        <f t="shared" ref="E196:E259" si="53">(L196/(AR196+L196-(AR196*L196)))</f>
        <v>0.30326939788275498</v>
      </c>
      <c r="F196" s="9">
        <f t="shared" ref="F196:F259" si="54">(M196/(AR196+M196-(AR196*M196)))</f>
        <v>0.25515598502983844</v>
      </c>
      <c r="G196" s="9">
        <f t="shared" ref="G196:G259" si="55">AR196</f>
        <v>1.0538524356991754</v>
      </c>
      <c r="H196" s="9">
        <f t="shared" ref="H196:H259" si="56">IF(A196="","",1/D196)</f>
        <v>2.2646229228390107</v>
      </c>
      <c r="I196" s="9">
        <f t="shared" ref="I196:I259" si="57">IF(B196="","",1/E196)</f>
        <v>3.297398309824203</v>
      </c>
      <c r="J196" s="9">
        <f t="shared" ref="J196:J259" si="58">IF(C196="","",1/F196)</f>
        <v>3.9191712468867155</v>
      </c>
      <c r="K196" s="11">
        <f t="shared" ref="K196:K259" si="59">1/A196</f>
        <v>0.45454545454545453</v>
      </c>
      <c r="L196" s="11">
        <f t="shared" ref="L196:L259" si="60">1/B196</f>
        <v>0.31446540880503143</v>
      </c>
      <c r="M196" s="11">
        <f t="shared" ref="M196:M259" si="61">1/C196</f>
        <v>0.26525198938992045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-0.27474282386448967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0.23317606271412389</v>
      </c>
      <c r="Q196" s="11">
        <f>2*'OddsRatio_working_3-way'!K196*'OddsRatio_working_3-way'!L196*'OddsRatio_working_3-way'!M196</f>
        <v>7.5829613890772002E-2</v>
      </c>
      <c r="R196" s="11">
        <f t="shared" ref="R196:R259" si="62">O196/N196</f>
        <v>0</v>
      </c>
      <c r="S196" s="11">
        <f t="shared" ref="S196:S259" si="63">P196/N196</f>
        <v>-0.84870665386016564</v>
      </c>
      <c r="T196" s="11">
        <f t="shared" ref="T196:T259" si="64">Q196/N196</f>
        <v>-0.27600216385696447</v>
      </c>
      <c r="U196" s="11">
        <f>'OddsRatio_working_3-way'!S196-'OddsRatio_working_3-way'!R196^2/3</f>
        <v>-0.84870665386016564</v>
      </c>
      <c r="V196" s="11">
        <f>'OddsRatio_working_3-way'!S196*'OddsRatio_working_3-way'!R196/3-2*'OddsRatio_working_3-way'!R196^3/27-'OddsRatio_working_3-way'!T196</f>
        <v>0.27600216385696447</v>
      </c>
      <c r="W196" s="11">
        <f>'OddsRatio_working_3-way'!V196^2+4*'OddsRatio_working_3-way'!U196^3/27</f>
        <v>-1.4389610816832918E-2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0.1504715963816424</v>
      </c>
      <c r="Y196" s="11">
        <f>IF('OddsRatio_working_3-way'!W196&gt;=0,IF('OddsRatio_working_3-way'!V196+SQRT('OddsRatio_working_3-way'!W196)&gt;0,0,PI()),ACOS('OddsRatio_working_3-way'!V196/(2*'OddsRatio_working_3-way'!X196)))</f>
        <v>0.4099925366308983</v>
      </c>
      <c r="Z196" s="11">
        <f>'OddsRatio_working_3-way'!X196^(1/3)*COS('OddsRatio_working_3-way'!Y196/3)</f>
        <v>0.5269262178495876</v>
      </c>
      <c r="AA196" s="11">
        <f>'OddsRatio_working_3-way'!X196^(1/3)*COS(('OddsRatio_working_3-way'!Y196+2*PI())/3)</f>
        <v>-0.32621846066540661</v>
      </c>
      <c r="AB196" s="11">
        <f>'OddsRatio_working_3-way'!X196^(1/3)*COS(('OddsRatio_working_3-way'!Y196+4*PI())/3)</f>
        <v>-0.20070775718418121</v>
      </c>
      <c r="AC196" s="11">
        <f>'OddsRatio_working_3-way'!X196^(1/3)*SIN('OddsRatio_working_3-way'!Y196/3)</f>
        <v>7.2463638441064862E-2</v>
      </c>
      <c r="AD196" s="11">
        <f>'OddsRatio_working_3-way'!X196^(1/3)*SIN(('OddsRatio_working_3-way'!Y196+2*PI())/3)</f>
        <v>0.42009967135726384</v>
      </c>
      <c r="AE196" s="11">
        <f>'OddsRatio_working_3-way'!X196^(1/3)*SIN(('OddsRatio_working_3-way'!Y196+4*PI())/3)</f>
        <v>-0.49256330979832857</v>
      </c>
      <c r="AF196" s="11">
        <f>-'OddsRatio_working_3-way'!U196/(3*'OddsRatio_working_3-way'!X196^(1/3))*COS(('OddsRatio_working_3-way'!Y196)/3)</f>
        <v>0.52692621784958771</v>
      </c>
      <c r="AG196" s="11">
        <f>-'OddsRatio_working_3-way'!U196/(3*'OddsRatio_working_3-way'!X196^(1/3))*COS(('OddsRatio_working_3-way'!Y196+2*PI())/3)</f>
        <v>-0.32621846066540666</v>
      </c>
      <c r="AH196" s="11">
        <f>-'OddsRatio_working_3-way'!U196/(3*'OddsRatio_working_3-way'!X196^(1/3))*COS(('OddsRatio_working_3-way'!Y196+4*PI())/3)</f>
        <v>-0.20070775718418127</v>
      </c>
      <c r="AI196" s="11">
        <f>'OddsRatio_working_3-way'!U196/(3*'OddsRatio_working_3-way'!X196^(1/3))*SIN(('OddsRatio_working_3-way'!Y196)/3)</f>
        <v>-7.2463638441064876E-2</v>
      </c>
      <c r="AJ196" s="11">
        <f>'OddsRatio_working_3-way'!U196/(3*'OddsRatio_working_3-way'!X196^(1/3))*SIN(('OddsRatio_working_3-way'!Y196+2*PI())/3)</f>
        <v>-0.42009967135726395</v>
      </c>
      <c r="AK196" s="11">
        <f>'OddsRatio_working_3-way'!U196/(3*'OddsRatio_working_3-way'!X196^(1/3))*SIN(('OddsRatio_working_3-way'!Y196+4*PI())/3)</f>
        <v>0.49256330979832869</v>
      </c>
      <c r="AL196" s="11">
        <f>'OddsRatio_working_3-way'!Z196+'OddsRatio_working_3-way'!AF196</f>
        <v>1.0538524356991754</v>
      </c>
      <c r="AM196" s="11">
        <f>'OddsRatio_working_3-way'!AA196+'OddsRatio_working_3-way'!AG196</f>
        <v>-0.65243692133081321</v>
      </c>
      <c r="AN196" s="11">
        <f>'OddsRatio_working_3-way'!AB196+'OddsRatio_working_3-way'!AH196</f>
        <v>-0.40141551436836248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1.0538524356991754</v>
      </c>
      <c r="AS196" s="11">
        <f>IF(('OddsRatio_working_3-way'!X196=0),IF(Q196&gt;0,-Q196^(1/3),(-Q196)^(1/3)),'OddsRatio_working_3-way'!AM196-'OddsRatio_working_3-way'!R196/3)</f>
        <v>-0.65243692133081321</v>
      </c>
      <c r="AT196" s="11">
        <f>IF(('OddsRatio_working_3-way'!X196=0),IF(Q196&gt;0,-Q196^(1/3),(-Q196)^(1/3)),'OddsRatio_working_3-way'!AN196-'OddsRatio_working_3-way'!R196/3)</f>
        <v>-0.40141551436836248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3.02</v>
      </c>
      <c r="B197" s="4">
        <f>IF('True_Odds_Calculator_3-way'!B198="","",'True_Odds_Calculator_3-way'!B198)</f>
        <v>2.97</v>
      </c>
      <c r="C197" s="4">
        <f>IF('True_Odds_Calculator_3-way'!C198="","",'True_Odds_Calculator_3-way'!C198)</f>
        <v>2.73</v>
      </c>
      <c r="D197" s="9">
        <f t="shared" si="52"/>
        <v>0.31996810678878429</v>
      </c>
      <c r="E197" s="9">
        <f t="shared" si="53"/>
        <v>0.32544617053852815</v>
      </c>
      <c r="F197" s="9">
        <f t="shared" si="54"/>
        <v>0.35458572267268756</v>
      </c>
      <c r="G197" s="9">
        <f t="shared" si="55"/>
        <v>1.0521344000919055</v>
      </c>
      <c r="H197" s="9">
        <f t="shared" si="56"/>
        <v>3.1253114881856487</v>
      </c>
      <c r="I197" s="9">
        <f t="shared" si="57"/>
        <v>3.0727047681810542</v>
      </c>
      <c r="J197" s="9">
        <f t="shared" si="58"/>
        <v>2.8201925121589966</v>
      </c>
      <c r="K197" s="11">
        <f t="shared" si="59"/>
        <v>0.33112582781456956</v>
      </c>
      <c r="L197" s="11">
        <f t="shared" si="60"/>
        <v>0.33670033670033667</v>
      </c>
      <c r="M197" s="11">
        <f t="shared" si="61"/>
        <v>0.36630036630036628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-0.28114972265082649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0.23359846759405259</v>
      </c>
      <c r="Q197" s="11">
        <f>2*'OddsRatio_working_3-way'!K197*'OddsRatio_working_3-way'!L197*'OddsRatio_working_3-way'!M197</f>
        <v>8.1677785872046355E-2</v>
      </c>
      <c r="R197" s="11">
        <f t="shared" si="62"/>
        <v>0</v>
      </c>
      <c r="S197" s="11">
        <f t="shared" si="63"/>
        <v>-0.83086856850351543</v>
      </c>
      <c r="T197" s="11">
        <f t="shared" si="64"/>
        <v>-0.29051348549073963</v>
      </c>
      <c r="U197" s="11">
        <f>'OddsRatio_working_3-way'!S197-'OddsRatio_working_3-way'!R197^2/3</f>
        <v>-0.83086856850351543</v>
      </c>
      <c r="V197" s="11">
        <f>'OddsRatio_working_3-way'!S197*'OddsRatio_working_3-way'!R197/3-2*'OddsRatio_working_3-way'!R197^3/27-'OddsRatio_working_3-way'!T197</f>
        <v>0.29051348549073963</v>
      </c>
      <c r="W197" s="11">
        <f>'OddsRatio_working_3-way'!V197^2+4*'OddsRatio_working_3-way'!U197^3/27</f>
        <v>-5.7731469846240835E-4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0.14575270147619956</v>
      </c>
      <c r="Y197" s="11">
        <f>IF('OddsRatio_working_3-way'!W197&gt;=0,IF('OddsRatio_working_3-way'!V197+SQRT('OddsRatio_working_3-way'!W197)&gt;0,0,PI()),ACOS('OddsRatio_working_3-way'!V197/(2*'OddsRatio_working_3-way'!X197)))</f>
        <v>8.2518758910008705E-2</v>
      </c>
      <c r="Z197" s="11">
        <f>'OddsRatio_working_3-way'!X197^(1/3)*COS('OddsRatio_working_3-way'!Y197/3)</f>
        <v>0.52606720004595264</v>
      </c>
      <c r="AA197" s="11">
        <f>'OddsRatio_working_3-way'!X197^(1/3)*COS(('OddsRatio_working_3-way'!Y197+2*PI())/3)</f>
        <v>-0.27556826805757334</v>
      </c>
      <c r="AB197" s="11">
        <f>'OddsRatio_working_3-way'!X197^(1/3)*COS(('OddsRatio_working_3-way'!Y197+4*PI())/3)</f>
        <v>-0.25049893198837941</v>
      </c>
      <c r="AC197" s="11">
        <f>'OddsRatio_working_3-way'!X197^(1/3)*SIN('OddsRatio_working_3-way'!Y197/3)</f>
        <v>1.4473787927954456E-2</v>
      </c>
      <c r="AD197" s="11">
        <f>'OddsRatio_working_3-way'!X197^(1/3)*SIN(('OddsRatio_working_3-way'!Y197+2*PI())/3)</f>
        <v>0.44835066537356805</v>
      </c>
      <c r="AE197" s="11">
        <f>'OddsRatio_working_3-way'!X197^(1/3)*SIN(('OddsRatio_working_3-way'!Y197+4*PI())/3)</f>
        <v>-0.46282445330152233</v>
      </c>
      <c r="AF197" s="11">
        <f>-'OddsRatio_working_3-way'!U197/(3*'OddsRatio_working_3-way'!X197^(1/3))*COS(('OddsRatio_working_3-way'!Y197)/3)</f>
        <v>0.52606720004595275</v>
      </c>
      <c r="AG197" s="11">
        <f>-'OddsRatio_working_3-way'!U197/(3*'OddsRatio_working_3-way'!X197^(1/3))*COS(('OddsRatio_working_3-way'!Y197+2*PI())/3)</f>
        <v>-0.2755682680575734</v>
      </c>
      <c r="AH197" s="11">
        <f>-'OddsRatio_working_3-way'!U197/(3*'OddsRatio_working_3-way'!X197^(1/3))*COS(('OddsRatio_working_3-way'!Y197+4*PI())/3)</f>
        <v>-0.25049893198837947</v>
      </c>
      <c r="AI197" s="11">
        <f>'OddsRatio_working_3-way'!U197/(3*'OddsRatio_working_3-way'!X197^(1/3))*SIN(('OddsRatio_working_3-way'!Y197)/3)</f>
        <v>-1.447378792795446E-2</v>
      </c>
      <c r="AJ197" s="11">
        <f>'OddsRatio_working_3-way'!U197/(3*'OddsRatio_working_3-way'!X197^(1/3))*SIN(('OddsRatio_working_3-way'!Y197+2*PI())/3)</f>
        <v>-0.44835066537356816</v>
      </c>
      <c r="AK197" s="11">
        <f>'OddsRatio_working_3-way'!U197/(3*'OddsRatio_working_3-way'!X197^(1/3))*SIN(('OddsRatio_working_3-way'!Y197+4*PI())/3)</f>
        <v>0.46282445330152244</v>
      </c>
      <c r="AL197" s="11">
        <f>'OddsRatio_working_3-way'!Z197+'OddsRatio_working_3-way'!AF197</f>
        <v>1.0521344000919055</v>
      </c>
      <c r="AM197" s="11">
        <f>'OddsRatio_working_3-way'!AA197+'OddsRatio_working_3-way'!AG197</f>
        <v>-0.55113653611514679</v>
      </c>
      <c r="AN197" s="11">
        <f>'OddsRatio_working_3-way'!AB197+'OddsRatio_working_3-way'!AH197</f>
        <v>-0.50099786397675894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1.0521344000919055</v>
      </c>
      <c r="AS197" s="11">
        <f>IF(('OddsRatio_working_3-way'!X197=0),IF(Q197&gt;0,-Q197^(1/3),(-Q197)^(1/3)),'OddsRatio_working_3-way'!AM197-'OddsRatio_working_3-way'!R197/3)</f>
        <v>-0.55113653611514679</v>
      </c>
      <c r="AT197" s="11">
        <f>IF(('OddsRatio_working_3-way'!X197=0),IF(Q197&gt;0,-Q197^(1/3),(-Q197)^(1/3)),'OddsRatio_working_3-way'!AN197-'OddsRatio_working_3-way'!R197/3)</f>
        <v>-0.50099786397675894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1.6</v>
      </c>
      <c r="B198" s="4">
        <f>IF('True_Odds_Calculator_3-way'!B199="","",'True_Odds_Calculator_3-way'!B199)</f>
        <v>4.0199999999999996</v>
      </c>
      <c r="C198" s="4">
        <f>IF('True_Odds_Calculator_3-way'!C199="","",'True_Odds_Calculator_3-way'!C199)</f>
        <v>6.17</v>
      </c>
      <c r="D198" s="9">
        <f t="shared" si="52"/>
        <v>0.60969196297850459</v>
      </c>
      <c r="E198" s="9">
        <f t="shared" si="53"/>
        <v>0.23684325889130065</v>
      </c>
      <c r="F198" s="9">
        <f t="shared" si="54"/>
        <v>0.1534647781301948</v>
      </c>
      <c r="G198" s="9">
        <f t="shared" si="55"/>
        <v>1.0669541908636906</v>
      </c>
      <c r="H198" s="9">
        <f t="shared" si="56"/>
        <v>1.6401725145182144</v>
      </c>
      <c r="I198" s="9">
        <f t="shared" si="57"/>
        <v>4.2222016564083447</v>
      </c>
      <c r="J198" s="9">
        <f t="shared" si="58"/>
        <v>6.5161531667652808</v>
      </c>
      <c r="K198" s="11">
        <f t="shared" si="59"/>
        <v>0.625</v>
      </c>
      <c r="L198" s="11">
        <f t="shared" si="60"/>
        <v>0.24875621890547267</v>
      </c>
      <c r="M198" s="11">
        <f t="shared" si="61"/>
        <v>0.16207455429497569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-0.23605735504003489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0.22149181160647335</v>
      </c>
      <c r="Q198" s="11">
        <f>2*'OddsRatio_working_3-way'!K198*'OddsRatio_working_3-way'!L198*'OddsRatio_working_3-way'!M198</f>
        <v>5.0396316634009862E-2</v>
      </c>
      <c r="R198" s="11">
        <f t="shared" si="62"/>
        <v>0</v>
      </c>
      <c r="S198" s="11">
        <f t="shared" si="63"/>
        <v>-0.93829659138944754</v>
      </c>
      <c r="T198" s="11">
        <f t="shared" si="64"/>
        <v>-0.2134918296676786</v>
      </c>
      <c r="U198" s="11">
        <f>'OddsRatio_working_3-way'!S198-'OddsRatio_working_3-way'!R198^2/3</f>
        <v>-0.93829659138944754</v>
      </c>
      <c r="V198" s="11">
        <f>'OddsRatio_working_3-way'!S198*'OddsRatio_working_3-way'!R198/3-2*'OddsRatio_working_3-way'!R198^3/27-'OddsRatio_working_3-way'!T198</f>
        <v>0.2134918296676786</v>
      </c>
      <c r="W198" s="11">
        <f>'OddsRatio_working_3-way'!V198^2+4*'OddsRatio_working_3-way'!U198^3/27</f>
        <v>-7.6802984150636994E-2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0.17491551209476111</v>
      </c>
      <c r="Y198" s="11">
        <f>IF('OddsRatio_working_3-way'!W198&gt;=0,IF('OddsRatio_working_3-way'!V198+SQRT('OddsRatio_working_3-way'!W198)&gt;0,0,PI()),ACOS('OddsRatio_working_3-way'!V198/(2*'OddsRatio_working_3-way'!X198)))</f>
        <v>0.9143933290723536</v>
      </c>
      <c r="Z198" s="11">
        <f>'OddsRatio_working_3-way'!X198^(1/3)*COS('OddsRatio_working_3-way'!Y198/3)</f>
        <v>0.53347709543184541</v>
      </c>
      <c r="AA198" s="11">
        <f>'OddsRatio_working_3-way'!X198^(1/3)*COS(('OddsRatio_working_3-way'!Y198+2*PI())/3)</f>
        <v>-0.41208568162149112</v>
      </c>
      <c r="AB198" s="11">
        <f>'OddsRatio_working_3-way'!X198^(1/3)*COS(('OddsRatio_working_3-way'!Y198+4*PI())/3)</f>
        <v>-0.12139141381035418</v>
      </c>
      <c r="AC198" s="11">
        <f>'OddsRatio_working_3-way'!X198^(1/3)*SIN('OddsRatio_working_3-way'!Y198/3)</f>
        <v>0.16783241377264102</v>
      </c>
      <c r="AD198" s="11">
        <f>'OddsRatio_working_3-way'!X198^(1/3)*SIN(('OddsRatio_working_3-way'!Y198+2*PI())/3)</f>
        <v>0.37808851009479294</v>
      </c>
      <c r="AE198" s="11">
        <f>'OddsRatio_working_3-way'!X198^(1/3)*SIN(('OddsRatio_working_3-way'!Y198+4*PI())/3)</f>
        <v>-0.54592092386743396</v>
      </c>
      <c r="AF198" s="11">
        <f>-'OddsRatio_working_3-way'!U198/(3*'OddsRatio_working_3-way'!X198^(1/3))*COS(('OddsRatio_working_3-way'!Y198)/3)</f>
        <v>0.53347709543184518</v>
      </c>
      <c r="AG198" s="11">
        <f>-'OddsRatio_working_3-way'!U198/(3*'OddsRatio_working_3-way'!X198^(1/3))*COS(('OddsRatio_working_3-way'!Y198+2*PI())/3)</f>
        <v>-0.41208568162149095</v>
      </c>
      <c r="AH198" s="11">
        <f>-'OddsRatio_working_3-way'!U198/(3*'OddsRatio_working_3-way'!X198^(1/3))*COS(('OddsRatio_working_3-way'!Y198+4*PI())/3)</f>
        <v>-0.12139141381035412</v>
      </c>
      <c r="AI198" s="11">
        <f>'OddsRatio_working_3-way'!U198/(3*'OddsRatio_working_3-way'!X198^(1/3))*SIN(('OddsRatio_working_3-way'!Y198)/3)</f>
        <v>-0.16783241377264096</v>
      </c>
      <c r="AJ198" s="11">
        <f>'OddsRatio_working_3-way'!U198/(3*'OddsRatio_working_3-way'!X198^(1/3))*SIN(('OddsRatio_working_3-way'!Y198+2*PI())/3)</f>
        <v>-0.37808851009479283</v>
      </c>
      <c r="AK198" s="11">
        <f>'OddsRatio_working_3-way'!U198/(3*'OddsRatio_working_3-way'!X198^(1/3))*SIN(('OddsRatio_working_3-way'!Y198+4*PI())/3)</f>
        <v>0.54592092386743374</v>
      </c>
      <c r="AL198" s="11">
        <f>'OddsRatio_working_3-way'!Z198+'OddsRatio_working_3-way'!AF198</f>
        <v>1.0669541908636906</v>
      </c>
      <c r="AM198" s="11">
        <f>'OddsRatio_working_3-way'!AA198+'OddsRatio_working_3-way'!AG198</f>
        <v>-0.82417136324298212</v>
      </c>
      <c r="AN198" s="11">
        <f>'OddsRatio_working_3-way'!AB198+'OddsRatio_working_3-way'!AH198</f>
        <v>-0.2427828276207083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1.0669541908636906</v>
      </c>
      <c r="AS198" s="11">
        <f>IF(('OddsRatio_working_3-way'!X198=0),IF(Q198&gt;0,-Q198^(1/3),(-Q198)^(1/3)),'OddsRatio_working_3-way'!AM198-'OddsRatio_working_3-way'!R198/3)</f>
        <v>-0.82417136324298212</v>
      </c>
      <c r="AT198" s="11">
        <f>IF(('OddsRatio_working_3-way'!X198=0),IF(Q198&gt;0,-Q198^(1/3),(-Q198)^(1/3)),'OddsRatio_working_3-way'!AN198-'OddsRatio_working_3-way'!R198/3)</f>
        <v>-0.2427828276207083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2.93</v>
      </c>
      <c r="B199" s="4">
        <f>IF('True_Odds_Calculator_3-way'!B200="","",'True_Odds_Calculator_3-way'!B200)</f>
        <v>3.17</v>
      </c>
      <c r="C199" s="4">
        <f>IF('True_Odds_Calculator_3-way'!C200="","",'True_Odds_Calculator_3-way'!C200)</f>
        <v>2.66</v>
      </c>
      <c r="D199" s="9">
        <f t="shared" si="52"/>
        <v>0.33041581690320659</v>
      </c>
      <c r="E199" s="9">
        <f t="shared" si="53"/>
        <v>0.30501863701951626</v>
      </c>
      <c r="F199" s="9">
        <f t="shared" si="54"/>
        <v>0.36456554607727681</v>
      </c>
      <c r="G199" s="9">
        <f t="shared" si="55"/>
        <v>1.0499945588147919</v>
      </c>
      <c r="H199" s="9">
        <f t="shared" si="56"/>
        <v>3.0264894985125492</v>
      </c>
      <c r="I199" s="9">
        <f t="shared" si="57"/>
        <v>3.2784881926280991</v>
      </c>
      <c r="J199" s="9">
        <f t="shared" si="58"/>
        <v>2.7429909676325539</v>
      </c>
      <c r="K199" s="11">
        <f t="shared" si="59"/>
        <v>0.34129692832764502</v>
      </c>
      <c r="L199" s="11">
        <f t="shared" si="60"/>
        <v>0.31545741324921134</v>
      </c>
      <c r="M199" s="11">
        <f t="shared" si="61"/>
        <v>0.37593984962406013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-0.2813951524843048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0.23313848191067993</v>
      </c>
      <c r="Q199" s="11">
        <f>2*'OddsRatio_working_3-way'!K199*'OddsRatio_working_3-way'!L199*'OddsRatio_working_3-way'!M199</f>
        <v>8.0950861774541638E-2</v>
      </c>
      <c r="R199" s="11">
        <f t="shared" si="62"/>
        <v>0</v>
      </c>
      <c r="S199" s="11">
        <f t="shared" si="63"/>
        <v>-0.82850923284360256</v>
      </c>
      <c r="T199" s="11">
        <f t="shared" si="64"/>
        <v>-0.28767681695958419</v>
      </c>
      <c r="U199" s="11">
        <f>'OddsRatio_working_3-way'!S199-'OddsRatio_working_3-way'!R199^2/3</f>
        <v>-0.82850923284360256</v>
      </c>
      <c r="V199" s="11">
        <f>'OddsRatio_working_3-way'!S199*'OddsRatio_working_3-way'!R199/3-2*'OddsRatio_working_3-way'!R199^3/27-'OddsRatio_working_3-way'!T199</f>
        <v>0.28767681695958419</v>
      </c>
      <c r="W199" s="11">
        <f>'OddsRatio_working_3-way'!V199^2+4*'OddsRatio_working_3-way'!U199^3/27</f>
        <v>-1.4956137169991751E-3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0.14513232301334297</v>
      </c>
      <c r="Y199" s="11">
        <f>IF('OddsRatio_working_3-way'!W199&gt;=0,IF('OddsRatio_working_3-way'!V199+SQRT('OddsRatio_working_3-way'!W199)&gt;0,0,PI()),ACOS('OddsRatio_working_3-way'!V199/(2*'OddsRatio_working_3-way'!X199)))</f>
        <v>0.13363151995380385</v>
      </c>
      <c r="Z199" s="11">
        <f>'OddsRatio_working_3-way'!X199^(1/3)*COS('OddsRatio_working_3-way'!Y199/3)</f>
        <v>0.52499727940739593</v>
      </c>
      <c r="AA199" s="11">
        <f>'OddsRatio_working_3-way'!X199^(1/3)*COS(('OddsRatio_working_3-way'!Y199+2*PI())/3)</f>
        <v>-0.28276439091171235</v>
      </c>
      <c r="AB199" s="11">
        <f>'OddsRatio_working_3-way'!X199^(1/3)*COS(('OddsRatio_working_3-way'!Y199+4*PI())/3)</f>
        <v>-0.2422328884956835</v>
      </c>
      <c r="AC199" s="11">
        <f>'OddsRatio_working_3-way'!X199^(1/3)*SIN('OddsRatio_working_3-way'!Y199/3)</f>
        <v>2.3400873830554184E-2</v>
      </c>
      <c r="AD199" s="11">
        <f>'OddsRatio_working_3-way'!X199^(1/3)*SIN(('OddsRatio_working_3-way'!Y199+2*PI())/3)</f>
        <v>0.44296054396924478</v>
      </c>
      <c r="AE199" s="11">
        <f>'OddsRatio_working_3-way'!X199^(1/3)*SIN(('OddsRatio_working_3-way'!Y199+4*PI())/3)</f>
        <v>-0.46636141779979895</v>
      </c>
      <c r="AF199" s="11">
        <f>-'OddsRatio_working_3-way'!U199/(3*'OddsRatio_working_3-way'!X199^(1/3))*COS(('OddsRatio_working_3-way'!Y199)/3)</f>
        <v>0.52499727940739593</v>
      </c>
      <c r="AG199" s="11">
        <f>-'OddsRatio_working_3-way'!U199/(3*'OddsRatio_working_3-way'!X199^(1/3))*COS(('OddsRatio_working_3-way'!Y199+2*PI())/3)</f>
        <v>-0.28276439091171235</v>
      </c>
      <c r="AH199" s="11">
        <f>-'OddsRatio_working_3-way'!U199/(3*'OddsRatio_working_3-way'!X199^(1/3))*COS(('OddsRatio_working_3-way'!Y199+4*PI())/3)</f>
        <v>-0.2422328884956835</v>
      </c>
      <c r="AI199" s="11">
        <f>'OddsRatio_working_3-way'!U199/(3*'OddsRatio_working_3-way'!X199^(1/3))*SIN(('OddsRatio_working_3-way'!Y199)/3)</f>
        <v>-2.3400873830554184E-2</v>
      </c>
      <c r="AJ199" s="11">
        <f>'OddsRatio_working_3-way'!U199/(3*'OddsRatio_working_3-way'!X199^(1/3))*SIN(('OddsRatio_working_3-way'!Y199+2*PI())/3)</f>
        <v>-0.44296054396924478</v>
      </c>
      <c r="AK199" s="11">
        <f>'OddsRatio_working_3-way'!U199/(3*'OddsRatio_working_3-way'!X199^(1/3))*SIN(('OddsRatio_working_3-way'!Y199+4*PI())/3)</f>
        <v>0.46636141779979895</v>
      </c>
      <c r="AL199" s="11">
        <f>'OddsRatio_working_3-way'!Z199+'OddsRatio_working_3-way'!AF199</f>
        <v>1.0499945588147919</v>
      </c>
      <c r="AM199" s="11">
        <f>'OddsRatio_working_3-way'!AA199+'OddsRatio_working_3-way'!AG199</f>
        <v>-0.5655287818234247</v>
      </c>
      <c r="AN199" s="11">
        <f>'OddsRatio_working_3-way'!AB199+'OddsRatio_working_3-way'!AH199</f>
        <v>-0.484465776991367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1.0499945588147919</v>
      </c>
      <c r="AS199" s="11">
        <f>IF(('OddsRatio_working_3-way'!X199=0),IF(Q199&gt;0,-Q199^(1/3),(-Q199)^(1/3)),'OddsRatio_working_3-way'!AM199-'OddsRatio_working_3-way'!R199/3)</f>
        <v>-0.5655287818234247</v>
      </c>
      <c r="AT199" s="11">
        <f>IF(('OddsRatio_working_3-way'!X199=0),IF(Q199&gt;0,-Q199^(1/3),(-Q199)^(1/3)),'OddsRatio_working_3-way'!AN199-'OddsRatio_working_3-way'!R199/3)</f>
        <v>-0.484465776991367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3.29</v>
      </c>
      <c r="B200" s="4">
        <f>IF('True_Odds_Calculator_3-way'!B201="","",'True_Odds_Calculator_3-way'!B201)</f>
        <v>3.24</v>
      </c>
      <c r="C200" s="4">
        <f>IF('True_Odds_Calculator_3-way'!C201="","",'True_Odds_Calculator_3-way'!C201)</f>
        <v>2.41</v>
      </c>
      <c r="D200" s="9">
        <f t="shared" si="52"/>
        <v>0.29524318233406055</v>
      </c>
      <c r="E200" s="9">
        <f t="shared" si="53"/>
        <v>0.29985729750310408</v>
      </c>
      <c r="F200" s="9">
        <f t="shared" si="54"/>
        <v>0.40489952016283559</v>
      </c>
      <c r="G200" s="9">
        <f t="shared" si="55"/>
        <v>1.0423748532202817</v>
      </c>
      <c r="H200" s="9">
        <f t="shared" si="56"/>
        <v>3.3870384138744449</v>
      </c>
      <c r="I200" s="9">
        <f t="shared" si="57"/>
        <v>3.3349196712134317</v>
      </c>
      <c r="J200" s="9">
        <f t="shared" si="58"/>
        <v>2.469748543040597</v>
      </c>
      <c r="K200" s="11">
        <f t="shared" si="59"/>
        <v>0.303951367781155</v>
      </c>
      <c r="L200" s="11">
        <f t="shared" si="60"/>
        <v>0.30864197530864196</v>
      </c>
      <c r="M200" s="11">
        <f t="shared" si="61"/>
        <v>0.41493775933609955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-0.28154295374212401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0.23122164907280118</v>
      </c>
      <c r="Q200" s="11">
        <f>2*'OddsRatio_working_3-way'!K200*'OddsRatio_working_3-way'!L200*'OddsRatio_working_3-way'!M200</f>
        <v>7.7852407095219248E-2</v>
      </c>
      <c r="R200" s="11">
        <f t="shared" si="62"/>
        <v>0</v>
      </c>
      <c r="S200" s="11">
        <f t="shared" si="63"/>
        <v>-0.82126597735628626</v>
      </c>
      <c r="T200" s="11">
        <f t="shared" si="64"/>
        <v>-0.27652053109639269</v>
      </c>
      <c r="U200" s="11">
        <f>'OddsRatio_working_3-way'!S200-'OddsRatio_working_3-way'!R200^2/3</f>
        <v>-0.82126597735628626</v>
      </c>
      <c r="V200" s="11">
        <f>'OddsRatio_working_3-way'!S200*'OddsRatio_working_3-way'!R200/3-2*'OddsRatio_working_3-way'!R200^3/27-'OddsRatio_working_3-way'!T200</f>
        <v>0.27652053109639269</v>
      </c>
      <c r="W200" s="11">
        <f>'OddsRatio_working_3-way'!V200^2+4*'OddsRatio_working_3-way'!U200^3/27</f>
        <v>-5.5994587252505279E-3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0.14323325630163689</v>
      </c>
      <c r="Y200" s="11">
        <f>IF('OddsRatio_working_3-way'!W200&gt;=0,IF('OddsRatio_working_3-way'!V200+SQRT('OddsRatio_working_3-way'!W200)&gt;0,0,PI()),ACOS('OddsRatio_working_3-way'!V200/(2*'OddsRatio_working_3-way'!X200)))</f>
        <v>0.26428134485721055</v>
      </c>
      <c r="Z200" s="11">
        <f>'OddsRatio_working_3-way'!X200^(1/3)*COS('OddsRatio_working_3-way'!Y200/3)</f>
        <v>0.52118742661014095</v>
      </c>
      <c r="AA200" s="11">
        <f>'OddsRatio_working_3-way'!X200^(1/3)*COS(('OddsRatio_working_3-way'!Y200+2*PI())/3)</f>
        <v>-0.30045903779510602</v>
      </c>
      <c r="AB200" s="11">
        <f>'OddsRatio_working_3-way'!X200^(1/3)*COS(('OddsRatio_working_3-way'!Y200+4*PI())/3)</f>
        <v>-0.22072838881503501</v>
      </c>
      <c r="AC200" s="11">
        <f>'OddsRatio_working_3-way'!X200^(1/3)*SIN('OddsRatio_working_3-way'!Y200/3)</f>
        <v>4.6032511651307569E-2</v>
      </c>
      <c r="AD200" s="11">
        <f>'OddsRatio_working_3-way'!X200^(1/3)*SIN(('OddsRatio_working_3-way'!Y200+2*PI())/3)</f>
        <v>0.428345295751766</v>
      </c>
      <c r="AE200" s="11">
        <f>'OddsRatio_working_3-way'!X200^(1/3)*SIN(('OddsRatio_working_3-way'!Y200+4*PI())/3)</f>
        <v>-0.47437780740307361</v>
      </c>
      <c r="AF200" s="11">
        <f>-'OddsRatio_working_3-way'!U200/(3*'OddsRatio_working_3-way'!X200^(1/3))*COS(('OddsRatio_working_3-way'!Y200)/3)</f>
        <v>0.52118742661014072</v>
      </c>
      <c r="AG200" s="11">
        <f>-'OddsRatio_working_3-way'!U200/(3*'OddsRatio_working_3-way'!X200^(1/3))*COS(('OddsRatio_working_3-way'!Y200+2*PI())/3)</f>
        <v>-0.30045903779510591</v>
      </c>
      <c r="AH200" s="11">
        <f>-'OddsRatio_working_3-way'!U200/(3*'OddsRatio_working_3-way'!X200^(1/3))*COS(('OddsRatio_working_3-way'!Y200+4*PI())/3)</f>
        <v>-0.2207283888150349</v>
      </c>
      <c r="AI200" s="11">
        <f>'OddsRatio_working_3-way'!U200/(3*'OddsRatio_working_3-way'!X200^(1/3))*SIN(('OddsRatio_working_3-way'!Y200)/3)</f>
        <v>-4.6032511651307548E-2</v>
      </c>
      <c r="AJ200" s="11">
        <f>'OddsRatio_working_3-way'!U200/(3*'OddsRatio_working_3-way'!X200^(1/3))*SIN(('OddsRatio_working_3-way'!Y200+2*PI())/3)</f>
        <v>-0.42834529575176583</v>
      </c>
      <c r="AK200" s="11">
        <f>'OddsRatio_working_3-way'!U200/(3*'OddsRatio_working_3-way'!X200^(1/3))*SIN(('OddsRatio_working_3-way'!Y200+4*PI())/3)</f>
        <v>0.47437780740307339</v>
      </c>
      <c r="AL200" s="11">
        <f>'OddsRatio_working_3-way'!Z200+'OddsRatio_working_3-way'!AF200</f>
        <v>1.0423748532202817</v>
      </c>
      <c r="AM200" s="11">
        <f>'OddsRatio_working_3-way'!AA200+'OddsRatio_working_3-way'!AG200</f>
        <v>-0.60091807559021193</v>
      </c>
      <c r="AN200" s="11">
        <f>'OddsRatio_working_3-way'!AB200+'OddsRatio_working_3-way'!AH200</f>
        <v>-0.44145677763006991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1.0423748532202817</v>
      </c>
      <c r="AS200" s="11">
        <f>IF(('OddsRatio_working_3-way'!X200=0),IF(Q200&gt;0,-Q200^(1/3),(-Q200)^(1/3)),'OddsRatio_working_3-way'!AM200-'OddsRatio_working_3-way'!R200/3)</f>
        <v>-0.60091807559021193</v>
      </c>
      <c r="AT200" s="11">
        <f>IF(('OddsRatio_working_3-way'!X200=0),IF(Q200&gt;0,-Q200^(1/3),(-Q200)^(1/3)),'OddsRatio_working_3-way'!AN200-'OddsRatio_working_3-way'!R200/3)</f>
        <v>-0.44145677763006991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2.0299999999999998</v>
      </c>
      <c r="B201" s="4">
        <f>IF('True_Odds_Calculator_3-way'!B202="","",'True_Odds_Calculator_3-way'!B202)</f>
        <v>3.31</v>
      </c>
      <c r="C201" s="4">
        <f>IF('True_Odds_Calculator_3-way'!C202="","",'True_Odds_Calculator_3-way'!C202)</f>
        <v>4.28</v>
      </c>
      <c r="D201" s="9">
        <f t="shared" si="52"/>
        <v>0.48146170703861962</v>
      </c>
      <c r="E201" s="9">
        <f t="shared" si="53"/>
        <v>0.29278919700890871</v>
      </c>
      <c r="F201" s="9">
        <f t="shared" si="54"/>
        <v>0.22574909595247206</v>
      </c>
      <c r="G201" s="9">
        <f t="shared" si="55"/>
        <v>1.0456392035440802</v>
      </c>
      <c r="H201" s="9">
        <f t="shared" si="56"/>
        <v>2.0770083796504024</v>
      </c>
      <c r="I201" s="9">
        <f t="shared" si="57"/>
        <v>3.4154265601868259</v>
      </c>
      <c r="J201" s="9">
        <f t="shared" si="58"/>
        <v>4.4296965876245826</v>
      </c>
      <c r="K201" s="11">
        <f t="shared" si="59"/>
        <v>0.49261083743842371</v>
      </c>
      <c r="L201" s="11">
        <f t="shared" si="60"/>
        <v>0.30211480362537763</v>
      </c>
      <c r="M201" s="11">
        <f t="shared" si="61"/>
        <v>0.23364485981308411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-0.27136588410202411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0.23019198011141295</v>
      </c>
      <c r="Q201" s="11">
        <f>2*'OddsRatio_working_3-way'!K201*'OddsRatio_working_3-way'!L201*'OddsRatio_working_3-way'!M201</f>
        <v>6.9544404867496357E-2</v>
      </c>
      <c r="R201" s="11">
        <f t="shared" si="62"/>
        <v>0</v>
      </c>
      <c r="S201" s="11">
        <f t="shared" si="63"/>
        <v>-0.8482716273386407</v>
      </c>
      <c r="T201" s="11">
        <f t="shared" si="64"/>
        <v>-0.25627541611439292</v>
      </c>
      <c r="U201" s="11">
        <f>'OddsRatio_working_3-way'!S201-'OddsRatio_working_3-way'!R201^2/3</f>
        <v>-0.8482716273386407</v>
      </c>
      <c r="V201" s="11">
        <f>'OddsRatio_working_3-way'!S201*'OddsRatio_working_3-way'!R201/3-2*'OddsRatio_working_3-way'!R201^3/27-'OddsRatio_working_3-way'!T201</f>
        <v>0.25627541611439292</v>
      </c>
      <c r="W201" s="11">
        <f>'OddsRatio_working_3-way'!V201^2+4*'OddsRatio_working_3-way'!U201^3/27</f>
        <v>-2.4750520671265652E-2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0.1503559190519872</v>
      </c>
      <c r="Y201" s="11">
        <f>IF('OddsRatio_working_3-way'!W201&gt;=0,IF('OddsRatio_working_3-way'!V201+SQRT('OddsRatio_working_3-way'!W201)&gt;0,0,PI()),ACOS('OddsRatio_working_3-way'!V201/(2*'OddsRatio_working_3-way'!X201)))</f>
        <v>0.55056470331433038</v>
      </c>
      <c r="Z201" s="11">
        <f>'OddsRatio_working_3-way'!X201^(1/3)*COS('OddsRatio_working_3-way'!Y201/3)</f>
        <v>0.52281960177204023</v>
      </c>
      <c r="AA201" s="11">
        <f>'OddsRatio_working_3-way'!X201^(1/3)*COS(('OddsRatio_working_3-way'!Y201+2*PI())/3)</f>
        <v>-0.34544940367455168</v>
      </c>
      <c r="AB201" s="11">
        <f>'OddsRatio_working_3-way'!X201^(1/3)*COS(('OddsRatio_working_3-way'!Y201+4*PI())/3)</f>
        <v>-0.17737019809748869</v>
      </c>
      <c r="AC201" s="11">
        <f>'OddsRatio_working_3-way'!X201^(1/3)*SIN('OddsRatio_working_3-way'!Y201/3)</f>
        <v>9.7040574585095699E-2</v>
      </c>
      <c r="AD201" s="11">
        <f>'OddsRatio_working_3-way'!X201^(1/3)*SIN(('OddsRatio_working_3-way'!Y201+2*PI())/3)</f>
        <v>0.40425476943850264</v>
      </c>
      <c r="AE201" s="11">
        <f>'OddsRatio_working_3-way'!X201^(1/3)*SIN(('OddsRatio_working_3-way'!Y201+4*PI())/3)</f>
        <v>-0.50129534402359843</v>
      </c>
      <c r="AF201" s="11">
        <f>-'OddsRatio_working_3-way'!U201/(3*'OddsRatio_working_3-way'!X201^(1/3))*COS(('OddsRatio_working_3-way'!Y201)/3)</f>
        <v>0.52281960177204012</v>
      </c>
      <c r="AG201" s="11">
        <f>-'OddsRatio_working_3-way'!U201/(3*'OddsRatio_working_3-way'!X201^(1/3))*COS(('OddsRatio_working_3-way'!Y201+2*PI())/3)</f>
        <v>-0.34544940367455157</v>
      </c>
      <c r="AH201" s="11">
        <f>-'OddsRatio_working_3-way'!U201/(3*'OddsRatio_working_3-way'!X201^(1/3))*COS(('OddsRatio_working_3-way'!Y201+4*PI())/3)</f>
        <v>-0.17737019809748866</v>
      </c>
      <c r="AI201" s="11">
        <f>'OddsRatio_working_3-way'!U201/(3*'OddsRatio_working_3-way'!X201^(1/3))*SIN(('OddsRatio_working_3-way'!Y201)/3)</f>
        <v>-9.7040574585095671E-2</v>
      </c>
      <c r="AJ201" s="11">
        <f>'OddsRatio_working_3-way'!U201/(3*'OddsRatio_working_3-way'!X201^(1/3))*SIN(('OddsRatio_working_3-way'!Y201+2*PI())/3)</f>
        <v>-0.40425476943850253</v>
      </c>
      <c r="AK201" s="11">
        <f>'OddsRatio_working_3-way'!U201/(3*'OddsRatio_working_3-way'!X201^(1/3))*SIN(('OddsRatio_working_3-way'!Y201+4*PI())/3)</f>
        <v>0.50129534402359832</v>
      </c>
      <c r="AL201" s="11">
        <f>'OddsRatio_working_3-way'!Z201+'OddsRatio_working_3-way'!AF201</f>
        <v>1.0456392035440802</v>
      </c>
      <c r="AM201" s="11">
        <f>'OddsRatio_working_3-way'!AA201+'OddsRatio_working_3-way'!AG201</f>
        <v>-0.69089880734910325</v>
      </c>
      <c r="AN201" s="11">
        <f>'OddsRatio_working_3-way'!AB201+'OddsRatio_working_3-way'!AH201</f>
        <v>-0.35474039619497733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1.0456392035440802</v>
      </c>
      <c r="AS201" s="11">
        <f>IF(('OddsRatio_working_3-way'!X201=0),IF(Q201&gt;0,-Q201^(1/3),(-Q201)^(1/3)),'OddsRatio_working_3-way'!AM201-'OddsRatio_working_3-way'!R201/3)</f>
        <v>-0.69089880734910325</v>
      </c>
      <c r="AT201" s="11">
        <f>IF(('OddsRatio_working_3-way'!X201=0),IF(Q201&gt;0,-Q201^(1/3),(-Q201)^(1/3)),'OddsRatio_working_3-way'!AN201-'OddsRatio_working_3-way'!R201/3)</f>
        <v>-0.35474039619497733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1.92</v>
      </c>
      <c r="B202" s="4">
        <f>IF('True_Odds_Calculator_3-way'!B203="","",'True_Odds_Calculator_3-way'!B203)</f>
        <v>3.83</v>
      </c>
      <c r="C202" s="4">
        <f>IF('True_Odds_Calculator_3-way'!C203="","",'True_Odds_Calculator_3-way'!C203)</f>
        <v>4.04</v>
      </c>
      <c r="D202" s="9">
        <f t="shared" si="52"/>
        <v>0.50905379365186099</v>
      </c>
      <c r="E202" s="9">
        <f t="shared" si="53"/>
        <v>0.25210080281476538</v>
      </c>
      <c r="F202" s="9">
        <f t="shared" si="54"/>
        <v>0.23884540353337363</v>
      </c>
      <c r="G202" s="9">
        <f t="shared" si="55"/>
        <v>1.0482923169769087</v>
      </c>
      <c r="H202" s="9">
        <f t="shared" si="56"/>
        <v>1.9644289316187562</v>
      </c>
      <c r="I202" s="9">
        <f t="shared" si="57"/>
        <v>3.9666672570446515</v>
      </c>
      <c r="J202" s="9">
        <f t="shared" si="58"/>
        <v>4.1868086436098029</v>
      </c>
      <c r="K202" s="11">
        <f t="shared" si="59"/>
        <v>0.52083333333333337</v>
      </c>
      <c r="L202" s="11">
        <f t="shared" si="60"/>
        <v>0.2610966057441253</v>
      </c>
      <c r="M202" s="11">
        <f t="shared" si="61"/>
        <v>0.24752475247524752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-0.26641978819291867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0.22855377900714358</v>
      </c>
      <c r="Q202" s="11">
        <f>2*'OddsRatio_working_3-way'!K202*'OddsRatio_working_3-way'!L202*'OddsRatio_working_3-way'!M202</f>
        <v>6.7320700738481162E-2</v>
      </c>
      <c r="R202" s="11">
        <f t="shared" si="62"/>
        <v>0</v>
      </c>
      <c r="S202" s="11">
        <f t="shared" si="63"/>
        <v>-0.85787088323050642</v>
      </c>
      <c r="T202" s="11">
        <f t="shared" si="64"/>
        <v>-0.25268656354359537</v>
      </c>
      <c r="U202" s="11">
        <f>'OddsRatio_working_3-way'!S202-'OddsRatio_working_3-way'!R202^2/3</f>
        <v>-0.85787088323050642</v>
      </c>
      <c r="V202" s="11">
        <f>'OddsRatio_working_3-way'!S202*'OddsRatio_working_3-way'!R202/3-2*'OddsRatio_working_3-way'!R202^3/27-'OddsRatio_working_3-way'!T202</f>
        <v>0.25268656354359537</v>
      </c>
      <c r="W202" s="11">
        <f>'OddsRatio_working_3-way'!V202^2+4*'OddsRatio_working_3-way'!U202^3/27</f>
        <v>-2.9681886020361106E-2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0.15291532413057279</v>
      </c>
      <c r="Y202" s="11">
        <f>IF('OddsRatio_working_3-way'!W202&gt;=0,IF('OddsRatio_working_3-way'!V202+SQRT('OddsRatio_working_3-way'!W202)&gt;0,0,PI()),ACOS('OddsRatio_working_3-way'!V202/(2*'OddsRatio_working_3-way'!X202)))</f>
        <v>0.59841355533695251</v>
      </c>
      <c r="Z202" s="11">
        <f>'OddsRatio_working_3-way'!X202^(1/3)*COS('OddsRatio_working_3-way'!Y202/3)</f>
        <v>0.52414615848845436</v>
      </c>
      <c r="AA202" s="11">
        <f>'OddsRatio_working_3-way'!X202^(1/3)*COS(('OddsRatio_working_3-way'!Y202+2*PI())/3)</f>
        <v>-0.35383812822243949</v>
      </c>
      <c r="AB202" s="11">
        <f>'OddsRatio_working_3-way'!X202^(1/3)*COS(('OddsRatio_working_3-way'!Y202+4*PI())/3)</f>
        <v>-0.17030803026601501</v>
      </c>
      <c r="AC202" s="11">
        <f>'OddsRatio_working_3-way'!X202^(1/3)*SIN('OddsRatio_working_3-way'!Y202/3)</f>
        <v>0.10596115145954027</v>
      </c>
      <c r="AD202" s="11">
        <f>'OddsRatio_working_3-way'!X202^(1/3)*SIN(('OddsRatio_working_3-way'!Y202+2*PI())/3)</f>
        <v>0.40094331281725598</v>
      </c>
      <c r="AE202" s="11">
        <f>'OddsRatio_working_3-way'!X202^(1/3)*SIN(('OddsRatio_working_3-way'!Y202+4*PI())/3)</f>
        <v>-0.50690446427679614</v>
      </c>
      <c r="AF202" s="11">
        <f>-'OddsRatio_working_3-way'!U202/(3*'OddsRatio_working_3-way'!X202^(1/3))*COS(('OddsRatio_working_3-way'!Y202)/3)</f>
        <v>0.52414615848845425</v>
      </c>
      <c r="AG202" s="11">
        <f>-'OddsRatio_working_3-way'!U202/(3*'OddsRatio_working_3-way'!X202^(1/3))*COS(('OddsRatio_working_3-way'!Y202+2*PI())/3)</f>
        <v>-0.35383812822243937</v>
      </c>
      <c r="AH202" s="11">
        <f>-'OddsRatio_working_3-way'!U202/(3*'OddsRatio_working_3-way'!X202^(1/3))*COS(('OddsRatio_working_3-way'!Y202+4*PI())/3)</f>
        <v>-0.17030803026601496</v>
      </c>
      <c r="AI202" s="11">
        <f>'OddsRatio_working_3-way'!U202/(3*'OddsRatio_working_3-way'!X202^(1/3))*SIN(('OddsRatio_working_3-way'!Y202)/3)</f>
        <v>-0.10596115145954026</v>
      </c>
      <c r="AJ202" s="11">
        <f>'OddsRatio_working_3-way'!U202/(3*'OddsRatio_working_3-way'!X202^(1/3))*SIN(('OddsRatio_working_3-way'!Y202+2*PI())/3)</f>
        <v>-0.40094331281725587</v>
      </c>
      <c r="AK202" s="11">
        <f>'OddsRatio_working_3-way'!U202/(3*'OddsRatio_working_3-way'!X202^(1/3))*SIN(('OddsRatio_working_3-way'!Y202+4*PI())/3)</f>
        <v>0.50690446427679603</v>
      </c>
      <c r="AL202" s="11">
        <f>'OddsRatio_working_3-way'!Z202+'OddsRatio_working_3-way'!AF202</f>
        <v>1.0482923169769087</v>
      </c>
      <c r="AM202" s="11">
        <f>'OddsRatio_working_3-way'!AA202+'OddsRatio_working_3-way'!AG202</f>
        <v>-0.70767625644487886</v>
      </c>
      <c r="AN202" s="11">
        <f>'OddsRatio_working_3-way'!AB202+'OddsRatio_working_3-way'!AH202</f>
        <v>-0.34061606053202997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1.0482923169769087</v>
      </c>
      <c r="AS202" s="11">
        <f>IF(('OddsRatio_working_3-way'!X202=0),IF(Q202&gt;0,-Q202^(1/3),(-Q202)^(1/3)),'OddsRatio_working_3-way'!AM202-'OddsRatio_working_3-way'!R202/3)</f>
        <v>-0.70767625644487886</v>
      </c>
      <c r="AT202" s="11">
        <f>IF(('OddsRatio_working_3-way'!X202=0),IF(Q202&gt;0,-Q202^(1/3),(-Q202)^(1/3)),'OddsRatio_working_3-way'!AN202-'OddsRatio_working_3-way'!R202/3)</f>
        <v>-0.34061606053202997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2.4900000000000002</v>
      </c>
      <c r="B203" s="4">
        <f>IF('True_Odds_Calculator_3-way'!B204="","",'True_Odds_Calculator_3-way'!B204)</f>
        <v>3.25</v>
      </c>
      <c r="C203" s="4">
        <f>IF('True_Odds_Calculator_3-way'!C204="","",'True_Odds_Calculator_3-way'!C204)</f>
        <v>3.14</v>
      </c>
      <c r="D203" s="9">
        <f t="shared" si="52"/>
        <v>0.39162800095715289</v>
      </c>
      <c r="E203" s="9">
        <f t="shared" si="53"/>
        <v>0.29888181927770857</v>
      </c>
      <c r="F203" s="9">
        <f t="shared" si="54"/>
        <v>0.30949017976513893</v>
      </c>
      <c r="G203" s="9">
        <f t="shared" si="55"/>
        <v>1.0425795756799956</v>
      </c>
      <c r="H203" s="9">
        <f t="shared" si="56"/>
        <v>2.5534435677631939</v>
      </c>
      <c r="I203" s="9">
        <f t="shared" si="57"/>
        <v>3.3458040452799893</v>
      </c>
      <c r="J203" s="9">
        <f t="shared" si="58"/>
        <v>3.23112029195519</v>
      </c>
      <c r="K203" s="11">
        <f t="shared" si="59"/>
        <v>0.40160642570281119</v>
      </c>
      <c r="L203" s="11">
        <f t="shared" si="60"/>
        <v>0.30769230769230771</v>
      </c>
      <c r="M203" s="11">
        <f t="shared" si="61"/>
        <v>0.31847133757961782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-0.28233856543272573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0.23140086066952767</v>
      </c>
      <c r="Q203" s="11">
        <f>2*'OddsRatio_working_3-way'!K203*'OddsRatio_working_3-way'!L203*'OddsRatio_working_3-way'!M203</f>
        <v>7.8707775737934582E-2</v>
      </c>
      <c r="R203" s="11">
        <f t="shared" si="62"/>
        <v>0</v>
      </c>
      <c r="S203" s="11">
        <f t="shared" si="63"/>
        <v>-0.81958644337117581</v>
      </c>
      <c r="T203" s="11">
        <f t="shared" si="64"/>
        <v>-0.27877089910584207</v>
      </c>
      <c r="U203" s="11">
        <f>'OddsRatio_working_3-way'!S203-'OddsRatio_working_3-way'!R203^2/3</f>
        <v>-0.81958644337117581</v>
      </c>
      <c r="V203" s="11">
        <f>'OddsRatio_working_3-way'!S203*'OddsRatio_working_3-way'!R203/3-2*'OddsRatio_working_3-way'!R203^3/27-'OddsRatio_working_3-way'!T203</f>
        <v>0.27877089910584207</v>
      </c>
      <c r="W203" s="11">
        <f>'OddsRatio_working_3-way'!V203^2+4*'OddsRatio_working_3-way'!U203^3/27</f>
        <v>-3.8474071790026848E-3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0.14279410121507319</v>
      </c>
      <c r="Y203" s="11">
        <f>IF('OddsRatio_working_3-way'!W203&gt;=0,IF('OddsRatio_working_3-way'!V203+SQRT('OddsRatio_working_3-way'!W203)&gt;0,0,PI()),ACOS('OddsRatio_working_3-way'!V203/(2*'OddsRatio_working_3-way'!X203)))</f>
        <v>0.21893686995820039</v>
      </c>
      <c r="Z203" s="11">
        <f>'OddsRatio_working_3-way'!X203^(1/3)*COS('OddsRatio_working_3-way'!Y203/3)</f>
        <v>0.5212897878399978</v>
      </c>
      <c r="AA203" s="11">
        <f>'OddsRatio_working_3-way'!X203^(1/3)*COS(('OddsRatio_working_3-way'!Y203+2*PI())/3)</f>
        <v>-0.29364987328814057</v>
      </c>
      <c r="AB203" s="11">
        <f>'OddsRatio_working_3-way'!X203^(1/3)*COS(('OddsRatio_working_3-way'!Y203+4*PI())/3)</f>
        <v>-0.22763991455185739</v>
      </c>
      <c r="AC203" s="11">
        <f>'OddsRatio_working_3-way'!X203^(1/3)*SIN('OddsRatio_working_3-way'!Y203/3)</f>
        <v>3.8110867445589135E-2</v>
      </c>
      <c r="AD203" s="11">
        <f>'OddsRatio_working_3-way'!X203^(1/3)*SIN(('OddsRatio_working_3-way'!Y203+2*PI())/3)</f>
        <v>0.43239476528004389</v>
      </c>
      <c r="AE203" s="11">
        <f>'OddsRatio_working_3-way'!X203^(1/3)*SIN(('OddsRatio_working_3-way'!Y203+4*PI())/3)</f>
        <v>-0.47050563272563306</v>
      </c>
      <c r="AF203" s="11">
        <f>-'OddsRatio_working_3-way'!U203/(3*'OddsRatio_working_3-way'!X203^(1/3))*COS(('OddsRatio_working_3-way'!Y203)/3)</f>
        <v>0.5212897878399978</v>
      </c>
      <c r="AG203" s="11">
        <f>-'OddsRatio_working_3-way'!U203/(3*'OddsRatio_working_3-way'!X203^(1/3))*COS(('OddsRatio_working_3-way'!Y203+2*PI())/3)</f>
        <v>-0.29364987328814057</v>
      </c>
      <c r="AH203" s="11">
        <f>-'OddsRatio_working_3-way'!U203/(3*'OddsRatio_working_3-way'!X203^(1/3))*COS(('OddsRatio_working_3-way'!Y203+4*PI())/3)</f>
        <v>-0.22763991455185739</v>
      </c>
      <c r="AI203" s="11">
        <f>'OddsRatio_working_3-way'!U203/(3*'OddsRatio_working_3-way'!X203^(1/3))*SIN(('OddsRatio_working_3-way'!Y203)/3)</f>
        <v>-3.8110867445589135E-2</v>
      </c>
      <c r="AJ203" s="11">
        <f>'OddsRatio_working_3-way'!U203/(3*'OddsRatio_working_3-way'!X203^(1/3))*SIN(('OddsRatio_working_3-way'!Y203+2*PI())/3)</f>
        <v>-0.43239476528004389</v>
      </c>
      <c r="AK203" s="11">
        <f>'OddsRatio_working_3-way'!U203/(3*'OddsRatio_working_3-way'!X203^(1/3))*SIN(('OddsRatio_working_3-way'!Y203+4*PI())/3)</f>
        <v>0.47050563272563306</v>
      </c>
      <c r="AL203" s="11">
        <f>'OddsRatio_working_3-way'!Z203+'OddsRatio_working_3-way'!AF203</f>
        <v>1.0425795756799956</v>
      </c>
      <c r="AM203" s="11">
        <f>'OddsRatio_working_3-way'!AA203+'OddsRatio_working_3-way'!AG203</f>
        <v>-0.58729974657628115</v>
      </c>
      <c r="AN203" s="11">
        <f>'OddsRatio_working_3-way'!AB203+'OddsRatio_working_3-way'!AH203</f>
        <v>-0.45527982910371478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1.0425795756799956</v>
      </c>
      <c r="AS203" s="11">
        <f>IF(('OddsRatio_working_3-way'!X203=0),IF(Q203&gt;0,-Q203^(1/3),(-Q203)^(1/3)),'OddsRatio_working_3-way'!AM203-'OddsRatio_working_3-way'!R203/3)</f>
        <v>-0.58729974657628115</v>
      </c>
      <c r="AT203" s="11">
        <f>IF(('OddsRatio_working_3-way'!X203=0),IF(Q203&gt;0,-Q203^(1/3),(-Q203)^(1/3)),'OddsRatio_working_3-way'!AN203-'OddsRatio_working_3-way'!R203/3)</f>
        <v>-0.45527982910371478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1.95</v>
      </c>
      <c r="B204" s="4">
        <f>IF('True_Odds_Calculator_3-way'!B205="","",'True_Odds_Calculator_3-way'!B205)</f>
        <v>3.38</v>
      </c>
      <c r="C204" s="4">
        <f>IF('True_Odds_Calculator_3-way'!C205="","",'True_Odds_Calculator_3-way'!C205)</f>
        <v>4.62</v>
      </c>
      <c r="D204" s="9">
        <f t="shared" si="52"/>
        <v>0.50275883096863827</v>
      </c>
      <c r="E204" s="9">
        <f t="shared" si="53"/>
        <v>0.2875407053393233</v>
      </c>
      <c r="F204" s="9">
        <f t="shared" si="54"/>
        <v>0.20970046369203846</v>
      </c>
      <c r="G204" s="9">
        <f t="shared" si="55"/>
        <v>1.0410791907258767</v>
      </c>
      <c r="H204" s="9">
        <f t="shared" si="56"/>
        <v>1.9890252311895826</v>
      </c>
      <c r="I204" s="9">
        <f t="shared" si="57"/>
        <v>3.4777684739275858</v>
      </c>
      <c r="J204" s="9">
        <f t="shared" si="58"/>
        <v>4.7687066704276742</v>
      </c>
      <c r="K204" s="11">
        <f t="shared" si="59"/>
        <v>0.51282051282051289</v>
      </c>
      <c r="L204" s="11">
        <f t="shared" si="60"/>
        <v>0.29585798816568049</v>
      </c>
      <c r="M204" s="11">
        <f t="shared" si="61"/>
        <v>0.21645021645021645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-0.26879169482719767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0.22823987321028749</v>
      </c>
      <c r="Q204" s="11">
        <f>2*'OddsRatio_working_3-way'!K204*'OddsRatio_working_3-way'!L204*'OddsRatio_working_3-way'!M204</f>
        <v>6.5680539053320136E-2</v>
      </c>
      <c r="R204" s="11">
        <f t="shared" si="62"/>
        <v>0</v>
      </c>
      <c r="S204" s="11">
        <f t="shared" si="63"/>
        <v>-0.84913290701567112</v>
      </c>
      <c r="T204" s="11">
        <f t="shared" si="64"/>
        <v>-0.24435479338580463</v>
      </c>
      <c r="U204" s="11">
        <f>'OddsRatio_working_3-way'!S204-'OddsRatio_working_3-way'!R204^2/3</f>
        <v>-0.84913290701567112</v>
      </c>
      <c r="V204" s="11">
        <f>'OddsRatio_working_3-way'!S204*'OddsRatio_working_3-way'!R204/3-2*'OddsRatio_working_3-way'!R204^3/27-'OddsRatio_working_3-way'!T204</f>
        <v>0.24435479338580463</v>
      </c>
      <c r="W204" s="11">
        <f>'OddsRatio_working_3-way'!V204^2+4*'OddsRatio_working_3-way'!U204^3/27</f>
        <v>-3.099406717496056E-2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0.15058496955670894</v>
      </c>
      <c r="Y204" s="11">
        <f>IF('OddsRatio_working_3-way'!W204&gt;=0,IF('OddsRatio_working_3-way'!V204+SQRT('OddsRatio_working_3-way'!W204)&gt;0,0,PI()),ACOS('OddsRatio_working_3-way'!V204/(2*'OddsRatio_working_3-way'!X204)))</f>
        <v>0.62433527289410118</v>
      </c>
      <c r="Z204" s="11">
        <f>'OddsRatio_working_3-way'!X204^(1/3)*COS('OddsRatio_working_3-way'!Y204/3)</f>
        <v>0.52053959536293837</v>
      </c>
      <c r="AA204" s="11">
        <f>'OddsRatio_working_3-way'!X204^(1/3)*COS(('OddsRatio_working_3-way'!Y204+2*PI())/3)</f>
        <v>-0.35546498662743964</v>
      </c>
      <c r="AB204" s="11">
        <f>'OddsRatio_working_3-way'!X204^(1/3)*COS(('OddsRatio_working_3-way'!Y204+4*PI())/3)</f>
        <v>-0.16507460873549895</v>
      </c>
      <c r="AC204" s="11">
        <f>'OddsRatio_working_3-way'!X204^(1/3)*SIN('OddsRatio_working_3-way'!Y204/3)</f>
        <v>0.10992193592702668</v>
      </c>
      <c r="AD204" s="11">
        <f>'OddsRatio_working_3-way'!X204^(1/3)*SIN(('OddsRatio_working_3-way'!Y204+2*PI())/3)</f>
        <v>0.39583954529646376</v>
      </c>
      <c r="AE204" s="11">
        <f>'OddsRatio_working_3-way'!X204^(1/3)*SIN(('OddsRatio_working_3-way'!Y204+4*PI())/3)</f>
        <v>-0.50576148122349029</v>
      </c>
      <c r="AF204" s="11">
        <f>-'OddsRatio_working_3-way'!U204/(3*'OddsRatio_working_3-way'!X204^(1/3))*COS(('OddsRatio_working_3-way'!Y204)/3)</f>
        <v>0.52053959536293837</v>
      </c>
      <c r="AG204" s="11">
        <f>-'OddsRatio_working_3-way'!U204/(3*'OddsRatio_working_3-way'!X204^(1/3))*COS(('OddsRatio_working_3-way'!Y204+2*PI())/3)</f>
        <v>-0.35546498662743964</v>
      </c>
      <c r="AH204" s="11">
        <f>-'OddsRatio_working_3-way'!U204/(3*'OddsRatio_working_3-way'!X204^(1/3))*COS(('OddsRatio_working_3-way'!Y204+4*PI())/3)</f>
        <v>-0.16507460873549895</v>
      </c>
      <c r="AI204" s="11">
        <f>'OddsRatio_working_3-way'!U204/(3*'OddsRatio_working_3-way'!X204^(1/3))*SIN(('OddsRatio_working_3-way'!Y204)/3)</f>
        <v>-0.10992193592702668</v>
      </c>
      <c r="AJ204" s="11">
        <f>'OddsRatio_working_3-way'!U204/(3*'OddsRatio_working_3-way'!X204^(1/3))*SIN(('OddsRatio_working_3-way'!Y204+2*PI())/3)</f>
        <v>-0.39583954529646376</v>
      </c>
      <c r="AK204" s="11">
        <f>'OddsRatio_working_3-way'!U204/(3*'OddsRatio_working_3-way'!X204^(1/3))*SIN(('OddsRatio_working_3-way'!Y204+4*PI())/3)</f>
        <v>0.50576148122349029</v>
      </c>
      <c r="AL204" s="11">
        <f>'OddsRatio_working_3-way'!Z204+'OddsRatio_working_3-way'!AF204</f>
        <v>1.0410791907258767</v>
      </c>
      <c r="AM204" s="11">
        <f>'OddsRatio_working_3-way'!AA204+'OddsRatio_working_3-way'!AG204</f>
        <v>-0.71092997325487928</v>
      </c>
      <c r="AN204" s="11">
        <f>'OddsRatio_working_3-way'!AB204+'OddsRatio_working_3-way'!AH204</f>
        <v>-0.3301492174709979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1.0410791907258767</v>
      </c>
      <c r="AS204" s="11">
        <f>IF(('OddsRatio_working_3-way'!X204=0),IF(Q204&gt;0,-Q204^(1/3),(-Q204)^(1/3)),'OddsRatio_working_3-way'!AM204-'OddsRatio_working_3-way'!R204/3)</f>
        <v>-0.71092997325487928</v>
      </c>
      <c r="AT204" s="11">
        <f>IF(('OddsRatio_working_3-way'!X204=0),IF(Q204&gt;0,-Q204^(1/3),(-Q204)^(1/3)),'OddsRatio_working_3-way'!AN204-'OddsRatio_working_3-way'!R204/3)</f>
        <v>-0.3301492174709979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3.54</v>
      </c>
      <c r="B205" s="4">
        <f>IF('True_Odds_Calculator_3-way'!B206="","",'True_Odds_Calculator_3-way'!B206)</f>
        <v>2.97</v>
      </c>
      <c r="C205" s="4">
        <f>IF('True_Odds_Calculator_3-way'!C206="","",'True_Odds_Calculator_3-way'!C206)</f>
        <v>2.4500000000000002</v>
      </c>
      <c r="D205" s="9">
        <f t="shared" si="52"/>
        <v>0.27420385713069373</v>
      </c>
      <c r="E205" s="9">
        <f t="shared" si="53"/>
        <v>0.3275544571740136</v>
      </c>
      <c r="F205" s="9">
        <f t="shared" si="54"/>
        <v>0.39824168569529261</v>
      </c>
      <c r="G205" s="9">
        <f t="shared" si="55"/>
        <v>1.0420951620840126</v>
      </c>
      <c r="H205" s="9">
        <f t="shared" si="56"/>
        <v>3.6469217116933925</v>
      </c>
      <c r="I205" s="9">
        <f t="shared" si="57"/>
        <v>3.0529274693055055</v>
      </c>
      <c r="J205" s="9">
        <f t="shared" si="58"/>
        <v>2.5110379850218187</v>
      </c>
      <c r="K205" s="11">
        <f t="shared" si="59"/>
        <v>0.2824858757062147</v>
      </c>
      <c r="L205" s="11">
        <f t="shared" si="60"/>
        <v>0.33670033670033667</v>
      </c>
      <c r="M205" s="11">
        <f t="shared" si="61"/>
        <v>0.4081632653061224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-0.28167100887036323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0.23137714824559055</v>
      </c>
      <c r="Q205" s="11">
        <f>2*'OddsRatio_working_3-way'!K205*'OddsRatio_working_3-way'!L205*'OddsRatio_working_3-way'!M205</f>
        <v>7.7643338337446466E-2</v>
      </c>
      <c r="R205" s="11">
        <f t="shared" si="62"/>
        <v>0</v>
      </c>
      <c r="S205" s="11">
        <f t="shared" si="63"/>
        <v>-0.82144466756988821</v>
      </c>
      <c r="T205" s="11">
        <f t="shared" si="64"/>
        <v>-0.27565257301002949</v>
      </c>
      <c r="U205" s="11">
        <f>'OddsRatio_working_3-way'!S205-'OddsRatio_working_3-way'!R205^2/3</f>
        <v>-0.82144466756988821</v>
      </c>
      <c r="V205" s="11">
        <f>'OddsRatio_working_3-way'!S205*'OddsRatio_working_3-way'!R205/3-2*'OddsRatio_working_3-way'!R205^3/27-'OddsRatio_working_3-way'!T205</f>
        <v>0.27565257301002949</v>
      </c>
      <c r="W205" s="11">
        <f>'OddsRatio_working_3-way'!V205^2+4*'OddsRatio_working_3-way'!U205^3/27</f>
        <v>-6.1322990841334579E-3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0.14328000566302254</v>
      </c>
      <c r="Y205" s="11">
        <f>IF('OddsRatio_working_3-way'!W205&gt;=0,IF('OddsRatio_working_3-way'!V205+SQRT('OddsRatio_working_3-way'!W205)&gt;0,0,PI()),ACOS('OddsRatio_working_3-way'!V205/(2*'OddsRatio_working_3-way'!X205)))</f>
        <v>0.27679348392158665</v>
      </c>
      <c r="Z205" s="11">
        <f>'OddsRatio_working_3-way'!X205^(1/3)*COS('OddsRatio_working_3-way'!Y205/3)</f>
        <v>0.52104758104200632</v>
      </c>
      <c r="AA205" s="11">
        <f>'OddsRatio_working_3-way'!X205^(1/3)*COS(('OddsRatio_working_3-way'!Y205+2*PI())/3)</f>
        <v>-0.30227580376800001</v>
      </c>
      <c r="AB205" s="11">
        <f>'OddsRatio_working_3-way'!X205^(1/3)*COS(('OddsRatio_working_3-way'!Y205+4*PI())/3)</f>
        <v>-0.21877177727400626</v>
      </c>
      <c r="AC205" s="11">
        <f>'OddsRatio_working_3-way'!X205^(1/3)*SIN('OddsRatio_working_3-way'!Y205/3)</f>
        <v>4.8211072174724881E-2</v>
      </c>
      <c r="AD205" s="11">
        <f>'OddsRatio_working_3-way'!X205^(1/3)*SIN(('OddsRatio_working_3-way'!Y205+2*PI())/3)</f>
        <v>0.42713490567544615</v>
      </c>
      <c r="AE205" s="11">
        <f>'OddsRatio_working_3-way'!X205^(1/3)*SIN(('OddsRatio_working_3-way'!Y205+4*PI())/3)</f>
        <v>-0.47534597785017108</v>
      </c>
      <c r="AF205" s="11">
        <f>-'OddsRatio_working_3-way'!U205/(3*'OddsRatio_working_3-way'!X205^(1/3))*COS(('OddsRatio_working_3-way'!Y205)/3)</f>
        <v>0.52104758104200632</v>
      </c>
      <c r="AG205" s="11">
        <f>-'OddsRatio_working_3-way'!U205/(3*'OddsRatio_working_3-way'!X205^(1/3))*COS(('OddsRatio_working_3-way'!Y205+2*PI())/3)</f>
        <v>-0.30227580376800001</v>
      </c>
      <c r="AH205" s="11">
        <f>-'OddsRatio_working_3-way'!U205/(3*'OddsRatio_working_3-way'!X205^(1/3))*COS(('OddsRatio_working_3-way'!Y205+4*PI())/3)</f>
        <v>-0.21877177727400626</v>
      </c>
      <c r="AI205" s="11">
        <f>'OddsRatio_working_3-way'!U205/(3*'OddsRatio_working_3-way'!X205^(1/3))*SIN(('OddsRatio_working_3-way'!Y205)/3)</f>
        <v>-4.8211072174724881E-2</v>
      </c>
      <c r="AJ205" s="11">
        <f>'OddsRatio_working_3-way'!U205/(3*'OddsRatio_working_3-way'!X205^(1/3))*SIN(('OddsRatio_working_3-way'!Y205+2*PI())/3)</f>
        <v>-0.42713490567544615</v>
      </c>
      <c r="AK205" s="11">
        <f>'OddsRatio_working_3-way'!U205/(3*'OddsRatio_working_3-way'!X205^(1/3))*SIN(('OddsRatio_working_3-way'!Y205+4*PI())/3)</f>
        <v>0.47534597785017108</v>
      </c>
      <c r="AL205" s="11">
        <f>'OddsRatio_working_3-way'!Z205+'OddsRatio_working_3-way'!AF205</f>
        <v>1.0420951620840126</v>
      </c>
      <c r="AM205" s="11">
        <f>'OddsRatio_working_3-way'!AA205+'OddsRatio_working_3-way'!AG205</f>
        <v>-0.60455160753600001</v>
      </c>
      <c r="AN205" s="11">
        <f>'OddsRatio_working_3-way'!AB205+'OddsRatio_working_3-way'!AH205</f>
        <v>-0.43754355454801253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1.0420951620840126</v>
      </c>
      <c r="AS205" s="11">
        <f>IF(('OddsRatio_working_3-way'!X205=0),IF(Q205&gt;0,-Q205^(1/3),(-Q205)^(1/3)),'OddsRatio_working_3-way'!AM205-'OddsRatio_working_3-way'!R205/3)</f>
        <v>-0.60455160753600001</v>
      </c>
      <c r="AT205" s="11">
        <f>IF(('OddsRatio_working_3-way'!X205=0),IF(Q205&gt;0,-Q205^(1/3),(-Q205)^(1/3)),'OddsRatio_working_3-way'!AN205-'OddsRatio_working_3-way'!R205/3)</f>
        <v>-0.43754355454801253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5.13</v>
      </c>
      <c r="B206" s="4">
        <f>IF('True_Odds_Calculator_3-way'!B207="","",'True_Odds_Calculator_3-way'!B207)</f>
        <v>4.2699999999999996</v>
      </c>
      <c r="C206" s="4">
        <f>IF('True_Odds_Calculator_3-way'!C207="","",'True_Odds_Calculator_3-way'!C207)</f>
        <v>1.65</v>
      </c>
      <c r="D206" s="9">
        <f t="shared" si="52"/>
        <v>0.18543709544653347</v>
      </c>
      <c r="E206" s="9">
        <f t="shared" si="53"/>
        <v>0.22331552285548628</v>
      </c>
      <c r="F206" s="9">
        <f t="shared" si="54"/>
        <v>0.59124738169798041</v>
      </c>
      <c r="G206" s="9">
        <f t="shared" si="55"/>
        <v>1.0635990982271024</v>
      </c>
      <c r="H206" s="9">
        <f t="shared" si="56"/>
        <v>5.3926642756779319</v>
      </c>
      <c r="I206" s="9">
        <f t="shared" si="57"/>
        <v>4.4779690512026251</v>
      </c>
      <c r="J206" s="9">
        <f t="shared" si="58"/>
        <v>1.6913394138476163</v>
      </c>
      <c r="K206" s="11">
        <f t="shared" si="59"/>
        <v>0.19493177387914232</v>
      </c>
      <c r="L206" s="11">
        <f t="shared" si="60"/>
        <v>0.23419203747072601</v>
      </c>
      <c r="M206" s="11">
        <f t="shared" si="61"/>
        <v>0.60606060606060608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-0.24287453191680974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0.22272383503329723</v>
      </c>
      <c r="Q206" s="11">
        <f>2*'OddsRatio_working_3-way'!K206*'OddsRatio_working_3-way'!L206*'OddsRatio_working_3-way'!M206</f>
        <v>5.5335114293986895E-2</v>
      </c>
      <c r="R206" s="11">
        <f t="shared" si="62"/>
        <v>0</v>
      </c>
      <c r="S206" s="11">
        <f t="shared" si="63"/>
        <v>-0.91703248288538297</v>
      </c>
      <c r="T206" s="11">
        <f t="shared" si="64"/>
        <v>-0.22783415723860448</v>
      </c>
      <c r="U206" s="11">
        <f>'OddsRatio_working_3-way'!S206-'OddsRatio_working_3-way'!R206^2/3</f>
        <v>-0.91703248288538297</v>
      </c>
      <c r="V206" s="11">
        <f>'OddsRatio_working_3-way'!S206*'OddsRatio_working_3-way'!R206/3-2*'OddsRatio_working_3-way'!R206^3/27-'OddsRatio_working_3-way'!T206</f>
        <v>0.22783415723860448</v>
      </c>
      <c r="W206" s="11">
        <f>'OddsRatio_working_3-way'!V206^2+4*'OddsRatio_working_3-way'!U206^3/27</f>
        <v>-6.2340064855484302E-2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0.1690033047458758</v>
      </c>
      <c r="Y206" s="11">
        <f>IF('OddsRatio_working_3-way'!W206&gt;=0,IF('OddsRatio_working_3-way'!V206+SQRT('OddsRatio_working_3-way'!W206)&gt;0,0,PI()),ACOS('OddsRatio_working_3-way'!V206/(2*'OddsRatio_working_3-way'!X206)))</f>
        <v>0.8311152358109557</v>
      </c>
      <c r="Z206" s="11">
        <f>'OddsRatio_working_3-way'!X206^(1/3)*COS('OddsRatio_working_3-way'!Y206/3)</f>
        <v>0.53179954911355132</v>
      </c>
      <c r="AA206" s="11">
        <f>'OddsRatio_working_3-way'!X206^(1/3)*COS(('OddsRatio_working_3-way'!Y206+2*PI())/3)</f>
        <v>-0.39685797549628693</v>
      </c>
      <c r="AB206" s="11">
        <f>'OddsRatio_working_3-way'!X206^(1/3)*COS(('OddsRatio_working_3-way'!Y206+4*PI())/3)</f>
        <v>-0.13494157361726461</v>
      </c>
      <c r="AC206" s="11">
        <f>'OddsRatio_working_3-way'!X206^(1/3)*SIN('OddsRatio_working_3-way'!Y206/3)</f>
        <v>0.15121750513003201</v>
      </c>
      <c r="AD206" s="11">
        <f>'OddsRatio_working_3-way'!X206^(1/3)*SIN(('OddsRatio_working_3-way'!Y206+2*PI())/3)</f>
        <v>0.38494316668842987</v>
      </c>
      <c r="AE206" s="11">
        <f>'OddsRatio_working_3-way'!X206^(1/3)*SIN(('OddsRatio_working_3-way'!Y206+4*PI())/3)</f>
        <v>-0.53616067181846161</v>
      </c>
      <c r="AF206" s="11">
        <f>-'OddsRatio_working_3-way'!U206/(3*'OddsRatio_working_3-way'!X206^(1/3))*COS(('OddsRatio_working_3-way'!Y206)/3)</f>
        <v>0.53179954911355121</v>
      </c>
      <c r="AG206" s="11">
        <f>-'OddsRatio_working_3-way'!U206/(3*'OddsRatio_working_3-way'!X206^(1/3))*COS(('OddsRatio_working_3-way'!Y206+2*PI())/3)</f>
        <v>-0.39685797549628682</v>
      </c>
      <c r="AH206" s="11">
        <f>-'OddsRatio_working_3-way'!U206/(3*'OddsRatio_working_3-way'!X206^(1/3))*COS(('OddsRatio_working_3-way'!Y206+4*PI())/3)</f>
        <v>-0.13494157361726458</v>
      </c>
      <c r="AI206" s="11">
        <f>'OddsRatio_working_3-way'!U206/(3*'OddsRatio_working_3-way'!X206^(1/3))*SIN(('OddsRatio_working_3-way'!Y206)/3)</f>
        <v>-0.15121750513003196</v>
      </c>
      <c r="AJ206" s="11">
        <f>'OddsRatio_working_3-way'!U206/(3*'OddsRatio_working_3-way'!X206^(1/3))*SIN(('OddsRatio_working_3-way'!Y206+2*PI())/3)</f>
        <v>-0.38494316668842976</v>
      </c>
      <c r="AK206" s="11">
        <f>'OddsRatio_working_3-way'!U206/(3*'OddsRatio_working_3-way'!X206^(1/3))*SIN(('OddsRatio_working_3-way'!Y206+4*PI())/3)</f>
        <v>0.5361606718184615</v>
      </c>
      <c r="AL206" s="11">
        <f>'OddsRatio_working_3-way'!Z206+'OddsRatio_working_3-way'!AF206</f>
        <v>1.0635990982271024</v>
      </c>
      <c r="AM206" s="11">
        <f>'OddsRatio_working_3-way'!AA206+'OddsRatio_working_3-way'!AG206</f>
        <v>-0.79371595099257375</v>
      </c>
      <c r="AN206" s="11">
        <f>'OddsRatio_working_3-way'!AB206+'OddsRatio_working_3-way'!AH206</f>
        <v>-0.26988314723452922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1.0635990982271024</v>
      </c>
      <c r="AS206" s="11">
        <f>IF(('OddsRatio_working_3-way'!X206=0),IF(Q206&gt;0,-Q206^(1/3),(-Q206)^(1/3)),'OddsRatio_working_3-way'!AM206-'OddsRatio_working_3-way'!R206/3)</f>
        <v>-0.79371595099257375</v>
      </c>
      <c r="AT206" s="11">
        <f>IF(('OddsRatio_working_3-way'!X206=0),IF(Q206&gt;0,-Q206^(1/3),(-Q206)^(1/3)),'OddsRatio_working_3-way'!AN206-'OddsRatio_working_3-way'!R206/3)</f>
        <v>-0.26988314723452922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2.31</v>
      </c>
      <c r="B207" s="4">
        <f>IF('True_Odds_Calculator_3-way'!B208="","",'True_Odds_Calculator_3-way'!B208)</f>
        <v>3.63</v>
      </c>
      <c r="C207" s="4">
        <f>IF('True_Odds_Calculator_3-way'!C208="","",'True_Odds_Calculator_3-way'!C208)</f>
        <v>3.02</v>
      </c>
      <c r="D207" s="9">
        <f t="shared" si="52"/>
        <v>0.41827959858331004</v>
      </c>
      <c r="E207" s="9">
        <f t="shared" si="53"/>
        <v>0.26370563554609711</v>
      </c>
      <c r="F207" s="9">
        <f t="shared" si="54"/>
        <v>0.31801476587059269</v>
      </c>
      <c r="G207" s="9">
        <f t="shared" si="55"/>
        <v>1.0616376620596739</v>
      </c>
      <c r="H207" s="9">
        <f t="shared" si="56"/>
        <v>2.3907453372981733</v>
      </c>
      <c r="I207" s="9">
        <f t="shared" si="57"/>
        <v>3.7921070512169424</v>
      </c>
      <c r="J207" s="9">
        <f t="shared" si="58"/>
        <v>3.1445080773605412</v>
      </c>
      <c r="K207" s="11">
        <f t="shared" si="59"/>
        <v>0.4329004329004329</v>
      </c>
      <c r="L207" s="11">
        <f t="shared" si="60"/>
        <v>0.27548209366391185</v>
      </c>
      <c r="M207" s="11">
        <f t="shared" si="61"/>
        <v>0.33112582781456956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-0.2748228668539543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0.23535352745576593</v>
      </c>
      <c r="Q207" s="11">
        <f>2*'OddsRatio_working_3-way'!K207*'OddsRatio_working_3-way'!L207*'OddsRatio_working_3-way'!M207</f>
        <v>7.8977693777102689E-2</v>
      </c>
      <c r="R207" s="11">
        <f t="shared" si="62"/>
        <v>0</v>
      </c>
      <c r="S207" s="11">
        <f t="shared" si="63"/>
        <v>-0.85638262255970476</v>
      </c>
      <c r="T207" s="11">
        <f t="shared" si="64"/>
        <v>-0.2873767189797668</v>
      </c>
      <c r="U207" s="11">
        <f>'OddsRatio_working_3-way'!S207-'OddsRatio_working_3-way'!R207^2/3</f>
        <v>-0.85638262255970476</v>
      </c>
      <c r="V207" s="11">
        <f>'OddsRatio_working_3-way'!S207*'OddsRatio_working_3-way'!R207/3-2*'OddsRatio_working_3-way'!R207^3/27-'OddsRatio_working_3-way'!T207</f>
        <v>0.2873767189797668</v>
      </c>
      <c r="W207" s="11">
        <f>'OddsRatio_working_3-way'!V207^2+4*'OddsRatio_working_3-way'!U207^3/27</f>
        <v>-1.0461062274794375E-2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0.15251757348447606</v>
      </c>
      <c r="Y207" s="11">
        <f>IF('OddsRatio_working_3-way'!W207&gt;=0,IF('OddsRatio_working_3-way'!V207+SQRT('OddsRatio_working_3-way'!W207)&gt;0,0,PI()),ACOS('OddsRatio_working_3-way'!V207/(2*'OddsRatio_working_3-way'!X207)))</f>
        <v>0.34192729866344052</v>
      </c>
      <c r="Z207" s="11">
        <f>'OddsRatio_working_3-way'!X207^(1/3)*COS('OddsRatio_working_3-way'!Y207/3)</f>
        <v>0.53081883102983696</v>
      </c>
      <c r="AA207" s="11">
        <f>'OddsRatio_working_3-way'!X207^(1/3)*COS(('OddsRatio_working_3-way'!Y207+2*PI())/3)</f>
        <v>-0.31803243431861594</v>
      </c>
      <c r="AB207" s="11">
        <f>'OddsRatio_working_3-way'!X207^(1/3)*COS(('OddsRatio_working_3-way'!Y207+4*PI())/3)</f>
        <v>-0.21278639671122118</v>
      </c>
      <c r="AC207" s="11">
        <f>'OddsRatio_working_3-way'!X207^(1/3)*SIN('OddsRatio_working_3-way'!Y207/3)</f>
        <v>6.076382814377098E-2</v>
      </c>
      <c r="AD207" s="11">
        <f>'OddsRatio_working_3-way'!X207^(1/3)*SIN(('OddsRatio_working_3-way'!Y207+2*PI())/3)</f>
        <v>0.42932067840711285</v>
      </c>
      <c r="AE207" s="11">
        <f>'OddsRatio_working_3-way'!X207^(1/3)*SIN(('OddsRatio_working_3-way'!Y207+4*PI())/3)</f>
        <v>-0.49008450655088365</v>
      </c>
      <c r="AF207" s="11">
        <f>-'OddsRatio_working_3-way'!U207/(3*'OddsRatio_working_3-way'!X207^(1/3))*COS(('OddsRatio_working_3-way'!Y207)/3)</f>
        <v>0.53081883102983685</v>
      </c>
      <c r="AG207" s="11">
        <f>-'OddsRatio_working_3-way'!U207/(3*'OddsRatio_working_3-way'!X207^(1/3))*COS(('OddsRatio_working_3-way'!Y207+2*PI())/3)</f>
        <v>-0.31803243431861589</v>
      </c>
      <c r="AH207" s="11">
        <f>-'OddsRatio_working_3-way'!U207/(3*'OddsRatio_working_3-way'!X207^(1/3))*COS(('OddsRatio_working_3-way'!Y207+4*PI())/3)</f>
        <v>-0.21278639671122113</v>
      </c>
      <c r="AI207" s="11">
        <f>'OddsRatio_working_3-way'!U207/(3*'OddsRatio_working_3-way'!X207^(1/3))*SIN(('OddsRatio_working_3-way'!Y207)/3)</f>
        <v>-6.0763828143770966E-2</v>
      </c>
      <c r="AJ207" s="11">
        <f>'OddsRatio_working_3-way'!U207/(3*'OddsRatio_working_3-way'!X207^(1/3))*SIN(('OddsRatio_working_3-way'!Y207+2*PI())/3)</f>
        <v>-0.42932067840711274</v>
      </c>
      <c r="AK207" s="11">
        <f>'OddsRatio_working_3-way'!U207/(3*'OddsRatio_working_3-way'!X207^(1/3))*SIN(('OddsRatio_working_3-way'!Y207+4*PI())/3)</f>
        <v>0.49008450655088354</v>
      </c>
      <c r="AL207" s="11">
        <f>'OddsRatio_working_3-way'!Z207+'OddsRatio_working_3-way'!AF207</f>
        <v>1.0616376620596739</v>
      </c>
      <c r="AM207" s="11">
        <f>'OddsRatio_working_3-way'!AA207+'OddsRatio_working_3-way'!AG207</f>
        <v>-0.63606486863723188</v>
      </c>
      <c r="AN207" s="11">
        <f>'OddsRatio_working_3-way'!AB207+'OddsRatio_working_3-way'!AH207</f>
        <v>-0.42557279342244231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1.0616376620596739</v>
      </c>
      <c r="AS207" s="11">
        <f>IF(('OddsRatio_working_3-way'!X207=0),IF(Q207&gt;0,-Q207^(1/3),(-Q207)^(1/3)),'OddsRatio_working_3-way'!AM207-'OddsRatio_working_3-way'!R207/3)</f>
        <v>-0.63606486863723188</v>
      </c>
      <c r="AT207" s="11">
        <f>IF(('OddsRatio_working_3-way'!X207=0),IF(Q207&gt;0,-Q207^(1/3),(-Q207)^(1/3)),'OddsRatio_working_3-way'!AN207-'OddsRatio_working_3-way'!R207/3)</f>
        <v>-0.42557279342244231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1.63</v>
      </c>
      <c r="B208" s="4">
        <f>IF('True_Odds_Calculator_3-way'!B209="","",'True_Odds_Calculator_3-way'!B209)</f>
        <v>4.2</v>
      </c>
      <c r="C208" s="4">
        <f>IF('True_Odds_Calculator_3-way'!C209="","",'True_Odds_Calculator_3-way'!C209)</f>
        <v>5.26</v>
      </c>
      <c r="D208" s="9">
        <f t="shared" si="52"/>
        <v>0.59592850718260459</v>
      </c>
      <c r="E208" s="9">
        <f t="shared" si="53"/>
        <v>0.22501835149467828</v>
      </c>
      <c r="F208" s="9">
        <f t="shared" si="54"/>
        <v>0.17905314132271713</v>
      </c>
      <c r="G208" s="9">
        <f t="shared" si="55"/>
        <v>1.0762756172962216</v>
      </c>
      <c r="H208" s="9">
        <f t="shared" si="56"/>
        <v>1.6780536388966196</v>
      </c>
      <c r="I208" s="9">
        <f t="shared" si="57"/>
        <v>4.4440819753479088</v>
      </c>
      <c r="J208" s="9">
        <f t="shared" si="58"/>
        <v>5.5849341296819031</v>
      </c>
      <c r="K208" s="11">
        <f t="shared" si="59"/>
        <v>0.61349693251533743</v>
      </c>
      <c r="L208" s="11">
        <f t="shared" si="60"/>
        <v>0.23809523809523808</v>
      </c>
      <c r="M208" s="11">
        <f t="shared" si="61"/>
        <v>0.19011406844106465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-0.23849401665539194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0.22466006627055402</v>
      </c>
      <c r="Q208" s="11">
        <f>2*'OddsRatio_working_3-way'!K208*'OddsRatio_working_3-way'!L208*'OddsRatio_working_3-way'!M208</f>
        <v>5.5540189436478128E-2</v>
      </c>
      <c r="R208" s="11">
        <f t="shared" si="62"/>
        <v>0</v>
      </c>
      <c r="S208" s="11">
        <f t="shared" si="63"/>
        <v>-0.94199455995230663</v>
      </c>
      <c r="T208" s="11">
        <f t="shared" si="64"/>
        <v>-0.23287875400551464</v>
      </c>
      <c r="U208" s="11">
        <f>'OddsRatio_working_3-way'!S208-'OddsRatio_working_3-way'!R208^2/3</f>
        <v>-0.94199455995230663</v>
      </c>
      <c r="V208" s="11">
        <f>'OddsRatio_working_3-way'!S208*'OddsRatio_working_3-way'!R208/3-2*'OddsRatio_working_3-way'!R208^3/27-'OddsRatio_working_3-way'!T208</f>
        <v>0.23287875400551464</v>
      </c>
      <c r="W208" s="11">
        <f>'OddsRatio_working_3-way'!V208^2+4*'OddsRatio_working_3-way'!U208^3/27</f>
        <v>-6.9601916477459558E-2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0.17595058293780996</v>
      </c>
      <c r="Y208" s="11">
        <f>IF('OddsRatio_working_3-way'!W208&gt;=0,IF('OddsRatio_working_3-way'!V208+SQRT('OddsRatio_working_3-way'!W208)&gt;0,0,PI()),ACOS('OddsRatio_working_3-way'!V208/(2*'OddsRatio_working_3-way'!X208)))</f>
        <v>0.84761485287321758</v>
      </c>
      <c r="Z208" s="11">
        <f>'OddsRatio_working_3-way'!X208^(1/3)*COS('OddsRatio_working_3-way'!Y208/3)</f>
        <v>0.53813780864811089</v>
      </c>
      <c r="AA208" s="11">
        <f>'OddsRatio_working_3-way'!X208^(1/3)*COS(('OddsRatio_working_3-way'!Y208+2*PI())/3)</f>
        <v>-0.4043627111506562</v>
      </c>
      <c r="AB208" s="11">
        <f>'OddsRatio_working_3-way'!X208^(1/3)*COS(('OddsRatio_working_3-way'!Y208+4*PI())/3)</f>
        <v>-0.13377509749745459</v>
      </c>
      <c r="AC208" s="11">
        <f>'OddsRatio_working_3-way'!X208^(1/3)*SIN('OddsRatio_working_3-way'!Y208/3)</f>
        <v>0.15622383158205438</v>
      </c>
      <c r="AD208" s="11">
        <f>'OddsRatio_working_3-way'!X208^(1/3)*SIN(('OddsRatio_working_3-way'!Y208+2*PI())/3)</f>
        <v>0.38792909723512603</v>
      </c>
      <c r="AE208" s="11">
        <f>'OddsRatio_working_3-way'!X208^(1/3)*SIN(('OddsRatio_working_3-way'!Y208+4*PI())/3)</f>
        <v>-0.54415292881718047</v>
      </c>
      <c r="AF208" s="11">
        <f>-'OddsRatio_working_3-way'!U208/(3*'OddsRatio_working_3-way'!X208^(1/3))*COS(('OddsRatio_working_3-way'!Y208)/3)</f>
        <v>0.53813780864811078</v>
      </c>
      <c r="AG208" s="11">
        <f>-'OddsRatio_working_3-way'!U208/(3*'OddsRatio_working_3-way'!X208^(1/3))*COS(('OddsRatio_working_3-way'!Y208+2*PI())/3)</f>
        <v>-0.40436271115065614</v>
      </c>
      <c r="AH208" s="11">
        <f>-'OddsRatio_working_3-way'!U208/(3*'OddsRatio_working_3-way'!X208^(1/3))*COS(('OddsRatio_working_3-way'!Y208+4*PI())/3)</f>
        <v>-0.13377509749745456</v>
      </c>
      <c r="AI208" s="11">
        <f>'OddsRatio_working_3-way'!U208/(3*'OddsRatio_working_3-way'!X208^(1/3))*SIN(('OddsRatio_working_3-way'!Y208)/3)</f>
        <v>-0.15622383158205436</v>
      </c>
      <c r="AJ208" s="11">
        <f>'OddsRatio_working_3-way'!U208/(3*'OddsRatio_working_3-way'!X208^(1/3))*SIN(('OddsRatio_working_3-way'!Y208+2*PI())/3)</f>
        <v>-0.38792909723512597</v>
      </c>
      <c r="AK208" s="11">
        <f>'OddsRatio_working_3-way'!U208/(3*'OddsRatio_working_3-way'!X208^(1/3))*SIN(('OddsRatio_working_3-way'!Y208+4*PI())/3)</f>
        <v>0.54415292881718036</v>
      </c>
      <c r="AL208" s="11">
        <f>'OddsRatio_working_3-way'!Z208+'OddsRatio_working_3-way'!AF208</f>
        <v>1.0762756172962216</v>
      </c>
      <c r="AM208" s="11">
        <f>'OddsRatio_working_3-way'!AA208+'OddsRatio_working_3-way'!AG208</f>
        <v>-0.80872542230131228</v>
      </c>
      <c r="AN208" s="11">
        <f>'OddsRatio_working_3-way'!AB208+'OddsRatio_working_3-way'!AH208</f>
        <v>-0.26755019499490917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1.0762756172962216</v>
      </c>
      <c r="AS208" s="11">
        <f>IF(('OddsRatio_working_3-way'!X208=0),IF(Q208&gt;0,-Q208^(1/3),(-Q208)^(1/3)),'OddsRatio_working_3-way'!AM208-'OddsRatio_working_3-way'!R208/3)</f>
        <v>-0.80872542230131228</v>
      </c>
      <c r="AT208" s="11">
        <f>IF(('OddsRatio_working_3-way'!X208=0),IF(Q208&gt;0,-Q208^(1/3),(-Q208)^(1/3)),'OddsRatio_working_3-way'!AN208-'OddsRatio_working_3-way'!R208/3)</f>
        <v>-0.26755019499490917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3.84</v>
      </c>
      <c r="B209" s="4">
        <f>IF('True_Odds_Calculator_3-way'!B210="","",'True_Odds_Calculator_3-way'!B210)</f>
        <v>3.8</v>
      </c>
      <c r="C209" s="4">
        <f>IF('True_Odds_Calculator_3-way'!C210="","",'True_Odds_Calculator_3-way'!C210)</f>
        <v>2</v>
      </c>
      <c r="D209" s="9">
        <f t="shared" si="52"/>
        <v>0.25330838187969162</v>
      </c>
      <c r="E209" s="9">
        <f t="shared" si="53"/>
        <v>0.25600068562887662</v>
      </c>
      <c r="F209" s="9">
        <f t="shared" si="54"/>
        <v>0.49069093249143175</v>
      </c>
      <c r="G209" s="9">
        <f t="shared" si="55"/>
        <v>1.037942692200577</v>
      </c>
      <c r="H209" s="9">
        <f t="shared" si="56"/>
        <v>3.9477572458496391</v>
      </c>
      <c r="I209" s="9">
        <f t="shared" si="57"/>
        <v>3.906239538161616</v>
      </c>
      <c r="J209" s="9">
        <f t="shared" si="58"/>
        <v>2.037942692200577</v>
      </c>
      <c r="K209" s="11">
        <f t="shared" si="59"/>
        <v>0.26041666666666669</v>
      </c>
      <c r="L209" s="11">
        <f t="shared" si="60"/>
        <v>0.26315789473684209</v>
      </c>
      <c r="M209" s="11">
        <f t="shared" si="61"/>
        <v>0.5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-0.27247807017543857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0.22752192982456143</v>
      </c>
      <c r="Q209" s="11">
        <f>2*'OddsRatio_working_3-way'!K209*'OddsRatio_working_3-way'!L209*'OddsRatio_working_3-way'!M209</f>
        <v>6.853070175438597E-2</v>
      </c>
      <c r="R209" s="11">
        <f t="shared" si="62"/>
        <v>0</v>
      </c>
      <c r="S209" s="11">
        <f t="shared" si="63"/>
        <v>-0.83501006036217318</v>
      </c>
      <c r="T209" s="11">
        <f t="shared" si="64"/>
        <v>-0.25150905432595577</v>
      </c>
      <c r="U209" s="11">
        <f>'OddsRatio_working_3-way'!S209-'OddsRatio_working_3-way'!R209^2/3</f>
        <v>-0.83501006036217318</v>
      </c>
      <c r="V209" s="11">
        <f>'OddsRatio_working_3-way'!S209*'OddsRatio_working_3-way'!R209/3-2*'OddsRatio_working_3-way'!R209^3/27-'OddsRatio_working_3-way'!T209</f>
        <v>0.25150905432595577</v>
      </c>
      <c r="W209" s="11">
        <f>'OddsRatio_working_3-way'!V209^2+4*'OddsRatio_working_3-way'!U209^3/27</f>
        <v>-2.2995627927112725E-2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0.14684382208238222</v>
      </c>
      <c r="Y209" s="11">
        <f>IF('OddsRatio_working_3-way'!W209&gt;=0,IF('OddsRatio_working_3-way'!V209+SQRT('OddsRatio_working_3-way'!W209)&gt;0,0,PI()),ACOS('OddsRatio_working_3-way'!V209/(2*'OddsRatio_working_3-way'!X209)))</f>
        <v>0.54257328457321008</v>
      </c>
      <c r="Z209" s="11">
        <f>'OddsRatio_working_3-way'!X209^(1/3)*COS('OddsRatio_working_3-way'!Y209/3)</f>
        <v>0.5189713461002885</v>
      </c>
      <c r="AA209" s="11">
        <f>'OddsRatio_working_3-way'!X209^(1/3)*COS(('OddsRatio_working_3-way'!Y209+2*PI())/3)</f>
        <v>-0.34166883151758315</v>
      </c>
      <c r="AB209" s="11">
        <f>'OddsRatio_working_3-way'!X209^(1/3)*COS(('OddsRatio_working_3-way'!Y209+4*PI())/3)</f>
        <v>-0.1773025145827053</v>
      </c>
      <c r="AC209" s="11">
        <f>'OddsRatio_working_3-way'!X209^(1/3)*SIN('OddsRatio_working_3-way'!Y209/3)</f>
        <v>9.4896937328059025E-2</v>
      </c>
      <c r="AD209" s="11">
        <f>'OddsRatio_working_3-way'!X209^(1/3)*SIN(('OddsRatio_working_3-way'!Y209+2*PI())/3)</f>
        <v>0.40199390089502657</v>
      </c>
      <c r="AE209" s="11">
        <f>'OddsRatio_working_3-way'!X209^(1/3)*SIN(('OddsRatio_working_3-way'!Y209+4*PI())/3)</f>
        <v>-0.49689083822308561</v>
      </c>
      <c r="AF209" s="11">
        <f>-'OddsRatio_working_3-way'!U209/(3*'OddsRatio_working_3-way'!X209^(1/3))*COS(('OddsRatio_working_3-way'!Y209)/3)</f>
        <v>0.5189713461002885</v>
      </c>
      <c r="AG209" s="11">
        <f>-'OddsRatio_working_3-way'!U209/(3*'OddsRatio_working_3-way'!X209^(1/3))*COS(('OddsRatio_working_3-way'!Y209+2*PI())/3)</f>
        <v>-0.34166883151758315</v>
      </c>
      <c r="AH209" s="11">
        <f>-'OddsRatio_working_3-way'!U209/(3*'OddsRatio_working_3-way'!X209^(1/3))*COS(('OddsRatio_working_3-way'!Y209+4*PI())/3)</f>
        <v>-0.1773025145827053</v>
      </c>
      <c r="AI209" s="11">
        <f>'OddsRatio_working_3-way'!U209/(3*'OddsRatio_working_3-way'!X209^(1/3))*SIN(('OddsRatio_working_3-way'!Y209)/3)</f>
        <v>-9.4896937328059025E-2</v>
      </c>
      <c r="AJ209" s="11">
        <f>'OddsRatio_working_3-way'!U209/(3*'OddsRatio_working_3-way'!X209^(1/3))*SIN(('OddsRatio_working_3-way'!Y209+2*PI())/3)</f>
        <v>-0.40199390089502657</v>
      </c>
      <c r="AK209" s="11">
        <f>'OddsRatio_working_3-way'!U209/(3*'OddsRatio_working_3-way'!X209^(1/3))*SIN(('OddsRatio_working_3-way'!Y209+4*PI())/3)</f>
        <v>0.49689083822308561</v>
      </c>
      <c r="AL209" s="11">
        <f>'OddsRatio_working_3-way'!Z209+'OddsRatio_working_3-way'!AF209</f>
        <v>1.037942692200577</v>
      </c>
      <c r="AM209" s="11">
        <f>'OddsRatio_working_3-way'!AA209+'OddsRatio_working_3-way'!AG209</f>
        <v>-0.6833376630351663</v>
      </c>
      <c r="AN209" s="11">
        <f>'OddsRatio_working_3-way'!AB209+'OddsRatio_working_3-way'!AH209</f>
        <v>-0.35460502916541059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1.037942692200577</v>
      </c>
      <c r="AS209" s="11">
        <f>IF(('OddsRatio_working_3-way'!X209=0),IF(Q209&gt;0,-Q209^(1/3),(-Q209)^(1/3)),'OddsRatio_working_3-way'!AM209-'OddsRatio_working_3-way'!R209/3)</f>
        <v>-0.6833376630351663</v>
      </c>
      <c r="AT209" s="11">
        <f>IF(('OddsRatio_working_3-way'!X209=0),IF(Q209&gt;0,-Q209^(1/3),(-Q209)^(1/3)),'OddsRatio_working_3-way'!AN209-'OddsRatio_working_3-way'!R209/3)</f>
        <v>-0.35460502916541059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2.5299999999999998</v>
      </c>
      <c r="B210" s="4">
        <f>IF('True_Odds_Calculator_3-way'!B211="","",'True_Odds_Calculator_3-way'!B211)</f>
        <v>3.33</v>
      </c>
      <c r="C210" s="4">
        <f>IF('True_Odds_Calculator_3-way'!C211="","",'True_Odds_Calculator_3-way'!C211)</f>
        <v>3.06</v>
      </c>
      <c r="D210" s="9">
        <f t="shared" si="52"/>
        <v>0.38725759726395714</v>
      </c>
      <c r="E210" s="9">
        <f t="shared" si="53"/>
        <v>0.29329071694854403</v>
      </c>
      <c r="F210" s="9">
        <f t="shared" si="54"/>
        <v>0.31945168578749888</v>
      </c>
      <c r="G210" s="9">
        <f t="shared" si="55"/>
        <v>1.0341571950451889</v>
      </c>
      <c r="H210" s="9">
        <f t="shared" si="56"/>
        <v>2.5822605084191386</v>
      </c>
      <c r="I210" s="9">
        <f t="shared" si="57"/>
        <v>3.4095862644552897</v>
      </c>
      <c r="J210" s="9">
        <f t="shared" si="58"/>
        <v>3.1303638217930891</v>
      </c>
      <c r="K210" s="11">
        <f t="shared" si="59"/>
        <v>0.39525691699604748</v>
      </c>
      <c r="L210" s="11">
        <f t="shared" si="60"/>
        <v>0.3003003003003003</v>
      </c>
      <c r="M210" s="11">
        <f t="shared" si="61"/>
        <v>0.32679738562091504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-0.28485798051015443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0.22963364821847346</v>
      </c>
      <c r="Q210" s="11">
        <f>2*'OddsRatio_working_3-way'!K210*'OddsRatio_working_3-way'!L210*'OddsRatio_working_3-way'!M210</f>
        <v>7.7578935208943739E-2</v>
      </c>
      <c r="R210" s="11">
        <f t="shared" si="62"/>
        <v>0</v>
      </c>
      <c r="S210" s="11">
        <f t="shared" si="63"/>
        <v>-0.8061338067735393</v>
      </c>
      <c r="T210" s="11">
        <f t="shared" si="64"/>
        <v>-0.27234250228835788</v>
      </c>
      <c r="U210" s="11">
        <f>'OddsRatio_working_3-way'!S210-'OddsRatio_working_3-way'!R210^2/3</f>
        <v>-0.8061338067735393</v>
      </c>
      <c r="V210" s="11">
        <f>'OddsRatio_working_3-way'!S210*'OddsRatio_working_3-way'!R210/3-2*'OddsRatio_working_3-way'!R210^3/27-'OddsRatio_working_3-way'!T210</f>
        <v>0.27234250228835788</v>
      </c>
      <c r="W210" s="11">
        <f>'OddsRatio_working_3-way'!V210^2+4*'OddsRatio_working_3-way'!U210^3/27</f>
        <v>-3.4395520230614818E-3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0.13929284850248569</v>
      </c>
      <c r="Y210" s="11">
        <f>IF('OddsRatio_working_3-way'!W210&gt;=0,IF('OddsRatio_working_3-way'!V210+SQRT('OddsRatio_working_3-way'!W210)&gt;0,0,PI()),ACOS('OddsRatio_working_3-way'!V210/(2*'OddsRatio_working_3-way'!X210)))</f>
        <v>0.21210623730800826</v>
      </c>
      <c r="Z210" s="11">
        <f>'OddsRatio_working_3-way'!X210^(1/3)*COS('OddsRatio_working_3-way'!Y210/3)</f>
        <v>0.51707859752259444</v>
      </c>
      <c r="AA210" s="11">
        <f>'OddsRatio_working_3-way'!X210^(1/3)*COS(('OddsRatio_working_3-way'!Y210+2*PI())/3)</f>
        <v>-0.29025277667582028</v>
      </c>
      <c r="AB210" s="11">
        <f>'OddsRatio_working_3-way'!X210^(1/3)*COS(('OddsRatio_working_3-way'!Y210+4*PI())/3)</f>
        <v>-0.22682582084677411</v>
      </c>
      <c r="AC210" s="11">
        <f>'OddsRatio_working_3-way'!X210^(1/3)*SIN('OddsRatio_working_3-way'!Y210/3)</f>
        <v>3.6619570021778271E-2</v>
      </c>
      <c r="AD210" s="11">
        <f>'OddsRatio_working_3-way'!X210^(1/3)*SIN(('OddsRatio_working_3-way'!Y210+2*PI())/3)</f>
        <v>0.42949341619690695</v>
      </c>
      <c r="AE210" s="11">
        <f>'OddsRatio_working_3-way'!X210^(1/3)*SIN(('OddsRatio_working_3-way'!Y210+4*PI())/3)</f>
        <v>-0.4661129862186853</v>
      </c>
      <c r="AF210" s="11">
        <f>-'OddsRatio_working_3-way'!U210/(3*'OddsRatio_working_3-way'!X210^(1/3))*COS(('OddsRatio_working_3-way'!Y210)/3)</f>
        <v>0.51707859752259433</v>
      </c>
      <c r="AG210" s="11">
        <f>-'OddsRatio_working_3-way'!U210/(3*'OddsRatio_working_3-way'!X210^(1/3))*COS(('OddsRatio_working_3-way'!Y210+2*PI())/3)</f>
        <v>-0.29025277667582022</v>
      </c>
      <c r="AH210" s="11">
        <f>-'OddsRatio_working_3-way'!U210/(3*'OddsRatio_working_3-way'!X210^(1/3))*COS(('OddsRatio_working_3-way'!Y210+4*PI())/3)</f>
        <v>-0.22682582084677405</v>
      </c>
      <c r="AI210" s="11">
        <f>'OddsRatio_working_3-way'!U210/(3*'OddsRatio_working_3-way'!X210^(1/3))*SIN(('OddsRatio_working_3-way'!Y210)/3)</f>
        <v>-3.6619570021778264E-2</v>
      </c>
      <c r="AJ210" s="11">
        <f>'OddsRatio_working_3-way'!U210/(3*'OddsRatio_working_3-way'!X210^(1/3))*SIN(('OddsRatio_working_3-way'!Y210+2*PI())/3)</f>
        <v>-0.4294934161969069</v>
      </c>
      <c r="AK210" s="11">
        <f>'OddsRatio_working_3-way'!U210/(3*'OddsRatio_working_3-way'!X210^(1/3))*SIN(('OddsRatio_working_3-way'!Y210+4*PI())/3)</f>
        <v>0.46611298621868519</v>
      </c>
      <c r="AL210" s="11">
        <f>'OddsRatio_working_3-way'!Z210+'OddsRatio_working_3-way'!AF210</f>
        <v>1.0341571950451889</v>
      </c>
      <c r="AM210" s="11">
        <f>'OddsRatio_working_3-way'!AA210+'OddsRatio_working_3-way'!AG210</f>
        <v>-0.58050555335164056</v>
      </c>
      <c r="AN210" s="11">
        <f>'OddsRatio_working_3-way'!AB210+'OddsRatio_working_3-way'!AH210</f>
        <v>-0.45365164169354816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1.0341571950451889</v>
      </c>
      <c r="AS210" s="11">
        <f>IF(('OddsRatio_working_3-way'!X210=0),IF(Q210&gt;0,-Q210^(1/3),(-Q210)^(1/3)),'OddsRatio_working_3-way'!AM210-'OddsRatio_working_3-way'!R210/3)</f>
        <v>-0.58050555335164056</v>
      </c>
      <c r="AT210" s="11">
        <f>IF(('OddsRatio_working_3-way'!X210=0),IF(Q210&gt;0,-Q210^(1/3),(-Q210)^(1/3)),'OddsRatio_working_3-way'!AN210-'OddsRatio_working_3-way'!R210/3)</f>
        <v>-0.45365164169354816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1.93</v>
      </c>
      <c r="B211" s="4">
        <f>IF('True_Odds_Calculator_3-way'!B212="","",'True_Odds_Calculator_3-way'!B212)</f>
        <v>4.22</v>
      </c>
      <c r="C211" s="4">
        <f>IF('True_Odds_Calculator_3-way'!C212="","",'True_Odds_Calculator_3-way'!C212)</f>
        <v>3.76</v>
      </c>
      <c r="D211" s="9">
        <f t="shared" si="52"/>
        <v>0.50968642029927547</v>
      </c>
      <c r="E211" s="9">
        <f t="shared" si="53"/>
        <v>0.2309061730565444</v>
      </c>
      <c r="F211" s="9">
        <f t="shared" si="54"/>
        <v>0.25940740664418011</v>
      </c>
      <c r="G211" s="9">
        <f t="shared" si="55"/>
        <v>1.0343985672493192</v>
      </c>
      <c r="H211" s="9">
        <f t="shared" si="56"/>
        <v>1.9619906675418668</v>
      </c>
      <c r="I211" s="9">
        <f t="shared" si="57"/>
        <v>4.3307633865428086</v>
      </c>
      <c r="J211" s="9">
        <f t="shared" si="58"/>
        <v>3.8549400456081209</v>
      </c>
      <c r="K211" s="11">
        <f t="shared" si="59"/>
        <v>0.5181347150259068</v>
      </c>
      <c r="L211" s="11">
        <f t="shared" si="60"/>
        <v>0.23696682464454977</v>
      </c>
      <c r="M211" s="11">
        <f t="shared" si="61"/>
        <v>0.26595744680851063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-0.2698921776130484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0.22564226081659117</v>
      </c>
      <c r="Q211" s="11">
        <f>2*'OddsRatio_working_3-way'!K211*'OddsRatio_working_3-way'!L211*'OddsRatio_working_3-way'!M211</f>
        <v>6.5308903275424365E-2</v>
      </c>
      <c r="R211" s="11">
        <f t="shared" si="62"/>
        <v>0</v>
      </c>
      <c r="S211" s="11">
        <f t="shared" si="63"/>
        <v>-0.83604594550383926</v>
      </c>
      <c r="T211" s="11">
        <f t="shared" si="64"/>
        <v>-0.24198146034843396</v>
      </c>
      <c r="U211" s="11">
        <f>'OddsRatio_working_3-way'!S211-'OddsRatio_working_3-way'!R211^2/3</f>
        <v>-0.83604594550383926</v>
      </c>
      <c r="V211" s="11">
        <f>'OddsRatio_working_3-way'!S211*'OddsRatio_working_3-way'!R211/3-2*'OddsRatio_working_3-way'!R211^3/27-'OddsRatio_working_3-way'!T211</f>
        <v>0.24198146034843396</v>
      </c>
      <c r="W211" s="11">
        <f>'OddsRatio_working_3-way'!V211^2+4*'OddsRatio_working_3-way'!U211^3/27</f>
        <v>-2.8018809096678088E-2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0.14711716100530114</v>
      </c>
      <c r="Y211" s="11">
        <f>IF('OddsRatio_working_3-way'!W211&gt;=0,IF('OddsRatio_working_3-way'!V211+SQRT('OddsRatio_working_3-way'!W211)&gt;0,0,PI()),ACOS('OddsRatio_working_3-way'!V211/(2*'OddsRatio_working_3-way'!X211)))</f>
        <v>0.60516064348241339</v>
      </c>
      <c r="Z211" s="11">
        <f>'OddsRatio_working_3-way'!X211^(1/3)*COS('OddsRatio_working_3-way'!Y211/3)</f>
        <v>0.51719928362465961</v>
      </c>
      <c r="AA211" s="11">
        <f>'OddsRatio_working_3-way'!X211^(1/3)*COS(('OddsRatio_working_3-way'!Y211+2*PI())/3)</f>
        <v>-0.35019747005931384</v>
      </c>
      <c r="AB211" s="11">
        <f>'OddsRatio_working_3-way'!X211^(1/3)*COS(('OddsRatio_working_3-way'!Y211+4*PI())/3)</f>
        <v>-0.16700181356534582</v>
      </c>
      <c r="AC211" s="11">
        <f>'OddsRatio_working_3-way'!X211^(1/3)*SIN('OddsRatio_working_3-way'!Y211/3)</f>
        <v>0.10576806159116278</v>
      </c>
      <c r="AD211" s="11">
        <f>'OddsRatio_working_3-way'!X211^(1/3)*SIN(('OddsRatio_working_3-way'!Y211+2*PI())/3)</f>
        <v>0.39502368764248685</v>
      </c>
      <c r="AE211" s="11">
        <f>'OddsRatio_working_3-way'!X211^(1/3)*SIN(('OddsRatio_working_3-way'!Y211+4*PI())/3)</f>
        <v>-0.50079174923364955</v>
      </c>
      <c r="AF211" s="11">
        <f>-'OddsRatio_working_3-way'!U211/(3*'OddsRatio_working_3-way'!X211^(1/3))*COS(('OddsRatio_working_3-way'!Y211)/3)</f>
        <v>0.51719928362465961</v>
      </c>
      <c r="AG211" s="11">
        <f>-'OddsRatio_working_3-way'!U211/(3*'OddsRatio_working_3-way'!X211^(1/3))*COS(('OddsRatio_working_3-way'!Y211+2*PI())/3)</f>
        <v>-0.35019747005931384</v>
      </c>
      <c r="AH211" s="11">
        <f>-'OddsRatio_working_3-way'!U211/(3*'OddsRatio_working_3-way'!X211^(1/3))*COS(('OddsRatio_working_3-way'!Y211+4*PI())/3)</f>
        <v>-0.16700181356534582</v>
      </c>
      <c r="AI211" s="11">
        <f>'OddsRatio_working_3-way'!U211/(3*'OddsRatio_working_3-way'!X211^(1/3))*SIN(('OddsRatio_working_3-way'!Y211)/3)</f>
        <v>-0.10576806159116278</v>
      </c>
      <c r="AJ211" s="11">
        <f>'OddsRatio_working_3-way'!U211/(3*'OddsRatio_working_3-way'!X211^(1/3))*SIN(('OddsRatio_working_3-way'!Y211+2*PI())/3)</f>
        <v>-0.39502368764248685</v>
      </c>
      <c r="AK211" s="11">
        <f>'OddsRatio_working_3-way'!U211/(3*'OddsRatio_working_3-way'!X211^(1/3))*SIN(('OddsRatio_working_3-way'!Y211+4*PI())/3)</f>
        <v>0.50079174923364955</v>
      </c>
      <c r="AL211" s="11">
        <f>'OddsRatio_working_3-way'!Z211+'OddsRatio_working_3-way'!AF211</f>
        <v>1.0343985672493192</v>
      </c>
      <c r="AM211" s="11">
        <f>'OddsRatio_working_3-way'!AA211+'OddsRatio_working_3-way'!AG211</f>
        <v>-0.70039494011862768</v>
      </c>
      <c r="AN211" s="11">
        <f>'OddsRatio_working_3-way'!AB211+'OddsRatio_working_3-way'!AH211</f>
        <v>-0.33400362713069165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1.0343985672493192</v>
      </c>
      <c r="AS211" s="11">
        <f>IF(('OddsRatio_working_3-way'!X211=0),IF(Q211&gt;0,-Q211^(1/3),(-Q211)^(1/3)),'OddsRatio_working_3-way'!AM211-'OddsRatio_working_3-way'!R211/3)</f>
        <v>-0.70039494011862768</v>
      </c>
      <c r="AT211" s="11">
        <f>IF(('OddsRatio_working_3-way'!X211=0),IF(Q211&gt;0,-Q211^(1/3),(-Q211)^(1/3)),'OddsRatio_working_3-way'!AN211-'OddsRatio_working_3-way'!R211/3)</f>
        <v>-0.33400362713069165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1.32</v>
      </c>
      <c r="B212" s="4">
        <f>IF('True_Odds_Calculator_3-way'!B213="","",'True_Odds_Calculator_3-way'!B213)</f>
        <v>5.7</v>
      </c>
      <c r="C212" s="4">
        <f>IF('True_Odds_Calculator_3-way'!C213="","",'True_Odds_Calculator_3-way'!C213)</f>
        <v>10.62</v>
      </c>
      <c r="D212" s="9">
        <f t="shared" si="52"/>
        <v>0.74523772683401235</v>
      </c>
      <c r="E212" s="9">
        <f t="shared" si="53"/>
        <v>0.16608602448729812</v>
      </c>
      <c r="F212" s="9">
        <f t="shared" si="54"/>
        <v>8.8676248678689701E-2</v>
      </c>
      <c r="G212" s="9">
        <f t="shared" si="55"/>
        <v>1.0682928077539948</v>
      </c>
      <c r="H212" s="9">
        <f t="shared" si="56"/>
        <v>1.3418536984812783</v>
      </c>
      <c r="I212" s="9">
        <f t="shared" si="57"/>
        <v>6.020976196443776</v>
      </c>
      <c r="J212" s="9">
        <f t="shared" si="58"/>
        <v>11.27697681059343</v>
      </c>
      <c r="K212" s="11">
        <f t="shared" si="59"/>
        <v>0.75757575757575757</v>
      </c>
      <c r="L212" s="11">
        <f t="shared" si="60"/>
        <v>0.17543859649122806</v>
      </c>
      <c r="M212" s="11">
        <f t="shared" si="61"/>
        <v>9.4161958568738241E-2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-0.18107129376829056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0.1832178460189165</v>
      </c>
      <c r="Q212" s="11">
        <f>2*'OddsRatio_working_3-way'!K212*'OddsRatio_working_3-way'!L212*'OddsRatio_working_3-way'!M212</f>
        <v>2.5029760385097886E-2</v>
      </c>
      <c r="R212" s="11">
        <f t="shared" si="62"/>
        <v>0</v>
      </c>
      <c r="S212" s="11">
        <f t="shared" si="63"/>
        <v>-1.0118547352589902</v>
      </c>
      <c r="T212" s="11">
        <f t="shared" si="64"/>
        <v>-0.1382315212102446</v>
      </c>
      <c r="U212" s="11">
        <f>'OddsRatio_working_3-way'!S212-'OddsRatio_working_3-way'!R212^2/3</f>
        <v>-1.0118547352589902</v>
      </c>
      <c r="V212" s="11">
        <f>'OddsRatio_working_3-way'!S212*'OddsRatio_working_3-way'!R212/3-2*'OddsRatio_working_3-way'!R212^3/27-'OddsRatio_working_3-way'!T212</f>
        <v>0.1382315212102446</v>
      </c>
      <c r="W212" s="11">
        <f>'OddsRatio_working_3-way'!V212^2+4*'OddsRatio_working_3-way'!U212^3/27</f>
        <v>-0.13437167262144029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0.19588237929784458</v>
      </c>
      <c r="Y212" s="11">
        <f>IF('OddsRatio_working_3-way'!W212&gt;=0,IF('OddsRatio_working_3-way'!V212+SQRT('OddsRatio_working_3-way'!W212)&gt;0,0,PI()),ACOS('OddsRatio_working_3-way'!V212/(2*'OddsRatio_working_3-way'!X212)))</f>
        <v>1.2101883466361922</v>
      </c>
      <c r="Z212" s="11">
        <f>'OddsRatio_working_3-way'!X212^(1/3)*COS('OddsRatio_working_3-way'!Y212/3)</f>
        <v>0.53414640387699741</v>
      </c>
      <c r="AA212" s="11">
        <f>'OddsRatio_working_3-way'!X212^(1/3)*COS(('OddsRatio_working_3-way'!Y212+2*PI())/3)</f>
        <v>-0.46450521108012999</v>
      </c>
      <c r="AB212" s="11">
        <f>'OddsRatio_working_3-way'!X212^(1/3)*COS(('OddsRatio_working_3-way'!Y212+4*PI())/3)</f>
        <v>-6.9641192796867341E-2</v>
      </c>
      <c r="AC212" s="11">
        <f>'OddsRatio_working_3-way'!X212^(1/3)*SIN('OddsRatio_working_3-way'!Y212/3)</f>
        <v>0.22797484724913894</v>
      </c>
      <c r="AD212" s="11">
        <f>'OddsRatio_working_3-way'!X212^(1/3)*SIN(('OddsRatio_working_3-way'!Y212+2*PI())/3)</f>
        <v>0.34859693147301307</v>
      </c>
      <c r="AE212" s="11">
        <f>'OddsRatio_working_3-way'!X212^(1/3)*SIN(('OddsRatio_working_3-way'!Y212+4*PI())/3)</f>
        <v>-0.57657177872215204</v>
      </c>
      <c r="AF212" s="11">
        <f>-'OddsRatio_working_3-way'!U212/(3*'OddsRatio_working_3-way'!X212^(1/3))*COS(('OddsRatio_working_3-way'!Y212)/3)</f>
        <v>0.53414640387699752</v>
      </c>
      <c r="AG212" s="11">
        <f>-'OddsRatio_working_3-way'!U212/(3*'OddsRatio_working_3-way'!X212^(1/3))*COS(('OddsRatio_working_3-way'!Y212+2*PI())/3)</f>
        <v>-0.46450521108013004</v>
      </c>
      <c r="AH212" s="11">
        <f>-'OddsRatio_working_3-way'!U212/(3*'OddsRatio_working_3-way'!X212^(1/3))*COS(('OddsRatio_working_3-way'!Y212+4*PI())/3)</f>
        <v>-6.9641192796867354E-2</v>
      </c>
      <c r="AI212" s="11">
        <f>'OddsRatio_working_3-way'!U212/(3*'OddsRatio_working_3-way'!X212^(1/3))*SIN(('OddsRatio_working_3-way'!Y212)/3)</f>
        <v>-0.227974847249139</v>
      </c>
      <c r="AJ212" s="11">
        <f>'OddsRatio_working_3-way'!U212/(3*'OddsRatio_working_3-way'!X212^(1/3))*SIN(('OddsRatio_working_3-way'!Y212+2*PI())/3)</f>
        <v>-0.34859693147301318</v>
      </c>
      <c r="AK212" s="11">
        <f>'OddsRatio_working_3-way'!U212/(3*'OddsRatio_working_3-way'!X212^(1/3))*SIN(('OddsRatio_working_3-way'!Y212+4*PI())/3)</f>
        <v>0.57657177872215215</v>
      </c>
      <c r="AL212" s="11">
        <f>'OddsRatio_working_3-way'!Z212+'OddsRatio_working_3-way'!AF212</f>
        <v>1.0682928077539948</v>
      </c>
      <c r="AM212" s="11">
        <f>'OddsRatio_working_3-way'!AA212+'OddsRatio_working_3-way'!AG212</f>
        <v>-0.92901042216025997</v>
      </c>
      <c r="AN212" s="11">
        <f>'OddsRatio_working_3-way'!AB212+'OddsRatio_working_3-way'!AH212</f>
        <v>-0.13928238559373468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1.0682928077539948</v>
      </c>
      <c r="AS212" s="11">
        <f>IF(('OddsRatio_working_3-way'!X212=0),IF(Q212&gt;0,-Q212^(1/3),(-Q212)^(1/3)),'OddsRatio_working_3-way'!AM212-'OddsRatio_working_3-way'!R212/3)</f>
        <v>-0.92901042216025997</v>
      </c>
      <c r="AT212" s="11">
        <f>IF(('OddsRatio_working_3-way'!X212=0),IF(Q212&gt;0,-Q212^(1/3),(-Q212)^(1/3)),'OddsRatio_working_3-way'!AN212-'OddsRatio_working_3-way'!R212/3)</f>
        <v>-0.13928238559373468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2.2599999999999998</v>
      </c>
      <c r="B213" s="4">
        <f>IF('True_Odds_Calculator_3-way'!B214="","",'True_Odds_Calculator_3-way'!B214)</f>
        <v>3.44</v>
      </c>
      <c r="C213" s="4">
        <f>IF('True_Odds_Calculator_3-way'!C214="","",'True_Odds_Calculator_3-way'!C214)</f>
        <v>3.45</v>
      </c>
      <c r="D213" s="9">
        <f t="shared" si="52"/>
        <v>0.43382417900435843</v>
      </c>
      <c r="E213" s="9">
        <f t="shared" si="53"/>
        <v>0.2835029397773241</v>
      </c>
      <c r="F213" s="9">
        <f t="shared" si="54"/>
        <v>0.28267288121831757</v>
      </c>
      <c r="G213" s="9">
        <f t="shared" si="55"/>
        <v>1.0357788049304792</v>
      </c>
      <c r="H213" s="9">
        <f t="shared" si="56"/>
        <v>2.3050812942124037</v>
      </c>
      <c r="I213" s="9">
        <f t="shared" si="57"/>
        <v>3.5273002840303693</v>
      </c>
      <c r="J213" s="9">
        <f t="shared" si="58"/>
        <v>3.5376580720796738</v>
      </c>
      <c r="K213" s="11">
        <f t="shared" si="59"/>
        <v>0.44247787610619471</v>
      </c>
      <c r="L213" s="11">
        <f t="shared" si="60"/>
        <v>0.29069767441860467</v>
      </c>
      <c r="M213" s="11">
        <f t="shared" si="61"/>
        <v>0.28985507246376813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-0.2808280465653159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0.2292921248780837</v>
      </c>
      <c r="Q213" s="11">
        <f>2*'OddsRatio_working_3-way'!K213*'OddsRatio_working_3-way'!L213*'OddsRatio_working_3-way'!M213</f>
        <v>7.4566544675799581E-2</v>
      </c>
      <c r="R213" s="11">
        <f t="shared" si="62"/>
        <v>0</v>
      </c>
      <c r="S213" s="11">
        <f t="shared" si="63"/>
        <v>-0.81648584492344922</v>
      </c>
      <c r="T213" s="11">
        <f t="shared" si="64"/>
        <v>-0.26552385200762579</v>
      </c>
      <c r="U213" s="11">
        <f>'OddsRatio_working_3-way'!S213-'OddsRatio_working_3-way'!R213^2/3</f>
        <v>-0.81648584492344922</v>
      </c>
      <c r="V213" s="11">
        <f>'OddsRatio_working_3-way'!S213*'OddsRatio_working_3-way'!R213/3-2*'OddsRatio_working_3-way'!R213^3/27-'OddsRatio_working_3-way'!T213</f>
        <v>0.26552385200762579</v>
      </c>
      <c r="W213" s="11">
        <f>'OddsRatio_working_3-way'!V213^2+4*'OddsRatio_working_3-way'!U213^3/27</f>
        <v>-1.013554064104652E-2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0.1419845560492532</v>
      </c>
      <c r="Y213" s="11">
        <f>IF('OddsRatio_working_3-way'!W213&gt;=0,IF('OddsRatio_working_3-way'!V213+SQRT('OddsRatio_working_3-way'!W213)&gt;0,0,PI()),ACOS('OddsRatio_working_3-way'!V213/(2*'OddsRatio_working_3-way'!X213)))</f>
        <v>0.3624108156083834</v>
      </c>
      <c r="Z213" s="11">
        <f>'OddsRatio_working_3-way'!X213^(1/3)*COS('OddsRatio_working_3-way'!Y213/3)</f>
        <v>0.51788940246523962</v>
      </c>
      <c r="AA213" s="11">
        <f>'OddsRatio_working_3-way'!X213^(1/3)*COS(('OddsRatio_working_3-way'!Y213+2*PI())/3)</f>
        <v>-0.31339087962477252</v>
      </c>
      <c r="AB213" s="11">
        <f>'OddsRatio_working_3-way'!X213^(1/3)*COS(('OddsRatio_working_3-way'!Y213+4*PI())/3)</f>
        <v>-0.20449852284046696</v>
      </c>
      <c r="AC213" s="11">
        <f>'OddsRatio_working_3-way'!X213^(1/3)*SIN('OddsRatio_working_3-way'!Y213/3)</f>
        <v>6.2869031502111594E-2</v>
      </c>
      <c r="AD213" s="11">
        <f>'OddsRatio_working_3-way'!X213^(1/3)*SIN(('OddsRatio_working_3-way'!Y213+2*PI())/3)</f>
        <v>0.41707086313458502</v>
      </c>
      <c r="AE213" s="11">
        <f>'OddsRatio_working_3-way'!X213^(1/3)*SIN(('OddsRatio_working_3-way'!Y213+4*PI())/3)</f>
        <v>-0.47993989463669656</v>
      </c>
      <c r="AF213" s="11">
        <f>-'OddsRatio_working_3-way'!U213/(3*'OddsRatio_working_3-way'!X213^(1/3))*COS(('OddsRatio_working_3-way'!Y213)/3)</f>
        <v>0.51788940246523962</v>
      </c>
      <c r="AG213" s="11">
        <f>-'OddsRatio_working_3-way'!U213/(3*'OddsRatio_working_3-way'!X213^(1/3))*COS(('OddsRatio_working_3-way'!Y213+2*PI())/3)</f>
        <v>-0.31339087962477252</v>
      </c>
      <c r="AH213" s="11">
        <f>-'OddsRatio_working_3-way'!U213/(3*'OddsRatio_working_3-way'!X213^(1/3))*COS(('OddsRatio_working_3-way'!Y213+4*PI())/3)</f>
        <v>-0.20449852284046696</v>
      </c>
      <c r="AI213" s="11">
        <f>'OddsRatio_working_3-way'!U213/(3*'OddsRatio_working_3-way'!X213^(1/3))*SIN(('OddsRatio_working_3-way'!Y213)/3)</f>
        <v>-6.2869031502111594E-2</v>
      </c>
      <c r="AJ213" s="11">
        <f>'OddsRatio_working_3-way'!U213/(3*'OddsRatio_working_3-way'!X213^(1/3))*SIN(('OddsRatio_working_3-way'!Y213+2*PI())/3)</f>
        <v>-0.41707086313458502</v>
      </c>
      <c r="AK213" s="11">
        <f>'OddsRatio_working_3-way'!U213/(3*'OddsRatio_working_3-way'!X213^(1/3))*SIN(('OddsRatio_working_3-way'!Y213+4*PI())/3)</f>
        <v>0.47993989463669656</v>
      </c>
      <c r="AL213" s="11">
        <f>'OddsRatio_working_3-way'!Z213+'OddsRatio_working_3-way'!AF213</f>
        <v>1.0357788049304792</v>
      </c>
      <c r="AM213" s="11">
        <f>'OddsRatio_working_3-way'!AA213+'OddsRatio_working_3-way'!AG213</f>
        <v>-0.62678175924954505</v>
      </c>
      <c r="AN213" s="11">
        <f>'OddsRatio_working_3-way'!AB213+'OddsRatio_working_3-way'!AH213</f>
        <v>-0.40899704568093392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1.0357788049304792</v>
      </c>
      <c r="AS213" s="11">
        <f>IF(('OddsRatio_working_3-way'!X213=0),IF(Q213&gt;0,-Q213^(1/3),(-Q213)^(1/3)),'OddsRatio_working_3-way'!AM213-'OddsRatio_working_3-way'!R213/3)</f>
        <v>-0.62678175924954505</v>
      </c>
      <c r="AT213" s="11">
        <f>IF(('OddsRatio_working_3-way'!X213=0),IF(Q213&gt;0,-Q213^(1/3),(-Q213)^(1/3)),'OddsRatio_working_3-way'!AN213-'OddsRatio_working_3-way'!R213/3)</f>
        <v>-0.40899704568093392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4.07</v>
      </c>
      <c r="B214" s="4">
        <f>IF('True_Odds_Calculator_3-way'!B215="","",'True_Odds_Calculator_3-way'!B215)</f>
        <v>4.2300000000000004</v>
      </c>
      <c r="C214" s="4">
        <f>IF('True_Odds_Calculator_3-way'!C215="","",'True_Odds_Calculator_3-way'!C215)</f>
        <v>1.85</v>
      </c>
      <c r="D214" s="9">
        <f t="shared" si="52"/>
        <v>0.23889600937893135</v>
      </c>
      <c r="E214" s="9">
        <f t="shared" si="53"/>
        <v>0.22978135122203791</v>
      </c>
      <c r="F214" s="9">
        <f t="shared" si="54"/>
        <v>0.5313226393990309</v>
      </c>
      <c r="G214" s="9">
        <f t="shared" si="55"/>
        <v>1.0377595254409795</v>
      </c>
      <c r="H214" s="9">
        <f t="shared" si="56"/>
        <v>4.1859217431038083</v>
      </c>
      <c r="I214" s="9">
        <f t="shared" si="57"/>
        <v>4.3519632671743631</v>
      </c>
      <c r="J214" s="9">
        <f t="shared" si="58"/>
        <v>1.8820955966248329</v>
      </c>
      <c r="K214" s="11">
        <f t="shared" si="59"/>
        <v>0.24570024570024568</v>
      </c>
      <c r="L214" s="11">
        <f t="shared" si="60"/>
        <v>0.23640661938534277</v>
      </c>
      <c r="M214" s="11">
        <f t="shared" si="61"/>
        <v>0.54054054054054046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-0.26463867809468744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0.22449131132282363</v>
      </c>
      <c r="Q214" s="11">
        <f>2*'OddsRatio_working_3-way'!K214*'OddsRatio_working_3-way'!L214*'OddsRatio_working_3-way'!M214</f>
        <v>6.279477239799261E-2</v>
      </c>
      <c r="R214" s="11">
        <f t="shared" si="62"/>
        <v>0</v>
      </c>
      <c r="S214" s="11">
        <f t="shared" si="63"/>
        <v>-0.84829365434821613</v>
      </c>
      <c r="T214" s="11">
        <f t="shared" si="64"/>
        <v>-0.23728493827922126</v>
      </c>
      <c r="U214" s="11">
        <f>'OddsRatio_working_3-way'!S214-'OddsRatio_working_3-way'!R214^2/3</f>
        <v>-0.84829365434821613</v>
      </c>
      <c r="V214" s="11">
        <f>'OddsRatio_working_3-way'!S214*'OddsRatio_working_3-way'!R214/3-2*'OddsRatio_working_3-way'!R214^3/27-'OddsRatio_working_3-way'!T214</f>
        <v>0.23728493827922126</v>
      </c>
      <c r="W214" s="11">
        <f>'OddsRatio_working_3-way'!V214^2+4*'OddsRatio_working_3-way'!U214^3/27</f>
        <v>-3.4130512206717804E-2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0.15036177551233862</v>
      </c>
      <c r="Y214" s="11">
        <f>IF('OddsRatio_working_3-way'!W214&gt;=0,IF('OddsRatio_working_3-way'!V214+SQRT('OddsRatio_working_3-way'!W214)&gt;0,0,PI()),ACOS('OddsRatio_working_3-way'!V214/(2*'OddsRatio_working_3-way'!X214)))</f>
        <v>0.66154057430038526</v>
      </c>
      <c r="Z214" s="11">
        <f>'OddsRatio_working_3-way'!X214^(1/3)*COS('OddsRatio_working_3-way'!Y214/3)</f>
        <v>0.51887976272048975</v>
      </c>
      <c r="AA214" s="11">
        <f>'OddsRatio_working_3-way'!X214^(1/3)*COS(('OddsRatio_working_3-way'!Y214+2*PI())/3)</f>
        <v>-0.36016851416343643</v>
      </c>
      <c r="AB214" s="11">
        <f>'OddsRatio_working_3-way'!X214^(1/3)*COS(('OddsRatio_working_3-way'!Y214+4*PI())/3)</f>
        <v>-0.15871124855705324</v>
      </c>
      <c r="AC214" s="11">
        <f>'OddsRatio_working_3-way'!X214^(1/3)*SIN('OddsRatio_working_3-way'!Y214/3)</f>
        <v>0.11631140652805121</v>
      </c>
      <c r="AD214" s="11">
        <f>'OddsRatio_working_3-way'!X214^(1/3)*SIN(('OddsRatio_working_3-way'!Y214+2*PI())/3)</f>
        <v>0.39120735276156032</v>
      </c>
      <c r="AE214" s="11">
        <f>'OddsRatio_working_3-way'!X214^(1/3)*SIN(('OddsRatio_working_3-way'!Y214+4*PI())/3)</f>
        <v>-0.50751875928961154</v>
      </c>
      <c r="AF214" s="11">
        <f>-'OddsRatio_working_3-way'!U214/(3*'OddsRatio_working_3-way'!X214^(1/3))*COS(('OddsRatio_working_3-way'!Y214)/3)</f>
        <v>0.51887976272048975</v>
      </c>
      <c r="AG214" s="11">
        <f>-'OddsRatio_working_3-way'!U214/(3*'OddsRatio_working_3-way'!X214^(1/3))*COS(('OddsRatio_working_3-way'!Y214+2*PI())/3)</f>
        <v>-0.36016851416343643</v>
      </c>
      <c r="AH214" s="11">
        <f>-'OddsRatio_working_3-way'!U214/(3*'OddsRatio_working_3-way'!X214^(1/3))*COS(('OddsRatio_working_3-way'!Y214+4*PI())/3)</f>
        <v>-0.15871124855705324</v>
      </c>
      <c r="AI214" s="11">
        <f>'OddsRatio_working_3-way'!U214/(3*'OddsRatio_working_3-way'!X214^(1/3))*SIN(('OddsRatio_working_3-way'!Y214)/3)</f>
        <v>-0.11631140652805121</v>
      </c>
      <c r="AJ214" s="11">
        <f>'OddsRatio_working_3-way'!U214/(3*'OddsRatio_working_3-way'!X214^(1/3))*SIN(('OddsRatio_working_3-way'!Y214+2*PI())/3)</f>
        <v>-0.39120735276156032</v>
      </c>
      <c r="AK214" s="11">
        <f>'OddsRatio_working_3-way'!U214/(3*'OddsRatio_working_3-way'!X214^(1/3))*SIN(('OddsRatio_working_3-way'!Y214+4*PI())/3)</f>
        <v>0.50751875928961154</v>
      </c>
      <c r="AL214" s="11">
        <f>'OddsRatio_working_3-way'!Z214+'OddsRatio_working_3-way'!AF214</f>
        <v>1.0377595254409795</v>
      </c>
      <c r="AM214" s="11">
        <f>'OddsRatio_working_3-way'!AA214+'OddsRatio_working_3-way'!AG214</f>
        <v>-0.72033702832687285</v>
      </c>
      <c r="AN214" s="11">
        <f>'OddsRatio_working_3-way'!AB214+'OddsRatio_working_3-way'!AH214</f>
        <v>-0.31742249711410647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1.0377595254409795</v>
      </c>
      <c r="AS214" s="11">
        <f>IF(('OddsRatio_working_3-way'!X214=0),IF(Q214&gt;0,-Q214^(1/3),(-Q214)^(1/3)),'OddsRatio_working_3-way'!AM214-'OddsRatio_working_3-way'!R214/3)</f>
        <v>-0.72033702832687285</v>
      </c>
      <c r="AT214" s="11">
        <f>IF(('OddsRatio_working_3-way'!X214=0),IF(Q214&gt;0,-Q214^(1/3),(-Q214)^(1/3)),'OddsRatio_working_3-way'!AN214-'OddsRatio_working_3-way'!R214/3)</f>
        <v>-0.31742249711410647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4.8899999999999997</v>
      </c>
      <c r="B215" s="4">
        <f>IF('True_Odds_Calculator_3-way'!B216="","",'True_Odds_Calculator_3-way'!B216)</f>
        <v>3.6</v>
      </c>
      <c r="C215" s="4">
        <f>IF('True_Odds_Calculator_3-way'!C216="","",'True_Odds_Calculator_3-way'!C216)</f>
        <v>1.83</v>
      </c>
      <c r="D215" s="9">
        <f t="shared" si="52"/>
        <v>0.196911127179975</v>
      </c>
      <c r="E215" s="9">
        <f t="shared" si="53"/>
        <v>0.2683882844708122</v>
      </c>
      <c r="F215" s="9">
        <f t="shared" si="54"/>
        <v>0.53470058834921264</v>
      </c>
      <c r="G215" s="9">
        <f t="shared" si="55"/>
        <v>1.0484404038432671</v>
      </c>
      <c r="H215" s="9">
        <f t="shared" si="56"/>
        <v>5.0784331709503086</v>
      </c>
      <c r="I215" s="9">
        <f t="shared" si="57"/>
        <v>3.725945049992494</v>
      </c>
      <c r="J215" s="9">
        <f t="shared" si="58"/>
        <v>1.8702055351899118</v>
      </c>
      <c r="K215" s="11">
        <f t="shared" si="59"/>
        <v>0.20449897750511248</v>
      </c>
      <c r="L215" s="11">
        <f t="shared" si="60"/>
        <v>0.27777777777777779</v>
      </c>
      <c r="M215" s="11">
        <f t="shared" si="61"/>
        <v>0.54644808743169393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-0.26057850736854371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0.22722108611679162</v>
      </c>
      <c r="Q215" s="11">
        <f>2*'OddsRatio_working_3-way'!K215*'OddsRatio_working_3-way'!L215*'OddsRatio_working_3-way'!M215</f>
        <v>6.2082263966336509E-2</v>
      </c>
      <c r="R215" s="11">
        <f t="shared" si="62"/>
        <v>0</v>
      </c>
      <c r="S215" s="11">
        <f t="shared" si="63"/>
        <v>-0.87198705837786639</v>
      </c>
      <c r="T215" s="11">
        <f t="shared" si="64"/>
        <v>-0.238247830157887</v>
      </c>
      <c r="U215" s="11">
        <f>'OddsRatio_working_3-way'!S215-'OddsRatio_working_3-way'!R215^2/3</f>
        <v>-0.87198705837786639</v>
      </c>
      <c r="V215" s="11">
        <f>'OddsRatio_working_3-way'!S215*'OddsRatio_working_3-way'!R215/3-2*'OddsRatio_working_3-way'!R215^3/27-'OddsRatio_working_3-way'!T215</f>
        <v>0.238247830157887</v>
      </c>
      <c r="W215" s="11">
        <f>'OddsRatio_working_3-way'!V215^2+4*'OddsRatio_working_3-way'!U215^3/27</f>
        <v>-4.1463945740751483E-2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0.15670511663287581</v>
      </c>
      <c r="Y215" s="11">
        <f>IF('OddsRatio_working_3-way'!W215&gt;=0,IF('OddsRatio_working_3-way'!V215+SQRT('OddsRatio_working_3-way'!W215)&gt;0,0,PI()),ACOS('OddsRatio_working_3-way'!V215/(2*'OddsRatio_working_3-way'!X215)))</f>
        <v>0.70720798374339822</v>
      </c>
      <c r="Z215" s="11">
        <f>'OddsRatio_working_3-way'!X215^(1/3)*COS('OddsRatio_working_3-way'!Y215/3)</f>
        <v>0.52422020192163366</v>
      </c>
      <c r="AA215" s="11">
        <f>'OddsRatio_working_3-way'!X215^(1/3)*COS(('OddsRatio_working_3-way'!Y215+2*PI())/3)</f>
        <v>-0.37115894101607783</v>
      </c>
      <c r="AB215" s="11">
        <f>'OddsRatio_working_3-way'!X215^(1/3)*COS(('OddsRatio_working_3-way'!Y215+4*PI())/3)</f>
        <v>-0.15306126090555591</v>
      </c>
      <c r="AC215" s="11">
        <f>'OddsRatio_working_3-way'!X215^(1/3)*SIN('OddsRatio_working_3-way'!Y215/3)</f>
        <v>0.12591875432144276</v>
      </c>
      <c r="AD215" s="11">
        <f>'OddsRatio_working_3-way'!X215^(1/3)*SIN(('OddsRatio_working_3-way'!Y215+2*PI())/3)</f>
        <v>0.39102863488042133</v>
      </c>
      <c r="AE215" s="11">
        <f>'OddsRatio_working_3-way'!X215^(1/3)*SIN(('OddsRatio_working_3-way'!Y215+4*PI())/3)</f>
        <v>-0.51694738920186412</v>
      </c>
      <c r="AF215" s="11">
        <f>-'OddsRatio_working_3-way'!U215/(3*'OddsRatio_working_3-way'!X215^(1/3))*COS(('OddsRatio_working_3-way'!Y215)/3)</f>
        <v>0.52422020192163354</v>
      </c>
      <c r="AG215" s="11">
        <f>-'OddsRatio_working_3-way'!U215/(3*'OddsRatio_working_3-way'!X215^(1/3))*COS(('OddsRatio_working_3-way'!Y215+2*PI())/3)</f>
        <v>-0.37115894101607771</v>
      </c>
      <c r="AH215" s="11">
        <f>-'OddsRatio_working_3-way'!U215/(3*'OddsRatio_working_3-way'!X215^(1/3))*COS(('OddsRatio_working_3-way'!Y215+4*PI())/3)</f>
        <v>-0.15306126090555588</v>
      </c>
      <c r="AI215" s="11">
        <f>'OddsRatio_working_3-way'!U215/(3*'OddsRatio_working_3-way'!X215^(1/3))*SIN(('OddsRatio_working_3-way'!Y215)/3)</f>
        <v>-0.12591875432144273</v>
      </c>
      <c r="AJ215" s="11">
        <f>'OddsRatio_working_3-way'!U215/(3*'OddsRatio_working_3-way'!X215^(1/3))*SIN(('OddsRatio_working_3-way'!Y215+2*PI())/3)</f>
        <v>-0.39102863488042122</v>
      </c>
      <c r="AK215" s="11">
        <f>'OddsRatio_working_3-way'!U215/(3*'OddsRatio_working_3-way'!X215^(1/3))*SIN(('OddsRatio_working_3-way'!Y215+4*PI())/3)</f>
        <v>0.516947389201864</v>
      </c>
      <c r="AL215" s="11">
        <f>'OddsRatio_working_3-way'!Z215+'OddsRatio_working_3-way'!AF215</f>
        <v>1.0484404038432671</v>
      </c>
      <c r="AM215" s="11">
        <f>'OddsRatio_working_3-way'!AA215+'OddsRatio_working_3-way'!AG215</f>
        <v>-0.74231788203215554</v>
      </c>
      <c r="AN215" s="11">
        <f>'OddsRatio_working_3-way'!AB215+'OddsRatio_working_3-way'!AH215</f>
        <v>-0.30612252181111177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1.0484404038432671</v>
      </c>
      <c r="AS215" s="11">
        <f>IF(('OddsRatio_working_3-way'!X215=0),IF(Q215&gt;0,-Q215^(1/3),(-Q215)^(1/3)),'OddsRatio_working_3-way'!AM215-'OddsRatio_working_3-way'!R215/3)</f>
        <v>-0.74231788203215554</v>
      </c>
      <c r="AT215" s="11">
        <f>IF(('OddsRatio_working_3-way'!X215=0),IF(Q215&gt;0,-Q215^(1/3),(-Q215)^(1/3)),'OddsRatio_working_3-way'!AN215-'OddsRatio_working_3-way'!R215/3)</f>
        <v>-0.30612252181111177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1.3160000000000001</v>
      </c>
      <c r="B216" s="4">
        <f>IF('True_Odds_Calculator_3-way'!B217="","",'True_Odds_Calculator_3-way'!B217)</f>
        <v>5.38</v>
      </c>
      <c r="C216" s="4">
        <f>IF('True_Odds_Calculator_3-way'!C217="","",'True_Odds_Calculator_3-way'!C217)</f>
        <v>9.3800000000000008</v>
      </c>
      <c r="D216" s="9">
        <f t="shared" si="52"/>
        <v>0.73665607162155633</v>
      </c>
      <c r="E216" s="9">
        <f t="shared" si="53"/>
        <v>0.16792549924881145</v>
      </c>
      <c r="F216" s="9">
        <f t="shared" si="54"/>
        <v>9.5418429129632124E-2</v>
      </c>
      <c r="G216" s="9">
        <f t="shared" si="55"/>
        <v>1.1312835040138332</v>
      </c>
      <c r="H216" s="9">
        <f t="shared" si="56"/>
        <v>1.3574855872683715</v>
      </c>
      <c r="I216" s="9">
        <f t="shared" si="57"/>
        <v>5.9550217475805889</v>
      </c>
      <c r="J216" s="9">
        <f t="shared" si="58"/>
        <v>10.480155763635924</v>
      </c>
      <c r="K216" s="11">
        <f t="shared" si="59"/>
        <v>0.75987841945288748</v>
      </c>
      <c r="L216" s="11">
        <f t="shared" si="60"/>
        <v>0.18587360594795541</v>
      </c>
      <c r="M216" s="11">
        <f t="shared" si="61"/>
        <v>0.10660980810234541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-0.1746482379862524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0.19689464677606305</v>
      </c>
      <c r="Q216" s="11">
        <f>2*'OddsRatio_working_3-way'!K216*'OddsRatio_working_3-way'!L216*'OddsRatio_working_3-way'!M216</f>
        <v>3.0115424713377647E-2</v>
      </c>
      <c r="R216" s="11">
        <f t="shared" si="62"/>
        <v>0</v>
      </c>
      <c r="S216" s="11">
        <f t="shared" si="63"/>
        <v>-1.127378375220492</v>
      </c>
      <c r="T216" s="11">
        <f t="shared" si="64"/>
        <v>-0.17243474689820926</v>
      </c>
      <c r="U216" s="11">
        <f>'OddsRatio_working_3-way'!S216-'OddsRatio_working_3-way'!R216^2/3</f>
        <v>-1.127378375220492</v>
      </c>
      <c r="V216" s="11">
        <f>'OddsRatio_working_3-way'!S216*'OddsRatio_working_3-way'!R216/3-2*'OddsRatio_working_3-way'!R216^3/27-'OddsRatio_working_3-way'!T216</f>
        <v>0.17243474689820926</v>
      </c>
      <c r="W216" s="11">
        <f>'OddsRatio_working_3-way'!V216^2+4*'OddsRatio_working_3-way'!U216^3/27</f>
        <v>-0.18254442445115987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0.23036827385135381</v>
      </c>
      <c r="Y216" s="11">
        <f>IF('OddsRatio_working_3-way'!W216&gt;=0,IF('OddsRatio_working_3-way'!V216+SQRT('OddsRatio_working_3-way'!W216)&gt;0,0,PI()),ACOS('OddsRatio_working_3-way'!V216/(2*'OddsRatio_working_3-way'!X216)))</f>
        <v>1.1871988779190978</v>
      </c>
      <c r="Z216" s="11">
        <f>'OddsRatio_working_3-way'!X216^(1/3)*COS('OddsRatio_working_3-way'!Y216/3)</f>
        <v>0.56564175200691669</v>
      </c>
      <c r="AA216" s="11">
        <f>'OddsRatio_working_3-way'!X216^(1/3)*COS(('OddsRatio_working_3-way'!Y216+2*PI())/3)</f>
        <v>-0.48747094342351166</v>
      </c>
      <c r="AB216" s="11">
        <f>'OddsRatio_working_3-way'!X216^(1/3)*COS(('OddsRatio_working_3-way'!Y216+4*PI())/3)</f>
        <v>-7.8170808583404888E-2</v>
      </c>
      <c r="AC216" s="11">
        <f>'OddsRatio_working_3-way'!X216^(1/3)*SIN('OddsRatio_working_3-way'!Y216/3)</f>
        <v>0.23630954302928572</v>
      </c>
      <c r="AD216" s="11">
        <f>'OddsRatio_working_3-way'!X216^(1/3)*SIN(('OddsRatio_working_3-way'!Y216+2*PI())/3)</f>
        <v>0.37170535516448444</v>
      </c>
      <c r="AE216" s="11">
        <f>'OddsRatio_working_3-way'!X216^(1/3)*SIN(('OddsRatio_working_3-way'!Y216+4*PI())/3)</f>
        <v>-0.60801489819377019</v>
      </c>
      <c r="AF216" s="11">
        <f>-'OddsRatio_working_3-way'!U216/(3*'OddsRatio_working_3-way'!X216^(1/3))*COS(('OddsRatio_working_3-way'!Y216)/3)</f>
        <v>0.56564175200691658</v>
      </c>
      <c r="AG216" s="11">
        <f>-'OddsRatio_working_3-way'!U216/(3*'OddsRatio_working_3-way'!X216^(1/3))*COS(('OddsRatio_working_3-way'!Y216+2*PI())/3)</f>
        <v>-0.48747094342351155</v>
      </c>
      <c r="AH216" s="11">
        <f>-'OddsRatio_working_3-way'!U216/(3*'OddsRatio_working_3-way'!X216^(1/3))*COS(('OddsRatio_working_3-way'!Y216+4*PI())/3)</f>
        <v>-7.8170808583404874E-2</v>
      </c>
      <c r="AI216" s="11">
        <f>'OddsRatio_working_3-way'!U216/(3*'OddsRatio_working_3-way'!X216^(1/3))*SIN(('OddsRatio_working_3-way'!Y216)/3)</f>
        <v>-0.23630954302928567</v>
      </c>
      <c r="AJ216" s="11">
        <f>'OddsRatio_working_3-way'!U216/(3*'OddsRatio_working_3-way'!X216^(1/3))*SIN(('OddsRatio_working_3-way'!Y216+2*PI())/3)</f>
        <v>-0.37170535516448439</v>
      </c>
      <c r="AK216" s="11">
        <f>'OddsRatio_working_3-way'!U216/(3*'OddsRatio_working_3-way'!X216^(1/3))*SIN(('OddsRatio_working_3-way'!Y216+4*PI())/3)</f>
        <v>0.60801489819377008</v>
      </c>
      <c r="AL216" s="11">
        <f>'OddsRatio_working_3-way'!Z216+'OddsRatio_working_3-way'!AF216</f>
        <v>1.1312835040138332</v>
      </c>
      <c r="AM216" s="11">
        <f>'OddsRatio_working_3-way'!AA216+'OddsRatio_working_3-way'!AG216</f>
        <v>-0.97494188684702321</v>
      </c>
      <c r="AN216" s="11">
        <f>'OddsRatio_working_3-way'!AB216+'OddsRatio_working_3-way'!AH216</f>
        <v>-0.15634161716680978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1.1312835040138332</v>
      </c>
      <c r="AS216" s="11">
        <f>IF(('OddsRatio_working_3-way'!X216=0),IF(Q216&gt;0,-Q216^(1/3),(-Q216)^(1/3)),'OddsRatio_working_3-way'!AM216-'OddsRatio_working_3-way'!R216/3)</f>
        <v>-0.97494188684702321</v>
      </c>
      <c r="AT216" s="11">
        <f>IF(('OddsRatio_working_3-way'!X216=0),IF(Q216&gt;0,-Q216^(1/3),(-Q216)^(1/3)),'OddsRatio_working_3-way'!AN216-'OddsRatio_working_3-way'!R216/3)</f>
        <v>-0.15634161716680978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2.81</v>
      </c>
      <c r="B217" s="4">
        <f>IF('True_Odds_Calculator_3-way'!B218="","",'True_Odds_Calculator_3-way'!B218)</f>
        <v>3.33</v>
      </c>
      <c r="C217" s="4">
        <f>IF('True_Odds_Calculator_3-way'!C218="","",'True_Odds_Calculator_3-way'!C218)</f>
        <v>2.69</v>
      </c>
      <c r="D217" s="9">
        <f t="shared" si="52"/>
        <v>0.34635630523980193</v>
      </c>
      <c r="E217" s="9">
        <f t="shared" si="53"/>
        <v>0.29159795885826711</v>
      </c>
      <c r="F217" s="9">
        <f t="shared" si="54"/>
        <v>0.36204573590193095</v>
      </c>
      <c r="G217" s="9">
        <f t="shared" si="55"/>
        <v>1.0426520541531685</v>
      </c>
      <c r="H217" s="9">
        <f t="shared" si="56"/>
        <v>2.8872002180172345</v>
      </c>
      <c r="I217" s="9">
        <f t="shared" si="57"/>
        <v>3.4293792861768826</v>
      </c>
      <c r="J217" s="9">
        <f t="shared" si="58"/>
        <v>2.7620819715188545</v>
      </c>
      <c r="K217" s="11">
        <f t="shared" si="59"/>
        <v>0.35587188612099646</v>
      </c>
      <c r="L217" s="11">
        <f t="shared" si="60"/>
        <v>0.3003003003003003</v>
      </c>
      <c r="M217" s="11">
        <f t="shared" si="61"/>
        <v>0.37174721189591081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-0.2831511742993571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0.23161448765703355</v>
      </c>
      <c r="Q217" s="11">
        <f>2*'OddsRatio_working_3-way'!K217*'OddsRatio_working_3-way'!L217*'OddsRatio_working_3-way'!M217</f>
        <v>7.9456084959531242E-2</v>
      </c>
      <c r="R217" s="11">
        <f t="shared" si="62"/>
        <v>0</v>
      </c>
      <c r="S217" s="11">
        <f t="shared" si="63"/>
        <v>-0.81798879425505333</v>
      </c>
      <c r="T217" s="11">
        <f t="shared" si="64"/>
        <v>-0.28061365154547285</v>
      </c>
      <c r="U217" s="11">
        <f>'OddsRatio_working_3-way'!S217-'OddsRatio_working_3-way'!R217^2/3</f>
        <v>-0.81798879425505333</v>
      </c>
      <c r="V217" s="11">
        <f>'OddsRatio_working_3-way'!S217*'OddsRatio_working_3-way'!R217/3-2*'OddsRatio_working_3-way'!R217^3/27-'OddsRatio_working_3-way'!T217</f>
        <v>0.28061365154547285</v>
      </c>
      <c r="W217" s="11">
        <f>'OddsRatio_working_3-way'!V217^2+4*'OddsRatio_working_3-way'!U217^3/27</f>
        <v>-2.3405620047602521E-3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0.14237677429837733</v>
      </c>
      <c r="Y217" s="11">
        <f>IF('OddsRatio_working_3-way'!W217&gt;=0,IF('OddsRatio_working_3-way'!V217+SQRT('OddsRatio_working_3-way'!W217)&gt;0,0,PI()),ACOS('OddsRatio_working_3-way'!V217/(2*'OddsRatio_working_3-way'!X217)))</f>
        <v>0.17072722092349579</v>
      </c>
      <c r="Z217" s="11">
        <f>'OddsRatio_working_3-way'!X217^(1/3)*COS('OddsRatio_working_3-way'!Y217/3)</f>
        <v>0.52132602707658438</v>
      </c>
      <c r="AA217" s="11">
        <f>'OddsRatio_working_3-way'!X217^(1/3)*COS(('OddsRatio_working_3-way'!Y217+2*PI())/3)</f>
        <v>-0.28638418542395239</v>
      </c>
      <c r="AB217" s="11">
        <f>'OddsRatio_working_3-way'!X217^(1/3)*COS(('OddsRatio_working_3-way'!Y217+4*PI())/3)</f>
        <v>-0.2349418416526321</v>
      </c>
      <c r="AC217" s="11">
        <f>'OddsRatio_working_3-way'!X217^(1/3)*SIN('OddsRatio_working_3-way'!Y217/3)</f>
        <v>2.9700251024117216E-2</v>
      </c>
      <c r="AD217" s="11">
        <f>'OddsRatio_working_3-way'!X217^(1/3)*SIN(('OddsRatio_working_3-way'!Y217+2*PI())/3)</f>
        <v>0.43663145759027766</v>
      </c>
      <c r="AE217" s="11">
        <f>'OddsRatio_working_3-way'!X217^(1/3)*SIN(('OddsRatio_working_3-way'!Y217+4*PI())/3)</f>
        <v>-0.46633170861439466</v>
      </c>
      <c r="AF217" s="11">
        <f>-'OddsRatio_working_3-way'!U217/(3*'OddsRatio_working_3-way'!X217^(1/3))*COS(('OddsRatio_working_3-way'!Y217)/3)</f>
        <v>0.52132602707658426</v>
      </c>
      <c r="AG217" s="11">
        <f>-'OddsRatio_working_3-way'!U217/(3*'OddsRatio_working_3-way'!X217^(1/3))*COS(('OddsRatio_working_3-way'!Y217+2*PI())/3)</f>
        <v>-0.28638418542395228</v>
      </c>
      <c r="AH217" s="11">
        <f>-'OddsRatio_working_3-way'!U217/(3*'OddsRatio_working_3-way'!X217^(1/3))*COS(('OddsRatio_working_3-way'!Y217+4*PI())/3)</f>
        <v>-0.23494184165263204</v>
      </c>
      <c r="AI217" s="11">
        <f>'OddsRatio_working_3-way'!U217/(3*'OddsRatio_working_3-way'!X217^(1/3))*SIN(('OddsRatio_working_3-way'!Y217)/3)</f>
        <v>-2.9700251024117209E-2</v>
      </c>
      <c r="AJ217" s="11">
        <f>'OddsRatio_working_3-way'!U217/(3*'OddsRatio_working_3-way'!X217^(1/3))*SIN(('OddsRatio_working_3-way'!Y217+2*PI())/3)</f>
        <v>-0.43663145759027755</v>
      </c>
      <c r="AK217" s="11">
        <f>'OddsRatio_working_3-way'!U217/(3*'OddsRatio_working_3-way'!X217^(1/3))*SIN(('OddsRatio_working_3-way'!Y217+4*PI())/3)</f>
        <v>0.4663317086143946</v>
      </c>
      <c r="AL217" s="11">
        <f>'OddsRatio_working_3-way'!Z217+'OddsRatio_working_3-way'!AF217</f>
        <v>1.0426520541531685</v>
      </c>
      <c r="AM217" s="11">
        <f>'OddsRatio_working_3-way'!AA217+'OddsRatio_working_3-way'!AG217</f>
        <v>-0.57276837084790466</v>
      </c>
      <c r="AN217" s="11">
        <f>'OddsRatio_working_3-way'!AB217+'OddsRatio_working_3-way'!AH217</f>
        <v>-0.46988368330526414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1.0426520541531685</v>
      </c>
      <c r="AS217" s="11">
        <f>IF(('OddsRatio_working_3-way'!X217=0),IF(Q217&gt;0,-Q217^(1/3),(-Q217)^(1/3)),'OddsRatio_working_3-way'!AM217-'OddsRatio_working_3-way'!R217/3)</f>
        <v>-0.57276837084790466</v>
      </c>
      <c r="AT217" s="11">
        <f>IF(('OddsRatio_working_3-way'!X217=0),IF(Q217&gt;0,-Q217^(1/3),(-Q217)^(1/3)),'OddsRatio_working_3-way'!AN217-'OddsRatio_working_3-way'!R217/3)</f>
        <v>-0.46988368330526414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6.52</v>
      </c>
      <c r="B218" s="4">
        <f>IF('True_Odds_Calculator_3-way'!B219="","",'True_Odds_Calculator_3-way'!B219)</f>
        <v>4.53</v>
      </c>
      <c r="C218" s="4">
        <f>IF('True_Odds_Calculator_3-way'!C219="","",'True_Odds_Calculator_3-way'!C219)</f>
        <v>1.53</v>
      </c>
      <c r="D218" s="9">
        <f t="shared" si="52"/>
        <v>0.14664521032860525</v>
      </c>
      <c r="E218" s="9">
        <f t="shared" si="53"/>
        <v>0.21180503541616202</v>
      </c>
      <c r="F218" s="9">
        <f t="shared" si="54"/>
        <v>0.64154975425523242</v>
      </c>
      <c r="G218" s="9">
        <f t="shared" si="55"/>
        <v>1.054199169901463</v>
      </c>
      <c r="H218" s="9">
        <f t="shared" si="56"/>
        <v>6.8191794178560743</v>
      </c>
      <c r="I218" s="9">
        <f t="shared" si="57"/>
        <v>4.7213230697521649</v>
      </c>
      <c r="J218" s="9">
        <f t="shared" si="58"/>
        <v>1.5587255600477756</v>
      </c>
      <c r="K218" s="11">
        <f t="shared" si="59"/>
        <v>0.15337423312883436</v>
      </c>
      <c r="L218" s="11">
        <f t="shared" si="60"/>
        <v>0.22075055187637968</v>
      </c>
      <c r="M218" s="11">
        <f t="shared" si="61"/>
        <v>0.65359477124183007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-0.2285348435613358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0.21199629966876352</v>
      </c>
      <c r="Q218" s="11">
        <f>2*'OddsRatio_working_3-way'!K218*'OddsRatio_working_3-way'!L218*'OddsRatio_working_3-way'!M218</f>
        <v>4.4258100139616605E-2</v>
      </c>
      <c r="R218" s="11">
        <f t="shared" si="62"/>
        <v>0</v>
      </c>
      <c r="S218" s="11">
        <f t="shared" si="63"/>
        <v>-0.92763228733594161</v>
      </c>
      <c r="T218" s="11">
        <f t="shared" si="64"/>
        <v>-0.19366018524758699</v>
      </c>
      <c r="U218" s="11">
        <f>'OddsRatio_working_3-way'!S218-'OddsRatio_working_3-way'!R218^2/3</f>
        <v>-0.92763228733594161</v>
      </c>
      <c r="V218" s="11">
        <f>'OddsRatio_working_3-way'!S218*'OddsRatio_working_3-way'!R218/3-2*'OddsRatio_working_3-way'!R218^3/27-'OddsRatio_working_3-way'!T218</f>
        <v>0.19366018524758699</v>
      </c>
      <c r="W218" s="11">
        <f>'OddsRatio_working_3-way'!V218^2+4*'OddsRatio_working_3-way'!U218^3/27</f>
        <v>-8.0751899108168781E-2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0.17194197164908462</v>
      </c>
      <c r="Y218" s="11">
        <f>IF('OddsRatio_working_3-way'!W218&gt;=0,IF('OddsRatio_working_3-way'!V218+SQRT('OddsRatio_working_3-way'!W218)&gt;0,0,PI()),ACOS('OddsRatio_working_3-way'!V218/(2*'OddsRatio_working_3-way'!X218)))</f>
        <v>0.97259669761980094</v>
      </c>
      <c r="Z218" s="11">
        <f>'OddsRatio_working_3-way'!X218^(1/3)*COS('OddsRatio_working_3-way'!Y218/3)</f>
        <v>0.5270995849507315</v>
      </c>
      <c r="AA218" s="11">
        <f>'OddsRatio_working_3-way'!X218^(1/3)*COS(('OddsRatio_working_3-way'!Y218+2*PI())/3)</f>
        <v>-0.41695315779881742</v>
      </c>
      <c r="AB218" s="11">
        <f>'OddsRatio_working_3-way'!X218^(1/3)*COS(('OddsRatio_working_3-way'!Y218+4*PI())/3)</f>
        <v>-0.11014642715191426</v>
      </c>
      <c r="AC218" s="11">
        <f>'OddsRatio_working_3-way'!X218^(1/3)*SIN('OddsRatio_working_3-way'!Y218/3)</f>
        <v>0.17713494852817852</v>
      </c>
      <c r="AD218" s="11">
        <f>'OddsRatio_working_3-way'!X218^(1/3)*SIN(('OddsRatio_working_3-way'!Y218+2*PI())/3)</f>
        <v>0.36791415662747801</v>
      </c>
      <c r="AE218" s="11">
        <f>'OddsRatio_working_3-way'!X218^(1/3)*SIN(('OddsRatio_working_3-way'!Y218+4*PI())/3)</f>
        <v>-0.54504910515565663</v>
      </c>
      <c r="AF218" s="11">
        <f>-'OddsRatio_working_3-way'!U218/(3*'OddsRatio_working_3-way'!X218^(1/3))*COS(('OddsRatio_working_3-way'!Y218)/3)</f>
        <v>0.5270995849507315</v>
      </c>
      <c r="AG218" s="11">
        <f>-'OddsRatio_working_3-way'!U218/(3*'OddsRatio_working_3-way'!X218^(1/3))*COS(('OddsRatio_working_3-way'!Y218+2*PI())/3)</f>
        <v>-0.41695315779881731</v>
      </c>
      <c r="AH218" s="11">
        <f>-'OddsRatio_working_3-way'!U218/(3*'OddsRatio_working_3-way'!X218^(1/3))*COS(('OddsRatio_working_3-way'!Y218+4*PI())/3)</f>
        <v>-0.11014642715191424</v>
      </c>
      <c r="AI218" s="11">
        <f>'OddsRatio_working_3-way'!U218/(3*'OddsRatio_working_3-way'!X218^(1/3))*SIN(('OddsRatio_working_3-way'!Y218)/3)</f>
        <v>-0.17713494852817849</v>
      </c>
      <c r="AJ218" s="11">
        <f>'OddsRatio_working_3-way'!U218/(3*'OddsRatio_working_3-way'!X218^(1/3))*SIN(('OddsRatio_working_3-way'!Y218+2*PI())/3)</f>
        <v>-0.36791415662747795</v>
      </c>
      <c r="AK218" s="11">
        <f>'OddsRatio_working_3-way'!U218/(3*'OddsRatio_working_3-way'!X218^(1/3))*SIN(('OddsRatio_working_3-way'!Y218+4*PI())/3)</f>
        <v>0.54504910515565652</v>
      </c>
      <c r="AL218" s="11">
        <f>'OddsRatio_working_3-way'!Z218+'OddsRatio_working_3-way'!AF218</f>
        <v>1.054199169901463</v>
      </c>
      <c r="AM218" s="11">
        <f>'OddsRatio_working_3-way'!AA218+'OddsRatio_working_3-way'!AG218</f>
        <v>-0.83390631559763473</v>
      </c>
      <c r="AN218" s="11">
        <f>'OddsRatio_working_3-way'!AB218+'OddsRatio_working_3-way'!AH218</f>
        <v>-0.2202928543038285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1.054199169901463</v>
      </c>
      <c r="AS218" s="11">
        <f>IF(('OddsRatio_working_3-way'!X218=0),IF(Q218&gt;0,-Q218^(1/3),(-Q218)^(1/3)),'OddsRatio_working_3-way'!AM218-'OddsRatio_working_3-way'!R218/3)</f>
        <v>-0.83390631559763473</v>
      </c>
      <c r="AT218" s="11">
        <f>IF(('OddsRatio_working_3-way'!X218=0),IF(Q218&gt;0,-Q218^(1/3),(-Q218)^(1/3)),'OddsRatio_working_3-way'!AN218-'OddsRatio_working_3-way'!R218/3)</f>
        <v>-0.2202928543038285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6.56</v>
      </c>
      <c r="B219" s="4">
        <f>IF('True_Odds_Calculator_3-way'!B220="","",'True_Odds_Calculator_3-way'!B220)</f>
        <v>4.72</v>
      </c>
      <c r="C219" s="4">
        <f>IF('True_Odds_Calculator_3-way'!C220="","",'True_Odds_Calculator_3-way'!C220)</f>
        <v>1.51</v>
      </c>
      <c r="D219" s="9">
        <f t="shared" si="52"/>
        <v>0.14591954416458677</v>
      </c>
      <c r="E219" s="9">
        <f t="shared" si="53"/>
        <v>0.20341338867791622</v>
      </c>
      <c r="F219" s="9">
        <f t="shared" si="54"/>
        <v>0.65066706715749689</v>
      </c>
      <c r="G219" s="9">
        <f t="shared" si="55"/>
        <v>1.052714313600724</v>
      </c>
      <c r="H219" s="9">
        <f t="shared" si="56"/>
        <v>6.8530915836200244</v>
      </c>
      <c r="I219" s="9">
        <f t="shared" si="57"/>
        <v>4.9160972465946928</v>
      </c>
      <c r="J219" s="9">
        <f t="shared" si="58"/>
        <v>1.536884299936369</v>
      </c>
      <c r="K219" s="11">
        <f t="shared" si="59"/>
        <v>0.1524390243902439</v>
      </c>
      <c r="L219" s="11">
        <f t="shared" si="60"/>
        <v>0.21186440677966104</v>
      </c>
      <c r="M219" s="11">
        <f t="shared" si="61"/>
        <v>0.66225165562913912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-0.22561352044657479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0.20939191390454709</v>
      </c>
      <c r="Q219" s="11">
        <f>2*'OddsRatio_working_3-way'!K219*'OddsRatio_working_3-way'!L219*'OddsRatio_working_3-way'!M219</f>
        <v>4.2776693341071932E-2</v>
      </c>
      <c r="R219" s="11">
        <f t="shared" si="62"/>
        <v>0</v>
      </c>
      <c r="S219" s="11">
        <f t="shared" si="63"/>
        <v>-0.92810002472405473</v>
      </c>
      <c r="T219" s="11">
        <f t="shared" si="64"/>
        <v>-0.18960163937161487</v>
      </c>
      <c r="U219" s="11">
        <f>'OddsRatio_working_3-way'!S219-'OddsRatio_working_3-way'!R219^2/3</f>
        <v>-0.92810002472405473</v>
      </c>
      <c r="V219" s="11">
        <f>'OddsRatio_working_3-way'!S219*'OddsRatio_working_3-way'!R219/3-2*'OddsRatio_working_3-way'!R219^3/27-'OddsRatio_working_3-way'!T219</f>
        <v>0.18960163937161487</v>
      </c>
      <c r="W219" s="11">
        <f>'OddsRatio_working_3-way'!V219^2+4*'OddsRatio_working_3-way'!U219^3/27</f>
        <v>-8.2486358929914613E-2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0.17207203475748065</v>
      </c>
      <c r="Y219" s="11">
        <f>IF('OddsRatio_working_3-way'!W219&gt;=0,IF('OddsRatio_working_3-way'!V219+SQRT('OddsRatio_working_3-way'!W219)&gt;0,0,PI()),ACOS('OddsRatio_working_3-way'!V219/(2*'OddsRatio_working_3-way'!X219)))</f>
        <v>0.98730995482661887</v>
      </c>
      <c r="Z219" s="11">
        <f>'OddsRatio_working_3-way'!X219^(1/3)*COS('OddsRatio_working_3-way'!Y219/3)</f>
        <v>0.52635715680036199</v>
      </c>
      <c r="AA219" s="11">
        <f>'OddsRatio_working_3-way'!X219^(1/3)*COS(('OddsRatio_working_3-way'!Y219+2*PI())/3)</f>
        <v>-0.41885810112167793</v>
      </c>
      <c r="AB219" s="11">
        <f>'OddsRatio_working_3-way'!X219^(1/3)*COS(('OddsRatio_working_3-way'!Y219+4*PI())/3)</f>
        <v>-0.10749905567868417</v>
      </c>
      <c r="AC219" s="11">
        <f>'OddsRatio_working_3-way'!X219^(1/3)*SIN('OddsRatio_working_3-way'!Y219/3)</f>
        <v>0.17976322870113731</v>
      </c>
      <c r="AD219" s="11">
        <f>'OddsRatio_working_3-way'!X219^(1/3)*SIN(('OddsRatio_working_3-way'!Y219+2*PI())/3)</f>
        <v>0.3659570549022938</v>
      </c>
      <c r="AE219" s="11">
        <f>'OddsRatio_working_3-way'!X219^(1/3)*SIN(('OddsRatio_working_3-way'!Y219+4*PI())/3)</f>
        <v>-0.54572028360343128</v>
      </c>
      <c r="AF219" s="11">
        <f>-'OddsRatio_working_3-way'!U219/(3*'OddsRatio_working_3-way'!X219^(1/3))*COS(('OddsRatio_working_3-way'!Y219)/3)</f>
        <v>0.52635715680036188</v>
      </c>
      <c r="AG219" s="11">
        <f>-'OddsRatio_working_3-way'!U219/(3*'OddsRatio_working_3-way'!X219^(1/3))*COS(('OddsRatio_working_3-way'!Y219+2*PI())/3)</f>
        <v>-0.41885810112167782</v>
      </c>
      <c r="AH219" s="11">
        <f>-'OddsRatio_working_3-way'!U219/(3*'OddsRatio_working_3-way'!X219^(1/3))*COS(('OddsRatio_working_3-way'!Y219+4*PI())/3)</f>
        <v>-0.10749905567868415</v>
      </c>
      <c r="AI219" s="11">
        <f>'OddsRatio_working_3-way'!U219/(3*'OddsRatio_working_3-way'!X219^(1/3))*SIN(('OddsRatio_working_3-way'!Y219)/3)</f>
        <v>-0.17976322870113728</v>
      </c>
      <c r="AJ219" s="11">
        <f>'OddsRatio_working_3-way'!U219/(3*'OddsRatio_working_3-way'!X219^(1/3))*SIN(('OddsRatio_working_3-way'!Y219+2*PI())/3)</f>
        <v>-0.36595705490229374</v>
      </c>
      <c r="AK219" s="11">
        <f>'OddsRatio_working_3-way'!U219/(3*'OddsRatio_working_3-way'!X219^(1/3))*SIN(('OddsRatio_working_3-way'!Y219+4*PI())/3)</f>
        <v>0.54572028360343117</v>
      </c>
      <c r="AL219" s="11">
        <f>'OddsRatio_working_3-way'!Z219+'OddsRatio_working_3-way'!AF219</f>
        <v>1.052714313600724</v>
      </c>
      <c r="AM219" s="11">
        <f>'OddsRatio_working_3-way'!AA219+'OddsRatio_working_3-way'!AG219</f>
        <v>-0.83771620224335575</v>
      </c>
      <c r="AN219" s="11">
        <f>'OddsRatio_working_3-way'!AB219+'OddsRatio_working_3-way'!AH219</f>
        <v>-0.21499811135736832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1.052714313600724</v>
      </c>
      <c r="AS219" s="11">
        <f>IF(('OddsRatio_working_3-way'!X219=0),IF(Q219&gt;0,-Q219^(1/3),(-Q219)^(1/3)),'OddsRatio_working_3-way'!AM219-'OddsRatio_working_3-way'!R219/3)</f>
        <v>-0.83771620224335575</v>
      </c>
      <c r="AT219" s="11">
        <f>IF(('OddsRatio_working_3-way'!X219=0),IF(Q219&gt;0,-Q219^(1/3),(-Q219)^(1/3)),'OddsRatio_working_3-way'!AN219-'OddsRatio_working_3-way'!R219/3)</f>
        <v>-0.21499811135736832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2.5</v>
      </c>
      <c r="B220" s="4">
        <f>IF('True_Odds_Calculator_3-way'!B221="","",'True_Odds_Calculator_3-way'!B221)</f>
        <v>3.47</v>
      </c>
      <c r="C220" s="4">
        <f>IF('True_Odds_Calculator_3-way'!C221="","",'True_Odds_Calculator_3-way'!C221)</f>
        <v>2.99</v>
      </c>
      <c r="D220" s="9">
        <f t="shared" si="52"/>
        <v>0.3918496932772374</v>
      </c>
      <c r="E220" s="9">
        <f t="shared" si="53"/>
        <v>0.2812445138020282</v>
      </c>
      <c r="F220" s="9">
        <f t="shared" si="54"/>
        <v>0.32690579292073446</v>
      </c>
      <c r="G220" s="9">
        <f t="shared" si="55"/>
        <v>1.0346659567966716</v>
      </c>
      <c r="H220" s="9">
        <f t="shared" si="56"/>
        <v>2.551998935195007</v>
      </c>
      <c r="I220" s="9">
        <f t="shared" si="57"/>
        <v>3.5556249132877786</v>
      </c>
      <c r="J220" s="9">
        <f t="shared" si="58"/>
        <v>3.0589852540253766</v>
      </c>
      <c r="K220" s="11">
        <f t="shared" si="59"/>
        <v>0.4</v>
      </c>
      <c r="L220" s="11">
        <f t="shared" si="60"/>
        <v>0.28818443804034583</v>
      </c>
      <c r="M220" s="11">
        <f t="shared" si="61"/>
        <v>0.33444816053511706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-0.28425009397318635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0.22977648839069709</v>
      </c>
      <c r="Q220" s="11">
        <f>2*'OddsRatio_working_3-way'!K220*'OddsRatio_working_3-way'!L220*'OddsRatio_working_3-way'!M220</f>
        <v>7.7106204157952066E-2</v>
      </c>
      <c r="R220" s="11">
        <f t="shared" si="62"/>
        <v>0</v>
      </c>
      <c r="S220" s="11">
        <f t="shared" si="63"/>
        <v>-0.80836028997890919</v>
      </c>
      <c r="T220" s="11">
        <f t="shared" si="64"/>
        <v>-0.27126184227480182</v>
      </c>
      <c r="U220" s="11">
        <f>'OddsRatio_working_3-way'!S220-'OddsRatio_working_3-way'!R220^2/3</f>
        <v>-0.80836028997890919</v>
      </c>
      <c r="V220" s="11">
        <f>'OddsRatio_working_3-way'!S220*'OddsRatio_working_3-way'!R220/3-2*'OddsRatio_working_3-way'!R220^3/27-'OddsRatio_working_3-way'!T220</f>
        <v>0.27126184227480182</v>
      </c>
      <c r="W220" s="11">
        <f>'OddsRatio_working_3-way'!V220^2+4*'OddsRatio_working_3-way'!U220^3/27</f>
        <v>-4.671840744027031E-3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0.13987032192208118</v>
      </c>
      <c r="Y220" s="11">
        <f>IF('OddsRatio_working_3-way'!W220&gt;=0,IF('OddsRatio_working_3-way'!V220+SQRT('OddsRatio_working_3-way'!W220)&gt;0,0,PI()),ACOS('OddsRatio_working_3-way'!V220/(2*'OddsRatio_working_3-way'!X220)))</f>
        <v>0.24683545043217592</v>
      </c>
      <c r="Z220" s="11">
        <f>'OddsRatio_working_3-way'!X220^(1/3)*COS('OddsRatio_working_3-way'!Y220/3)</f>
        <v>0.51733297839833581</v>
      </c>
      <c r="AA220" s="11">
        <f>'OddsRatio_working_3-way'!X220^(1/3)*COS(('OddsRatio_working_3-way'!Y220+2*PI())/3)</f>
        <v>-0.29561259306490167</v>
      </c>
      <c r="AB220" s="11">
        <f>'OddsRatio_working_3-way'!X220^(1/3)*COS(('OddsRatio_working_3-way'!Y220+4*PI())/3)</f>
        <v>-0.22172038533343424</v>
      </c>
      <c r="AC220" s="11">
        <f>'OddsRatio_working_3-way'!X220^(1/3)*SIN('OddsRatio_working_3-way'!Y220/3)</f>
        <v>4.2661686024778649E-2</v>
      </c>
      <c r="AD220" s="11">
        <f>'OddsRatio_working_3-way'!X220^(1/3)*SIN(('OddsRatio_working_3-way'!Y220+2*PI())/3)</f>
        <v>0.42669265849603577</v>
      </c>
      <c r="AE220" s="11">
        <f>'OddsRatio_working_3-way'!X220^(1/3)*SIN(('OddsRatio_working_3-way'!Y220+4*PI())/3)</f>
        <v>-0.46935434452081426</v>
      </c>
      <c r="AF220" s="11">
        <f>-'OddsRatio_working_3-way'!U220/(3*'OddsRatio_working_3-way'!X220^(1/3))*COS(('OddsRatio_working_3-way'!Y220)/3)</f>
        <v>0.51733297839833581</v>
      </c>
      <c r="AG220" s="11">
        <f>-'OddsRatio_working_3-way'!U220/(3*'OddsRatio_working_3-way'!X220^(1/3))*COS(('OddsRatio_working_3-way'!Y220+2*PI())/3)</f>
        <v>-0.29561259306490167</v>
      </c>
      <c r="AH220" s="11">
        <f>-'OddsRatio_working_3-way'!U220/(3*'OddsRatio_working_3-way'!X220^(1/3))*COS(('OddsRatio_working_3-way'!Y220+4*PI())/3)</f>
        <v>-0.22172038533343424</v>
      </c>
      <c r="AI220" s="11">
        <f>'OddsRatio_working_3-way'!U220/(3*'OddsRatio_working_3-way'!X220^(1/3))*SIN(('OddsRatio_working_3-way'!Y220)/3)</f>
        <v>-4.2661686024778649E-2</v>
      </c>
      <c r="AJ220" s="11">
        <f>'OddsRatio_working_3-way'!U220/(3*'OddsRatio_working_3-way'!X220^(1/3))*SIN(('OddsRatio_working_3-way'!Y220+2*PI())/3)</f>
        <v>-0.42669265849603577</v>
      </c>
      <c r="AK220" s="11">
        <f>'OddsRatio_working_3-way'!U220/(3*'OddsRatio_working_3-way'!X220^(1/3))*SIN(('OddsRatio_working_3-way'!Y220+4*PI())/3)</f>
        <v>0.46935434452081426</v>
      </c>
      <c r="AL220" s="11">
        <f>'OddsRatio_working_3-way'!Z220+'OddsRatio_working_3-way'!AF220</f>
        <v>1.0346659567966716</v>
      </c>
      <c r="AM220" s="11">
        <f>'OddsRatio_working_3-way'!AA220+'OddsRatio_working_3-way'!AG220</f>
        <v>-0.59122518612980335</v>
      </c>
      <c r="AN220" s="11">
        <f>'OddsRatio_working_3-way'!AB220+'OddsRatio_working_3-way'!AH220</f>
        <v>-0.44344077066686849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1.0346659567966716</v>
      </c>
      <c r="AS220" s="11">
        <f>IF(('OddsRatio_working_3-way'!X220=0),IF(Q220&gt;0,-Q220^(1/3),(-Q220)^(1/3)),'OddsRatio_working_3-way'!AM220-'OddsRatio_working_3-way'!R220/3)</f>
        <v>-0.59122518612980335</v>
      </c>
      <c r="AT220" s="11">
        <f>IF(('OddsRatio_working_3-way'!X220=0),IF(Q220&gt;0,-Q220^(1/3),(-Q220)^(1/3)),'OddsRatio_working_3-way'!AN220-'OddsRatio_working_3-way'!R220/3)</f>
        <v>-0.44344077066686849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2.63</v>
      </c>
      <c r="B221" s="4">
        <f>IF('True_Odds_Calculator_3-way'!B222="","",'True_Odds_Calculator_3-way'!B222)</f>
        <v>3.33</v>
      </c>
      <c r="C221" s="4">
        <f>IF('True_Odds_Calculator_3-way'!C222="","",'True_Odds_Calculator_3-way'!C222)</f>
        <v>2.93</v>
      </c>
      <c r="D221" s="9">
        <f t="shared" si="52"/>
        <v>0.37254886332630266</v>
      </c>
      <c r="E221" s="9">
        <f t="shared" si="53"/>
        <v>0.29347091226160965</v>
      </c>
      <c r="F221" s="9">
        <f t="shared" si="54"/>
        <v>0.3339802244120878</v>
      </c>
      <c r="G221" s="9">
        <f t="shared" si="55"/>
        <v>1.0332586824065007</v>
      </c>
      <c r="H221" s="9">
        <f t="shared" si="56"/>
        <v>2.6842116523225963</v>
      </c>
      <c r="I221" s="9">
        <f t="shared" si="57"/>
        <v>3.4074927300071463</v>
      </c>
      <c r="J221" s="9">
        <f t="shared" si="58"/>
        <v>2.9941892570445461</v>
      </c>
      <c r="K221" s="11">
        <f t="shared" si="59"/>
        <v>0.38022813688212931</v>
      </c>
      <c r="L221" s="11">
        <f t="shared" si="60"/>
        <v>0.3003003003003003</v>
      </c>
      <c r="M221" s="11">
        <f t="shared" si="61"/>
        <v>0.34129692832764502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-0.28564934469501102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0.22953435273865072</v>
      </c>
      <c r="Q221" s="11">
        <f>2*'OddsRatio_working_3-way'!K221*'OddsRatio_working_3-way'!L221*'OddsRatio_working_3-way'!M221</f>
        <v>7.7940357466434879E-2</v>
      </c>
      <c r="R221" s="11">
        <f t="shared" si="62"/>
        <v>0</v>
      </c>
      <c r="S221" s="11">
        <f t="shared" si="63"/>
        <v>-0.8035528769853314</v>
      </c>
      <c r="T221" s="11">
        <f t="shared" si="64"/>
        <v>-0.27285326892540962</v>
      </c>
      <c r="U221" s="11">
        <f>'OddsRatio_working_3-way'!S221-'OddsRatio_working_3-way'!R221^2/3</f>
        <v>-0.8035528769853314</v>
      </c>
      <c r="V221" s="11">
        <f>'OddsRatio_working_3-way'!S221*'OddsRatio_working_3-way'!R221/3-2*'OddsRatio_working_3-way'!R221^3/27-'OddsRatio_working_3-way'!T221</f>
        <v>0.27285326892540962</v>
      </c>
      <c r="W221" s="11">
        <f>'OddsRatio_working_3-way'!V221^2+4*'OddsRatio_working_3-way'!U221^3/27</f>
        <v>-2.4180364075723354E-3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0.13862444118088829</v>
      </c>
      <c r="Y221" s="11">
        <f>IF('OddsRatio_working_3-way'!W221&gt;=0,IF('OddsRatio_working_3-way'!V221+SQRT('OddsRatio_working_3-way'!W221)&gt;0,0,PI()),ACOS('OddsRatio_working_3-way'!V221/(2*'OddsRatio_working_3-way'!X221)))</f>
        <v>0.17830573284480034</v>
      </c>
      <c r="Z221" s="11">
        <f>'OddsRatio_working_3-way'!X221^(1/3)*COS('OddsRatio_working_3-way'!Y221/3)</f>
        <v>0.51662934120325044</v>
      </c>
      <c r="AA221" s="11">
        <f>'OddsRatio_working_3-way'!X221^(1/3)*COS(('OddsRatio_working_3-way'!Y221+2*PI())/3)</f>
        <v>-0.28493819595523789</v>
      </c>
      <c r="AB221" s="11">
        <f>'OddsRatio_working_3-way'!X221^(1/3)*COS(('OddsRatio_working_3-way'!Y221+4*PI())/3)</f>
        <v>-0.23169114524801265</v>
      </c>
      <c r="AC221" s="11">
        <f>'OddsRatio_working_3-way'!X221^(1/3)*SIN('OddsRatio_working_3-way'!Y221/3)</f>
        <v>3.0742199059370375E-2</v>
      </c>
      <c r="AD221" s="11">
        <f>'OddsRatio_working_3-way'!X221^(1/3)*SIN(('OddsRatio_working_3-way'!Y221+2*PI())/3)</f>
        <v>0.43204303429274843</v>
      </c>
      <c r="AE221" s="11">
        <f>'OddsRatio_working_3-way'!X221^(1/3)*SIN(('OddsRatio_working_3-way'!Y221+4*PI())/3)</f>
        <v>-0.46278523335211852</v>
      </c>
      <c r="AF221" s="11">
        <f>-'OddsRatio_working_3-way'!U221/(3*'OddsRatio_working_3-way'!X221^(1/3))*COS(('OddsRatio_working_3-way'!Y221)/3)</f>
        <v>0.51662934120325033</v>
      </c>
      <c r="AG221" s="11">
        <f>-'OddsRatio_working_3-way'!U221/(3*'OddsRatio_working_3-way'!X221^(1/3))*COS(('OddsRatio_working_3-way'!Y221+2*PI())/3)</f>
        <v>-0.28493819595523784</v>
      </c>
      <c r="AH221" s="11">
        <f>-'OddsRatio_working_3-way'!U221/(3*'OddsRatio_working_3-way'!X221^(1/3))*COS(('OddsRatio_working_3-way'!Y221+4*PI())/3)</f>
        <v>-0.23169114524801263</v>
      </c>
      <c r="AI221" s="11">
        <f>'OddsRatio_working_3-way'!U221/(3*'OddsRatio_working_3-way'!X221^(1/3))*SIN(('OddsRatio_working_3-way'!Y221)/3)</f>
        <v>-3.0742199059370368E-2</v>
      </c>
      <c r="AJ221" s="11">
        <f>'OddsRatio_working_3-way'!U221/(3*'OddsRatio_working_3-way'!X221^(1/3))*SIN(('OddsRatio_working_3-way'!Y221+2*PI())/3)</f>
        <v>-0.43204303429274832</v>
      </c>
      <c r="AK221" s="11">
        <f>'OddsRatio_working_3-way'!U221/(3*'OddsRatio_working_3-way'!X221^(1/3))*SIN(('OddsRatio_working_3-way'!Y221+4*PI())/3)</f>
        <v>0.46278523335211841</v>
      </c>
      <c r="AL221" s="11">
        <f>'OddsRatio_working_3-way'!Z221+'OddsRatio_working_3-way'!AF221</f>
        <v>1.0332586824065007</v>
      </c>
      <c r="AM221" s="11">
        <f>'OddsRatio_working_3-way'!AA221+'OddsRatio_working_3-way'!AG221</f>
        <v>-0.56987639191047568</v>
      </c>
      <c r="AN221" s="11">
        <f>'OddsRatio_working_3-way'!AB221+'OddsRatio_working_3-way'!AH221</f>
        <v>-0.46338229049602531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1.0332586824065007</v>
      </c>
      <c r="AS221" s="11">
        <f>IF(('OddsRatio_working_3-way'!X221=0),IF(Q221&gt;0,-Q221^(1/3),(-Q221)^(1/3)),'OddsRatio_working_3-way'!AM221-'OddsRatio_working_3-way'!R221/3)</f>
        <v>-0.56987639191047568</v>
      </c>
      <c r="AT221" s="11">
        <f>IF(('OddsRatio_working_3-way'!X221=0),IF(Q221&gt;0,-Q221^(1/3),(-Q221)^(1/3)),'OddsRatio_working_3-way'!AN221-'OddsRatio_working_3-way'!R221/3)</f>
        <v>-0.46338229049602531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1.99</v>
      </c>
      <c r="B222" s="4">
        <f>IF('True_Odds_Calculator_3-way'!B223="","",'True_Odds_Calculator_3-way'!B223)</f>
        <v>3.73</v>
      </c>
      <c r="C222" s="4">
        <f>IF('True_Odds_Calculator_3-way'!C223="","",'True_Odds_Calculator_3-way'!C223)</f>
        <v>3.86</v>
      </c>
      <c r="D222" s="9">
        <f t="shared" si="52"/>
        <v>0.49080844386260047</v>
      </c>
      <c r="E222" s="9">
        <f t="shared" si="53"/>
        <v>0.25900964434948681</v>
      </c>
      <c r="F222" s="9">
        <f t="shared" si="54"/>
        <v>0.25018191178791299</v>
      </c>
      <c r="G222" s="9">
        <f t="shared" si="55"/>
        <v>1.0479341006066267</v>
      </c>
      <c r="H222" s="9">
        <f t="shared" si="56"/>
        <v>2.037454759600561</v>
      </c>
      <c r="I222" s="9">
        <f t="shared" si="57"/>
        <v>3.8608600946560907</v>
      </c>
      <c r="J222" s="9">
        <f t="shared" si="58"/>
        <v>3.9970915277349515</v>
      </c>
      <c r="K222" s="11">
        <f t="shared" si="59"/>
        <v>0.50251256281407031</v>
      </c>
      <c r="L222" s="11">
        <f t="shared" si="60"/>
        <v>0.26809651474530832</v>
      </c>
      <c r="M222" s="11">
        <f t="shared" si="61"/>
        <v>0.2590673575129534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-0.2697830510258723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0.22965541008463669</v>
      </c>
      <c r="Q222" s="11">
        <f>2*'OddsRatio_working_3-way'!K222*'OddsRatio_working_3-way'!L222*'OddsRatio_working_3-way'!M222</f>
        <v>6.9804076013567404E-2</v>
      </c>
      <c r="R222" s="11">
        <f t="shared" si="62"/>
        <v>0</v>
      </c>
      <c r="S222" s="11">
        <f t="shared" si="63"/>
        <v>-0.85125959251833294</v>
      </c>
      <c r="T222" s="11">
        <f t="shared" si="64"/>
        <v>-0.25874151748277607</v>
      </c>
      <c r="U222" s="11">
        <f>'OddsRatio_working_3-way'!S222-'OddsRatio_working_3-way'!R222^2/3</f>
        <v>-0.85125959251833294</v>
      </c>
      <c r="V222" s="11">
        <f>'OddsRatio_working_3-way'!S222*'OddsRatio_working_3-way'!R222/3-2*'OddsRatio_working_3-way'!R222^3/27-'OddsRatio_working_3-way'!T222</f>
        <v>0.25874151748277607</v>
      </c>
      <c r="W222" s="11">
        <f>'OddsRatio_working_3-way'!V222^2+4*'OddsRatio_working_3-way'!U222^3/27</f>
        <v>-2.4439377433505646E-2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0.15115104225806331</v>
      </c>
      <c r="Y222" s="11">
        <f>IF('OddsRatio_working_3-way'!W222&gt;=0,IF('OddsRatio_working_3-way'!V222+SQRT('OddsRatio_working_3-way'!W222)&gt;0,0,PI()),ACOS('OddsRatio_working_3-way'!V222/(2*'OddsRatio_working_3-way'!X222)))</f>
        <v>0.54350020752584283</v>
      </c>
      <c r="Z222" s="11">
        <f>'OddsRatio_working_3-way'!X222^(1/3)*COS('OddsRatio_working_3-way'!Y222/3)</f>
        <v>0.52396705030331336</v>
      </c>
      <c r="AA222" s="11">
        <f>'OddsRatio_working_3-way'!X222^(1/3)*COS(('OddsRatio_working_3-way'!Y222+2*PI())/3)</f>
        <v>-0.34510269127426052</v>
      </c>
      <c r="AB222" s="11">
        <f>'OddsRatio_working_3-way'!X222^(1/3)*COS(('OddsRatio_working_3-way'!Y222+4*PI())/3)</f>
        <v>-0.17886435902905257</v>
      </c>
      <c r="AC222" s="11">
        <f>'OddsRatio_working_3-way'!X222^(1/3)*SIN('OddsRatio_working_3-way'!Y222/3)</f>
        <v>9.5977745871405215E-2</v>
      </c>
      <c r="AD222" s="11">
        <f>'OddsRatio_working_3-way'!X222^(1/3)*SIN(('OddsRatio_working_3-way'!Y222+2*PI())/3)</f>
        <v>0.40577990337296577</v>
      </c>
      <c r="AE222" s="11">
        <f>'OddsRatio_working_3-way'!X222^(1/3)*SIN(('OddsRatio_working_3-way'!Y222+4*PI())/3)</f>
        <v>-0.50175764924437094</v>
      </c>
      <c r="AF222" s="11">
        <f>-'OddsRatio_working_3-way'!U222/(3*'OddsRatio_working_3-way'!X222^(1/3))*COS(('OddsRatio_working_3-way'!Y222)/3)</f>
        <v>0.52396705030331348</v>
      </c>
      <c r="AG222" s="11">
        <f>-'OddsRatio_working_3-way'!U222/(3*'OddsRatio_working_3-way'!X222^(1/3))*COS(('OddsRatio_working_3-way'!Y222+2*PI())/3)</f>
        <v>-0.34510269127426058</v>
      </c>
      <c r="AH222" s="11">
        <f>-'OddsRatio_working_3-way'!U222/(3*'OddsRatio_working_3-way'!X222^(1/3))*COS(('OddsRatio_working_3-way'!Y222+4*PI())/3)</f>
        <v>-0.17886435902905262</v>
      </c>
      <c r="AI222" s="11">
        <f>'OddsRatio_working_3-way'!U222/(3*'OddsRatio_working_3-way'!X222^(1/3))*SIN(('OddsRatio_working_3-way'!Y222)/3)</f>
        <v>-9.5977745871405243E-2</v>
      </c>
      <c r="AJ222" s="11">
        <f>'OddsRatio_working_3-way'!U222/(3*'OddsRatio_working_3-way'!X222^(1/3))*SIN(('OddsRatio_working_3-way'!Y222+2*PI())/3)</f>
        <v>-0.40577990337296582</v>
      </c>
      <c r="AK222" s="11">
        <f>'OddsRatio_working_3-way'!U222/(3*'OddsRatio_working_3-way'!X222^(1/3))*SIN(('OddsRatio_working_3-way'!Y222+4*PI())/3)</f>
        <v>0.50175764924437105</v>
      </c>
      <c r="AL222" s="11">
        <f>'OddsRatio_working_3-way'!Z222+'OddsRatio_working_3-way'!AF222</f>
        <v>1.0479341006066267</v>
      </c>
      <c r="AM222" s="11">
        <f>'OddsRatio_working_3-way'!AA222+'OddsRatio_working_3-way'!AG222</f>
        <v>-0.69020538254852104</v>
      </c>
      <c r="AN222" s="11">
        <f>'OddsRatio_working_3-way'!AB222+'OddsRatio_working_3-way'!AH222</f>
        <v>-0.35772871805810519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1.0479341006066267</v>
      </c>
      <c r="AS222" s="11">
        <f>IF(('OddsRatio_working_3-way'!X222=0),IF(Q222&gt;0,-Q222^(1/3),(-Q222)^(1/3)),'OddsRatio_working_3-way'!AM222-'OddsRatio_working_3-way'!R222/3)</f>
        <v>-0.69020538254852104</v>
      </c>
      <c r="AT222" s="11">
        <f>IF(('OddsRatio_working_3-way'!X222=0),IF(Q222&gt;0,-Q222^(1/3),(-Q222)^(1/3)),'OddsRatio_working_3-way'!AN222-'OddsRatio_working_3-way'!R222/3)</f>
        <v>-0.35772871805810519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3.32</v>
      </c>
      <c r="B223" s="4">
        <f>IF('True_Odds_Calculator_3-way'!B224="","",'True_Odds_Calculator_3-way'!B224)</f>
        <v>3.12</v>
      </c>
      <c r="C223" s="4">
        <f>IF('True_Odds_Calculator_3-way'!C224="","",'True_Odds_Calculator_3-way'!C224)</f>
        <v>2.46</v>
      </c>
      <c r="D223" s="9">
        <f t="shared" si="52"/>
        <v>0.29234920195669162</v>
      </c>
      <c r="E223" s="9">
        <f t="shared" si="53"/>
        <v>0.31134245513249065</v>
      </c>
      <c r="F223" s="9">
        <f t="shared" si="54"/>
        <v>0.39630834291081768</v>
      </c>
      <c r="G223" s="9">
        <f t="shared" si="55"/>
        <v>1.0433477966309221</v>
      </c>
      <c r="H223" s="9">
        <f t="shared" si="56"/>
        <v>3.4205668881837386</v>
      </c>
      <c r="I223" s="9">
        <f t="shared" si="57"/>
        <v>3.2118973288575554</v>
      </c>
      <c r="J223" s="9">
        <f t="shared" si="58"/>
        <v>2.5232877830811464</v>
      </c>
      <c r="K223" s="11">
        <f t="shared" si="59"/>
        <v>0.30120481927710846</v>
      </c>
      <c r="L223" s="11">
        <f t="shared" si="60"/>
        <v>0.32051282051282048</v>
      </c>
      <c r="M223" s="11">
        <f t="shared" si="61"/>
        <v>0.4065040650406504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-0.28180514427943171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0.23153903920874241</v>
      </c>
      <c r="Q223" s="11">
        <f>2*'OddsRatio_working_3-way'!K223*'OddsRatio_working_3-way'!L223*'OddsRatio_working_3-way'!M223</f>
        <v>7.8487809901268621E-2</v>
      </c>
      <c r="R223" s="11">
        <f t="shared" si="62"/>
        <v>0</v>
      </c>
      <c r="S223" s="11">
        <f t="shared" si="63"/>
        <v>-0.82162814948173357</v>
      </c>
      <c r="T223" s="11">
        <f t="shared" si="64"/>
        <v>-0.27851801677346905</v>
      </c>
      <c r="U223" s="11">
        <f>'OddsRatio_working_3-way'!S223-'OddsRatio_working_3-way'!R223^2/3</f>
        <v>-0.82162814948173357</v>
      </c>
      <c r="V223" s="11">
        <f>'OddsRatio_working_3-way'!S223*'OddsRatio_working_3-way'!R223/3-2*'OddsRatio_working_3-way'!R223^3/27-'OddsRatio_working_3-way'!T223</f>
        <v>0.27851801677346905</v>
      </c>
      <c r="W223" s="11">
        <f>'OddsRatio_working_3-way'!V223^2+4*'OddsRatio_working_3-way'!U223^3/27</f>
        <v>-4.5993926425846599E-3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0.14332801393134129</v>
      </c>
      <c r="Y223" s="11">
        <f>IF('OddsRatio_working_3-way'!W223&gt;=0,IF('OddsRatio_working_3-way'!V223+SQRT('OddsRatio_working_3-way'!W223)&gt;0,0,PI()),ACOS('OddsRatio_working_3-way'!V223/(2*'OddsRatio_working_3-way'!X223)))</f>
        <v>0.23885065466397348</v>
      </c>
      <c r="Z223" s="11">
        <f>'OddsRatio_working_3-way'!X223^(1/3)*COS('OddsRatio_working_3-way'!Y223/3)</f>
        <v>0.52167389831546107</v>
      </c>
      <c r="AA223" s="11">
        <f>'OddsRatio_working_3-way'!X223^(1/3)*COS(('OddsRatio_working_3-way'!Y223+2*PI())/3)</f>
        <v>-0.2968826872233592</v>
      </c>
      <c r="AB223" s="11">
        <f>'OddsRatio_working_3-way'!X223^(1/3)*COS(('OddsRatio_working_3-way'!Y223+4*PI())/3)</f>
        <v>-0.22479121109210171</v>
      </c>
      <c r="AC223" s="11">
        <f>'OddsRatio_working_3-way'!X223^(1/3)*SIN('OddsRatio_working_3-way'!Y223/3)</f>
        <v>4.1622033150658912E-2</v>
      </c>
      <c r="AD223" s="11">
        <f>'OddsRatio_working_3-way'!X223^(1/3)*SIN(('OddsRatio_working_3-way'!Y223+2*PI())/3)</f>
        <v>0.43097183185711979</v>
      </c>
      <c r="AE223" s="11">
        <f>'OddsRatio_working_3-way'!X223^(1/3)*SIN(('OddsRatio_working_3-way'!Y223+4*PI())/3)</f>
        <v>-0.47259386500777883</v>
      </c>
      <c r="AF223" s="11">
        <f>-'OddsRatio_working_3-way'!U223/(3*'OddsRatio_working_3-way'!X223^(1/3))*COS(('OddsRatio_working_3-way'!Y223)/3)</f>
        <v>0.52167389831546107</v>
      </c>
      <c r="AG223" s="11">
        <f>-'OddsRatio_working_3-way'!U223/(3*'OddsRatio_working_3-way'!X223^(1/3))*COS(('OddsRatio_working_3-way'!Y223+2*PI())/3)</f>
        <v>-0.2968826872233592</v>
      </c>
      <c r="AH223" s="11">
        <f>-'OddsRatio_working_3-way'!U223/(3*'OddsRatio_working_3-way'!X223^(1/3))*COS(('OddsRatio_working_3-way'!Y223+4*PI())/3)</f>
        <v>-0.22479121109210171</v>
      </c>
      <c r="AI223" s="11">
        <f>'OddsRatio_working_3-way'!U223/(3*'OddsRatio_working_3-way'!X223^(1/3))*SIN(('OddsRatio_working_3-way'!Y223)/3)</f>
        <v>-4.1622033150658912E-2</v>
      </c>
      <c r="AJ223" s="11">
        <f>'OddsRatio_working_3-way'!U223/(3*'OddsRatio_working_3-way'!X223^(1/3))*SIN(('OddsRatio_working_3-way'!Y223+2*PI())/3)</f>
        <v>-0.43097183185711979</v>
      </c>
      <c r="AK223" s="11">
        <f>'OddsRatio_working_3-way'!U223/(3*'OddsRatio_working_3-way'!X223^(1/3))*SIN(('OddsRatio_working_3-way'!Y223+4*PI())/3)</f>
        <v>0.47259386500777883</v>
      </c>
      <c r="AL223" s="11">
        <f>'OddsRatio_working_3-way'!Z223+'OddsRatio_working_3-way'!AF223</f>
        <v>1.0433477966309221</v>
      </c>
      <c r="AM223" s="11">
        <f>'OddsRatio_working_3-way'!AA223+'OddsRatio_working_3-way'!AG223</f>
        <v>-0.5937653744467184</v>
      </c>
      <c r="AN223" s="11">
        <f>'OddsRatio_working_3-way'!AB223+'OddsRatio_working_3-way'!AH223</f>
        <v>-0.44958242218420341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1.0433477966309221</v>
      </c>
      <c r="AS223" s="11">
        <f>IF(('OddsRatio_working_3-way'!X223=0),IF(Q223&gt;0,-Q223^(1/3),(-Q223)^(1/3)),'OddsRatio_working_3-way'!AM223-'OddsRatio_working_3-way'!R223/3)</f>
        <v>-0.5937653744467184</v>
      </c>
      <c r="AT223" s="11">
        <f>IF(('OddsRatio_working_3-way'!X223=0),IF(Q223&gt;0,-Q223^(1/3),(-Q223)^(1/3)),'OddsRatio_working_3-way'!AN223-'OddsRatio_working_3-way'!R223/3)</f>
        <v>-0.44958242218420341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1.72</v>
      </c>
      <c r="B224" s="4">
        <f>IF('True_Odds_Calculator_3-way'!B225="","",'True_Odds_Calculator_3-way'!B225)</f>
        <v>3.63</v>
      </c>
      <c r="C224" s="4">
        <f>IF('True_Odds_Calculator_3-way'!C225="","",'True_Odds_Calculator_3-way'!C225)</f>
        <v>5.77</v>
      </c>
      <c r="D224" s="9">
        <f t="shared" si="52"/>
        <v>0.56873116988033179</v>
      </c>
      <c r="E224" s="9">
        <f t="shared" si="53"/>
        <v>0.26525893494378666</v>
      </c>
      <c r="F224" s="9">
        <f t="shared" si="54"/>
        <v>0.16600989517588149</v>
      </c>
      <c r="G224" s="9">
        <f t="shared" si="55"/>
        <v>1.0531944053696773</v>
      </c>
      <c r="H224" s="9">
        <f t="shared" si="56"/>
        <v>1.7582999718661676</v>
      </c>
      <c r="I224" s="9">
        <f t="shared" si="57"/>
        <v>3.7699012861222516</v>
      </c>
      <c r="J224" s="9">
        <f t="shared" si="58"/>
        <v>6.0237373136133607</v>
      </c>
      <c r="K224" s="11">
        <f t="shared" si="59"/>
        <v>0.58139534883720934</v>
      </c>
      <c r="L224" s="11">
        <f t="shared" si="60"/>
        <v>0.27548209366391185</v>
      </c>
      <c r="M224" s="11">
        <f t="shared" si="61"/>
        <v>0.1733102253032929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-0.25072390245462295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0.22539544965448433</v>
      </c>
      <c r="Q224" s="11">
        <f>2*'OddsRatio_working_3-way'!K224*'OddsRatio_working_3-way'!L224*'OddsRatio_working_3-way'!M224</f>
        <v>5.5516120604552792E-2</v>
      </c>
      <c r="R224" s="11">
        <f t="shared" si="62"/>
        <v>0</v>
      </c>
      <c r="S224" s="11">
        <f t="shared" si="63"/>
        <v>-0.8989787070471964</v>
      </c>
      <c r="T224" s="11">
        <f t="shared" si="64"/>
        <v>-0.22142332685891539</v>
      </c>
      <c r="U224" s="11">
        <f>'OddsRatio_working_3-way'!S224-'OddsRatio_working_3-way'!R224^2/3</f>
        <v>-0.8989787070471964</v>
      </c>
      <c r="V224" s="11">
        <f>'OddsRatio_working_3-way'!S224*'OddsRatio_working_3-way'!R224/3-2*'OddsRatio_working_3-way'!R224^3/27-'OddsRatio_working_3-way'!T224</f>
        <v>0.22142332685891539</v>
      </c>
      <c r="W224" s="11">
        <f>'OddsRatio_working_3-way'!V224^2+4*'OddsRatio_working_3-way'!U224^3/27</f>
        <v>-5.8604461917624175E-2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0.1640371540192147</v>
      </c>
      <c r="Y224" s="11">
        <f>IF('OddsRatio_working_3-way'!W224&gt;=0,IF('OddsRatio_working_3-way'!V224+SQRT('OddsRatio_working_3-way'!W224)&gt;0,0,PI()),ACOS('OddsRatio_working_3-way'!V224/(2*'OddsRatio_working_3-way'!X224)))</f>
        <v>0.82994246410734429</v>
      </c>
      <c r="Z224" s="11">
        <f>'OddsRatio_working_3-way'!X224^(1/3)*COS('OddsRatio_working_3-way'!Y224/3)</f>
        <v>0.52659720268483867</v>
      </c>
      <c r="AA224" s="11">
        <f>'OddsRatio_working_3-way'!X224^(1/3)*COS(('OddsRatio_working_3-way'!Y224+2*PI())/3)</f>
        <v>-0.39278302648759367</v>
      </c>
      <c r="AB224" s="11">
        <f>'OddsRatio_working_3-way'!X224^(1/3)*COS(('OddsRatio_working_3-way'!Y224+4*PI())/3)</f>
        <v>-0.13381417619724542</v>
      </c>
      <c r="AC224" s="11">
        <f>'OddsRatio_working_3-way'!X224^(1/3)*SIN('OddsRatio_working_3-way'!Y224/3)</f>
        <v>0.14951573542686067</v>
      </c>
      <c r="AD224" s="11">
        <f>'OddsRatio_working_3-way'!X224^(1/3)*SIN(('OddsRatio_working_3-way'!Y224+2*PI())/3)</f>
        <v>0.38128868737346305</v>
      </c>
      <c r="AE224" s="11">
        <f>'OddsRatio_working_3-way'!X224^(1/3)*SIN(('OddsRatio_working_3-way'!Y224+4*PI())/3)</f>
        <v>-0.53080442280032358</v>
      </c>
      <c r="AF224" s="11">
        <f>-'OddsRatio_working_3-way'!U224/(3*'OddsRatio_working_3-way'!X224^(1/3))*COS(('OddsRatio_working_3-way'!Y224)/3)</f>
        <v>0.52659720268483878</v>
      </c>
      <c r="AG224" s="11">
        <f>-'OddsRatio_working_3-way'!U224/(3*'OddsRatio_working_3-way'!X224^(1/3))*COS(('OddsRatio_working_3-way'!Y224+2*PI())/3)</f>
        <v>-0.39278302648759372</v>
      </c>
      <c r="AH224" s="11">
        <f>-'OddsRatio_working_3-way'!U224/(3*'OddsRatio_working_3-way'!X224^(1/3))*COS(('OddsRatio_working_3-way'!Y224+4*PI())/3)</f>
        <v>-0.13381417619724545</v>
      </c>
      <c r="AI224" s="11">
        <f>'OddsRatio_working_3-way'!U224/(3*'OddsRatio_working_3-way'!X224^(1/3))*SIN(('OddsRatio_working_3-way'!Y224)/3)</f>
        <v>-0.1495157354268607</v>
      </c>
      <c r="AJ224" s="11">
        <f>'OddsRatio_working_3-way'!U224/(3*'OddsRatio_working_3-way'!X224^(1/3))*SIN(('OddsRatio_working_3-way'!Y224+2*PI())/3)</f>
        <v>-0.38128868737346311</v>
      </c>
      <c r="AK224" s="11">
        <f>'OddsRatio_working_3-way'!U224/(3*'OddsRatio_working_3-way'!X224^(1/3))*SIN(('OddsRatio_working_3-way'!Y224+4*PI())/3)</f>
        <v>0.53080442280032369</v>
      </c>
      <c r="AL224" s="11">
        <f>'OddsRatio_working_3-way'!Z224+'OddsRatio_working_3-way'!AF224</f>
        <v>1.0531944053696773</v>
      </c>
      <c r="AM224" s="11">
        <f>'OddsRatio_working_3-way'!AA224+'OddsRatio_working_3-way'!AG224</f>
        <v>-0.78556605297518733</v>
      </c>
      <c r="AN224" s="11">
        <f>'OddsRatio_working_3-way'!AB224+'OddsRatio_working_3-way'!AH224</f>
        <v>-0.2676283523944909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1.0531944053696773</v>
      </c>
      <c r="AS224" s="11">
        <f>IF(('OddsRatio_working_3-way'!X224=0),IF(Q224&gt;0,-Q224^(1/3),(-Q224)^(1/3)),'OddsRatio_working_3-way'!AM224-'OddsRatio_working_3-way'!R224/3)</f>
        <v>-0.78556605297518733</v>
      </c>
      <c r="AT224" s="11">
        <f>IF(('OddsRatio_working_3-way'!X224=0),IF(Q224&gt;0,-Q224^(1/3),(-Q224)^(1/3)),'OddsRatio_working_3-way'!AN224-'OddsRatio_working_3-way'!R224/3)</f>
        <v>-0.2676283523944909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3.74</v>
      </c>
      <c r="B225" s="4">
        <f>IF('True_Odds_Calculator_3-way'!B226="","",'True_Odds_Calculator_3-way'!B226)</f>
        <v>3.39</v>
      </c>
      <c r="C225" s="4">
        <f>IF('True_Odds_Calculator_3-way'!C226="","",'True_Odds_Calculator_3-way'!C226)</f>
        <v>2.15</v>
      </c>
      <c r="D225" s="9">
        <f t="shared" si="52"/>
        <v>0.25916053051611648</v>
      </c>
      <c r="E225" s="9">
        <f t="shared" si="53"/>
        <v>0.28624907605465849</v>
      </c>
      <c r="F225" s="9">
        <f t="shared" si="54"/>
        <v>0.45459039342922508</v>
      </c>
      <c r="G225" s="9">
        <f t="shared" si="55"/>
        <v>1.0432891454818223</v>
      </c>
      <c r="H225" s="9">
        <f t="shared" si="56"/>
        <v>3.8586122586201941</v>
      </c>
      <c r="I225" s="9">
        <f t="shared" si="57"/>
        <v>3.4934610577015546</v>
      </c>
      <c r="J225" s="9">
        <f t="shared" si="58"/>
        <v>2.1997825173040959</v>
      </c>
      <c r="K225" s="11">
        <f t="shared" si="59"/>
        <v>0.26737967914438499</v>
      </c>
      <c r="L225" s="11">
        <f t="shared" si="60"/>
        <v>0.29498525073746312</v>
      </c>
      <c r="M225" s="11">
        <f t="shared" si="61"/>
        <v>0.46511627906976744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-0.27627179143467906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0.23038271043791425</v>
      </c>
      <c r="Q225" s="11">
        <f>2*'OddsRatio_working_3-way'!K225*'OddsRatio_working_3-way'!L225*'OddsRatio_working_3-way'!M225</f>
        <v>7.3370289948380324E-2</v>
      </c>
      <c r="R225" s="11">
        <f t="shared" si="62"/>
        <v>0</v>
      </c>
      <c r="S225" s="11">
        <f t="shared" si="63"/>
        <v>-0.83389878221564762</v>
      </c>
      <c r="T225" s="11">
        <f t="shared" si="64"/>
        <v>-0.26557286057823171</v>
      </c>
      <c r="U225" s="11">
        <f>'OddsRatio_working_3-way'!S225-'OddsRatio_working_3-way'!R225^2/3</f>
        <v>-0.83389878221564762</v>
      </c>
      <c r="V225" s="11">
        <f>'OddsRatio_working_3-way'!S225*'OddsRatio_working_3-way'!R225/3-2*'OddsRatio_working_3-way'!R225^3/27-'OddsRatio_working_3-way'!T225</f>
        <v>0.26557286057823171</v>
      </c>
      <c r="W225" s="11">
        <f>'OddsRatio_working_3-way'!V225^2+4*'OddsRatio_working_3-way'!U225^3/27</f>
        <v>-1.5379577460652702E-2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0.14655077766456717</v>
      </c>
      <c r="Y225" s="11">
        <f>IF('OddsRatio_working_3-way'!W225&gt;=0,IF('OddsRatio_working_3-way'!V225+SQRT('OddsRatio_working_3-way'!W225)&gt;0,0,PI()),ACOS('OddsRatio_working_3-way'!V225/(2*'OddsRatio_working_3-way'!X225)))</f>
        <v>0.43687580328559505</v>
      </c>
      <c r="Z225" s="11">
        <f>'OddsRatio_working_3-way'!X225^(1/3)*COS('OddsRatio_working_3-way'!Y225/3)</f>
        <v>0.52164457274091114</v>
      </c>
      <c r="AA225" s="11">
        <f>'OddsRatio_working_3-way'!X225^(1/3)*COS(('OddsRatio_working_3-way'!Y225+2*PI())/3)</f>
        <v>-0.32707860947531914</v>
      </c>
      <c r="AB225" s="11">
        <f>'OddsRatio_working_3-way'!X225^(1/3)*COS(('OddsRatio_working_3-way'!Y225+4*PI())/3)</f>
        <v>-0.19456596326559214</v>
      </c>
      <c r="AC225" s="11">
        <f>'OddsRatio_working_3-way'!X225^(1/3)*SIN('OddsRatio_working_3-way'!Y225/3)</f>
        <v>7.6506211960215703E-2</v>
      </c>
      <c r="AD225" s="11">
        <f>'OddsRatio_working_3-way'!X225^(1/3)*SIN(('OddsRatio_working_3-way'!Y225+2*PI())/3)</f>
        <v>0.41350434575980077</v>
      </c>
      <c r="AE225" s="11">
        <f>'OddsRatio_working_3-way'!X225^(1/3)*SIN(('OddsRatio_working_3-way'!Y225+4*PI())/3)</f>
        <v>-0.49001055772001628</v>
      </c>
      <c r="AF225" s="11">
        <f>-'OddsRatio_working_3-way'!U225/(3*'OddsRatio_working_3-way'!X225^(1/3))*COS(('OddsRatio_working_3-way'!Y225)/3)</f>
        <v>0.52164457274091114</v>
      </c>
      <c r="AG225" s="11">
        <f>-'OddsRatio_working_3-way'!U225/(3*'OddsRatio_working_3-way'!X225^(1/3))*COS(('OddsRatio_working_3-way'!Y225+2*PI())/3)</f>
        <v>-0.32707860947531914</v>
      </c>
      <c r="AH225" s="11">
        <f>-'OddsRatio_working_3-way'!U225/(3*'OddsRatio_working_3-way'!X225^(1/3))*COS(('OddsRatio_working_3-way'!Y225+4*PI())/3)</f>
        <v>-0.19456596326559214</v>
      </c>
      <c r="AI225" s="11">
        <f>'OddsRatio_working_3-way'!U225/(3*'OddsRatio_working_3-way'!X225^(1/3))*SIN(('OddsRatio_working_3-way'!Y225)/3)</f>
        <v>-7.6506211960215703E-2</v>
      </c>
      <c r="AJ225" s="11">
        <f>'OddsRatio_working_3-way'!U225/(3*'OddsRatio_working_3-way'!X225^(1/3))*SIN(('OddsRatio_working_3-way'!Y225+2*PI())/3)</f>
        <v>-0.41350434575980077</v>
      </c>
      <c r="AK225" s="11">
        <f>'OddsRatio_working_3-way'!U225/(3*'OddsRatio_working_3-way'!X225^(1/3))*SIN(('OddsRatio_working_3-way'!Y225+4*PI())/3)</f>
        <v>0.49001055772001628</v>
      </c>
      <c r="AL225" s="11">
        <f>'OddsRatio_working_3-way'!Z225+'OddsRatio_working_3-way'!AF225</f>
        <v>1.0432891454818223</v>
      </c>
      <c r="AM225" s="11">
        <f>'OddsRatio_working_3-way'!AA225+'OddsRatio_working_3-way'!AG225</f>
        <v>-0.65415721895063828</v>
      </c>
      <c r="AN225" s="11">
        <f>'OddsRatio_working_3-way'!AB225+'OddsRatio_working_3-way'!AH225</f>
        <v>-0.38913192653118428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1.0432891454818223</v>
      </c>
      <c r="AS225" s="11">
        <f>IF(('OddsRatio_working_3-way'!X225=0),IF(Q225&gt;0,-Q225^(1/3),(-Q225)^(1/3)),'OddsRatio_working_3-way'!AM225-'OddsRatio_working_3-way'!R225/3)</f>
        <v>-0.65415721895063828</v>
      </c>
      <c r="AT225" s="11">
        <f>IF(('OddsRatio_working_3-way'!X225=0),IF(Q225&gt;0,-Q225^(1/3),(-Q225)^(1/3)),'OddsRatio_working_3-way'!AN225-'OddsRatio_working_3-way'!R225/3)</f>
        <v>-0.38913192653118428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4.6100000000000003</v>
      </c>
      <c r="B226" s="4">
        <f>IF('True_Odds_Calculator_3-way'!B227="","",'True_Odds_Calculator_3-way'!B227)</f>
        <v>3.82</v>
      </c>
      <c r="C226" s="4">
        <f>IF('True_Odds_Calculator_3-way'!C227="","",'True_Odds_Calculator_3-way'!C227)</f>
        <v>1.81</v>
      </c>
      <c r="D226" s="9">
        <f t="shared" si="52"/>
        <v>0.20830717630199175</v>
      </c>
      <c r="E226" s="9">
        <f t="shared" si="53"/>
        <v>0.25195949617367575</v>
      </c>
      <c r="F226" s="9">
        <f t="shared" si="54"/>
        <v>0.53973332752433245</v>
      </c>
      <c r="G226" s="9">
        <f t="shared" si="55"/>
        <v>1.0527985411849263</v>
      </c>
      <c r="H226" s="9">
        <f t="shared" si="56"/>
        <v>4.8006027336775841</v>
      </c>
      <c r="I226" s="9">
        <f t="shared" si="57"/>
        <v>3.9688918861414924</v>
      </c>
      <c r="J226" s="9">
        <f t="shared" si="58"/>
        <v>1.8527668183597901</v>
      </c>
      <c r="K226" s="11">
        <f t="shared" si="59"/>
        <v>0.21691973969631234</v>
      </c>
      <c r="L226" s="11">
        <f t="shared" si="60"/>
        <v>0.26178010471204188</v>
      </c>
      <c r="M226" s="11">
        <f t="shared" si="61"/>
        <v>0.5524861878453039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-0.25870121352950204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0.22714108868723809</v>
      </c>
      <c r="Q226" s="11">
        <f>2*'OddsRatio_working_3-way'!K226*'OddsRatio_working_3-way'!L226*'OddsRatio_working_3-way'!M226</f>
        <v>6.2746157095922114E-2</v>
      </c>
      <c r="R226" s="11">
        <f t="shared" si="62"/>
        <v>0</v>
      </c>
      <c r="S226" s="11">
        <f t="shared" si="63"/>
        <v>-0.8780055013593322</v>
      </c>
      <c r="T226" s="11">
        <f t="shared" si="64"/>
        <v>-0.24254295617661106</v>
      </c>
      <c r="U226" s="11">
        <f>'OddsRatio_working_3-way'!S226-'OddsRatio_working_3-way'!R226^2/3</f>
        <v>-0.8780055013593322</v>
      </c>
      <c r="V226" s="11">
        <f>'OddsRatio_working_3-way'!S226*'OddsRatio_working_3-way'!R226/3-2*'OddsRatio_working_3-way'!R226^3/27-'OddsRatio_working_3-way'!T226</f>
        <v>0.24254295617661106</v>
      </c>
      <c r="W226" s="11">
        <f>'OddsRatio_working_3-way'!V226^2+4*'OddsRatio_working_3-way'!U226^3/27</f>
        <v>-4.1446821788277993E-2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0.15833027772599867</v>
      </c>
      <c r="Y226" s="11">
        <f>IF('OddsRatio_working_3-way'!W226&gt;=0,IF('OddsRatio_working_3-way'!V226+SQRT('OddsRatio_working_3-way'!W226)&gt;0,0,PI()),ACOS('OddsRatio_working_3-way'!V226/(2*'OddsRatio_working_3-way'!X226)))</f>
        <v>0.69829431543784304</v>
      </c>
      <c r="Z226" s="11">
        <f>'OddsRatio_working_3-way'!X226^(1/3)*COS('OddsRatio_working_3-way'!Y226/3)</f>
        <v>0.52639927059246316</v>
      </c>
      <c r="AA226" s="11">
        <f>'OddsRatio_working_3-way'!X226^(1/3)*COS(('OddsRatio_working_3-way'!Y226+2*PI())/3)</f>
        <v>-0.37127012747437022</v>
      </c>
      <c r="AB226" s="11">
        <f>'OddsRatio_working_3-way'!X226^(1/3)*COS(('OddsRatio_working_3-way'!Y226+4*PI())/3)</f>
        <v>-0.15512914311809264</v>
      </c>
      <c r="AC226" s="11">
        <f>'OddsRatio_working_3-way'!X226^(1/3)*SIN('OddsRatio_working_3-way'!Y226/3)</f>
        <v>0.12478905550100754</v>
      </c>
      <c r="AD226" s="11">
        <f>'OddsRatio_working_3-way'!X226^(1/3)*SIN(('OddsRatio_working_3-way'!Y226+2*PI())/3)</f>
        <v>0.39348061311616822</v>
      </c>
      <c r="AE226" s="11">
        <f>'OddsRatio_working_3-way'!X226^(1/3)*SIN(('OddsRatio_working_3-way'!Y226+4*PI())/3)</f>
        <v>-0.51826966861717572</v>
      </c>
      <c r="AF226" s="11">
        <f>-'OddsRatio_working_3-way'!U226/(3*'OddsRatio_working_3-way'!X226^(1/3))*COS(('OddsRatio_working_3-way'!Y226)/3)</f>
        <v>0.52639927059246305</v>
      </c>
      <c r="AG226" s="11">
        <f>-'OddsRatio_working_3-way'!U226/(3*'OddsRatio_working_3-way'!X226^(1/3))*COS(('OddsRatio_working_3-way'!Y226+2*PI())/3)</f>
        <v>-0.3712701274743701</v>
      </c>
      <c r="AH226" s="11">
        <f>-'OddsRatio_working_3-way'!U226/(3*'OddsRatio_working_3-way'!X226^(1/3))*COS(('OddsRatio_working_3-way'!Y226+4*PI())/3)</f>
        <v>-0.15512914311809262</v>
      </c>
      <c r="AI226" s="11">
        <f>'OddsRatio_working_3-way'!U226/(3*'OddsRatio_working_3-way'!X226^(1/3))*SIN(('OddsRatio_working_3-way'!Y226)/3)</f>
        <v>-0.12478905550100751</v>
      </c>
      <c r="AJ226" s="11">
        <f>'OddsRatio_working_3-way'!U226/(3*'OddsRatio_working_3-way'!X226^(1/3))*SIN(('OddsRatio_working_3-way'!Y226+2*PI())/3)</f>
        <v>-0.39348061311616817</v>
      </c>
      <c r="AK226" s="11">
        <f>'OddsRatio_working_3-way'!U226/(3*'OddsRatio_working_3-way'!X226^(1/3))*SIN(('OddsRatio_working_3-way'!Y226+4*PI())/3)</f>
        <v>0.51826966861717561</v>
      </c>
      <c r="AL226" s="11">
        <f>'OddsRatio_working_3-way'!Z226+'OddsRatio_working_3-way'!AF226</f>
        <v>1.0527985411849263</v>
      </c>
      <c r="AM226" s="11">
        <f>'OddsRatio_working_3-way'!AA226+'OddsRatio_working_3-way'!AG226</f>
        <v>-0.74254025494874032</v>
      </c>
      <c r="AN226" s="11">
        <f>'OddsRatio_working_3-way'!AB226+'OddsRatio_working_3-way'!AH226</f>
        <v>-0.31025828623618523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1.0527985411849263</v>
      </c>
      <c r="AS226" s="11">
        <f>IF(('OddsRatio_working_3-way'!X226=0),IF(Q226&gt;0,-Q226^(1/3),(-Q226)^(1/3)),'OddsRatio_working_3-way'!AM226-'OddsRatio_working_3-way'!R226/3)</f>
        <v>-0.74254025494874032</v>
      </c>
      <c r="AT226" s="11">
        <f>IF(('OddsRatio_working_3-way'!X226=0),IF(Q226&gt;0,-Q226^(1/3),(-Q226)^(1/3)),'OddsRatio_working_3-way'!AN226-'OddsRatio_working_3-way'!R226/3)</f>
        <v>-0.31025828623618523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2.34</v>
      </c>
      <c r="B227" s="4">
        <f>IF('True_Odds_Calculator_3-way'!B228="","",'True_Odds_Calculator_3-way'!B228)</f>
        <v>3.2</v>
      </c>
      <c r="C227" s="4">
        <f>IF('True_Odds_Calculator_3-way'!C228="","",'True_Odds_Calculator_3-way'!C228)</f>
        <v>3.48</v>
      </c>
      <c r="D227" s="9">
        <f t="shared" si="52"/>
        <v>0.41729544290073378</v>
      </c>
      <c r="E227" s="9">
        <f t="shared" si="53"/>
        <v>0.3037140956435479</v>
      </c>
      <c r="F227" s="9">
        <f t="shared" si="54"/>
        <v>0.27899046145571826</v>
      </c>
      <c r="G227" s="9">
        <f t="shared" si="55"/>
        <v>1.0420773926171245</v>
      </c>
      <c r="H227" s="9">
        <f t="shared" si="56"/>
        <v>2.3963837061069464</v>
      </c>
      <c r="I227" s="9">
        <f t="shared" si="57"/>
        <v>3.2925702637576744</v>
      </c>
      <c r="J227" s="9">
        <f t="shared" si="58"/>
        <v>3.5843519336904688</v>
      </c>
      <c r="K227" s="11">
        <f t="shared" si="59"/>
        <v>0.42735042735042739</v>
      </c>
      <c r="L227" s="11">
        <f t="shared" si="60"/>
        <v>0.3125</v>
      </c>
      <c r="M227" s="11">
        <f t="shared" si="61"/>
        <v>0.28735632183908044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-0.28056537970331075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0.23102097455545734</v>
      </c>
      <c r="Q227" s="11">
        <f>2*'OddsRatio_working_3-way'!K227*'OddsRatio_working_3-way'!L227*'OddsRatio_working_3-way'!M227</f>
        <v>7.6751154337361238E-2</v>
      </c>
      <c r="R227" s="11">
        <f t="shared" si="62"/>
        <v>0</v>
      </c>
      <c r="S227" s="11">
        <f t="shared" si="63"/>
        <v>-0.82341226419223534</v>
      </c>
      <c r="T227" s="11">
        <f t="shared" si="64"/>
        <v>-0.27355889175821774</v>
      </c>
      <c r="U227" s="11">
        <f>'OddsRatio_working_3-way'!S227-'OddsRatio_working_3-way'!R227^2/3</f>
        <v>-0.82341226419223534</v>
      </c>
      <c r="V227" s="11">
        <f>'OddsRatio_working_3-way'!S227*'OddsRatio_working_3-way'!R227/3-2*'OddsRatio_working_3-way'!R227^3/27-'OddsRatio_working_3-way'!T227</f>
        <v>0.27355889175821774</v>
      </c>
      <c r="W227" s="11">
        <f>'OddsRatio_working_3-way'!V227^2+4*'OddsRatio_working_3-way'!U227^3/27</f>
        <v>-7.8736663970309234E-3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0.1437951091458044</v>
      </c>
      <c r="Y227" s="11">
        <f>IF('OddsRatio_working_3-way'!W227&gt;=0,IF('OddsRatio_working_3-way'!V227+SQRT('OddsRatio_working_3-way'!W227)&gt;0,0,PI()),ACOS('OddsRatio_working_3-way'!V227/(2*'OddsRatio_working_3-way'!X227)))</f>
        <v>0.31365994505679451</v>
      </c>
      <c r="Z227" s="11">
        <f>'OddsRatio_working_3-way'!X227^(1/3)*COS('OddsRatio_working_3-way'!Y227/3)</f>
        <v>0.52103869630856214</v>
      </c>
      <c r="AA227" s="11">
        <f>'OddsRatio_working_3-way'!X227^(1/3)*COS(('OddsRatio_working_3-way'!Y227+2*PI())/3)</f>
        <v>-0.30786988943803284</v>
      </c>
      <c r="AB227" s="11">
        <f>'OddsRatio_working_3-way'!X227^(1/3)*COS(('OddsRatio_working_3-way'!Y227+4*PI())/3)</f>
        <v>-0.21316880687052944</v>
      </c>
      <c r="AC227" s="11">
        <f>'OddsRatio_working_3-way'!X227^(1/3)*SIN('OddsRatio_working_3-way'!Y227/3)</f>
        <v>5.4675695512896999E-2</v>
      </c>
      <c r="AD227" s="11">
        <f>'OddsRatio_working_3-way'!X227^(1/3)*SIN(('OddsRatio_working_3-way'!Y227+2*PI())/3)</f>
        <v>0.42389489960149151</v>
      </c>
      <c r="AE227" s="11">
        <f>'OddsRatio_working_3-way'!X227^(1/3)*SIN(('OddsRatio_working_3-way'!Y227+4*PI())/3)</f>
        <v>-0.47857059511438854</v>
      </c>
      <c r="AF227" s="11">
        <f>-'OddsRatio_working_3-way'!U227/(3*'OddsRatio_working_3-way'!X227^(1/3))*COS(('OddsRatio_working_3-way'!Y227)/3)</f>
        <v>0.52103869630856225</v>
      </c>
      <c r="AG227" s="11">
        <f>-'OddsRatio_working_3-way'!U227/(3*'OddsRatio_working_3-way'!X227^(1/3))*COS(('OddsRatio_working_3-way'!Y227+2*PI())/3)</f>
        <v>-0.3078698894380329</v>
      </c>
      <c r="AH227" s="11">
        <f>-'OddsRatio_working_3-way'!U227/(3*'OddsRatio_working_3-way'!X227^(1/3))*COS(('OddsRatio_working_3-way'!Y227+4*PI())/3)</f>
        <v>-0.21316880687052947</v>
      </c>
      <c r="AI227" s="11">
        <f>'OddsRatio_working_3-way'!U227/(3*'OddsRatio_working_3-way'!X227^(1/3))*SIN(('OddsRatio_working_3-way'!Y227)/3)</f>
        <v>-5.4675695512897013E-2</v>
      </c>
      <c r="AJ227" s="11">
        <f>'OddsRatio_working_3-way'!U227/(3*'OddsRatio_working_3-way'!X227^(1/3))*SIN(('OddsRatio_working_3-way'!Y227+2*PI())/3)</f>
        <v>-0.42389489960149157</v>
      </c>
      <c r="AK227" s="11">
        <f>'OddsRatio_working_3-way'!U227/(3*'OddsRatio_working_3-way'!X227^(1/3))*SIN(('OddsRatio_working_3-way'!Y227+4*PI())/3)</f>
        <v>0.47857059511438865</v>
      </c>
      <c r="AL227" s="11">
        <f>'OddsRatio_working_3-way'!Z227+'OddsRatio_working_3-way'!AF227</f>
        <v>1.0420773926171245</v>
      </c>
      <c r="AM227" s="11">
        <f>'OddsRatio_working_3-way'!AA227+'OddsRatio_working_3-way'!AG227</f>
        <v>-0.61573977887606568</v>
      </c>
      <c r="AN227" s="11">
        <f>'OddsRatio_working_3-way'!AB227+'OddsRatio_working_3-way'!AH227</f>
        <v>-0.42633761374105894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1.0420773926171245</v>
      </c>
      <c r="AS227" s="11">
        <f>IF(('OddsRatio_working_3-way'!X227=0),IF(Q227&gt;0,-Q227^(1/3),(-Q227)^(1/3)),'OddsRatio_working_3-way'!AM227-'OddsRatio_working_3-way'!R227/3)</f>
        <v>-0.61573977887606568</v>
      </c>
      <c r="AT227" s="11">
        <f>IF(('OddsRatio_working_3-way'!X227=0),IF(Q227&gt;0,-Q227^(1/3),(-Q227)^(1/3)),'OddsRatio_working_3-way'!AN227-'OddsRatio_working_3-way'!R227/3)</f>
        <v>-0.42633761374105894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2.92</v>
      </c>
      <c r="B228" s="4">
        <f>IF('True_Odds_Calculator_3-way'!B229="","",'True_Odds_Calculator_3-way'!B229)</f>
        <v>3.33</v>
      </c>
      <c r="C228" s="4">
        <f>IF('True_Odds_Calculator_3-way'!C229="","",'True_Odds_Calculator_3-way'!C229)</f>
        <v>2.6</v>
      </c>
      <c r="D228" s="9">
        <f t="shared" si="52"/>
        <v>0.33329090023193847</v>
      </c>
      <c r="E228" s="9">
        <f t="shared" si="53"/>
        <v>0.29175385378576113</v>
      </c>
      <c r="F228" s="9">
        <f t="shared" si="54"/>
        <v>0.3749552459823004</v>
      </c>
      <c r="G228" s="9">
        <f t="shared" si="55"/>
        <v>1.0418655971531674</v>
      </c>
      <c r="H228" s="9">
        <f t="shared" si="56"/>
        <v>3.0003819465340817</v>
      </c>
      <c r="I228" s="9">
        <f t="shared" si="57"/>
        <v>3.4275468413668797</v>
      </c>
      <c r="J228" s="9">
        <f t="shared" si="58"/>
        <v>2.6669849554450682</v>
      </c>
      <c r="K228" s="11">
        <f t="shared" si="59"/>
        <v>0.34246575342465752</v>
      </c>
      <c r="L228" s="11">
        <f t="shared" si="60"/>
        <v>0.3003003003003003</v>
      </c>
      <c r="M228" s="11">
        <f t="shared" si="61"/>
        <v>0.38461538461538458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-0.28312400915140645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0.23139577934098482</v>
      </c>
      <c r="Q228" s="11">
        <f>2*'OddsRatio_working_3-way'!K228*'OddsRatio_working_3-way'!L228*'OddsRatio_working_3-way'!M228</f>
        <v>7.9109668150764034E-2</v>
      </c>
      <c r="R228" s="11">
        <f t="shared" si="62"/>
        <v>0</v>
      </c>
      <c r="S228" s="11">
        <f t="shared" si="63"/>
        <v>-0.81729479613733891</v>
      </c>
      <c r="T228" s="11">
        <f t="shared" si="64"/>
        <v>-0.27941702432045773</v>
      </c>
      <c r="U228" s="11">
        <f>'OddsRatio_working_3-way'!S228-'OddsRatio_working_3-way'!R228^2/3</f>
        <v>-0.81729479613733891</v>
      </c>
      <c r="V228" s="11">
        <f>'OddsRatio_working_3-way'!S228*'OddsRatio_working_3-way'!R228/3-2*'OddsRatio_working_3-way'!R228^3/27-'OddsRatio_working_3-way'!T228</f>
        <v>0.27941702432045773</v>
      </c>
      <c r="W228" s="11">
        <f>'OddsRatio_working_3-way'!V228^2+4*'OddsRatio_working_3-way'!U228^3/27</f>
        <v>-2.8045036407808727E-3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0.14219561976453435</v>
      </c>
      <c r="Y228" s="11">
        <f>IF('OddsRatio_working_3-way'!W228&gt;=0,IF('OddsRatio_working_3-way'!V228+SQRT('OddsRatio_working_3-way'!W228)&gt;0,0,PI()),ACOS('OddsRatio_working_3-way'!V228/(2*'OddsRatio_working_3-way'!X228)))</f>
        <v>0.18730709451786964</v>
      </c>
      <c r="Z228" s="11">
        <f>'OddsRatio_working_3-way'!X228^(1/3)*COS('OddsRatio_working_3-way'!Y228/3)</f>
        <v>0.5209327985765837</v>
      </c>
      <c r="AA228" s="11">
        <f>'OddsRatio_working_3-way'!X228^(1/3)*COS(('OddsRatio_working_3-way'!Y228+2*PI())/3)</f>
        <v>-0.28867036283441583</v>
      </c>
      <c r="AB228" s="11">
        <f>'OddsRatio_working_3-way'!X228^(1/3)*COS(('OddsRatio_working_3-way'!Y228+4*PI())/3)</f>
        <v>-0.23226243574216807</v>
      </c>
      <c r="AC228" s="11">
        <f>'OddsRatio_working_3-way'!X228^(1/3)*SIN('OddsRatio_working_3-way'!Y228/3)</f>
        <v>3.2567131891138031E-2</v>
      </c>
      <c r="AD228" s="11">
        <f>'OddsRatio_working_3-way'!X228^(1/3)*SIN(('OddsRatio_working_3-way'!Y228+2*PI())/3)</f>
        <v>0.43485747128627456</v>
      </c>
      <c r="AE228" s="11">
        <f>'OddsRatio_working_3-way'!X228^(1/3)*SIN(('OddsRatio_working_3-way'!Y228+4*PI())/3)</f>
        <v>-0.46742460317741258</v>
      </c>
      <c r="AF228" s="11">
        <f>-'OddsRatio_working_3-way'!U228/(3*'OddsRatio_working_3-way'!X228^(1/3))*COS(('OddsRatio_working_3-way'!Y228)/3)</f>
        <v>0.52093279857658359</v>
      </c>
      <c r="AG228" s="11">
        <f>-'OddsRatio_working_3-way'!U228/(3*'OddsRatio_working_3-way'!X228^(1/3))*COS(('OddsRatio_working_3-way'!Y228+2*PI())/3)</f>
        <v>-0.28867036283441577</v>
      </c>
      <c r="AH228" s="11">
        <f>-'OddsRatio_working_3-way'!U228/(3*'OddsRatio_working_3-way'!X228^(1/3))*COS(('OddsRatio_working_3-way'!Y228+4*PI())/3)</f>
        <v>-0.23226243574216804</v>
      </c>
      <c r="AI228" s="11">
        <f>'OddsRatio_working_3-way'!U228/(3*'OddsRatio_working_3-way'!X228^(1/3))*SIN(('OddsRatio_working_3-way'!Y228)/3)</f>
        <v>-3.2567131891138024E-2</v>
      </c>
      <c r="AJ228" s="11">
        <f>'OddsRatio_working_3-way'!U228/(3*'OddsRatio_working_3-way'!X228^(1/3))*SIN(('OddsRatio_working_3-way'!Y228+2*PI())/3)</f>
        <v>-0.4348574712862745</v>
      </c>
      <c r="AK228" s="11">
        <f>'OddsRatio_working_3-way'!U228/(3*'OddsRatio_working_3-way'!X228^(1/3))*SIN(('OddsRatio_working_3-way'!Y228+4*PI())/3)</f>
        <v>0.46742460317741247</v>
      </c>
      <c r="AL228" s="11">
        <f>'OddsRatio_working_3-way'!Z228+'OddsRatio_working_3-way'!AF228</f>
        <v>1.0418655971531674</v>
      </c>
      <c r="AM228" s="11">
        <f>'OddsRatio_working_3-way'!AA228+'OddsRatio_working_3-way'!AG228</f>
        <v>-0.57734072566883166</v>
      </c>
      <c r="AN228" s="11">
        <f>'OddsRatio_working_3-way'!AB228+'OddsRatio_working_3-way'!AH228</f>
        <v>-0.46452487148433608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1.0418655971531674</v>
      </c>
      <c r="AS228" s="11">
        <f>IF(('OddsRatio_working_3-way'!X228=0),IF(Q228&gt;0,-Q228^(1/3),(-Q228)^(1/3)),'OddsRatio_working_3-way'!AM228-'OddsRatio_working_3-way'!R228/3)</f>
        <v>-0.57734072566883166</v>
      </c>
      <c r="AT228" s="11">
        <f>IF(('OddsRatio_working_3-way'!X228=0),IF(Q228&gt;0,-Q228^(1/3),(-Q228)^(1/3)),'OddsRatio_working_3-way'!AN228-'OddsRatio_working_3-way'!R228/3)</f>
        <v>-0.46452487148433608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2.44</v>
      </c>
      <c r="B229" s="4">
        <f>IF('True_Odds_Calculator_3-way'!B230="","",'True_Odds_Calculator_3-way'!B230)</f>
        <v>3.2</v>
      </c>
      <c r="C229" s="4">
        <f>IF('True_Odds_Calculator_3-way'!C230="","",'True_Odds_Calculator_3-way'!C230)</f>
        <v>3.06</v>
      </c>
      <c r="D229" s="9">
        <f t="shared" si="52"/>
        <v>0.39220090548432301</v>
      </c>
      <c r="E229" s="9">
        <f t="shared" si="53"/>
        <v>0.29694578777221825</v>
      </c>
      <c r="F229" s="9">
        <f t="shared" si="54"/>
        <v>0.31085330674345885</v>
      </c>
      <c r="G229" s="9">
        <f t="shared" si="55"/>
        <v>1.0761900307281342</v>
      </c>
      <c r="H229" s="9">
        <f t="shared" si="56"/>
        <v>2.5497136442485133</v>
      </c>
      <c r="I229" s="9">
        <f t="shared" si="57"/>
        <v>3.367618067601895</v>
      </c>
      <c r="J229" s="9">
        <f t="shared" si="58"/>
        <v>3.2169514632999561</v>
      </c>
      <c r="K229" s="11">
        <f t="shared" si="59"/>
        <v>0.4098360655737705</v>
      </c>
      <c r="L229" s="11">
        <f t="shared" si="60"/>
        <v>0.3125</v>
      </c>
      <c r="M229" s="11">
        <f t="shared" si="61"/>
        <v>0.32679738562091504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-0.27314368370298947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0.23856878817100616</v>
      </c>
      <c r="Q229" s="11">
        <f>2*'OddsRatio_working_3-way'!K229*'OddsRatio_working_3-way'!L229*'OddsRatio_working_3-way'!M229</f>
        <v>8.3708346726668825E-2</v>
      </c>
      <c r="R229" s="11">
        <f t="shared" si="62"/>
        <v>0</v>
      </c>
      <c r="S229" s="11">
        <f t="shared" si="63"/>
        <v>-0.87341865254486606</v>
      </c>
      <c r="T229" s="11">
        <f t="shared" si="64"/>
        <v>-0.30646268510346175</v>
      </c>
      <c r="U229" s="11">
        <f>'OddsRatio_working_3-way'!S229-'OddsRatio_working_3-way'!R229^2/3</f>
        <v>-0.87341865254486606</v>
      </c>
      <c r="V229" s="11">
        <f>'OddsRatio_working_3-way'!S229*'OddsRatio_working_3-way'!R229/3-2*'OddsRatio_working_3-way'!R229^3/27-'OddsRatio_working_3-way'!T229</f>
        <v>0.30646268510346175</v>
      </c>
      <c r="W229" s="11">
        <f>'OddsRatio_working_3-way'!V229^2+4*'OddsRatio_working_3-way'!U229^3/27</f>
        <v>-4.7911823193962505E-3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0.1570911834574269</v>
      </c>
      <c r="Y229" s="11">
        <f>IF('OddsRatio_working_3-way'!W229&gt;=0,IF('OddsRatio_working_3-way'!V229+SQRT('OddsRatio_working_3-way'!W229)&gt;0,0,PI()),ACOS('OddsRatio_working_3-way'!V229/(2*'OddsRatio_working_3-way'!X229)))</f>
        <v>0.22213504018088392</v>
      </c>
      <c r="Z229" s="11">
        <f>'OddsRatio_working_3-way'!X229^(1/3)*COS('OddsRatio_working_3-way'!Y229/3)</f>
        <v>0.53809501536406723</v>
      </c>
      <c r="AA229" s="11">
        <f>'OddsRatio_working_3-way'!X229^(1/3)*COS(('OddsRatio_working_3-way'!Y229+2*PI())/3)</f>
        <v>-0.30361597548832786</v>
      </c>
      <c r="AB229" s="11">
        <f>'OddsRatio_working_3-way'!X229^(1/3)*COS(('OddsRatio_working_3-way'!Y229+4*PI())/3)</f>
        <v>-0.23447903987573943</v>
      </c>
      <c r="AC229" s="11">
        <f>'OddsRatio_working_3-way'!X229^(1/3)*SIN('OddsRatio_working_3-way'!Y229/3)</f>
        <v>3.9916228386873732E-2</v>
      </c>
      <c r="AD229" s="11">
        <f>'OddsRatio_working_3-way'!X229^(1/3)*SIN(('OddsRatio_working_3-way'!Y229+2*PI())/3)</f>
        <v>0.44604583876162307</v>
      </c>
      <c r="AE229" s="11">
        <f>'OddsRatio_working_3-way'!X229^(1/3)*SIN(('OddsRatio_working_3-way'!Y229+4*PI())/3)</f>
        <v>-0.48596206714849682</v>
      </c>
      <c r="AF229" s="11">
        <f>-'OddsRatio_working_3-way'!U229/(3*'OddsRatio_working_3-way'!X229^(1/3))*COS(('OddsRatio_working_3-way'!Y229)/3)</f>
        <v>0.53809501536406712</v>
      </c>
      <c r="AG229" s="11">
        <f>-'OddsRatio_working_3-way'!U229/(3*'OddsRatio_working_3-way'!X229^(1/3))*COS(('OddsRatio_working_3-way'!Y229+2*PI())/3)</f>
        <v>-0.30361597548832781</v>
      </c>
      <c r="AH229" s="11">
        <f>-'OddsRatio_working_3-way'!U229/(3*'OddsRatio_working_3-way'!X229^(1/3))*COS(('OddsRatio_working_3-way'!Y229+4*PI())/3)</f>
        <v>-0.2344790398757394</v>
      </c>
      <c r="AI229" s="11">
        <f>'OddsRatio_working_3-way'!U229/(3*'OddsRatio_working_3-way'!X229^(1/3))*SIN(('OddsRatio_working_3-way'!Y229)/3)</f>
        <v>-3.9916228386873726E-2</v>
      </c>
      <c r="AJ229" s="11">
        <f>'OddsRatio_working_3-way'!U229/(3*'OddsRatio_working_3-way'!X229^(1/3))*SIN(('OddsRatio_working_3-way'!Y229+2*PI())/3)</f>
        <v>-0.44604583876162296</v>
      </c>
      <c r="AK229" s="11">
        <f>'OddsRatio_working_3-way'!U229/(3*'OddsRatio_working_3-way'!X229^(1/3))*SIN(('OddsRatio_working_3-way'!Y229+4*PI())/3)</f>
        <v>0.48596206714849671</v>
      </c>
      <c r="AL229" s="11">
        <f>'OddsRatio_working_3-way'!Z229+'OddsRatio_working_3-way'!AF229</f>
        <v>1.0761900307281342</v>
      </c>
      <c r="AM229" s="11">
        <f>'OddsRatio_working_3-way'!AA229+'OddsRatio_working_3-way'!AG229</f>
        <v>-0.60723195097665572</v>
      </c>
      <c r="AN229" s="11">
        <f>'OddsRatio_working_3-way'!AB229+'OddsRatio_working_3-way'!AH229</f>
        <v>-0.46895807975147885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1.0761900307281342</v>
      </c>
      <c r="AS229" s="11">
        <f>IF(('OddsRatio_working_3-way'!X229=0),IF(Q229&gt;0,-Q229^(1/3),(-Q229)^(1/3)),'OddsRatio_working_3-way'!AM229-'OddsRatio_working_3-way'!R229/3)</f>
        <v>-0.60723195097665572</v>
      </c>
      <c r="AT229" s="11">
        <f>IF(('OddsRatio_working_3-way'!X229=0),IF(Q229&gt;0,-Q229^(1/3),(-Q229)^(1/3)),'OddsRatio_working_3-way'!AN229-'OddsRatio_working_3-way'!R229/3)</f>
        <v>-0.46895807975147885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2.76</v>
      </c>
      <c r="B230" s="4">
        <f>IF('True_Odds_Calculator_3-way'!B231="","",'True_Odds_Calculator_3-way'!B231)</f>
        <v>3.41</v>
      </c>
      <c r="C230" s="4">
        <f>IF('True_Odds_Calculator_3-way'!C231="","",'True_Odds_Calculator_3-way'!C231)</f>
        <v>2.69</v>
      </c>
      <c r="D230" s="9">
        <f t="shared" si="52"/>
        <v>0.35291645031875796</v>
      </c>
      <c r="E230" s="9">
        <f t="shared" si="53"/>
        <v>0.28484441238774882</v>
      </c>
      <c r="F230" s="9">
        <f t="shared" si="54"/>
        <v>0.36223913729349316</v>
      </c>
      <c r="G230" s="9">
        <f t="shared" si="55"/>
        <v>1.0417794564162639</v>
      </c>
      <c r="H230" s="9">
        <f t="shared" si="56"/>
        <v>2.833531843292624</v>
      </c>
      <c r="I230" s="9">
        <f t="shared" si="57"/>
        <v>3.5106884899631967</v>
      </c>
      <c r="J230" s="9">
        <f t="shared" si="58"/>
        <v>2.7606072813434861</v>
      </c>
      <c r="K230" s="11">
        <f t="shared" si="59"/>
        <v>0.3623188405797102</v>
      </c>
      <c r="L230" s="11">
        <f t="shared" si="60"/>
        <v>0.29325513196480935</v>
      </c>
      <c r="M230" s="11">
        <f t="shared" si="61"/>
        <v>0.37174721189591081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-0.28313963895855165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0.23146315841196369</v>
      </c>
      <c r="Q230" s="11">
        <f>2*'OddsRatio_working_3-way'!K230*'OddsRatio_working_3-way'!L230*'OddsRatio_working_3-way'!M230</f>
        <v>7.8997664987018323E-2</v>
      </c>
      <c r="R230" s="11">
        <f t="shared" si="62"/>
        <v>0</v>
      </c>
      <c r="S230" s="11">
        <f t="shared" si="63"/>
        <v>-0.81748765119336464</v>
      </c>
      <c r="T230" s="11">
        <f t="shared" si="64"/>
        <v>-0.27900602429807669</v>
      </c>
      <c r="U230" s="11">
        <f>'OddsRatio_working_3-way'!S230-'OddsRatio_working_3-way'!R230^2/3</f>
        <v>-0.81748765119336464</v>
      </c>
      <c r="V230" s="11">
        <f>'OddsRatio_working_3-way'!S230*'OddsRatio_working_3-way'!R230/3-2*'OddsRatio_working_3-way'!R230^3/27-'OddsRatio_working_3-way'!T230</f>
        <v>0.27900602429807669</v>
      </c>
      <c r="W230" s="11">
        <f>'OddsRatio_working_3-way'!V230^2+4*'OddsRatio_working_3-way'!U230^3/27</f>
        <v>-3.0912830564956834E-3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0.14224595306292079</v>
      </c>
      <c r="Y230" s="11">
        <f>IF('OddsRatio_working_3-way'!W230&gt;=0,IF('OddsRatio_working_3-way'!V230+SQRT('OddsRatio_working_3-way'!W230)&gt;0,0,PI()),ACOS('OddsRatio_working_3-way'!V230/(2*'OddsRatio_working_3-way'!X230)))</f>
        <v>0.19669966617363843</v>
      </c>
      <c r="Z230" s="11">
        <f>'OddsRatio_working_3-way'!X230^(1/3)*COS('OddsRatio_working_3-way'!Y230/3)</f>
        <v>0.52088972820813195</v>
      </c>
      <c r="AA230" s="11">
        <f>'OddsRatio_working_3-way'!X230^(1/3)*COS(('OddsRatio_working_3-way'!Y230+2*PI())/3)</f>
        <v>-0.29006463931902965</v>
      </c>
      <c r="AB230" s="11">
        <f>'OddsRatio_working_3-way'!X230^(1/3)*COS(('OddsRatio_working_3-way'!Y230+4*PI())/3)</f>
        <v>-0.23082508888910264</v>
      </c>
      <c r="AC230" s="11">
        <f>'OddsRatio_working_3-way'!X230^(1/3)*SIN('OddsRatio_working_3-way'!Y230/3)</f>
        <v>3.4201970387390944E-2</v>
      </c>
      <c r="AD230" s="11">
        <f>'OddsRatio_working_3-way'!X230^(1/3)*SIN(('OddsRatio_working_3-way'!Y230+2*PI())/3)</f>
        <v>0.4340027520049185</v>
      </c>
      <c r="AE230" s="11">
        <f>'OddsRatio_working_3-way'!X230^(1/3)*SIN(('OddsRatio_working_3-way'!Y230+4*PI())/3)</f>
        <v>-0.46820472239230926</v>
      </c>
      <c r="AF230" s="11">
        <f>-'OddsRatio_working_3-way'!U230/(3*'OddsRatio_working_3-way'!X230^(1/3))*COS(('OddsRatio_working_3-way'!Y230)/3)</f>
        <v>0.52088972820813195</v>
      </c>
      <c r="AG230" s="11">
        <f>-'OddsRatio_working_3-way'!U230/(3*'OddsRatio_working_3-way'!X230^(1/3))*COS(('OddsRatio_working_3-way'!Y230+2*PI())/3)</f>
        <v>-0.29006463931902965</v>
      </c>
      <c r="AH230" s="11">
        <f>-'OddsRatio_working_3-way'!U230/(3*'OddsRatio_working_3-way'!X230^(1/3))*COS(('OddsRatio_working_3-way'!Y230+4*PI())/3)</f>
        <v>-0.23082508888910264</v>
      </c>
      <c r="AI230" s="11">
        <f>'OddsRatio_working_3-way'!U230/(3*'OddsRatio_working_3-way'!X230^(1/3))*SIN(('OddsRatio_working_3-way'!Y230)/3)</f>
        <v>-3.4201970387390944E-2</v>
      </c>
      <c r="AJ230" s="11">
        <f>'OddsRatio_working_3-way'!U230/(3*'OddsRatio_working_3-way'!X230^(1/3))*SIN(('OddsRatio_working_3-way'!Y230+2*PI())/3)</f>
        <v>-0.4340027520049185</v>
      </c>
      <c r="AK230" s="11">
        <f>'OddsRatio_working_3-way'!U230/(3*'OddsRatio_working_3-way'!X230^(1/3))*SIN(('OddsRatio_working_3-way'!Y230+4*PI())/3)</f>
        <v>0.46820472239230926</v>
      </c>
      <c r="AL230" s="11">
        <f>'OddsRatio_working_3-way'!Z230+'OddsRatio_working_3-way'!AF230</f>
        <v>1.0417794564162639</v>
      </c>
      <c r="AM230" s="11">
        <f>'OddsRatio_working_3-way'!AA230+'OddsRatio_working_3-way'!AG230</f>
        <v>-0.5801292786380593</v>
      </c>
      <c r="AN230" s="11">
        <f>'OddsRatio_working_3-way'!AB230+'OddsRatio_working_3-way'!AH230</f>
        <v>-0.46165017777820527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1.0417794564162639</v>
      </c>
      <c r="AS230" s="11">
        <f>IF(('OddsRatio_working_3-way'!X230=0),IF(Q230&gt;0,-Q230^(1/3),(-Q230)^(1/3)),'OddsRatio_working_3-way'!AM230-'OddsRatio_working_3-way'!R230/3)</f>
        <v>-0.5801292786380593</v>
      </c>
      <c r="AT230" s="11">
        <f>IF(('OddsRatio_working_3-way'!X230=0),IF(Q230&gt;0,-Q230^(1/3),(-Q230)^(1/3)),'OddsRatio_working_3-way'!AN230-'OddsRatio_working_3-way'!R230/3)</f>
        <v>-0.46165017777820527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2.17</v>
      </c>
      <c r="B231" s="4">
        <f>IF('True_Odds_Calculator_3-way'!B232="","",'True_Odds_Calculator_3-way'!B232)</f>
        <v>3.22</v>
      </c>
      <c r="C231" s="4">
        <f>IF('True_Odds_Calculator_3-way'!C232="","",'True_Odds_Calculator_3-way'!C232)</f>
        <v>3.88</v>
      </c>
      <c r="D231" s="9">
        <f t="shared" si="52"/>
        <v>0.44971055530557646</v>
      </c>
      <c r="E231" s="9">
        <f t="shared" si="53"/>
        <v>0.30104140665388768</v>
      </c>
      <c r="F231" s="9">
        <f t="shared" si="54"/>
        <v>0.24924803804053619</v>
      </c>
      <c r="G231" s="9">
        <f t="shared" si="55"/>
        <v>1.04585683650141</v>
      </c>
      <c r="H231" s="9">
        <f t="shared" si="56"/>
        <v>2.2236524987066497</v>
      </c>
      <c r="I231" s="9">
        <f t="shared" si="57"/>
        <v>3.3218021770331303</v>
      </c>
      <c r="J231" s="9">
        <f t="shared" si="58"/>
        <v>4.012067689124061</v>
      </c>
      <c r="K231" s="11">
        <f t="shared" si="59"/>
        <v>0.46082949308755761</v>
      </c>
      <c r="L231" s="11">
        <f t="shared" si="60"/>
        <v>0.3105590062111801</v>
      </c>
      <c r="M231" s="11">
        <f t="shared" si="61"/>
        <v>0.25773195876288663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-0.27592051554358987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0.23127048422063984</v>
      </c>
      <c r="Q231" s="11">
        <f>2*'OddsRatio_working_3-way'!K231*'OddsRatio_working_3-way'!L231*'OddsRatio_working_3-way'!M231</f>
        <v>7.3770489384574117E-2</v>
      </c>
      <c r="R231" s="11">
        <f t="shared" si="62"/>
        <v>0</v>
      </c>
      <c r="S231" s="11">
        <f t="shared" si="63"/>
        <v>-0.83817792151125414</v>
      </c>
      <c r="T231" s="11">
        <f t="shared" si="64"/>
        <v>-0.26736137847248936</v>
      </c>
      <c r="U231" s="11">
        <f>'OddsRatio_working_3-way'!S231-'OddsRatio_working_3-way'!R231^2/3</f>
        <v>-0.83817792151125414</v>
      </c>
      <c r="V231" s="11">
        <f>'OddsRatio_working_3-way'!S231*'OddsRatio_working_3-way'!R231/3-2*'OddsRatio_working_3-way'!R231^3/27-'OddsRatio_working_3-way'!T231</f>
        <v>0.26736137847248936</v>
      </c>
      <c r="W231" s="11">
        <f>'OddsRatio_working_3-way'!V231^2+4*'OddsRatio_working_3-way'!U231^3/27</f>
        <v>-1.5755728046508821E-2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0.14768025828222481</v>
      </c>
      <c r="Y231" s="11">
        <f>IF('OddsRatio_working_3-way'!W231&gt;=0,IF('OddsRatio_working_3-way'!V231+SQRT('OddsRatio_working_3-way'!W231)&gt;0,0,PI()),ACOS('OddsRatio_working_3-way'!V231/(2*'OddsRatio_working_3-way'!X231)))</f>
        <v>0.43893796073794422</v>
      </c>
      <c r="Z231" s="11">
        <f>'OddsRatio_working_3-way'!X231^(1/3)*COS('OddsRatio_working_3-way'!Y231/3)</f>
        <v>0.52292841825070513</v>
      </c>
      <c r="AA231" s="11">
        <f>'OddsRatio_working_3-way'!X231^(1/3)*COS(('OddsRatio_working_3-way'!Y231+2*PI())/3)</f>
        <v>-0.32820162304869321</v>
      </c>
      <c r="AB231" s="11">
        <f>'OddsRatio_working_3-way'!X231^(1/3)*COS(('OddsRatio_working_3-way'!Y231+4*PI())/3)</f>
        <v>-0.19472679520201203</v>
      </c>
      <c r="AC231" s="11">
        <f>'OddsRatio_working_3-way'!X231^(1/3)*SIN('OddsRatio_working_3-way'!Y231/3)</f>
        <v>7.706172778732033E-2</v>
      </c>
      <c r="AD231" s="11">
        <f>'OddsRatio_working_3-way'!X231^(1/3)*SIN(('OddsRatio_working_3-way'!Y231+2*PI())/3)</f>
        <v>0.4143384306722645</v>
      </c>
      <c r="AE231" s="11">
        <f>'OddsRatio_working_3-way'!X231^(1/3)*SIN(('OddsRatio_working_3-way'!Y231+4*PI())/3)</f>
        <v>-0.49140015845958485</v>
      </c>
      <c r="AF231" s="11">
        <f>-'OddsRatio_working_3-way'!U231/(3*'OddsRatio_working_3-way'!X231^(1/3))*COS(('OddsRatio_working_3-way'!Y231)/3)</f>
        <v>0.52292841825070502</v>
      </c>
      <c r="AG231" s="11">
        <f>-'OddsRatio_working_3-way'!U231/(3*'OddsRatio_working_3-way'!X231^(1/3))*COS(('OddsRatio_working_3-way'!Y231+2*PI())/3)</f>
        <v>-0.32820162304869316</v>
      </c>
      <c r="AH231" s="11">
        <f>-'OddsRatio_working_3-way'!U231/(3*'OddsRatio_working_3-way'!X231^(1/3))*COS(('OddsRatio_working_3-way'!Y231+4*PI())/3)</f>
        <v>-0.19472679520201197</v>
      </c>
      <c r="AI231" s="11">
        <f>'OddsRatio_working_3-way'!U231/(3*'OddsRatio_working_3-way'!X231^(1/3))*SIN(('OddsRatio_working_3-way'!Y231)/3)</f>
        <v>-7.7061727787320317E-2</v>
      </c>
      <c r="AJ231" s="11">
        <f>'OddsRatio_working_3-way'!U231/(3*'OddsRatio_working_3-way'!X231^(1/3))*SIN(('OddsRatio_working_3-way'!Y231+2*PI())/3)</f>
        <v>-0.41433843067226439</v>
      </c>
      <c r="AK231" s="11">
        <f>'OddsRatio_working_3-way'!U231/(3*'OddsRatio_working_3-way'!X231^(1/3))*SIN(('OddsRatio_working_3-way'!Y231+4*PI())/3)</f>
        <v>0.49140015845958473</v>
      </c>
      <c r="AL231" s="11">
        <f>'OddsRatio_working_3-way'!Z231+'OddsRatio_working_3-way'!AF231</f>
        <v>1.04585683650141</v>
      </c>
      <c r="AM231" s="11">
        <f>'OddsRatio_working_3-way'!AA231+'OddsRatio_working_3-way'!AG231</f>
        <v>-0.65640324609738632</v>
      </c>
      <c r="AN231" s="11">
        <f>'OddsRatio_working_3-way'!AB231+'OddsRatio_working_3-way'!AH231</f>
        <v>-0.389453590404024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1.04585683650141</v>
      </c>
      <c r="AS231" s="11">
        <f>IF(('OddsRatio_working_3-way'!X231=0),IF(Q231&gt;0,-Q231^(1/3),(-Q231)^(1/3)),'OddsRatio_working_3-way'!AM231-'OddsRatio_working_3-way'!R231/3)</f>
        <v>-0.65640324609738632</v>
      </c>
      <c r="AT231" s="11">
        <f>IF(('OddsRatio_working_3-way'!X231=0),IF(Q231&gt;0,-Q231^(1/3),(-Q231)^(1/3)),'OddsRatio_working_3-way'!AN231-'OddsRatio_working_3-way'!R231/3)</f>
        <v>-0.389453590404024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3.4</v>
      </c>
      <c r="B232" s="4">
        <f>IF('True_Odds_Calculator_3-way'!B233="","",'True_Odds_Calculator_3-way'!B233)</f>
        <v>3.59</v>
      </c>
      <c r="C232" s="4">
        <f>IF('True_Odds_Calculator_3-way'!C233="","",'True_Odds_Calculator_3-way'!C233)</f>
        <v>2.2000000000000002</v>
      </c>
      <c r="D232" s="9">
        <f t="shared" si="52"/>
        <v>0.28553131241542107</v>
      </c>
      <c r="E232" s="9">
        <f t="shared" si="53"/>
        <v>0.27024564975140741</v>
      </c>
      <c r="F232" s="9">
        <f t="shared" si="54"/>
        <v>0.44422303783317141</v>
      </c>
      <c r="G232" s="9">
        <f t="shared" si="55"/>
        <v>1.0426011913553499</v>
      </c>
      <c r="H232" s="9">
        <f t="shared" si="56"/>
        <v>3.5022428592528394</v>
      </c>
      <c r="I232" s="9">
        <f t="shared" si="57"/>
        <v>3.7003370856103563</v>
      </c>
      <c r="J232" s="9">
        <f t="shared" si="58"/>
        <v>2.2511214296264197</v>
      </c>
      <c r="K232" s="11">
        <f t="shared" si="59"/>
        <v>0.29411764705882354</v>
      </c>
      <c r="L232" s="11">
        <f t="shared" si="60"/>
        <v>0.2785515320334262</v>
      </c>
      <c r="M232" s="11">
        <f t="shared" si="61"/>
        <v>0.45454545454545453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-0.27777695023311921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0.23051256461054925</v>
      </c>
      <c r="Q232" s="11">
        <f>2*'OddsRatio_working_3-way'!K232*'OddsRatio_working_3-way'!L232*'OddsRatio_working_3-way'!M232</f>
        <v>7.4479019260274379E-2</v>
      </c>
      <c r="R232" s="11">
        <f t="shared" si="62"/>
        <v>0</v>
      </c>
      <c r="S232" s="11">
        <f t="shared" si="63"/>
        <v>-0.82984770484770531</v>
      </c>
      <c r="T232" s="11">
        <f t="shared" si="64"/>
        <v>-0.26812526812526821</v>
      </c>
      <c r="U232" s="11">
        <f>'OddsRatio_working_3-way'!S232-'OddsRatio_working_3-way'!R232^2/3</f>
        <v>-0.82984770484770531</v>
      </c>
      <c r="V232" s="11">
        <f>'OddsRatio_working_3-way'!S232*'OddsRatio_working_3-way'!R232/3-2*'OddsRatio_working_3-way'!R232^3/27-'OddsRatio_working_3-way'!T232</f>
        <v>0.26812526812526821</v>
      </c>
      <c r="W232" s="11">
        <f>'OddsRatio_working_3-way'!V232^2+4*'OddsRatio_working_3-way'!U232^3/27</f>
        <v>-1.2771404942059056E-2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0.14548416095000344</v>
      </c>
      <c r="Y232" s="11">
        <f>IF('OddsRatio_working_3-way'!W232&gt;=0,IF('OddsRatio_working_3-way'!V232+SQRT('OddsRatio_working_3-way'!W232)&gt;0,0,PI()),ACOS('OddsRatio_working_3-way'!V232/(2*'OddsRatio_working_3-way'!X232)))</f>
        <v>0.39888921127951571</v>
      </c>
      <c r="Z232" s="11">
        <f>'OddsRatio_working_3-way'!X232^(1/3)*COS('OddsRatio_working_3-way'!Y232/3)</f>
        <v>0.52130059567767495</v>
      </c>
      <c r="AA232" s="11">
        <f>'OddsRatio_working_3-way'!X232^(1/3)*COS(('OddsRatio_working_3-way'!Y232+2*PI())/3)</f>
        <v>-0.32103401188080638</v>
      </c>
      <c r="AB232" s="11">
        <f>'OddsRatio_working_3-way'!X232^(1/3)*COS(('OddsRatio_working_3-way'!Y232+4*PI())/3)</f>
        <v>-0.20026658379686846</v>
      </c>
      <c r="AC232" s="11">
        <f>'OddsRatio_working_3-way'!X232^(1/3)*SIN('OddsRatio_working_3-way'!Y232/3)</f>
        <v>6.9725107113600401E-2</v>
      </c>
      <c r="AD232" s="11">
        <f>'OddsRatio_working_3-way'!X232^(1/3)*SIN(('OddsRatio_working_3-way'!Y232+2*PI())/3)</f>
        <v>0.41659700530802668</v>
      </c>
      <c r="AE232" s="11">
        <f>'OddsRatio_working_3-way'!X232^(1/3)*SIN(('OddsRatio_working_3-way'!Y232+4*PI())/3)</f>
        <v>-0.48632211242162704</v>
      </c>
      <c r="AF232" s="11">
        <f>-'OddsRatio_working_3-way'!U232/(3*'OddsRatio_working_3-way'!X232^(1/3))*COS(('OddsRatio_working_3-way'!Y232)/3)</f>
        <v>0.52130059567767495</v>
      </c>
      <c r="AG232" s="11">
        <f>-'OddsRatio_working_3-way'!U232/(3*'OddsRatio_working_3-way'!X232^(1/3))*COS(('OddsRatio_working_3-way'!Y232+2*PI())/3)</f>
        <v>-0.32103401188080638</v>
      </c>
      <c r="AH232" s="11">
        <f>-'OddsRatio_working_3-way'!U232/(3*'OddsRatio_working_3-way'!X232^(1/3))*COS(('OddsRatio_working_3-way'!Y232+4*PI())/3)</f>
        <v>-0.20026658379686846</v>
      </c>
      <c r="AI232" s="11">
        <f>'OddsRatio_working_3-way'!U232/(3*'OddsRatio_working_3-way'!X232^(1/3))*SIN(('OddsRatio_working_3-way'!Y232)/3)</f>
        <v>-6.9725107113600401E-2</v>
      </c>
      <c r="AJ232" s="11">
        <f>'OddsRatio_working_3-way'!U232/(3*'OddsRatio_working_3-way'!X232^(1/3))*SIN(('OddsRatio_working_3-way'!Y232+2*PI())/3)</f>
        <v>-0.41659700530802668</v>
      </c>
      <c r="AK232" s="11">
        <f>'OddsRatio_working_3-way'!U232/(3*'OddsRatio_working_3-way'!X232^(1/3))*SIN(('OddsRatio_working_3-way'!Y232+4*PI())/3)</f>
        <v>0.48632211242162704</v>
      </c>
      <c r="AL232" s="11">
        <f>'OddsRatio_working_3-way'!Z232+'OddsRatio_working_3-way'!AF232</f>
        <v>1.0426011913553499</v>
      </c>
      <c r="AM232" s="11">
        <f>'OddsRatio_working_3-way'!AA232+'OddsRatio_working_3-way'!AG232</f>
        <v>-0.64206802376161276</v>
      </c>
      <c r="AN232" s="11">
        <f>'OddsRatio_working_3-way'!AB232+'OddsRatio_working_3-way'!AH232</f>
        <v>-0.40053316759373692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1.0426011913553499</v>
      </c>
      <c r="AS232" s="11">
        <f>IF(('OddsRatio_working_3-way'!X232=0),IF(Q232&gt;0,-Q232^(1/3),(-Q232)^(1/3)),'OddsRatio_working_3-way'!AM232-'OddsRatio_working_3-way'!R232/3)</f>
        <v>-0.64206802376161276</v>
      </c>
      <c r="AT232" s="11">
        <f>IF(('OddsRatio_working_3-way'!X232=0),IF(Q232&gt;0,-Q232^(1/3),(-Q232)^(1/3)),'OddsRatio_working_3-way'!AN232-'OddsRatio_working_3-way'!R232/3)</f>
        <v>-0.40053316759373692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2.52</v>
      </c>
      <c r="B233" s="4">
        <f>IF('True_Odds_Calculator_3-way'!B234="","",'True_Odds_Calculator_3-way'!B234)</f>
        <v>3.38</v>
      </c>
      <c r="C233" s="4">
        <f>IF('True_Odds_Calculator_3-way'!C234="","",'True_Odds_Calculator_3-way'!C234)</f>
        <v>2.93</v>
      </c>
      <c r="D233" s="9">
        <f t="shared" si="52"/>
        <v>0.38470060086211288</v>
      </c>
      <c r="E233" s="9">
        <f t="shared" si="53"/>
        <v>0.2853586989227137</v>
      </c>
      <c r="F233" s="9">
        <f t="shared" si="54"/>
        <v>0.3299407002151738</v>
      </c>
      <c r="G233" s="9">
        <f t="shared" si="55"/>
        <v>1.0522526748535488</v>
      </c>
      <c r="H233" s="9">
        <f t="shared" si="56"/>
        <v>2.5994240657773942</v>
      </c>
      <c r="I233" s="9">
        <f t="shared" si="57"/>
        <v>3.5043613661514454</v>
      </c>
      <c r="J233" s="9">
        <f t="shared" si="58"/>
        <v>3.0308476624673495</v>
      </c>
      <c r="K233" s="11">
        <f t="shared" si="59"/>
        <v>0.3968253968253968</v>
      </c>
      <c r="L233" s="11">
        <f t="shared" si="60"/>
        <v>0.29585798816568049</v>
      </c>
      <c r="M233" s="11">
        <f t="shared" si="61"/>
        <v>0.34129692832764502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-0.2797647497043666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0.23360583875154625</v>
      </c>
      <c r="Q233" s="11">
        <f>2*'OddsRatio_working_3-way'!K233*'OddsRatio_working_3-way'!L233*'OddsRatio_working_3-way'!M233</f>
        <v>8.0139224271542464E-2</v>
      </c>
      <c r="R233" s="11">
        <f t="shared" si="62"/>
        <v>0</v>
      </c>
      <c r="S233" s="11">
        <f t="shared" si="63"/>
        <v>-0.83500812378400979</v>
      </c>
      <c r="T233" s="11">
        <f t="shared" si="64"/>
        <v>-0.28645218654683013</v>
      </c>
      <c r="U233" s="11">
        <f>'OddsRatio_working_3-way'!S233-'OddsRatio_working_3-way'!R233^2/3</f>
        <v>-0.83500812378400979</v>
      </c>
      <c r="V233" s="11">
        <f>'OddsRatio_working_3-way'!S233*'OddsRatio_working_3-way'!R233/3-2*'OddsRatio_working_3-way'!R233^3/27-'OddsRatio_working_3-way'!T233</f>
        <v>0.28645218654683013</v>
      </c>
      <c r="W233" s="11">
        <f>'OddsRatio_working_3-way'!V233^2+4*'OddsRatio_working_3-way'!U233^3/27</f>
        <v>-4.1969770419828245E-3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0.14684331123636751</v>
      </c>
      <c r="Y233" s="11">
        <f>IF('OddsRatio_working_3-way'!W233&gt;=0,IF('OddsRatio_working_3-way'!V233+SQRT('OddsRatio_working_3-way'!W233)&gt;0,0,PI()),ACOS('OddsRatio_working_3-way'!V233/(2*'OddsRatio_working_3-way'!X233)))</f>
        <v>0.22241845055625142</v>
      </c>
      <c r="Z233" s="11">
        <f>'OddsRatio_working_3-way'!X233^(1/3)*COS('OddsRatio_working_3-way'!Y233/3)</f>
        <v>0.5261263374267745</v>
      </c>
      <c r="AA233" s="11">
        <f>'OddsRatio_working_3-way'!X233^(1/3)*COS(('OddsRatio_working_3-way'!Y233+2*PI())/3)</f>
        <v>-0.29690602239652553</v>
      </c>
      <c r="AB233" s="11">
        <f>'OddsRatio_working_3-way'!X233^(1/3)*COS(('OddsRatio_working_3-way'!Y233+4*PI())/3)</f>
        <v>-0.22922031503024892</v>
      </c>
      <c r="AC233" s="11">
        <f>'OddsRatio_working_3-way'!X233^(1/3)*SIN('OddsRatio_working_3-way'!Y233/3)</f>
        <v>3.9078361368210059E-2</v>
      </c>
      <c r="AD233" s="11">
        <f>'OddsRatio_working_3-way'!X233^(1/3)*SIN(('OddsRatio_working_3-way'!Y233+2*PI())/3)</f>
        <v>0.43609959312754532</v>
      </c>
      <c r="AE233" s="11">
        <f>'OddsRatio_working_3-way'!X233^(1/3)*SIN(('OddsRatio_working_3-way'!Y233+4*PI())/3)</f>
        <v>-0.47517795449575528</v>
      </c>
      <c r="AF233" s="11">
        <f>-'OddsRatio_working_3-way'!U233/(3*'OddsRatio_working_3-way'!X233^(1/3))*COS(('OddsRatio_working_3-way'!Y233)/3)</f>
        <v>0.52612633742677439</v>
      </c>
      <c r="AG233" s="11">
        <f>-'OddsRatio_working_3-way'!U233/(3*'OddsRatio_working_3-way'!X233^(1/3))*COS(('OddsRatio_working_3-way'!Y233+2*PI())/3)</f>
        <v>-0.29690602239652547</v>
      </c>
      <c r="AH233" s="11">
        <f>-'OddsRatio_working_3-way'!U233/(3*'OddsRatio_working_3-way'!X233^(1/3))*COS(('OddsRatio_working_3-way'!Y233+4*PI())/3)</f>
        <v>-0.22922031503024887</v>
      </c>
      <c r="AI233" s="11">
        <f>'OddsRatio_working_3-way'!U233/(3*'OddsRatio_working_3-way'!X233^(1/3))*SIN(('OddsRatio_working_3-way'!Y233)/3)</f>
        <v>-3.9078361368210045E-2</v>
      </c>
      <c r="AJ233" s="11">
        <f>'OddsRatio_working_3-way'!U233/(3*'OddsRatio_working_3-way'!X233^(1/3))*SIN(('OddsRatio_working_3-way'!Y233+2*PI())/3)</f>
        <v>-0.4360995931275452</v>
      </c>
      <c r="AK233" s="11">
        <f>'OddsRatio_working_3-way'!U233/(3*'OddsRatio_working_3-way'!X233^(1/3))*SIN(('OddsRatio_working_3-way'!Y233+4*PI())/3)</f>
        <v>0.47517795449575523</v>
      </c>
      <c r="AL233" s="11">
        <f>'OddsRatio_working_3-way'!Z233+'OddsRatio_working_3-way'!AF233</f>
        <v>1.0522526748535488</v>
      </c>
      <c r="AM233" s="11">
        <f>'OddsRatio_working_3-way'!AA233+'OddsRatio_working_3-way'!AG233</f>
        <v>-0.59381204479305105</v>
      </c>
      <c r="AN233" s="11">
        <f>'OddsRatio_working_3-way'!AB233+'OddsRatio_working_3-way'!AH233</f>
        <v>-0.45844063006049779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1.0522526748535488</v>
      </c>
      <c r="AS233" s="11">
        <f>IF(('OddsRatio_working_3-way'!X233=0),IF(Q233&gt;0,-Q233^(1/3),(-Q233)^(1/3)),'OddsRatio_working_3-way'!AM233-'OddsRatio_working_3-way'!R233/3)</f>
        <v>-0.59381204479305105</v>
      </c>
      <c r="AT233" s="11">
        <f>IF(('OddsRatio_working_3-way'!X233=0),IF(Q233&gt;0,-Q233^(1/3),(-Q233)^(1/3)),'OddsRatio_working_3-way'!AN233-'OddsRatio_working_3-way'!R233/3)</f>
        <v>-0.45844063006049779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2.81</v>
      </c>
      <c r="B234" s="4">
        <f>IF('True_Odds_Calculator_3-way'!B235="","",'True_Odds_Calculator_3-way'!B235)</f>
        <v>3.74</v>
      </c>
      <c r="C234" s="4">
        <f>IF('True_Odds_Calculator_3-way'!C235="","",'True_Odds_Calculator_3-way'!C235)</f>
        <v>2.44</v>
      </c>
      <c r="D234" s="9">
        <f t="shared" si="52"/>
        <v>0.34449691973200014</v>
      </c>
      <c r="E234" s="9">
        <f t="shared" si="53"/>
        <v>0.25770161223591048</v>
      </c>
      <c r="F234" s="9">
        <f t="shared" si="54"/>
        <v>0.39780146803208949</v>
      </c>
      <c r="G234" s="9">
        <f t="shared" si="55"/>
        <v>1.0512616432676944</v>
      </c>
      <c r="H234" s="9">
        <f t="shared" si="56"/>
        <v>2.9027835743145269</v>
      </c>
      <c r="I234" s="9">
        <f t="shared" si="57"/>
        <v>3.8804569025534832</v>
      </c>
      <c r="J234" s="9">
        <f t="shared" si="58"/>
        <v>2.5138167663054802</v>
      </c>
      <c r="K234" s="11">
        <f t="shared" si="59"/>
        <v>0.35587188612099646</v>
      </c>
      <c r="L234" s="11">
        <f t="shared" si="60"/>
        <v>0.26737967914438499</v>
      </c>
      <c r="M234" s="11">
        <f t="shared" si="61"/>
        <v>0.4098360655737705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-0.27849915469897846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0.23359259641719654</v>
      </c>
      <c r="Q234" s="11">
        <f>2*'OddsRatio_working_3-way'!K234*'OddsRatio_working_3-way'!L234*'OddsRatio_working_3-way'!M234</f>
        <v>7.7994189120933727E-2</v>
      </c>
      <c r="R234" s="11">
        <f t="shared" si="62"/>
        <v>0</v>
      </c>
      <c r="S234" s="11">
        <f t="shared" si="63"/>
        <v>-0.83875513614998187</v>
      </c>
      <c r="T234" s="11">
        <f t="shared" si="64"/>
        <v>-0.28005179838062833</v>
      </c>
      <c r="U234" s="11">
        <f>'OddsRatio_working_3-way'!S234-'OddsRatio_working_3-way'!R234^2/3</f>
        <v>-0.83875513614998187</v>
      </c>
      <c r="V234" s="11">
        <f>'OddsRatio_working_3-way'!S234*'OddsRatio_working_3-way'!R234/3-2*'OddsRatio_working_3-way'!R234^3/27-'OddsRatio_working_3-way'!T234</f>
        <v>0.28005179838062833</v>
      </c>
      <c r="W234" s="11">
        <f>'OddsRatio_working_3-way'!V234^2+4*'OddsRatio_working_3-way'!U234^3/27</f>
        <v>-8.9891791840523982E-3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0.14783283545974868</v>
      </c>
      <c r="Y234" s="11">
        <f>IF('OddsRatio_working_3-way'!W234&gt;=0,IF('OddsRatio_working_3-way'!V234+SQRT('OddsRatio_working_3-way'!W234)&gt;0,0,PI()),ACOS('OddsRatio_working_3-way'!V234/(2*'OddsRatio_working_3-way'!X234)))</f>
        <v>0.32643736888532615</v>
      </c>
      <c r="Z234" s="11">
        <f>'OddsRatio_working_3-way'!X234^(1/3)*COS('OddsRatio_working_3-way'!Y234/3)</f>
        <v>0.52563082163384722</v>
      </c>
      <c r="AA234" s="11">
        <f>'OddsRatio_working_3-way'!X234^(1/3)*COS(('OddsRatio_working_3-way'!Y234+2*PI())/3)</f>
        <v>-0.31254431135665489</v>
      </c>
      <c r="AB234" s="11">
        <f>'OddsRatio_working_3-way'!X234^(1/3)*COS(('OddsRatio_working_3-way'!Y234+4*PI())/3)</f>
        <v>-0.21308651027719241</v>
      </c>
      <c r="AC234" s="11">
        <f>'OddsRatio_working_3-way'!X234^(1/3)*SIN('OddsRatio_working_3-way'!Y234/3)</f>
        <v>5.7421988226236099E-2</v>
      </c>
      <c r="AD234" s="11">
        <f>'OddsRatio_working_3-way'!X234^(1/3)*SIN(('OddsRatio_working_3-way'!Y234+2*PI())/3)</f>
        <v>0.4264986504338808</v>
      </c>
      <c r="AE234" s="11">
        <f>'OddsRatio_working_3-way'!X234^(1/3)*SIN(('OddsRatio_working_3-way'!Y234+4*PI())/3)</f>
        <v>-0.4839206386601167</v>
      </c>
      <c r="AF234" s="11">
        <f>-'OddsRatio_working_3-way'!U234/(3*'OddsRatio_working_3-way'!X234^(1/3))*COS(('OddsRatio_working_3-way'!Y234)/3)</f>
        <v>0.52563082163384733</v>
      </c>
      <c r="AG234" s="11">
        <f>-'OddsRatio_working_3-way'!U234/(3*'OddsRatio_working_3-way'!X234^(1/3))*COS(('OddsRatio_working_3-way'!Y234+2*PI())/3)</f>
        <v>-0.31254431135665495</v>
      </c>
      <c r="AH234" s="11">
        <f>-'OddsRatio_working_3-way'!U234/(3*'OddsRatio_working_3-way'!X234^(1/3))*COS(('OddsRatio_working_3-way'!Y234+4*PI())/3)</f>
        <v>-0.21308651027719244</v>
      </c>
      <c r="AI234" s="11">
        <f>'OddsRatio_working_3-way'!U234/(3*'OddsRatio_working_3-way'!X234^(1/3))*SIN(('OddsRatio_working_3-way'!Y234)/3)</f>
        <v>-5.7421988226236113E-2</v>
      </c>
      <c r="AJ234" s="11">
        <f>'OddsRatio_working_3-way'!U234/(3*'OddsRatio_working_3-way'!X234^(1/3))*SIN(('OddsRatio_working_3-way'!Y234+2*PI())/3)</f>
        <v>-0.42649865043388085</v>
      </c>
      <c r="AK234" s="11">
        <f>'OddsRatio_working_3-way'!U234/(3*'OddsRatio_working_3-way'!X234^(1/3))*SIN(('OddsRatio_working_3-way'!Y234+4*PI())/3)</f>
        <v>0.48392063866011681</v>
      </c>
      <c r="AL234" s="11">
        <f>'OddsRatio_working_3-way'!Z234+'OddsRatio_working_3-way'!AF234</f>
        <v>1.0512616432676944</v>
      </c>
      <c r="AM234" s="11">
        <f>'OddsRatio_working_3-way'!AA234+'OddsRatio_working_3-way'!AG234</f>
        <v>-0.62508862271330989</v>
      </c>
      <c r="AN234" s="11">
        <f>'OddsRatio_working_3-way'!AB234+'OddsRatio_working_3-way'!AH234</f>
        <v>-0.42617302055438488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1.0512616432676944</v>
      </c>
      <c r="AS234" s="11">
        <f>IF(('OddsRatio_working_3-way'!X234=0),IF(Q234&gt;0,-Q234^(1/3),(-Q234)^(1/3)),'OddsRatio_working_3-way'!AM234-'OddsRatio_working_3-way'!R234/3)</f>
        <v>-0.62508862271330989</v>
      </c>
      <c r="AT234" s="11">
        <f>IF(('OddsRatio_working_3-way'!X234=0),IF(Q234&gt;0,-Q234^(1/3),(-Q234)^(1/3)),'OddsRatio_working_3-way'!AN234-'OddsRatio_working_3-way'!R234/3)</f>
        <v>-0.42617302055438488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3.53</v>
      </c>
      <c r="B235" s="4">
        <f>IF('True_Odds_Calculator_3-way'!B236="","",'True_Odds_Calculator_3-way'!B236)</f>
        <v>3.74</v>
      </c>
      <c r="C235" s="4">
        <f>IF('True_Odds_Calculator_3-way'!C236="","",'True_Odds_Calculator_3-way'!C236)</f>
        <v>2.0699999999999998</v>
      </c>
      <c r="D235" s="9">
        <f t="shared" si="52"/>
        <v>0.27275918855557046</v>
      </c>
      <c r="E235" s="9">
        <f t="shared" si="53"/>
        <v>0.25723169034404647</v>
      </c>
      <c r="F235" s="9">
        <f t="shared" si="54"/>
        <v>0.47000912110038295</v>
      </c>
      <c r="G235" s="9">
        <f t="shared" si="55"/>
        <v>1.0538488641480401</v>
      </c>
      <c r="H235" s="9">
        <f t="shared" si="56"/>
        <v>3.6662376262945418</v>
      </c>
      <c r="I235" s="9">
        <f t="shared" si="57"/>
        <v>3.887545887765631</v>
      </c>
      <c r="J235" s="9">
        <f t="shared" si="58"/>
        <v>2.1276182846384026</v>
      </c>
      <c r="K235" s="11">
        <f t="shared" si="59"/>
        <v>0.28328611898016998</v>
      </c>
      <c r="L235" s="11">
        <f t="shared" si="60"/>
        <v>0.26737967914438499</v>
      </c>
      <c r="M235" s="11">
        <f t="shared" si="61"/>
        <v>0.48309178743961356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-0.27141772667518371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0.23199178412439969</v>
      </c>
      <c r="Q235" s="11">
        <f>2*'OddsRatio_working_3-way'!K235*'OddsRatio_working_3-way'!L235*'OddsRatio_working_3-way'!M235</f>
        <v>7.3183528114952587E-2</v>
      </c>
      <c r="R235" s="11">
        <f t="shared" si="62"/>
        <v>0</v>
      </c>
      <c r="S235" s="11">
        <f t="shared" si="63"/>
        <v>-0.85474072370384779</v>
      </c>
      <c r="T235" s="11">
        <f t="shared" si="64"/>
        <v>-0.26963429769837471</v>
      </c>
      <c r="U235" s="11">
        <f>'OddsRatio_working_3-way'!S235-'OddsRatio_working_3-way'!R235^2/3</f>
        <v>-0.85474072370384779</v>
      </c>
      <c r="V235" s="11">
        <f>'OddsRatio_working_3-way'!S235*'OddsRatio_working_3-way'!R235/3-2*'OddsRatio_working_3-way'!R235^3/27-'OddsRatio_working_3-way'!T235</f>
        <v>0.26963429769837471</v>
      </c>
      <c r="W235" s="11">
        <f>'OddsRatio_working_3-way'!V235^2+4*'OddsRatio_working_3-way'!U235^3/27</f>
        <v>-1.980963217869737E-2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0.15207916250590769</v>
      </c>
      <c r="Y235" s="11">
        <f>IF('OddsRatio_working_3-way'!W235&gt;=0,IF('OddsRatio_working_3-way'!V235+SQRT('OddsRatio_working_3-way'!W235)&gt;0,0,PI()),ACOS('OddsRatio_working_3-way'!V235/(2*'OddsRatio_working_3-way'!X235)))</f>
        <v>0.4810852910849357</v>
      </c>
      <c r="Z235" s="11">
        <f>'OddsRatio_working_3-way'!X235^(1/3)*COS('OddsRatio_working_3-way'!Y235/3)</f>
        <v>0.52692443207402007</v>
      </c>
      <c r="AA235" s="11">
        <f>'OddsRatio_working_3-way'!X235^(1/3)*COS(('OddsRatio_working_3-way'!Y235+2*PI())/3)</f>
        <v>-0.33727388915559992</v>
      </c>
      <c r="AB235" s="11">
        <f>'OddsRatio_working_3-way'!X235^(1/3)*COS(('OddsRatio_working_3-way'!Y235+4*PI())/3)</f>
        <v>-0.18965054291842004</v>
      </c>
      <c r="AC235" s="11">
        <f>'OddsRatio_working_3-way'!X235^(1/3)*SIN('OddsRatio_working_3-way'!Y235/3)</f>
        <v>8.5230378688709058E-2</v>
      </c>
      <c r="AD235" s="11">
        <f>'OddsRatio_working_3-way'!X235^(1/3)*SIN(('OddsRatio_working_3-way'!Y235+2*PI())/3)</f>
        <v>0.41371475470643476</v>
      </c>
      <c r="AE235" s="11">
        <f>'OddsRatio_working_3-way'!X235^(1/3)*SIN(('OddsRatio_working_3-way'!Y235+4*PI())/3)</f>
        <v>-0.49894513339514379</v>
      </c>
      <c r="AF235" s="11">
        <f>-'OddsRatio_working_3-way'!U235/(3*'OddsRatio_working_3-way'!X235^(1/3))*COS(('OddsRatio_working_3-way'!Y235)/3)</f>
        <v>0.52692443207401995</v>
      </c>
      <c r="AG235" s="11">
        <f>-'OddsRatio_working_3-way'!U235/(3*'OddsRatio_working_3-way'!X235^(1/3))*COS(('OddsRatio_working_3-way'!Y235+2*PI())/3)</f>
        <v>-0.33727388915559986</v>
      </c>
      <c r="AH235" s="11">
        <f>-'OddsRatio_working_3-way'!U235/(3*'OddsRatio_working_3-way'!X235^(1/3))*COS(('OddsRatio_working_3-way'!Y235+4*PI())/3)</f>
        <v>-0.18965054291842001</v>
      </c>
      <c r="AI235" s="11">
        <f>'OddsRatio_working_3-way'!U235/(3*'OddsRatio_working_3-way'!X235^(1/3))*SIN(('OddsRatio_working_3-way'!Y235)/3)</f>
        <v>-8.5230378688709044E-2</v>
      </c>
      <c r="AJ235" s="11">
        <f>'OddsRatio_working_3-way'!U235/(3*'OddsRatio_working_3-way'!X235^(1/3))*SIN(('OddsRatio_working_3-way'!Y235+2*PI())/3)</f>
        <v>-0.41371475470643465</v>
      </c>
      <c r="AK235" s="11">
        <f>'OddsRatio_working_3-way'!U235/(3*'OddsRatio_working_3-way'!X235^(1/3))*SIN(('OddsRatio_working_3-way'!Y235+4*PI())/3)</f>
        <v>0.49894513339514374</v>
      </c>
      <c r="AL235" s="11">
        <f>'OddsRatio_working_3-way'!Z235+'OddsRatio_working_3-way'!AF235</f>
        <v>1.0538488641480401</v>
      </c>
      <c r="AM235" s="11">
        <f>'OddsRatio_working_3-way'!AA235+'OddsRatio_working_3-way'!AG235</f>
        <v>-0.67454777831119972</v>
      </c>
      <c r="AN235" s="11">
        <f>'OddsRatio_working_3-way'!AB235+'OddsRatio_working_3-way'!AH235</f>
        <v>-0.37930108583684008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1.0538488641480401</v>
      </c>
      <c r="AS235" s="11">
        <f>IF(('OddsRatio_working_3-way'!X235=0),IF(Q235&gt;0,-Q235^(1/3),(-Q235)^(1/3)),'OddsRatio_working_3-way'!AM235-'OddsRatio_working_3-way'!R235/3)</f>
        <v>-0.67454777831119972</v>
      </c>
      <c r="AT235" s="11">
        <f>IF(('OddsRatio_working_3-way'!X235=0),IF(Q235&gt;0,-Q235^(1/3),(-Q235)^(1/3)),'OddsRatio_working_3-way'!AN235-'OddsRatio_working_3-way'!R235/3)</f>
        <v>-0.37930108583684008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3.34</v>
      </c>
      <c r="B236" s="4">
        <f>IF('True_Odds_Calculator_3-way'!B237="","",'True_Odds_Calculator_3-way'!B237)</f>
        <v>3.59</v>
      </c>
      <c r="C236" s="4">
        <f>IF('True_Odds_Calculator_3-way'!C237="","",'True_Odds_Calculator_3-way'!C237)</f>
        <v>2.19</v>
      </c>
      <c r="D236" s="9">
        <f t="shared" si="52"/>
        <v>0.28842431023055243</v>
      </c>
      <c r="E236" s="9">
        <f t="shared" si="53"/>
        <v>0.26804659240164735</v>
      </c>
      <c r="F236" s="9">
        <f t="shared" si="54"/>
        <v>0.44352909736780027</v>
      </c>
      <c r="G236" s="9">
        <f t="shared" si="55"/>
        <v>1.0543222756503152</v>
      </c>
      <c r="H236" s="9">
        <f t="shared" si="56"/>
        <v>3.4671141250217379</v>
      </c>
      <c r="I236" s="9">
        <f t="shared" si="57"/>
        <v>3.7306946939343155</v>
      </c>
      <c r="J236" s="9">
        <f t="shared" si="58"/>
        <v>2.2546435080238751</v>
      </c>
      <c r="K236" s="11">
        <f t="shared" si="59"/>
        <v>0.29940119760479045</v>
      </c>
      <c r="L236" s="11">
        <f t="shared" si="60"/>
        <v>0.2785515320334262</v>
      </c>
      <c r="M236" s="11">
        <f t="shared" si="61"/>
        <v>0.45662100456621008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-0.27464870312795253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0.23305927542785229</v>
      </c>
      <c r="Q236" s="11">
        <f>2*'OddsRatio_working_3-way'!K236*'OddsRatio_working_3-way'!L236*'OddsRatio_working_3-way'!M236</f>
        <v>7.6163161904526905E-2</v>
      </c>
      <c r="R236" s="11">
        <f t="shared" si="62"/>
        <v>0</v>
      </c>
      <c r="S236" s="11">
        <f t="shared" si="63"/>
        <v>-0.84857227714370576</v>
      </c>
      <c r="T236" s="11">
        <f t="shared" si="64"/>
        <v>-0.27731120168094964</v>
      </c>
      <c r="U236" s="11">
        <f>'OddsRatio_working_3-way'!S236-'OddsRatio_working_3-way'!R236^2/3</f>
        <v>-0.84857227714370576</v>
      </c>
      <c r="V236" s="11">
        <f>'OddsRatio_working_3-way'!S236*'OddsRatio_working_3-way'!R236/3-2*'OddsRatio_working_3-way'!R236^3/27-'OddsRatio_working_3-way'!T236</f>
        <v>0.27731120168094964</v>
      </c>
      <c r="W236" s="11">
        <f>'OddsRatio_working_3-way'!V236^2+4*'OddsRatio_working_3-way'!U236^3/27</f>
        <v>-1.3622290859265626E-2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0.15043586128064507</v>
      </c>
      <c r="Y236" s="11">
        <f>IF('OddsRatio_working_3-way'!W236&gt;=0,IF('OddsRatio_working_3-way'!V236+SQRT('OddsRatio_working_3-way'!W236)&gt;0,0,PI()),ACOS('OddsRatio_working_3-way'!V236/(2*'OddsRatio_working_3-way'!X236)))</f>
        <v>0.3983752850588298</v>
      </c>
      <c r="Z236" s="11">
        <f>'OddsRatio_working_3-way'!X236^(1/3)*COS('OddsRatio_working_3-way'!Y236/3)</f>
        <v>0.52716113782515761</v>
      </c>
      <c r="AA236" s="11">
        <f>'OddsRatio_working_3-way'!X236^(1/3)*COS(('OddsRatio_working_3-way'!Y236+2*PI())/3)</f>
        <v>-0.32456352030959085</v>
      </c>
      <c r="AB236" s="11">
        <f>'OddsRatio_working_3-way'!X236^(1/3)*COS(('OddsRatio_working_3-way'!Y236+4*PI())/3)</f>
        <v>-0.20259761751556687</v>
      </c>
      <c r="AC236" s="11">
        <f>'OddsRatio_working_3-way'!X236^(1/3)*SIN('OddsRatio_working_3-way'!Y236/3)</f>
        <v>7.041704681008551E-2</v>
      </c>
      <c r="AD236" s="11">
        <f>'OddsRatio_working_3-way'!X236^(1/3)*SIN(('OddsRatio_working_3-way'!Y236+2*PI())/3)</f>
        <v>0.42132641383945341</v>
      </c>
      <c r="AE236" s="11">
        <f>'OddsRatio_working_3-way'!X236^(1/3)*SIN(('OddsRatio_working_3-way'!Y236+4*PI())/3)</f>
        <v>-0.49174346064953889</v>
      </c>
      <c r="AF236" s="11">
        <f>-'OddsRatio_working_3-way'!U236/(3*'OddsRatio_working_3-way'!X236^(1/3))*COS(('OddsRatio_working_3-way'!Y236)/3)</f>
        <v>0.52716113782515761</v>
      </c>
      <c r="AG236" s="11">
        <f>-'OddsRatio_working_3-way'!U236/(3*'OddsRatio_working_3-way'!X236^(1/3))*COS(('OddsRatio_working_3-way'!Y236+2*PI())/3)</f>
        <v>-0.32456352030959085</v>
      </c>
      <c r="AH236" s="11">
        <f>-'OddsRatio_working_3-way'!U236/(3*'OddsRatio_working_3-way'!X236^(1/3))*COS(('OddsRatio_working_3-way'!Y236+4*PI())/3)</f>
        <v>-0.20259761751556687</v>
      </c>
      <c r="AI236" s="11">
        <f>'OddsRatio_working_3-way'!U236/(3*'OddsRatio_working_3-way'!X236^(1/3))*SIN(('OddsRatio_working_3-way'!Y236)/3)</f>
        <v>-7.041704681008551E-2</v>
      </c>
      <c r="AJ236" s="11">
        <f>'OddsRatio_working_3-way'!U236/(3*'OddsRatio_working_3-way'!X236^(1/3))*SIN(('OddsRatio_working_3-way'!Y236+2*PI())/3)</f>
        <v>-0.42132641383945341</v>
      </c>
      <c r="AK236" s="11">
        <f>'OddsRatio_working_3-way'!U236/(3*'OddsRatio_working_3-way'!X236^(1/3))*SIN(('OddsRatio_working_3-way'!Y236+4*PI())/3)</f>
        <v>0.49174346064953889</v>
      </c>
      <c r="AL236" s="11">
        <f>'OddsRatio_working_3-way'!Z236+'OddsRatio_working_3-way'!AF236</f>
        <v>1.0543222756503152</v>
      </c>
      <c r="AM236" s="11">
        <f>'OddsRatio_working_3-way'!AA236+'OddsRatio_working_3-way'!AG236</f>
        <v>-0.64912704061918169</v>
      </c>
      <c r="AN236" s="11">
        <f>'OddsRatio_working_3-way'!AB236+'OddsRatio_working_3-way'!AH236</f>
        <v>-0.40519523503113375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1.0543222756503152</v>
      </c>
      <c r="AS236" s="11">
        <f>IF(('OddsRatio_working_3-way'!X236=0),IF(Q236&gt;0,-Q236^(1/3),(-Q236)^(1/3)),'OddsRatio_working_3-way'!AM236-'OddsRatio_working_3-way'!R236/3)</f>
        <v>-0.64912704061918169</v>
      </c>
      <c r="AT236" s="11">
        <f>IF(('OddsRatio_working_3-way'!X236=0),IF(Q236&gt;0,-Q236^(1/3),(-Q236)^(1/3)),'OddsRatio_working_3-way'!AN236-'OddsRatio_working_3-way'!R236/3)</f>
        <v>-0.40519523503113375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1.54</v>
      </c>
      <c r="B237" s="4">
        <f>IF('True_Odds_Calculator_3-way'!B238="","",'True_Odds_Calculator_3-way'!B238)</f>
        <v>4.3600000000000003</v>
      </c>
      <c r="C237" s="4">
        <f>IF('True_Odds_Calculator_3-way'!C238="","",'True_Odds_Calculator_3-way'!C238)</f>
        <v>6.23</v>
      </c>
      <c r="D237" s="9">
        <f t="shared" si="52"/>
        <v>0.63247323592899307</v>
      </c>
      <c r="E237" s="9">
        <f t="shared" si="53"/>
        <v>0.21665188293847693</v>
      </c>
      <c r="F237" s="9">
        <f t="shared" si="54"/>
        <v>0.15087488113253023</v>
      </c>
      <c r="G237" s="9">
        <f t="shared" si="55"/>
        <v>1.0761010584903605</v>
      </c>
      <c r="H237" s="9">
        <f t="shared" si="56"/>
        <v>1.5810945715847946</v>
      </c>
      <c r="I237" s="9">
        <f t="shared" si="57"/>
        <v>4.6156995565276118</v>
      </c>
      <c r="J237" s="9">
        <f t="shared" si="58"/>
        <v>6.6280085359045851</v>
      </c>
      <c r="K237" s="11">
        <f t="shared" si="59"/>
        <v>0.64935064935064934</v>
      </c>
      <c r="L237" s="11">
        <f t="shared" si="60"/>
        <v>0.2293577981651376</v>
      </c>
      <c r="M237" s="11">
        <f t="shared" si="61"/>
        <v>0.16051364365971107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-0.22685035817702559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0.2182606884625822</v>
      </c>
      <c r="Q237" s="11">
        <f>2*'OddsRatio_working_3-way'!K237*'OddsRatio_working_3-way'!L237*'OddsRatio_working_3-way'!M237</f>
        <v>4.7811760889941338E-2</v>
      </c>
      <c r="R237" s="11">
        <f t="shared" si="62"/>
        <v>0</v>
      </c>
      <c r="S237" s="11">
        <f t="shared" si="63"/>
        <v>-0.96213508418734639</v>
      </c>
      <c r="T237" s="11">
        <f t="shared" si="64"/>
        <v>-0.21076343574750195</v>
      </c>
      <c r="U237" s="11">
        <f>'OddsRatio_working_3-way'!S237-'OddsRatio_working_3-way'!R237^2/3</f>
        <v>-0.96213508418734639</v>
      </c>
      <c r="V237" s="11">
        <f>'OddsRatio_working_3-way'!S237*'OddsRatio_working_3-way'!R237/3-2*'OddsRatio_working_3-way'!R237^3/27-'OddsRatio_working_3-way'!T237</f>
        <v>0.21076343574750195</v>
      </c>
      <c r="W237" s="11">
        <f>'OddsRatio_working_3-way'!V237^2+4*'OddsRatio_working_3-way'!U237^3/27</f>
        <v>-8.7527251073013734E-2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0.18162356463376739</v>
      </c>
      <c r="Y237" s="11">
        <f>IF('OddsRatio_working_3-way'!W237&gt;=0,IF('OddsRatio_working_3-way'!V237+SQRT('OddsRatio_working_3-way'!W237)&gt;0,0,PI()),ACOS('OddsRatio_working_3-way'!V237/(2*'OddsRatio_working_3-way'!X237)))</f>
        <v>0.95179691434883584</v>
      </c>
      <c r="Z237" s="11">
        <f>'OddsRatio_working_3-way'!X237^(1/3)*COS('OddsRatio_working_3-way'!Y237/3)</f>
        <v>0.53805052924518038</v>
      </c>
      <c r="AA237" s="11">
        <f>'OddsRatio_working_3-way'!X237^(1/3)*COS(('OddsRatio_working_3-way'!Y237+2*PI())/3)</f>
        <v>-0.42202850651985391</v>
      </c>
      <c r="AB237" s="11">
        <f>'OddsRatio_working_3-way'!X237^(1/3)*COS(('OddsRatio_working_3-way'!Y237+4*PI())/3)</f>
        <v>-0.11602202272532663</v>
      </c>
      <c r="AC237" s="11">
        <f>'OddsRatio_working_3-way'!X237^(1/3)*SIN('OddsRatio_working_3-way'!Y237/3)</f>
        <v>0.17667292579254126</v>
      </c>
      <c r="AD237" s="11">
        <f>'OddsRatio_working_3-way'!X237^(1/3)*SIN(('OddsRatio_working_3-way'!Y237+2*PI())/3)</f>
        <v>0.37762896394971768</v>
      </c>
      <c r="AE237" s="11">
        <f>'OddsRatio_working_3-way'!X237^(1/3)*SIN(('OddsRatio_working_3-way'!Y237+4*PI())/3)</f>
        <v>-0.55430188974225891</v>
      </c>
      <c r="AF237" s="11">
        <f>-'OddsRatio_working_3-way'!U237/(3*'OddsRatio_working_3-way'!X237^(1/3))*COS(('OddsRatio_working_3-way'!Y237)/3)</f>
        <v>0.53805052924518026</v>
      </c>
      <c r="AG237" s="11">
        <f>-'OddsRatio_working_3-way'!U237/(3*'OddsRatio_working_3-way'!X237^(1/3))*COS(('OddsRatio_working_3-way'!Y237+2*PI())/3)</f>
        <v>-0.42202850651985374</v>
      </c>
      <c r="AH237" s="11">
        <f>-'OddsRatio_working_3-way'!U237/(3*'OddsRatio_working_3-way'!X237^(1/3))*COS(('OddsRatio_working_3-way'!Y237+4*PI())/3)</f>
        <v>-0.11602202272532659</v>
      </c>
      <c r="AI237" s="11">
        <f>'OddsRatio_working_3-way'!U237/(3*'OddsRatio_working_3-way'!X237^(1/3))*SIN(('OddsRatio_working_3-way'!Y237)/3)</f>
        <v>-0.17667292579254118</v>
      </c>
      <c r="AJ237" s="11">
        <f>'OddsRatio_working_3-way'!U237/(3*'OddsRatio_working_3-way'!X237^(1/3))*SIN(('OddsRatio_working_3-way'!Y237+2*PI())/3)</f>
        <v>-0.37762896394971757</v>
      </c>
      <c r="AK237" s="11">
        <f>'OddsRatio_working_3-way'!U237/(3*'OddsRatio_working_3-way'!X237^(1/3))*SIN(('OddsRatio_working_3-way'!Y237+4*PI())/3)</f>
        <v>0.55430188974225869</v>
      </c>
      <c r="AL237" s="11">
        <f>'OddsRatio_working_3-way'!Z237+'OddsRatio_working_3-way'!AF237</f>
        <v>1.0761010584903605</v>
      </c>
      <c r="AM237" s="11">
        <f>'OddsRatio_working_3-way'!AA237+'OddsRatio_working_3-way'!AG237</f>
        <v>-0.84405701303970759</v>
      </c>
      <c r="AN237" s="11">
        <f>'OddsRatio_working_3-way'!AB237+'OddsRatio_working_3-way'!AH237</f>
        <v>-0.23204404545065321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1.0761010584903605</v>
      </c>
      <c r="AS237" s="11">
        <f>IF(('OddsRatio_working_3-way'!X237=0),IF(Q237&gt;0,-Q237^(1/3),(-Q237)^(1/3)),'OddsRatio_working_3-way'!AM237-'OddsRatio_working_3-way'!R237/3)</f>
        <v>-0.84405701303970759</v>
      </c>
      <c r="AT237" s="11">
        <f>IF(('OddsRatio_working_3-way'!X237=0),IF(Q237&gt;0,-Q237^(1/3),(-Q237)^(1/3)),'OddsRatio_working_3-way'!AN237-'OddsRatio_working_3-way'!R237/3)</f>
        <v>-0.23204404545065321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3.77</v>
      </c>
      <c r="B238" s="4">
        <f>IF('True_Odds_Calculator_3-way'!B239="","",'True_Odds_Calculator_3-way'!B239)</f>
        <v>3.54</v>
      </c>
      <c r="C238" s="4">
        <f>IF('True_Odds_Calculator_3-way'!C239="","",'True_Odds_Calculator_3-way'!C239)</f>
        <v>2.0499999999999998</v>
      </c>
      <c r="D238" s="9">
        <f t="shared" si="52"/>
        <v>0.25460642715541465</v>
      </c>
      <c r="E238" s="9">
        <f t="shared" si="53"/>
        <v>0.27140414107304189</v>
      </c>
      <c r="F238" s="9">
        <f t="shared" si="54"/>
        <v>0.47398943177154351</v>
      </c>
      <c r="G238" s="9">
        <f t="shared" si="55"/>
        <v>1.0569063619404084</v>
      </c>
      <c r="H238" s="9">
        <f t="shared" si="56"/>
        <v>3.9276306225749309</v>
      </c>
      <c r="I238" s="9">
        <f t="shared" si="57"/>
        <v>3.6845421593286378</v>
      </c>
      <c r="J238" s="9">
        <f t="shared" si="58"/>
        <v>2.1097516800374283</v>
      </c>
      <c r="K238" s="11">
        <f t="shared" si="59"/>
        <v>0.26525198938992045</v>
      </c>
      <c r="L238" s="11">
        <f t="shared" si="60"/>
        <v>0.2824858757062147</v>
      </c>
      <c r="M238" s="11">
        <f t="shared" si="61"/>
        <v>0.48780487804878053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-0.27002520935608143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0.23246557151989725</v>
      </c>
      <c r="Q238" s="11">
        <f>2*'OddsRatio_working_3-way'!K238*'OddsRatio_working_3-way'!L238*'OddsRatio_working_3-way'!M238</f>
        <v>7.3102380981099765E-2</v>
      </c>
      <c r="R238" s="11">
        <f t="shared" si="62"/>
        <v>0</v>
      </c>
      <c r="S238" s="11">
        <f t="shared" si="63"/>
        <v>-0.86090321742273179</v>
      </c>
      <c r="T238" s="11">
        <f t="shared" si="64"/>
        <v>-0.27072428220840622</v>
      </c>
      <c r="U238" s="11">
        <f>'OddsRatio_working_3-way'!S238-'OddsRatio_working_3-way'!R238^2/3</f>
        <v>-0.86090321742273179</v>
      </c>
      <c r="V238" s="11">
        <f>'OddsRatio_working_3-way'!S238*'OddsRatio_working_3-way'!R238/3-2*'OddsRatio_working_3-way'!R238^3/27-'OddsRatio_working_3-way'!T238</f>
        <v>0.27072428220840622</v>
      </c>
      <c r="W238" s="11">
        <f>'OddsRatio_working_3-way'!V238^2+4*'OddsRatio_working_3-way'!U238^3/27</f>
        <v>-2.1236091070568786E-2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0.15372680967208155</v>
      </c>
      <c r="Y238" s="11">
        <f>IF('OddsRatio_working_3-way'!W238&gt;=0,IF('OddsRatio_working_3-way'!V238+SQRT('OddsRatio_working_3-way'!W238)&gt;0,0,PI()),ACOS('OddsRatio_working_3-way'!V238/(2*'OddsRatio_working_3-way'!X238)))</f>
        <v>0.49380238765753104</v>
      </c>
      <c r="Z238" s="11">
        <f>'OddsRatio_working_3-way'!X238^(1/3)*COS('OddsRatio_working_3-way'!Y238/3)</f>
        <v>0.52845318097020411</v>
      </c>
      <c r="AA238" s="11">
        <f>'OddsRatio_working_3-way'!X238^(1/3)*COS(('OddsRatio_working_3-way'!Y238+2*PI())/3)</f>
        <v>-0.34024455545087473</v>
      </c>
      <c r="AB238" s="11">
        <f>'OddsRatio_working_3-way'!X238^(1/3)*COS(('OddsRatio_working_3-way'!Y238+4*PI())/3)</f>
        <v>-0.18820862551932924</v>
      </c>
      <c r="AC238" s="11">
        <f>'OddsRatio_working_3-way'!X238^(1/3)*SIN('OddsRatio_working_3-way'!Y238/3)</f>
        <v>8.7777985072472781E-2</v>
      </c>
      <c r="AD238" s="11">
        <f>'OddsRatio_working_3-way'!X238^(1/3)*SIN(('OddsRatio_working_3-way'!Y238+2*PI())/3)</f>
        <v>0.41376488689465563</v>
      </c>
      <c r="AE238" s="11">
        <f>'OddsRatio_working_3-way'!X238^(1/3)*SIN(('OddsRatio_working_3-way'!Y238+4*PI())/3)</f>
        <v>-0.50154287196712843</v>
      </c>
      <c r="AF238" s="11">
        <f>-'OddsRatio_working_3-way'!U238/(3*'OddsRatio_working_3-way'!X238^(1/3))*COS(('OddsRatio_working_3-way'!Y238)/3)</f>
        <v>0.52845318097020422</v>
      </c>
      <c r="AG238" s="11">
        <f>-'OddsRatio_working_3-way'!U238/(3*'OddsRatio_working_3-way'!X238^(1/3))*COS(('OddsRatio_working_3-way'!Y238+2*PI())/3)</f>
        <v>-0.34024455545087479</v>
      </c>
      <c r="AH238" s="11">
        <f>-'OddsRatio_working_3-way'!U238/(3*'OddsRatio_working_3-way'!X238^(1/3))*COS(('OddsRatio_working_3-way'!Y238+4*PI())/3)</f>
        <v>-0.18820862551932926</v>
      </c>
      <c r="AI238" s="11">
        <f>'OddsRatio_working_3-way'!U238/(3*'OddsRatio_working_3-way'!X238^(1/3))*SIN(('OddsRatio_working_3-way'!Y238)/3)</f>
        <v>-8.7777985072472794E-2</v>
      </c>
      <c r="AJ238" s="11">
        <f>'OddsRatio_working_3-way'!U238/(3*'OddsRatio_working_3-way'!X238^(1/3))*SIN(('OddsRatio_working_3-way'!Y238+2*PI())/3)</f>
        <v>-0.41376488689465574</v>
      </c>
      <c r="AK238" s="11">
        <f>'OddsRatio_working_3-way'!U238/(3*'OddsRatio_working_3-way'!X238^(1/3))*SIN(('OddsRatio_working_3-way'!Y238+4*PI())/3)</f>
        <v>0.50154287196712855</v>
      </c>
      <c r="AL238" s="11">
        <f>'OddsRatio_working_3-way'!Z238+'OddsRatio_working_3-way'!AF238</f>
        <v>1.0569063619404084</v>
      </c>
      <c r="AM238" s="11">
        <f>'OddsRatio_working_3-way'!AA238+'OddsRatio_working_3-way'!AG238</f>
        <v>-0.68048911090174946</v>
      </c>
      <c r="AN238" s="11">
        <f>'OddsRatio_working_3-way'!AB238+'OddsRatio_working_3-way'!AH238</f>
        <v>-0.37641725103865853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1.0569063619404084</v>
      </c>
      <c r="AS238" s="11">
        <f>IF(('OddsRatio_working_3-way'!X238=0),IF(Q238&gt;0,-Q238^(1/3),(-Q238)^(1/3)),'OddsRatio_working_3-way'!AM238-'OddsRatio_working_3-way'!R238/3)</f>
        <v>-0.68048911090174946</v>
      </c>
      <c r="AT238" s="11">
        <f>IF(('OddsRatio_working_3-way'!X238=0),IF(Q238&gt;0,-Q238^(1/3),(-Q238)^(1/3)),'OddsRatio_working_3-way'!AN238-'OddsRatio_working_3-way'!R238/3)</f>
        <v>-0.37641725103865853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1.71</v>
      </c>
      <c r="B239" s="4">
        <f>IF('True_Odds_Calculator_3-way'!B240="","",'True_Odds_Calculator_3-way'!B240)</f>
        <v>3.86</v>
      </c>
      <c r="C239" s="4">
        <f>IF('True_Odds_Calculator_3-way'!C240="","",'True_Odds_Calculator_3-way'!C240)</f>
        <v>5.19</v>
      </c>
      <c r="D239" s="9">
        <f t="shared" si="52"/>
        <v>0.56956984158269297</v>
      </c>
      <c r="E239" s="9">
        <f t="shared" si="53"/>
        <v>0.24727188769863537</v>
      </c>
      <c r="F239" s="9">
        <f t="shared" si="54"/>
        <v>0.18315827071867169</v>
      </c>
      <c r="G239" s="9">
        <f t="shared" si="55"/>
        <v>1.064381600785071</v>
      </c>
      <c r="H239" s="9">
        <f t="shared" si="56"/>
        <v>1.7557109365574004</v>
      </c>
      <c r="I239" s="9">
        <f t="shared" si="57"/>
        <v>4.0441313782453028</v>
      </c>
      <c r="J239" s="9">
        <f t="shared" si="58"/>
        <v>5.4597589072894488</v>
      </c>
      <c r="K239" s="11">
        <f t="shared" si="59"/>
        <v>0.58479532163742687</v>
      </c>
      <c r="L239" s="11">
        <f t="shared" si="60"/>
        <v>0.2590673575129534</v>
      </c>
      <c r="M239" s="11">
        <f t="shared" si="61"/>
        <v>0.19267822736030826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-0.24836342022273106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0.2265222925667352</v>
      </c>
      <c r="Q239" s="11">
        <f>2*'OddsRatio_working_3-way'!K239*'OddsRatio_working_3-way'!L239*'OddsRatio_working_3-way'!M239</f>
        <v>5.8382034166684325E-2</v>
      </c>
      <c r="R239" s="11">
        <f t="shared" si="62"/>
        <v>0</v>
      </c>
      <c r="S239" s="11">
        <f t="shared" si="63"/>
        <v>-0.91205980479569482</v>
      </c>
      <c r="T239" s="11">
        <f t="shared" si="64"/>
        <v>-0.23506695999889038</v>
      </c>
      <c r="U239" s="11">
        <f>'OddsRatio_working_3-way'!S239-'OddsRatio_working_3-way'!R239^2/3</f>
        <v>-0.91205980479569482</v>
      </c>
      <c r="V239" s="11">
        <f>'OddsRatio_working_3-way'!S239*'OddsRatio_working_3-way'!R239/3-2*'OddsRatio_working_3-way'!R239^3/27-'OddsRatio_working_3-way'!T239</f>
        <v>0.23506695999889038</v>
      </c>
      <c r="W239" s="11">
        <f>'OddsRatio_working_3-way'!V239^2+4*'OddsRatio_working_3-way'!U239^3/27</f>
        <v>-5.7143489446628191E-2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0.16763052014008972</v>
      </c>
      <c r="Y239" s="11">
        <f>IF('OddsRatio_working_3-way'!W239&gt;=0,IF('OddsRatio_working_3-way'!V239+SQRT('OddsRatio_working_3-way'!W239)&gt;0,0,PI()),ACOS('OddsRatio_working_3-way'!V239/(2*'OddsRatio_working_3-way'!X239)))</f>
        <v>0.79379274970801195</v>
      </c>
      <c r="Z239" s="11">
        <f>'OddsRatio_working_3-way'!X239^(1/3)*COS('OddsRatio_working_3-way'!Y239/3)</f>
        <v>0.53219080039253541</v>
      </c>
      <c r="AA239" s="11">
        <f>'OddsRatio_working_3-way'!X239^(1/3)*COS(('OddsRatio_working_3-way'!Y239+2*PI())/3)</f>
        <v>-0.39097400197450694</v>
      </c>
      <c r="AB239" s="11">
        <f>'OddsRatio_working_3-way'!X239^(1/3)*COS(('OddsRatio_working_3-way'!Y239+4*PI())/3)</f>
        <v>-0.14121679841802887</v>
      </c>
      <c r="AC239" s="11">
        <f>'OddsRatio_working_3-way'!X239^(1/3)*SIN('OddsRatio_working_3-way'!Y239/3)</f>
        <v>0.14419738870538101</v>
      </c>
      <c r="AD239" s="11">
        <f>'OddsRatio_working_3-way'!X239^(1/3)*SIN(('OddsRatio_working_3-way'!Y239+2*PI())/3)</f>
        <v>0.3887920584476186</v>
      </c>
      <c r="AE239" s="11">
        <f>'OddsRatio_working_3-way'!X239^(1/3)*SIN(('OddsRatio_working_3-way'!Y239+4*PI())/3)</f>
        <v>-0.53298944715299945</v>
      </c>
      <c r="AF239" s="11">
        <f>-'OddsRatio_working_3-way'!U239/(3*'OddsRatio_working_3-way'!X239^(1/3))*COS(('OddsRatio_working_3-way'!Y239)/3)</f>
        <v>0.53219080039253552</v>
      </c>
      <c r="AG239" s="11">
        <f>-'OddsRatio_working_3-way'!U239/(3*'OddsRatio_working_3-way'!X239^(1/3))*COS(('OddsRatio_working_3-way'!Y239+2*PI())/3)</f>
        <v>-0.39097400197450705</v>
      </c>
      <c r="AH239" s="11">
        <f>-'OddsRatio_working_3-way'!U239/(3*'OddsRatio_working_3-way'!X239^(1/3))*COS(('OddsRatio_working_3-way'!Y239+4*PI())/3)</f>
        <v>-0.14121679841802889</v>
      </c>
      <c r="AI239" s="11">
        <f>'OddsRatio_working_3-way'!U239/(3*'OddsRatio_working_3-way'!X239^(1/3))*SIN(('OddsRatio_working_3-way'!Y239)/3)</f>
        <v>-0.14419738870538104</v>
      </c>
      <c r="AJ239" s="11">
        <f>'OddsRatio_working_3-way'!U239/(3*'OddsRatio_working_3-way'!X239^(1/3))*SIN(('OddsRatio_working_3-way'!Y239+2*PI())/3)</f>
        <v>-0.38879205844761866</v>
      </c>
      <c r="AK239" s="11">
        <f>'OddsRatio_working_3-way'!U239/(3*'OddsRatio_working_3-way'!X239^(1/3))*SIN(('OddsRatio_working_3-way'!Y239+4*PI())/3)</f>
        <v>0.53298944715299956</v>
      </c>
      <c r="AL239" s="11">
        <f>'OddsRatio_working_3-way'!Z239+'OddsRatio_working_3-way'!AF239</f>
        <v>1.064381600785071</v>
      </c>
      <c r="AM239" s="11">
        <f>'OddsRatio_working_3-way'!AA239+'OddsRatio_working_3-way'!AG239</f>
        <v>-0.78194800394901398</v>
      </c>
      <c r="AN239" s="11">
        <f>'OddsRatio_working_3-way'!AB239+'OddsRatio_working_3-way'!AH239</f>
        <v>-0.28243359683605773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1.064381600785071</v>
      </c>
      <c r="AS239" s="11">
        <f>IF(('OddsRatio_working_3-way'!X239=0),IF(Q239&gt;0,-Q239^(1/3),(-Q239)^(1/3)),'OddsRatio_working_3-way'!AM239-'OddsRatio_working_3-way'!R239/3)</f>
        <v>-0.78194800394901398</v>
      </c>
      <c r="AT239" s="11">
        <f>IF(('OddsRatio_working_3-way'!X239=0),IF(Q239&gt;0,-Q239^(1/3),(-Q239)^(1/3)),'OddsRatio_working_3-way'!AN239-'OddsRatio_working_3-way'!R239/3)</f>
        <v>-0.28243359683605773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3</v>
      </c>
      <c r="B240" s="4">
        <f>IF('True_Odds_Calculator_3-way'!B241="","",'True_Odds_Calculator_3-way'!B241)</f>
        <v>3.48</v>
      </c>
      <c r="C240" s="4">
        <f>IF('True_Odds_Calculator_3-way'!C241="","",'True_Odds_Calculator_3-way'!C241)</f>
        <v>2.42</v>
      </c>
      <c r="D240" s="9">
        <f t="shared" si="52"/>
        <v>0.32208503419853035</v>
      </c>
      <c r="E240" s="9">
        <f t="shared" si="53"/>
        <v>0.27701483381620706</v>
      </c>
      <c r="F240" s="9">
        <f t="shared" si="54"/>
        <v>0.40090013198526264</v>
      </c>
      <c r="G240" s="9">
        <f t="shared" si="55"/>
        <v>1.0523850750910841</v>
      </c>
      <c r="H240" s="9">
        <f t="shared" si="56"/>
        <v>3.1047701501821687</v>
      </c>
      <c r="I240" s="9">
        <f t="shared" si="57"/>
        <v>3.6099149862258888</v>
      </c>
      <c r="J240" s="9">
        <f t="shared" si="58"/>
        <v>2.4943868066293393</v>
      </c>
      <c r="K240" s="11">
        <f t="shared" si="59"/>
        <v>0.33333333333333331</v>
      </c>
      <c r="L240" s="11">
        <f t="shared" si="60"/>
        <v>0.28735632183908044</v>
      </c>
      <c r="M240" s="11">
        <f t="shared" si="61"/>
        <v>0.41322314049586778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-0.27877521294449203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0.23352648744498269</v>
      </c>
      <c r="Q240" s="11">
        <f>2*'OddsRatio_working_3-way'!K240*'OddsRatio_working_3-way'!L240*'OddsRatio_working_3-way'!M240</f>
        <v>7.9161521167790752E-2</v>
      </c>
      <c r="R240" s="11">
        <f t="shared" si="62"/>
        <v>0</v>
      </c>
      <c r="S240" s="11">
        <f t="shared" si="63"/>
        <v>-0.83768741481144893</v>
      </c>
      <c r="T240" s="11">
        <f t="shared" si="64"/>
        <v>-0.28396183552930476</v>
      </c>
      <c r="U240" s="11">
        <f>'OddsRatio_working_3-way'!S240-'OddsRatio_working_3-way'!R240^2/3</f>
        <v>-0.83768741481144893</v>
      </c>
      <c r="V240" s="11">
        <f>'OddsRatio_working_3-way'!S240*'OddsRatio_working_3-way'!R240/3-2*'OddsRatio_working_3-way'!R240^3/27-'OddsRatio_working_3-way'!T240</f>
        <v>0.28396183552930476</v>
      </c>
      <c r="W240" s="11">
        <f>'OddsRatio_working_3-way'!V240^2+4*'OddsRatio_working_3-way'!U240^3/27</f>
        <v>-6.4504440208568437E-3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0.14755064220296432</v>
      </c>
      <c r="Y240" s="11">
        <f>IF('OddsRatio_working_3-way'!W240&gt;=0,IF('OddsRatio_working_3-way'!V240+SQRT('OddsRatio_working_3-way'!W240)&gt;0,0,PI()),ACOS('OddsRatio_working_3-way'!V240/(2*'OddsRatio_working_3-way'!X240)))</f>
        <v>0.27563667072885467</v>
      </c>
      <c r="Z240" s="11">
        <f>'OddsRatio_working_3-way'!X240^(1/3)*COS('OddsRatio_working_3-way'!Y240/3)</f>
        <v>0.52619253754554218</v>
      </c>
      <c r="AA240" s="11">
        <f>'OddsRatio_working_3-way'!X240^(1/3)*COS(('OddsRatio_working_3-way'!Y240+2*PI())/3)</f>
        <v>-0.30508333554814515</v>
      </c>
      <c r="AB240" s="11">
        <f>'OddsRatio_working_3-way'!X240^(1/3)*COS(('OddsRatio_working_3-way'!Y240+4*PI())/3)</f>
        <v>-0.22110920199739706</v>
      </c>
      <c r="AC240" s="11">
        <f>'OddsRatio_working_3-way'!X240^(1/3)*SIN('OddsRatio_working_3-way'!Y240/3)</f>
        <v>4.8482488610490114E-2</v>
      </c>
      <c r="AD240" s="11">
        <f>'OddsRatio_working_3-way'!X240^(1/3)*SIN(('OddsRatio_working_3-way'!Y240+2*PI())/3)</f>
        <v>0.43145486049099147</v>
      </c>
      <c r="AE240" s="11">
        <f>'OddsRatio_working_3-way'!X240^(1/3)*SIN(('OddsRatio_working_3-way'!Y240+4*PI())/3)</f>
        <v>-0.4799373491014815</v>
      </c>
      <c r="AF240" s="11">
        <f>-'OddsRatio_working_3-way'!U240/(3*'OddsRatio_working_3-way'!X240^(1/3))*COS(('OddsRatio_working_3-way'!Y240)/3)</f>
        <v>0.52619253754554196</v>
      </c>
      <c r="AG240" s="11">
        <f>-'OddsRatio_working_3-way'!U240/(3*'OddsRatio_working_3-way'!X240^(1/3))*COS(('OddsRatio_working_3-way'!Y240+2*PI())/3)</f>
        <v>-0.30508333554814504</v>
      </c>
      <c r="AH240" s="11">
        <f>-'OddsRatio_working_3-way'!U240/(3*'OddsRatio_working_3-way'!X240^(1/3))*COS(('OddsRatio_working_3-way'!Y240+4*PI())/3)</f>
        <v>-0.22110920199739695</v>
      </c>
      <c r="AI240" s="11">
        <f>'OddsRatio_working_3-way'!U240/(3*'OddsRatio_working_3-way'!X240^(1/3))*SIN(('OddsRatio_working_3-way'!Y240)/3)</f>
        <v>-4.8482488610490093E-2</v>
      </c>
      <c r="AJ240" s="11">
        <f>'OddsRatio_working_3-way'!U240/(3*'OddsRatio_working_3-way'!X240^(1/3))*SIN(('OddsRatio_working_3-way'!Y240+2*PI())/3)</f>
        <v>-0.4314548604909913</v>
      </c>
      <c r="AK240" s="11">
        <f>'OddsRatio_working_3-way'!U240/(3*'OddsRatio_working_3-way'!X240^(1/3))*SIN(('OddsRatio_working_3-way'!Y240+4*PI())/3)</f>
        <v>0.47993734910148134</v>
      </c>
      <c r="AL240" s="11">
        <f>'OddsRatio_working_3-way'!Z240+'OddsRatio_working_3-way'!AF240</f>
        <v>1.0523850750910841</v>
      </c>
      <c r="AM240" s="11">
        <f>'OddsRatio_working_3-way'!AA240+'OddsRatio_working_3-way'!AG240</f>
        <v>-0.61016667109629019</v>
      </c>
      <c r="AN240" s="11">
        <f>'OddsRatio_working_3-way'!AB240+'OddsRatio_working_3-way'!AH240</f>
        <v>-0.44221840399479401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1.0523850750910841</v>
      </c>
      <c r="AS240" s="11">
        <f>IF(('OddsRatio_working_3-way'!X240=0),IF(Q240&gt;0,-Q240^(1/3),(-Q240)^(1/3)),'OddsRatio_working_3-way'!AM240-'OddsRatio_working_3-way'!R240/3)</f>
        <v>-0.61016667109629019</v>
      </c>
      <c r="AT240" s="11">
        <f>IF(('OddsRatio_working_3-way'!X240=0),IF(Q240&gt;0,-Q240^(1/3),(-Q240)^(1/3)),'OddsRatio_working_3-way'!AN240-'OddsRatio_working_3-way'!R240/3)</f>
        <v>-0.44221840399479401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3.26</v>
      </c>
      <c r="B241" s="4">
        <f>IF('True_Odds_Calculator_3-way'!B242="","",'True_Odds_Calculator_3-way'!B242)</f>
        <v>3.7</v>
      </c>
      <c r="C241" s="4">
        <f>IF('True_Odds_Calculator_3-way'!C242="","",'True_Odds_Calculator_3-way'!C242)</f>
        <v>2.19</v>
      </c>
      <c r="D241" s="9">
        <f t="shared" si="52"/>
        <v>0.29590211060302501</v>
      </c>
      <c r="E241" s="9">
        <f t="shared" si="53"/>
        <v>0.26022957845385253</v>
      </c>
      <c r="F241" s="9">
        <f t="shared" si="54"/>
        <v>0.44386831094312268</v>
      </c>
      <c r="G241" s="9">
        <f t="shared" si="55"/>
        <v>1.0528743375176282</v>
      </c>
      <c r="H241" s="9">
        <f t="shared" si="56"/>
        <v>3.3794960027898395</v>
      </c>
      <c r="I241" s="9">
        <f t="shared" si="57"/>
        <v>3.8427607112975966</v>
      </c>
      <c r="J241" s="9">
        <f t="shared" si="58"/>
        <v>2.252920461645977</v>
      </c>
      <c r="K241" s="11">
        <f t="shared" si="59"/>
        <v>0.30674846625766872</v>
      </c>
      <c r="L241" s="11">
        <f t="shared" si="60"/>
        <v>0.27027027027027023</v>
      </c>
      <c r="M241" s="11">
        <f t="shared" si="61"/>
        <v>0.45662100456621008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-0.27488796469383092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0.2328153853492117</v>
      </c>
      <c r="Q241" s="11">
        <f>2*'OddsRatio_working_3-way'!K241*'OddsRatio_working_3-way'!L241*'OddsRatio_working_3-way'!M241</f>
        <v>7.5712320438768035E-2</v>
      </c>
      <c r="R241" s="11">
        <f t="shared" si="62"/>
        <v>0</v>
      </c>
      <c r="S241" s="11">
        <f t="shared" si="63"/>
        <v>-0.84694644819579679</v>
      </c>
      <c r="T241" s="11">
        <f t="shared" si="64"/>
        <v>-0.27542973925066566</v>
      </c>
      <c r="U241" s="11">
        <f>'OddsRatio_working_3-way'!S241-'OddsRatio_working_3-way'!R241^2/3</f>
        <v>-0.84694644819579679</v>
      </c>
      <c r="V241" s="11">
        <f>'OddsRatio_working_3-way'!S241*'OddsRatio_working_3-way'!R241/3-2*'OddsRatio_working_3-way'!R241^3/27-'OddsRatio_working_3-way'!T241</f>
        <v>0.27542973925066566</v>
      </c>
      <c r="W241" s="11">
        <f>'OddsRatio_working_3-way'!V241^2+4*'OddsRatio_working_3-way'!U241^3/27</f>
        <v>-1.4142929054534112E-2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0.15000372521892896</v>
      </c>
      <c r="Y241" s="11">
        <f>IF('OddsRatio_working_3-way'!W241&gt;=0,IF('OddsRatio_working_3-way'!V241+SQRT('OddsRatio_working_3-way'!W241)&gt;0,0,PI()),ACOS('OddsRatio_working_3-way'!V241/(2*'OddsRatio_working_3-way'!X241)))</f>
        <v>0.4075962472219179</v>
      </c>
      <c r="Z241" s="11">
        <f>'OddsRatio_working_3-way'!X241^(1/3)*COS('OddsRatio_working_3-way'!Y241/3)</f>
        <v>0.52643716875881408</v>
      </c>
      <c r="AA241" s="11">
        <f>'OddsRatio_working_3-way'!X241^(1/3)*COS(('OddsRatio_working_3-way'!Y241+2*PI())/3)</f>
        <v>-0.32554468293251854</v>
      </c>
      <c r="AB241" s="11">
        <f>'OddsRatio_working_3-way'!X241^(1/3)*COS(('OddsRatio_working_3-way'!Y241+4*PI())/3)</f>
        <v>-0.2008924858262956</v>
      </c>
      <c r="AC241" s="11">
        <f>'OddsRatio_working_3-way'!X241^(1/3)*SIN('OddsRatio_working_3-way'!Y241/3)</f>
        <v>7.1967979554356395E-2</v>
      </c>
      <c r="AD241" s="11">
        <f>'OddsRatio_working_3-way'!X241^(1/3)*SIN(('OddsRatio_working_3-way'!Y241+2*PI())/3)</f>
        <v>0.41992397186431052</v>
      </c>
      <c r="AE241" s="11">
        <f>'OddsRatio_working_3-way'!X241^(1/3)*SIN(('OddsRatio_working_3-way'!Y241+4*PI())/3)</f>
        <v>-0.49189195141866665</v>
      </c>
      <c r="AF241" s="11">
        <f>-'OddsRatio_working_3-way'!U241/(3*'OddsRatio_working_3-way'!X241^(1/3))*COS(('OddsRatio_working_3-way'!Y241)/3)</f>
        <v>0.52643716875881397</v>
      </c>
      <c r="AG241" s="11">
        <f>-'OddsRatio_working_3-way'!U241/(3*'OddsRatio_working_3-way'!X241^(1/3))*COS(('OddsRatio_working_3-way'!Y241+2*PI())/3)</f>
        <v>-0.32554468293251848</v>
      </c>
      <c r="AH241" s="11">
        <f>-'OddsRatio_working_3-way'!U241/(3*'OddsRatio_working_3-way'!X241^(1/3))*COS(('OddsRatio_working_3-way'!Y241+4*PI())/3)</f>
        <v>-0.20089248582629554</v>
      </c>
      <c r="AI241" s="11">
        <f>'OddsRatio_working_3-way'!U241/(3*'OddsRatio_working_3-way'!X241^(1/3))*SIN(('OddsRatio_working_3-way'!Y241)/3)</f>
        <v>-7.1967979554356382E-2</v>
      </c>
      <c r="AJ241" s="11">
        <f>'OddsRatio_working_3-way'!U241/(3*'OddsRatio_working_3-way'!X241^(1/3))*SIN(('OddsRatio_working_3-way'!Y241+2*PI())/3)</f>
        <v>-0.41992397186431046</v>
      </c>
      <c r="AK241" s="11">
        <f>'OddsRatio_working_3-way'!U241/(3*'OddsRatio_working_3-way'!X241^(1/3))*SIN(('OddsRatio_working_3-way'!Y241+4*PI())/3)</f>
        <v>0.4918919514186666</v>
      </c>
      <c r="AL241" s="11">
        <f>'OddsRatio_working_3-way'!Z241+'OddsRatio_working_3-way'!AF241</f>
        <v>1.0528743375176282</v>
      </c>
      <c r="AM241" s="11">
        <f>'OddsRatio_working_3-way'!AA241+'OddsRatio_working_3-way'!AG241</f>
        <v>-0.65108936586503696</v>
      </c>
      <c r="AN241" s="11">
        <f>'OddsRatio_working_3-way'!AB241+'OddsRatio_working_3-way'!AH241</f>
        <v>-0.40178497165259114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1.0528743375176282</v>
      </c>
      <c r="AS241" s="11">
        <f>IF(('OddsRatio_working_3-way'!X241=0),IF(Q241&gt;0,-Q241^(1/3),(-Q241)^(1/3)),'OddsRatio_working_3-way'!AM241-'OddsRatio_working_3-way'!R241/3)</f>
        <v>-0.65108936586503696</v>
      </c>
      <c r="AT241" s="11">
        <f>IF(('OddsRatio_working_3-way'!X241=0),IF(Q241&gt;0,-Q241^(1/3),(-Q241)^(1/3)),'OddsRatio_working_3-way'!AN241-'OddsRatio_working_3-way'!R241/3)</f>
        <v>-0.40178497165259114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3.52</v>
      </c>
      <c r="B242" s="4">
        <f>IF('True_Odds_Calculator_3-way'!B243="","",'True_Odds_Calculator_3-way'!B243)</f>
        <v>3.69</v>
      </c>
      <c r="C242" s="4">
        <f>IF('True_Odds_Calculator_3-way'!C243="","",'True_Odds_Calculator_3-way'!C243)</f>
        <v>2.09</v>
      </c>
      <c r="D242" s="9">
        <f t="shared" si="52"/>
        <v>0.2736353836183843</v>
      </c>
      <c r="E242" s="9">
        <f t="shared" si="53"/>
        <v>0.26085336336212811</v>
      </c>
      <c r="F242" s="9">
        <f t="shared" si="54"/>
        <v>0.46551125301948765</v>
      </c>
      <c r="G242" s="9">
        <f t="shared" si="55"/>
        <v>1.0533722770939051</v>
      </c>
      <c r="H242" s="9">
        <f t="shared" si="56"/>
        <v>3.6544981382766415</v>
      </c>
      <c r="I242" s="9">
        <f t="shared" si="57"/>
        <v>3.8335714253826048</v>
      </c>
      <c r="J242" s="9">
        <f t="shared" si="58"/>
        <v>2.1481757820323564</v>
      </c>
      <c r="K242" s="11">
        <f t="shared" si="59"/>
        <v>0.28409090909090912</v>
      </c>
      <c r="L242" s="11">
        <f t="shared" si="60"/>
        <v>0.2710027100271003</v>
      </c>
      <c r="M242" s="11">
        <f t="shared" si="61"/>
        <v>0.47846889952153115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-0.27218488420203912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0.23207332986770499</v>
      </c>
      <c r="Q242" s="11">
        <f>2*'OddsRatio_working_3-way'!K242*'OddsRatio_working_3-way'!L242*'OddsRatio_working_3-way'!M242</f>
        <v>7.3674072973874613E-2</v>
      </c>
      <c r="R242" s="11">
        <f t="shared" si="62"/>
        <v>0</v>
      </c>
      <c r="S242" s="11">
        <f t="shared" si="63"/>
        <v>-0.85263121994474944</v>
      </c>
      <c r="T242" s="11">
        <f t="shared" si="64"/>
        <v>-0.27067657776023796</v>
      </c>
      <c r="U242" s="11">
        <f>'OddsRatio_working_3-way'!S242-'OddsRatio_working_3-way'!R242^2/3</f>
        <v>-0.85263121994474944</v>
      </c>
      <c r="V242" s="11">
        <f>'OddsRatio_working_3-way'!S242*'OddsRatio_working_3-way'!R242/3-2*'OddsRatio_working_3-way'!R242^3/27-'OddsRatio_working_3-way'!T242</f>
        <v>0.27067657776023796</v>
      </c>
      <c r="W242" s="11">
        <f>'OddsRatio_working_3-way'!V242^2+4*'OddsRatio_working_3-way'!U242^3/27</f>
        <v>-1.8563203868143918E-2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0.15151651198478175</v>
      </c>
      <c r="Y242" s="11">
        <f>IF('OddsRatio_working_3-way'!W242&gt;=0,IF('OddsRatio_working_3-way'!V242+SQRT('OddsRatio_working_3-way'!W242)&gt;0,0,PI()),ACOS('OddsRatio_working_3-way'!V242/(2*'OddsRatio_working_3-way'!X242)))</f>
        <v>0.46632930308817011</v>
      </c>
      <c r="Z242" s="11">
        <f>'OddsRatio_working_3-way'!X242^(1/3)*COS('OddsRatio_working_3-way'!Y242/3)</f>
        <v>0.52668613854695256</v>
      </c>
      <c r="AA242" s="11">
        <f>'OddsRatio_working_3-way'!X242^(1/3)*COS(('OddsRatio_working_3-way'!Y242+2*PI())/3)</f>
        <v>-0.33482095804379841</v>
      </c>
      <c r="AB242" s="11">
        <f>'OddsRatio_working_3-way'!X242^(1/3)*COS(('OddsRatio_working_3-way'!Y242+4*PI())/3)</f>
        <v>-0.19186518050315426</v>
      </c>
      <c r="AC242" s="11">
        <f>'OddsRatio_working_3-way'!X242^(1/3)*SIN('OddsRatio_working_3-way'!Y242/3)</f>
        <v>8.2535556645303279E-2</v>
      </c>
      <c r="AD242" s="11">
        <f>'OddsRatio_working_3-way'!X242^(1/3)*SIN(('OddsRatio_working_3-way'!Y242+2*PI())/3)</f>
        <v>0.41485579748013984</v>
      </c>
      <c r="AE242" s="11">
        <f>'OddsRatio_working_3-way'!X242^(1/3)*SIN(('OddsRatio_working_3-way'!Y242+4*PI())/3)</f>
        <v>-0.497391354125443</v>
      </c>
      <c r="AF242" s="11">
        <f>-'OddsRatio_working_3-way'!U242/(3*'OddsRatio_working_3-way'!X242^(1/3))*COS(('OddsRatio_working_3-way'!Y242)/3)</f>
        <v>0.52668613854695256</v>
      </c>
      <c r="AG242" s="11">
        <f>-'OddsRatio_working_3-way'!U242/(3*'OddsRatio_working_3-way'!X242^(1/3))*COS(('OddsRatio_working_3-way'!Y242+2*PI())/3)</f>
        <v>-0.33482095804379841</v>
      </c>
      <c r="AH242" s="11">
        <f>-'OddsRatio_working_3-way'!U242/(3*'OddsRatio_working_3-way'!X242^(1/3))*COS(('OddsRatio_working_3-way'!Y242+4*PI())/3)</f>
        <v>-0.19186518050315426</v>
      </c>
      <c r="AI242" s="11">
        <f>'OddsRatio_working_3-way'!U242/(3*'OddsRatio_working_3-way'!X242^(1/3))*SIN(('OddsRatio_working_3-way'!Y242)/3)</f>
        <v>-8.2535556645303279E-2</v>
      </c>
      <c r="AJ242" s="11">
        <f>'OddsRatio_working_3-way'!U242/(3*'OddsRatio_working_3-way'!X242^(1/3))*SIN(('OddsRatio_working_3-way'!Y242+2*PI())/3)</f>
        <v>-0.41485579748013984</v>
      </c>
      <c r="AK242" s="11">
        <f>'OddsRatio_working_3-way'!U242/(3*'OddsRatio_working_3-way'!X242^(1/3))*SIN(('OddsRatio_working_3-way'!Y242+4*PI())/3)</f>
        <v>0.497391354125443</v>
      </c>
      <c r="AL242" s="11">
        <f>'OddsRatio_working_3-way'!Z242+'OddsRatio_working_3-way'!AF242</f>
        <v>1.0533722770939051</v>
      </c>
      <c r="AM242" s="11">
        <f>'OddsRatio_working_3-way'!AA242+'OddsRatio_working_3-way'!AG242</f>
        <v>-0.66964191608759682</v>
      </c>
      <c r="AN242" s="11">
        <f>'OddsRatio_working_3-way'!AB242+'OddsRatio_working_3-way'!AH242</f>
        <v>-0.38373036100630853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1.0533722770939051</v>
      </c>
      <c r="AS242" s="11">
        <f>IF(('OddsRatio_working_3-way'!X242=0),IF(Q242&gt;0,-Q242^(1/3),(-Q242)^(1/3)),'OddsRatio_working_3-way'!AM242-'OddsRatio_working_3-way'!R242/3)</f>
        <v>-0.66964191608759682</v>
      </c>
      <c r="AT242" s="11">
        <f>IF(('OddsRatio_working_3-way'!X242=0),IF(Q242&gt;0,-Q242^(1/3),(-Q242)^(1/3)),'OddsRatio_working_3-way'!AN242-'OddsRatio_working_3-way'!R242/3)</f>
        <v>-0.38373036100630853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2.35</v>
      </c>
      <c r="B243" s="4">
        <f>IF('True_Odds_Calculator_3-way'!B244="","",'True_Odds_Calculator_3-way'!B244)</f>
        <v>3.29</v>
      </c>
      <c r="C243" s="4">
        <f>IF('True_Odds_Calculator_3-way'!C244="","",'True_Odds_Calculator_3-way'!C244)</f>
        <v>3.29</v>
      </c>
      <c r="D243" s="9">
        <f t="shared" si="52"/>
        <v>0.41324156405513884</v>
      </c>
      <c r="E243" s="9">
        <f t="shared" si="53"/>
        <v>0.29337921797243061</v>
      </c>
      <c r="F243" s="9">
        <f t="shared" si="54"/>
        <v>0.29337921797243061</v>
      </c>
      <c r="G243" s="9">
        <f t="shared" si="55"/>
        <v>1.0517719326502246</v>
      </c>
      <c r="H243" s="9">
        <f t="shared" si="56"/>
        <v>2.4198921090778032</v>
      </c>
      <c r="I243" s="9">
        <f t="shared" si="57"/>
        <v>3.4085577257690143</v>
      </c>
      <c r="J243" s="9">
        <f t="shared" si="58"/>
        <v>3.4085577257690143</v>
      </c>
      <c r="K243" s="11">
        <f t="shared" si="59"/>
        <v>0.42553191489361702</v>
      </c>
      <c r="L243" s="11">
        <f t="shared" si="60"/>
        <v>0.303951367781155</v>
      </c>
      <c r="M243" s="11">
        <f t="shared" si="61"/>
        <v>0.303951367781155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-0.27832042249299094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0.23312832062888822</v>
      </c>
      <c r="Q243" s="11">
        <f>2*'OddsRatio_working_3-way'!K243*'OddsRatio_working_3-way'!L243*'OddsRatio_working_3-way'!M243</f>
        <v>7.8626752320029761E-2</v>
      </c>
      <c r="R243" s="11">
        <f t="shared" si="62"/>
        <v>0</v>
      </c>
      <c r="S243" s="11">
        <f t="shared" si="63"/>
        <v>-0.83762563501698906</v>
      </c>
      <c r="T243" s="11">
        <f t="shared" si="64"/>
        <v>-0.28250443002259329</v>
      </c>
      <c r="U243" s="11">
        <f>'OddsRatio_working_3-way'!S243-'OddsRatio_working_3-way'!R243^2/3</f>
        <v>-0.83762563501698906</v>
      </c>
      <c r="V243" s="11">
        <f>'OddsRatio_working_3-way'!S243*'OddsRatio_working_3-way'!R243/3-2*'OddsRatio_working_3-way'!R243^3/27-'OddsRatio_working_3-way'!T243</f>
        <v>0.28250443002259329</v>
      </c>
      <c r="W243" s="11">
        <f>'OddsRatio_working_3-way'!V243^2+4*'OddsRatio_working_3-way'!U243^3/27</f>
        <v>-7.2567488832517291E-3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0.14753431962228486</v>
      </c>
      <c r="Y243" s="11">
        <f>IF('OddsRatio_working_3-way'!W243&gt;=0,IF('OddsRatio_working_3-way'!V243+SQRT('OddsRatio_working_3-way'!W243)&gt;0,0,PI()),ACOS('OddsRatio_working_3-way'!V243/(2*'OddsRatio_working_3-way'!X243)))</f>
        <v>0.29286958277302633</v>
      </c>
      <c r="Z243" s="11">
        <f>'OddsRatio_working_3-way'!X243^(1/3)*COS('OddsRatio_working_3-way'!Y243/3)</f>
        <v>0.52588596632511231</v>
      </c>
      <c r="AA243" s="11">
        <f>'OddsRatio_working_3-way'!X243^(1/3)*COS(('OddsRatio_working_3-way'!Y243+2*PI())/3)</f>
        <v>-0.30754535497140034</v>
      </c>
      <c r="AB243" s="11">
        <f>'OddsRatio_working_3-way'!X243^(1/3)*COS(('OddsRatio_working_3-way'!Y243+4*PI())/3)</f>
        <v>-0.21834061135371216</v>
      </c>
      <c r="AC243" s="11">
        <f>'OddsRatio_working_3-way'!X243^(1/3)*SIN('OddsRatio_working_3-way'!Y243/3)</f>
        <v>5.1502382740664078E-2</v>
      </c>
      <c r="AD243" s="11">
        <f>'OddsRatio_working_3-way'!X243^(1/3)*SIN(('OddsRatio_working_3-way'!Y243+2*PI())/3)</f>
        <v>0.4296794149609432</v>
      </c>
      <c r="AE243" s="11">
        <f>'OddsRatio_working_3-way'!X243^(1/3)*SIN(('OddsRatio_working_3-way'!Y243+4*PI())/3)</f>
        <v>-0.48118179770160707</v>
      </c>
      <c r="AF243" s="11">
        <f>-'OddsRatio_working_3-way'!U243/(3*'OddsRatio_working_3-way'!X243^(1/3))*COS(('OddsRatio_working_3-way'!Y243)/3)</f>
        <v>0.52588596632511231</v>
      </c>
      <c r="AG243" s="11">
        <f>-'OddsRatio_working_3-way'!U243/(3*'OddsRatio_working_3-way'!X243^(1/3))*COS(('OddsRatio_working_3-way'!Y243+2*PI())/3)</f>
        <v>-0.30754535497140034</v>
      </c>
      <c r="AH243" s="11">
        <f>-'OddsRatio_working_3-way'!U243/(3*'OddsRatio_working_3-way'!X243^(1/3))*COS(('OddsRatio_working_3-way'!Y243+4*PI())/3)</f>
        <v>-0.21834061135371216</v>
      </c>
      <c r="AI243" s="11">
        <f>'OddsRatio_working_3-way'!U243/(3*'OddsRatio_working_3-way'!X243^(1/3))*SIN(('OddsRatio_working_3-way'!Y243)/3)</f>
        <v>-5.1502382740664078E-2</v>
      </c>
      <c r="AJ243" s="11">
        <f>'OddsRatio_working_3-way'!U243/(3*'OddsRatio_working_3-way'!X243^(1/3))*SIN(('OddsRatio_working_3-way'!Y243+2*PI())/3)</f>
        <v>-0.4296794149609432</v>
      </c>
      <c r="AK243" s="11">
        <f>'OddsRatio_working_3-way'!U243/(3*'OddsRatio_working_3-way'!X243^(1/3))*SIN(('OddsRatio_working_3-way'!Y243+4*PI())/3)</f>
        <v>0.48118179770160707</v>
      </c>
      <c r="AL243" s="11">
        <f>'OddsRatio_working_3-way'!Z243+'OddsRatio_working_3-way'!AF243</f>
        <v>1.0517719326502246</v>
      </c>
      <c r="AM243" s="11">
        <f>'OddsRatio_working_3-way'!AA243+'OddsRatio_working_3-way'!AG243</f>
        <v>-0.61509070994280068</v>
      </c>
      <c r="AN243" s="11">
        <f>'OddsRatio_working_3-way'!AB243+'OddsRatio_working_3-way'!AH243</f>
        <v>-0.43668122270742432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1.0517719326502246</v>
      </c>
      <c r="AS243" s="11">
        <f>IF(('OddsRatio_working_3-way'!X243=0),IF(Q243&gt;0,-Q243^(1/3),(-Q243)^(1/3)),'OddsRatio_working_3-way'!AM243-'OddsRatio_working_3-way'!R243/3)</f>
        <v>-0.61509070994280068</v>
      </c>
      <c r="AT243" s="11">
        <f>IF(('OddsRatio_working_3-way'!X243=0),IF(Q243&gt;0,-Q243^(1/3),(-Q243)^(1/3)),'OddsRatio_working_3-way'!AN243-'OddsRatio_working_3-way'!R243/3)</f>
        <v>-0.43668122270742432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2.78</v>
      </c>
      <c r="B244" s="4">
        <f>IF('True_Odds_Calculator_3-way'!B245="","",'True_Odds_Calculator_3-way'!B245)</f>
        <v>3.42</v>
      </c>
      <c r="C244" s="4">
        <f>IF('True_Odds_Calculator_3-way'!C245="","",'True_Odds_Calculator_3-way'!C245)</f>
        <v>2.63</v>
      </c>
      <c r="D244" s="9">
        <f t="shared" si="52"/>
        <v>0.34863604706178464</v>
      </c>
      <c r="E244" s="9">
        <f t="shared" si="53"/>
        <v>0.28247977173797889</v>
      </c>
      <c r="F244" s="9">
        <f t="shared" si="54"/>
        <v>0.36888418120023653</v>
      </c>
      <c r="G244" s="9">
        <f t="shared" si="55"/>
        <v>1.049618386008774</v>
      </c>
      <c r="H244" s="9">
        <f t="shared" si="56"/>
        <v>2.8683207270956173</v>
      </c>
      <c r="I244" s="9">
        <f t="shared" si="57"/>
        <v>3.5400764941412328</v>
      </c>
      <c r="J244" s="9">
        <f t="shared" si="58"/>
        <v>2.7108779691943017</v>
      </c>
      <c r="K244" s="11">
        <f t="shared" si="59"/>
        <v>0.35971223021582738</v>
      </c>
      <c r="L244" s="11">
        <f t="shared" si="60"/>
        <v>0.29239766081871343</v>
      </c>
      <c r="M244" s="11">
        <f t="shared" si="61"/>
        <v>0.38022813688212931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-0.28079949488478062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0.23315348121742752</v>
      </c>
      <c r="Q244" s="11">
        <f>2*'OddsRatio_working_3-way'!K244*'OddsRatio_working_3-way'!L244*'OddsRatio_working_3-way'!M244</f>
        <v>7.9984041584023169E-2</v>
      </c>
      <c r="R244" s="11">
        <f t="shared" si="62"/>
        <v>0</v>
      </c>
      <c r="S244" s="11">
        <f t="shared" si="63"/>
        <v>-0.8303201589201451</v>
      </c>
      <c r="T244" s="11">
        <f t="shared" si="64"/>
        <v>-0.28484396532423506</v>
      </c>
      <c r="U244" s="11">
        <f>'OddsRatio_working_3-way'!S244-'OddsRatio_working_3-way'!R244^2/3</f>
        <v>-0.8303201589201451</v>
      </c>
      <c r="V244" s="11">
        <f>'OddsRatio_working_3-way'!S244*'OddsRatio_working_3-way'!R244/3-2*'OddsRatio_working_3-way'!R244^3/27-'OddsRatio_working_3-way'!T244</f>
        <v>0.28484396532423506</v>
      </c>
      <c r="W244" s="11">
        <f>'OddsRatio_working_3-way'!V244^2+4*'OddsRatio_working_3-way'!U244^3/27</f>
        <v>-3.6711639668694923E-3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0.14560842055707451</v>
      </c>
      <c r="Y244" s="11">
        <f>IF('OddsRatio_working_3-way'!W244&gt;=0,IF('OddsRatio_working_3-way'!V244+SQRT('OddsRatio_working_3-way'!W244)&gt;0,0,PI()),ACOS('OddsRatio_working_3-way'!V244/(2*'OddsRatio_working_3-way'!X244)))</f>
        <v>0.20958957283054991</v>
      </c>
      <c r="Z244" s="11">
        <f>'OddsRatio_working_3-way'!X244^(1/3)*COS('OddsRatio_working_3-way'!Y244/3)</f>
        <v>0.524809193004387</v>
      </c>
      <c r="AA244" s="11">
        <f>'OddsRatio_working_3-way'!X244^(1/3)*COS(('OddsRatio_working_3-way'!Y244+2*PI())/3)</f>
        <v>-0.29420904483256588</v>
      </c>
      <c r="AB244" s="11">
        <f>'OddsRatio_working_3-way'!X244^(1/3)*COS(('OddsRatio_working_3-way'!Y244+4*PI())/3)</f>
        <v>-0.23060014817182123</v>
      </c>
      <c r="AC244" s="11">
        <f>'OddsRatio_working_3-way'!X244^(1/3)*SIN('OddsRatio_working_3-way'!Y244/3)</f>
        <v>3.6724613609936119E-2</v>
      </c>
      <c r="AD244" s="11">
        <f>'OddsRatio_working_3-way'!X244^(1/3)*SIN(('OddsRatio_working_3-way'!Y244+2*PI())/3)</f>
        <v>0.43613578647644158</v>
      </c>
      <c r="AE244" s="11">
        <f>'OddsRatio_working_3-way'!X244^(1/3)*SIN(('OddsRatio_working_3-way'!Y244+4*PI())/3)</f>
        <v>-0.47286040008637764</v>
      </c>
      <c r="AF244" s="11">
        <f>-'OddsRatio_working_3-way'!U244/(3*'OddsRatio_working_3-way'!X244^(1/3))*COS(('OddsRatio_working_3-way'!Y244)/3)</f>
        <v>0.524809193004387</v>
      </c>
      <c r="AG244" s="11">
        <f>-'OddsRatio_working_3-way'!U244/(3*'OddsRatio_working_3-way'!X244^(1/3))*COS(('OddsRatio_working_3-way'!Y244+2*PI())/3)</f>
        <v>-0.29420904483256588</v>
      </c>
      <c r="AH244" s="11">
        <f>-'OddsRatio_working_3-way'!U244/(3*'OddsRatio_working_3-way'!X244^(1/3))*COS(('OddsRatio_working_3-way'!Y244+4*PI())/3)</f>
        <v>-0.23060014817182123</v>
      </c>
      <c r="AI244" s="11">
        <f>'OddsRatio_working_3-way'!U244/(3*'OddsRatio_working_3-way'!X244^(1/3))*SIN(('OddsRatio_working_3-way'!Y244)/3)</f>
        <v>-3.6724613609936119E-2</v>
      </c>
      <c r="AJ244" s="11">
        <f>'OddsRatio_working_3-way'!U244/(3*'OddsRatio_working_3-way'!X244^(1/3))*SIN(('OddsRatio_working_3-way'!Y244+2*PI())/3)</f>
        <v>-0.43613578647644158</v>
      </c>
      <c r="AK244" s="11">
        <f>'OddsRatio_working_3-way'!U244/(3*'OddsRatio_working_3-way'!X244^(1/3))*SIN(('OddsRatio_working_3-way'!Y244+4*PI())/3)</f>
        <v>0.47286040008637764</v>
      </c>
      <c r="AL244" s="11">
        <f>'OddsRatio_working_3-way'!Z244+'OddsRatio_working_3-way'!AF244</f>
        <v>1.049618386008774</v>
      </c>
      <c r="AM244" s="11">
        <f>'OddsRatio_working_3-way'!AA244+'OddsRatio_working_3-way'!AG244</f>
        <v>-0.58841808966513176</v>
      </c>
      <c r="AN244" s="11">
        <f>'OddsRatio_working_3-way'!AB244+'OddsRatio_working_3-way'!AH244</f>
        <v>-0.46120029634364246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1.049618386008774</v>
      </c>
      <c r="AS244" s="11">
        <f>IF(('OddsRatio_working_3-way'!X244=0),IF(Q244&gt;0,-Q244^(1/3),(-Q244)^(1/3)),'OddsRatio_working_3-way'!AM244-'OddsRatio_working_3-way'!R244/3)</f>
        <v>-0.58841808966513176</v>
      </c>
      <c r="AT244" s="11">
        <f>IF(('OddsRatio_working_3-way'!X244=0),IF(Q244&gt;0,-Q244^(1/3),(-Q244)^(1/3)),'OddsRatio_working_3-way'!AN244-'OddsRatio_working_3-way'!R244/3)</f>
        <v>-0.46120029634364246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2.63</v>
      </c>
      <c r="B245" s="4">
        <f>IF('True_Odds_Calculator_3-way'!B246="","",'True_Odds_Calculator_3-way'!B246)</f>
        <v>3.45</v>
      </c>
      <c r="C245" s="4">
        <f>IF('True_Odds_Calculator_3-way'!C246="","",'True_Odds_Calculator_3-way'!C246)</f>
        <v>2.76</v>
      </c>
      <c r="D245" s="9">
        <f t="shared" si="52"/>
        <v>0.36885609274521725</v>
      </c>
      <c r="E245" s="9">
        <f t="shared" si="53"/>
        <v>0.27996497853315949</v>
      </c>
      <c r="F245" s="9">
        <f t="shared" si="54"/>
        <v>0.35117892872162293</v>
      </c>
      <c r="G245" s="9">
        <f t="shared" si="55"/>
        <v>1.0497450325268471</v>
      </c>
      <c r="H245" s="9">
        <f t="shared" si="56"/>
        <v>2.7110844030187611</v>
      </c>
      <c r="I245" s="9">
        <f t="shared" si="57"/>
        <v>3.5718753296907755</v>
      </c>
      <c r="J245" s="9">
        <f t="shared" si="58"/>
        <v>2.8475512572472508</v>
      </c>
      <c r="K245" s="11">
        <f t="shared" si="59"/>
        <v>0.38022813688212931</v>
      </c>
      <c r="L245" s="11">
        <f t="shared" si="60"/>
        <v>0.28985507246376813</v>
      </c>
      <c r="M245" s="11">
        <f t="shared" si="61"/>
        <v>0.3623188405797102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-0.28066123437977908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0.23320020157442084</v>
      </c>
      <c r="Q245" s="11">
        <f>2*'OddsRatio_working_3-way'!K245*'OddsRatio_working_3-way'!L245*'OddsRatio_working_3-way'!M245</f>
        <v>7.9863082730966053E-2</v>
      </c>
      <c r="R245" s="11">
        <f t="shared" si="62"/>
        <v>0</v>
      </c>
      <c r="S245" s="11">
        <f t="shared" si="63"/>
        <v>-0.8308956599929439</v>
      </c>
      <c r="T245" s="11">
        <f t="shared" si="64"/>
        <v>-0.28455330821676161</v>
      </c>
      <c r="U245" s="11">
        <f>'OddsRatio_working_3-way'!S245-'OddsRatio_working_3-way'!R245^2/3</f>
        <v>-0.8308956599929439</v>
      </c>
      <c r="V245" s="11">
        <f>'OddsRatio_working_3-way'!S245*'OddsRatio_working_3-way'!R245/3-2*'OddsRatio_working_3-way'!R245^3/27-'OddsRatio_working_3-way'!T245</f>
        <v>0.28455330821676161</v>
      </c>
      <c r="W245" s="11">
        <f>'OddsRatio_working_3-way'!V245^2+4*'OddsRatio_working_3-way'!U245^3/27</f>
        <v>-4.0131271859945722E-3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0.1457598302028871</v>
      </c>
      <c r="Y245" s="11">
        <f>IF('OddsRatio_working_3-way'!W245&gt;=0,IF('OddsRatio_working_3-way'!V245+SQRT('OddsRatio_working_3-way'!W245)&gt;0,0,PI()),ACOS('OddsRatio_working_3-way'!V245/(2*'OddsRatio_working_3-way'!X245)))</f>
        <v>0.21905463673489511</v>
      </c>
      <c r="Z245" s="11">
        <f>'OddsRatio_working_3-way'!X245^(1/3)*COS('OddsRatio_working_3-way'!Y245/3)</f>
        <v>0.52487251626342357</v>
      </c>
      <c r="AA245" s="11">
        <f>'OddsRatio_working_3-way'!X245^(1/3)*COS(('OddsRatio_working_3-way'!Y245+2*PI())/3)</f>
        <v>-0.2956860137956655</v>
      </c>
      <c r="AB245" s="11">
        <f>'OddsRatio_working_3-way'!X245^(1/3)*COS(('OddsRatio_working_3-way'!Y245+4*PI())/3)</f>
        <v>-0.22918650246775776</v>
      </c>
      <c r="AC245" s="11">
        <f>'OddsRatio_working_3-way'!X245^(1/3)*SIN('OddsRatio_working_3-way'!Y245/3)</f>
        <v>3.8393510766146069E-2</v>
      </c>
      <c r="AD245" s="11">
        <f>'OddsRatio_working_3-way'!X245^(1/3)*SIN(('OddsRatio_working_3-way'!Y245+2*PI())/3)</f>
        <v>0.43535617744931276</v>
      </c>
      <c r="AE245" s="11">
        <f>'OddsRatio_working_3-way'!X245^(1/3)*SIN(('OddsRatio_working_3-way'!Y245+4*PI())/3)</f>
        <v>-0.47374968821545888</v>
      </c>
      <c r="AF245" s="11">
        <f>-'OddsRatio_working_3-way'!U245/(3*'OddsRatio_working_3-way'!X245^(1/3))*COS(('OddsRatio_working_3-way'!Y245)/3)</f>
        <v>0.52487251626342357</v>
      </c>
      <c r="AG245" s="11">
        <f>-'OddsRatio_working_3-way'!U245/(3*'OddsRatio_working_3-way'!X245^(1/3))*COS(('OddsRatio_working_3-way'!Y245+2*PI())/3)</f>
        <v>-0.2956860137956655</v>
      </c>
      <c r="AH245" s="11">
        <f>-'OddsRatio_working_3-way'!U245/(3*'OddsRatio_working_3-way'!X245^(1/3))*COS(('OddsRatio_working_3-way'!Y245+4*PI())/3)</f>
        <v>-0.22918650246775776</v>
      </c>
      <c r="AI245" s="11">
        <f>'OddsRatio_working_3-way'!U245/(3*'OddsRatio_working_3-way'!X245^(1/3))*SIN(('OddsRatio_working_3-way'!Y245)/3)</f>
        <v>-3.8393510766146069E-2</v>
      </c>
      <c r="AJ245" s="11">
        <f>'OddsRatio_working_3-way'!U245/(3*'OddsRatio_working_3-way'!X245^(1/3))*SIN(('OddsRatio_working_3-way'!Y245+2*PI())/3)</f>
        <v>-0.43535617744931276</v>
      </c>
      <c r="AK245" s="11">
        <f>'OddsRatio_working_3-way'!U245/(3*'OddsRatio_working_3-way'!X245^(1/3))*SIN(('OddsRatio_working_3-way'!Y245+4*PI())/3)</f>
        <v>0.47374968821545888</v>
      </c>
      <c r="AL245" s="11">
        <f>'OddsRatio_working_3-way'!Z245+'OddsRatio_working_3-way'!AF245</f>
        <v>1.0497450325268471</v>
      </c>
      <c r="AM245" s="11">
        <f>'OddsRatio_working_3-way'!AA245+'OddsRatio_working_3-way'!AG245</f>
        <v>-0.59137202759133101</v>
      </c>
      <c r="AN245" s="11">
        <f>'OddsRatio_working_3-way'!AB245+'OddsRatio_working_3-way'!AH245</f>
        <v>-0.45837300493551553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1.0497450325268471</v>
      </c>
      <c r="AS245" s="11">
        <f>IF(('OddsRatio_working_3-way'!X245=0),IF(Q245&gt;0,-Q245^(1/3),(-Q245)^(1/3)),'OddsRatio_working_3-way'!AM245-'OddsRatio_working_3-way'!R245/3)</f>
        <v>-0.59137202759133101</v>
      </c>
      <c r="AT245" s="11">
        <f>IF(('OddsRatio_working_3-way'!X245=0),IF(Q245&gt;0,-Q245^(1/3),(-Q245)^(1/3)),'OddsRatio_working_3-way'!AN245-'OddsRatio_working_3-way'!R245/3)</f>
        <v>-0.45837300493551553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2.71</v>
      </c>
      <c r="B246" s="4">
        <f>IF('True_Odds_Calculator_3-way'!B247="","",'True_Odds_Calculator_3-way'!B247)</f>
        <v>3.09</v>
      </c>
      <c r="C246" s="4">
        <f>IF('True_Odds_Calculator_3-way'!C247="","",'True_Odds_Calculator_3-way'!C247)</f>
        <v>2.94</v>
      </c>
      <c r="D246" s="9">
        <f t="shared" si="52"/>
        <v>0.35770806068710409</v>
      </c>
      <c r="E246" s="9">
        <f t="shared" si="53"/>
        <v>0.31302895519911916</v>
      </c>
      <c r="F246" s="9">
        <f t="shared" si="54"/>
        <v>0.32926298411377686</v>
      </c>
      <c r="G246" s="9">
        <f t="shared" si="55"/>
        <v>1.0500443308829048</v>
      </c>
      <c r="H246" s="9">
        <f t="shared" si="56"/>
        <v>2.7955758058097668</v>
      </c>
      <c r="I246" s="9">
        <f t="shared" si="57"/>
        <v>3.1945926515452712</v>
      </c>
      <c r="J246" s="9">
        <f t="shared" si="58"/>
        <v>3.0370860019128356</v>
      </c>
      <c r="K246" s="11">
        <f t="shared" si="59"/>
        <v>0.36900369003690037</v>
      </c>
      <c r="L246" s="11">
        <f t="shared" si="60"/>
        <v>0.3236245954692557</v>
      </c>
      <c r="M246" s="11">
        <f t="shared" si="61"/>
        <v>0.3401360544217687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-0.28162358699077394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0.23315073650043017</v>
      </c>
      <c r="Q246" s="11">
        <f>2*'OddsRatio_working_3-way'!K246*'OddsRatio_working_3-way'!L246*'OddsRatio_working_3-way'!M246</f>
        <v>8.1237190418268365E-2</v>
      </c>
      <c r="R246" s="11">
        <f t="shared" si="62"/>
        <v>0</v>
      </c>
      <c r="S246" s="11">
        <f t="shared" si="63"/>
        <v>-0.82788071479278558</v>
      </c>
      <c r="T246" s="11">
        <f t="shared" si="64"/>
        <v>-0.2884601793703086</v>
      </c>
      <c r="U246" s="11">
        <f>'OddsRatio_working_3-way'!S246-'OddsRatio_working_3-way'!R246^2/3</f>
        <v>-0.82788071479278558</v>
      </c>
      <c r="V246" s="11">
        <f>'OddsRatio_working_3-way'!S246*'OddsRatio_working_3-way'!R246/3-2*'OddsRatio_working_3-way'!R246^3/27-'OddsRatio_working_3-way'!T246</f>
        <v>0.2884601793703086</v>
      </c>
      <c r="W246" s="11">
        <f>'OddsRatio_working_3-way'!V246^2+4*'OddsRatio_working_3-way'!U246^3/27</f>
        <v>-8.5268747387638733E-4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0.14496720539162211</v>
      </c>
      <c r="Y246" s="11">
        <f>IF('OddsRatio_working_3-way'!W246&gt;=0,IF('OddsRatio_working_3-way'!V246+SQRT('OddsRatio_working_3-way'!W246)&gt;0,0,PI()),ACOS('OddsRatio_working_3-way'!V246/(2*'OddsRatio_working_3-way'!X246)))</f>
        <v>0.10088628742754668</v>
      </c>
      <c r="Z246" s="11">
        <f>'OddsRatio_working_3-way'!X246^(1/3)*COS('OddsRatio_working_3-way'!Y246/3)</f>
        <v>0.52502216544145242</v>
      </c>
      <c r="AA246" s="11">
        <f>'OddsRatio_working_3-way'!X246^(1/3)*COS(('OddsRatio_working_3-way'!Y246+2*PI())/3)</f>
        <v>-0.27780726017042173</v>
      </c>
      <c r="AB246" s="11">
        <f>'OddsRatio_working_3-way'!X246^(1/3)*COS(('OddsRatio_working_3-way'!Y246+4*PI())/3)</f>
        <v>-0.24721490527103077</v>
      </c>
      <c r="AC246" s="11">
        <f>'OddsRatio_working_3-way'!X246^(1/3)*SIN('OddsRatio_working_3-way'!Y246/3)</f>
        <v>1.7662504336308119E-2</v>
      </c>
      <c r="AD246" s="11">
        <f>'OddsRatio_working_3-way'!X246^(1/3)*SIN(('OddsRatio_working_3-way'!Y246+2*PI())/3)</f>
        <v>0.44585128065406016</v>
      </c>
      <c r="AE246" s="11">
        <f>'OddsRatio_working_3-way'!X246^(1/3)*SIN(('OddsRatio_working_3-way'!Y246+4*PI())/3)</f>
        <v>-0.46351378499036811</v>
      </c>
      <c r="AF246" s="11">
        <f>-'OddsRatio_working_3-way'!U246/(3*'OddsRatio_working_3-way'!X246^(1/3))*COS(('OddsRatio_working_3-way'!Y246)/3)</f>
        <v>0.5250221654414523</v>
      </c>
      <c r="AG246" s="11">
        <f>-'OddsRatio_working_3-way'!U246/(3*'OddsRatio_working_3-way'!X246^(1/3))*COS(('OddsRatio_working_3-way'!Y246+2*PI())/3)</f>
        <v>-0.27780726017042168</v>
      </c>
      <c r="AH246" s="11">
        <f>-'OddsRatio_working_3-way'!U246/(3*'OddsRatio_working_3-way'!X246^(1/3))*COS(('OddsRatio_working_3-way'!Y246+4*PI())/3)</f>
        <v>-0.24721490527103074</v>
      </c>
      <c r="AI246" s="11">
        <f>'OddsRatio_working_3-way'!U246/(3*'OddsRatio_working_3-way'!X246^(1/3))*SIN(('OddsRatio_working_3-way'!Y246)/3)</f>
        <v>-1.7662504336308116E-2</v>
      </c>
      <c r="AJ246" s="11">
        <f>'OddsRatio_working_3-way'!U246/(3*'OddsRatio_working_3-way'!X246^(1/3))*SIN(('OddsRatio_working_3-way'!Y246+2*PI())/3)</f>
        <v>-0.44585128065406004</v>
      </c>
      <c r="AK246" s="11">
        <f>'OddsRatio_working_3-way'!U246/(3*'OddsRatio_working_3-way'!X246^(1/3))*SIN(('OddsRatio_working_3-way'!Y246+4*PI())/3)</f>
        <v>0.46351378499036805</v>
      </c>
      <c r="AL246" s="11">
        <f>'OddsRatio_working_3-way'!Z246+'OddsRatio_working_3-way'!AF246</f>
        <v>1.0500443308829048</v>
      </c>
      <c r="AM246" s="11">
        <f>'OddsRatio_working_3-way'!AA246+'OddsRatio_working_3-way'!AG246</f>
        <v>-0.55561452034084335</v>
      </c>
      <c r="AN246" s="11">
        <f>'OddsRatio_working_3-way'!AB246+'OddsRatio_working_3-way'!AH246</f>
        <v>-0.49442981054206148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1.0500443308829048</v>
      </c>
      <c r="AS246" s="11">
        <f>IF(('OddsRatio_working_3-way'!X246=0),IF(Q246&gt;0,-Q246^(1/3),(-Q246)^(1/3)),'OddsRatio_working_3-way'!AM246-'OddsRatio_working_3-way'!R246/3)</f>
        <v>-0.55561452034084335</v>
      </c>
      <c r="AT246" s="11">
        <f>IF(('OddsRatio_working_3-way'!X246=0),IF(Q246&gt;0,-Q246^(1/3),(-Q246)^(1/3)),'OddsRatio_working_3-way'!AN246-'OddsRatio_working_3-way'!R246/3)</f>
        <v>-0.49442981054206148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2.7</v>
      </c>
      <c r="B247" s="4">
        <f>IF('True_Odds_Calculator_3-way'!B248="","",'True_Odds_Calculator_3-way'!B248)</f>
        <v>3.25</v>
      </c>
      <c r="C247" s="4">
        <f>IF('True_Odds_Calculator_3-way'!C248="","",'True_Odds_Calculator_3-way'!C248)</f>
        <v>2.82</v>
      </c>
      <c r="D247" s="9">
        <f t="shared" si="52"/>
        <v>0.35907031985447418</v>
      </c>
      <c r="E247" s="9">
        <f t="shared" si="53"/>
        <v>0.29740130375465951</v>
      </c>
      <c r="F247" s="9">
        <f t="shared" si="54"/>
        <v>0.34352837639086642</v>
      </c>
      <c r="G247" s="9">
        <f t="shared" si="55"/>
        <v>1.0499822404200168</v>
      </c>
      <c r="H247" s="9">
        <f t="shared" si="56"/>
        <v>2.7849698087140284</v>
      </c>
      <c r="I247" s="9">
        <f t="shared" si="57"/>
        <v>3.3624600409450376</v>
      </c>
      <c r="J247" s="9">
        <f t="shared" si="58"/>
        <v>2.9109676775644306</v>
      </c>
      <c r="K247" s="11">
        <f t="shared" si="59"/>
        <v>0.37037037037037035</v>
      </c>
      <c r="L247" s="11">
        <f t="shared" si="60"/>
        <v>0.30769230769230771</v>
      </c>
      <c r="M247" s="11">
        <f t="shared" si="61"/>
        <v>0.3546099290780142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-0.28132387706855788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0.23317370835101331</v>
      </c>
      <c r="Q247" s="11">
        <f>2*'OddsRatio_working_3-way'!K247*'OddsRatio_working_3-way'!L247*'OddsRatio_working_3-way'!M247</f>
        <v>8.0822775858236856E-2</v>
      </c>
      <c r="R247" s="11">
        <f t="shared" si="62"/>
        <v>0</v>
      </c>
      <c r="S247" s="11">
        <f t="shared" si="63"/>
        <v>-0.82884435825612301</v>
      </c>
      <c r="T247" s="11">
        <f t="shared" si="64"/>
        <v>-0.2872944049414638</v>
      </c>
      <c r="U247" s="11">
        <f>'OddsRatio_working_3-way'!S247-'OddsRatio_working_3-way'!R247^2/3</f>
        <v>-0.82884435825612301</v>
      </c>
      <c r="V247" s="11">
        <f>'OddsRatio_working_3-way'!S247*'OddsRatio_working_3-way'!R247/3-2*'OddsRatio_working_3-way'!R247^3/27-'OddsRatio_working_3-way'!T247</f>
        <v>0.2872944049414638</v>
      </c>
      <c r="W247" s="11">
        <f>'OddsRatio_working_3-way'!V247^2+4*'OddsRatio_working_3-way'!U247^3/27</f>
        <v>-1.8177706788239795E-3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0.1452203892274547</v>
      </c>
      <c r="Y247" s="11">
        <f>IF('OddsRatio_working_3-way'!W247&gt;=0,IF('OddsRatio_working_3-way'!V247+SQRT('OddsRatio_working_3-way'!W247)&gt;0,0,PI()),ACOS('OddsRatio_working_3-way'!V247/(2*'OddsRatio_working_3-way'!X247)))</f>
        <v>0.14732762383510845</v>
      </c>
      <c r="Z247" s="11">
        <f>'OddsRatio_working_3-way'!X247^(1/3)*COS('OddsRatio_working_3-way'!Y247/3)</f>
        <v>0.52499112021000849</v>
      </c>
      <c r="AA247" s="11">
        <f>'OddsRatio_working_3-way'!X247^(1/3)*COS(('OddsRatio_working_3-way'!Y247+2*PI())/3)</f>
        <v>-0.28484130555041415</v>
      </c>
      <c r="AB247" s="11">
        <f>'OddsRatio_working_3-way'!X247^(1/3)*COS(('OddsRatio_working_3-way'!Y247+4*PI())/3)</f>
        <v>-0.24014981465959429</v>
      </c>
      <c r="AC247" s="11">
        <f>'OddsRatio_working_3-way'!X247^(1/3)*SIN('OddsRatio_working_3-way'!Y247/3)</f>
        <v>2.5802644296300518E-2</v>
      </c>
      <c r="AD247" s="11">
        <f>'OddsRatio_working_3-way'!X247^(1/3)*SIN(('OddsRatio_working_3-way'!Y247+2*PI())/3)</f>
        <v>0.44175432471496717</v>
      </c>
      <c r="AE247" s="11">
        <f>'OddsRatio_working_3-way'!X247^(1/3)*SIN(('OddsRatio_working_3-way'!Y247+4*PI())/3)</f>
        <v>-0.46755696901126775</v>
      </c>
      <c r="AF247" s="11">
        <f>-'OddsRatio_working_3-way'!U247/(3*'OddsRatio_working_3-way'!X247^(1/3))*COS(('OddsRatio_working_3-way'!Y247)/3)</f>
        <v>0.52499112021000838</v>
      </c>
      <c r="AG247" s="11">
        <f>-'OddsRatio_working_3-way'!U247/(3*'OddsRatio_working_3-way'!X247^(1/3))*COS(('OddsRatio_working_3-way'!Y247+2*PI())/3)</f>
        <v>-0.28484130555041409</v>
      </c>
      <c r="AH247" s="11">
        <f>-'OddsRatio_working_3-way'!U247/(3*'OddsRatio_working_3-way'!X247^(1/3))*COS(('OddsRatio_working_3-way'!Y247+4*PI())/3)</f>
        <v>-0.24014981465959423</v>
      </c>
      <c r="AI247" s="11">
        <f>'OddsRatio_working_3-way'!U247/(3*'OddsRatio_working_3-way'!X247^(1/3))*SIN(('OddsRatio_working_3-way'!Y247)/3)</f>
        <v>-2.5802644296300511E-2</v>
      </c>
      <c r="AJ247" s="11">
        <f>'OddsRatio_working_3-way'!U247/(3*'OddsRatio_working_3-way'!X247^(1/3))*SIN(('OddsRatio_working_3-way'!Y247+2*PI())/3)</f>
        <v>-0.44175432471496706</v>
      </c>
      <c r="AK247" s="11">
        <f>'OddsRatio_working_3-way'!U247/(3*'OddsRatio_working_3-way'!X247^(1/3))*SIN(('OddsRatio_working_3-way'!Y247+4*PI())/3)</f>
        <v>0.46755696901126764</v>
      </c>
      <c r="AL247" s="11">
        <f>'OddsRatio_working_3-way'!Z247+'OddsRatio_working_3-way'!AF247</f>
        <v>1.0499822404200168</v>
      </c>
      <c r="AM247" s="11">
        <f>'OddsRatio_working_3-way'!AA247+'OddsRatio_working_3-way'!AG247</f>
        <v>-0.56968261110082818</v>
      </c>
      <c r="AN247" s="11">
        <f>'OddsRatio_working_3-way'!AB247+'OddsRatio_working_3-way'!AH247</f>
        <v>-0.48029962931918851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1.0499822404200168</v>
      </c>
      <c r="AS247" s="11">
        <f>IF(('OddsRatio_working_3-way'!X247=0),IF(Q247&gt;0,-Q247^(1/3),(-Q247)^(1/3)),'OddsRatio_working_3-way'!AM247-'OddsRatio_working_3-way'!R247/3)</f>
        <v>-0.56968261110082818</v>
      </c>
      <c r="AT247" s="11">
        <f>IF(('OddsRatio_working_3-way'!X247=0),IF(Q247&gt;0,-Q247^(1/3),(-Q247)^(1/3)),'OddsRatio_working_3-way'!AN247-'OddsRatio_working_3-way'!R247/3)</f>
        <v>-0.48029962931918851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>
        <f>IF('True_Odds_Calculator_3-way'!A249="","",'True_Odds_Calculator_3-way'!A249)</f>
        <v>2.7</v>
      </c>
      <c r="B248" s="4">
        <f>IF('True_Odds_Calculator_3-way'!B249="","",'True_Odds_Calculator_3-way'!B249)</f>
        <v>3.55</v>
      </c>
      <c r="C248" s="4">
        <f>IF('True_Odds_Calculator_3-way'!C249="","",'True_Odds_Calculator_3-way'!C249)</f>
        <v>2.62</v>
      </c>
      <c r="D248" s="9">
        <f t="shared" si="52"/>
        <v>0.3586405964670894</v>
      </c>
      <c r="E248" s="9">
        <f t="shared" si="53"/>
        <v>0.27155758961646415</v>
      </c>
      <c r="F248" s="9">
        <f t="shared" si="54"/>
        <v>0.36980181391644651</v>
      </c>
      <c r="G248" s="9">
        <f t="shared" si="55"/>
        <v>1.0519451536962872</v>
      </c>
      <c r="H248" s="9">
        <f t="shared" si="56"/>
        <v>2.7883067612836876</v>
      </c>
      <c r="I248" s="9">
        <f t="shared" si="57"/>
        <v>3.6824601419255321</v>
      </c>
      <c r="J248" s="9">
        <f t="shared" si="58"/>
        <v>2.7041511489879855</v>
      </c>
      <c r="K248" s="11">
        <f t="shared" si="59"/>
        <v>0.37037037037037035</v>
      </c>
      <c r="L248" s="11">
        <f t="shared" si="60"/>
        <v>0.28169014084507044</v>
      </c>
      <c r="M248" s="11">
        <f t="shared" si="61"/>
        <v>0.38167938931297707</v>
      </c>
      <c r="N248" s="11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-0.27964734974733907</v>
      </c>
      <c r="O248" s="11">
        <f>0</f>
        <v>0</v>
      </c>
      <c r="P248" s="11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0.23374627180669541</v>
      </c>
      <c r="Q248" s="11">
        <f>2*'OddsRatio_working_3-way'!K248*'OddsRatio_working_3-way'!L248*'OddsRatio_working_3-way'!M248</f>
        <v>7.9640978469061458E-2</v>
      </c>
      <c r="R248" s="11">
        <f t="shared" si="62"/>
        <v>0</v>
      </c>
      <c r="S248" s="11">
        <f t="shared" si="63"/>
        <v>-0.83586085123955145</v>
      </c>
      <c r="T248" s="11">
        <f t="shared" si="64"/>
        <v>-0.28479074999644</v>
      </c>
      <c r="U248" s="11">
        <f>'OddsRatio_working_3-way'!S248-'OddsRatio_working_3-way'!R248^2/3</f>
        <v>-0.83586085123955145</v>
      </c>
      <c r="V248" s="11">
        <f>'OddsRatio_working_3-way'!S248*'OddsRatio_working_3-way'!R248/3-2*'OddsRatio_working_3-way'!R248^3/27-'OddsRatio_working_3-way'!T248</f>
        <v>0.28479074999644</v>
      </c>
      <c r="W248" s="11">
        <f>'OddsRatio_working_3-way'!V248^2+4*'OddsRatio_working_3-way'!U248^3/27</f>
        <v>-5.4105773123024337E-3</v>
      </c>
      <c r="X248" s="11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0.14706830776533503</v>
      </c>
      <c r="Y248" s="11">
        <f>IF('OddsRatio_working_3-way'!W248&gt;=0,IF('OddsRatio_working_3-way'!V248+SQRT('OddsRatio_working_3-way'!W248)&gt;0,0,PI()),ACOS('OddsRatio_working_3-way'!V248/(2*'OddsRatio_working_3-way'!X248)))</f>
        <v>0.25275916380737917</v>
      </c>
      <c r="Z248" s="11">
        <f>'OddsRatio_working_3-way'!X248^(1/3)*COS('OddsRatio_working_3-way'!Y248/3)</f>
        <v>0.52597257684814347</v>
      </c>
      <c r="AA248" s="11">
        <f>'OddsRatio_working_3-way'!X248^(1/3)*COS(('OddsRatio_working_3-way'!Y248+2*PI())/3)</f>
        <v>-0.3014550954328768</v>
      </c>
      <c r="AB248" s="11">
        <f>'OddsRatio_working_3-way'!X248^(1/3)*COS(('OddsRatio_working_3-way'!Y248+4*PI())/3)</f>
        <v>-0.22451748141526684</v>
      </c>
      <c r="AC248" s="11">
        <f>'OddsRatio_working_3-way'!X248^(1/3)*SIN('OddsRatio_working_3-way'!Y248/3)</f>
        <v>4.4419952163874753E-2</v>
      </c>
      <c r="AD248" s="11">
        <f>'OddsRatio_working_3-way'!X248^(1/3)*SIN(('OddsRatio_working_3-way'!Y248+2*PI())/3)</f>
        <v>0.43329563716251779</v>
      </c>
      <c r="AE248" s="11">
        <f>'OddsRatio_working_3-way'!X248^(1/3)*SIN(('OddsRatio_working_3-way'!Y248+4*PI())/3)</f>
        <v>-0.47771558932639246</v>
      </c>
      <c r="AF248" s="11">
        <f>-'OddsRatio_working_3-way'!U248/(3*'OddsRatio_working_3-way'!X248^(1/3))*COS(('OddsRatio_working_3-way'!Y248)/3)</f>
        <v>0.52597257684814358</v>
      </c>
      <c r="AG248" s="11">
        <f>-'OddsRatio_working_3-way'!U248/(3*'OddsRatio_working_3-way'!X248^(1/3))*COS(('OddsRatio_working_3-way'!Y248+2*PI())/3)</f>
        <v>-0.30145509543287685</v>
      </c>
      <c r="AH248" s="11">
        <f>-'OddsRatio_working_3-way'!U248/(3*'OddsRatio_working_3-way'!X248^(1/3))*COS(('OddsRatio_working_3-way'!Y248+4*PI())/3)</f>
        <v>-0.2245174814152669</v>
      </c>
      <c r="AI248" s="11">
        <f>'OddsRatio_working_3-way'!U248/(3*'OddsRatio_working_3-way'!X248^(1/3))*SIN(('OddsRatio_working_3-way'!Y248)/3)</f>
        <v>-4.441995216387476E-2</v>
      </c>
      <c r="AJ248" s="11">
        <f>'OddsRatio_working_3-way'!U248/(3*'OddsRatio_working_3-way'!X248^(1/3))*SIN(('OddsRatio_working_3-way'!Y248+2*PI())/3)</f>
        <v>-0.4332956371625179</v>
      </c>
      <c r="AK248" s="11">
        <f>'OddsRatio_working_3-way'!U248/(3*'OddsRatio_working_3-way'!X248^(1/3))*SIN(('OddsRatio_working_3-way'!Y248+4*PI())/3)</f>
        <v>0.47771558932639252</v>
      </c>
      <c r="AL248" s="11">
        <f>'OddsRatio_working_3-way'!Z248+'OddsRatio_working_3-way'!AF248</f>
        <v>1.0519451536962872</v>
      </c>
      <c r="AM248" s="11">
        <f>'OddsRatio_working_3-way'!AA248+'OddsRatio_working_3-way'!AG248</f>
        <v>-0.6029101908657537</v>
      </c>
      <c r="AN248" s="11">
        <f>'OddsRatio_working_3-way'!AB248+'OddsRatio_working_3-way'!AH248</f>
        <v>-0.44903496283053373</v>
      </c>
      <c r="AO248" s="11">
        <f>'OddsRatio_working_3-way'!AC248+'OddsRatio_working_3-way'!AI248</f>
        <v>0</v>
      </c>
      <c r="AP248" s="11">
        <f>'OddsRatio_working_3-way'!AD248+'OddsRatio_working_3-way'!AJ248</f>
        <v>0</v>
      </c>
      <c r="AQ248" s="11">
        <f>'OddsRatio_working_3-way'!AE248+'OddsRatio_working_3-way'!AK248</f>
        <v>0</v>
      </c>
      <c r="AR248" s="10">
        <f>IF(A248="","",IF(('OddsRatio_working_3-way'!X248=0),IF(Q248&gt;0,-Q248^(1/3),(-Q248)^(1/3)),'OddsRatio_working_3-way'!AL248-'OddsRatio_working_3-way'!R248/3))</f>
        <v>1.0519451536962872</v>
      </c>
      <c r="AS248" s="11">
        <f>IF(('OddsRatio_working_3-way'!X248=0),IF(Q248&gt;0,-Q248^(1/3),(-Q248)^(1/3)),'OddsRatio_working_3-way'!AM248-'OddsRatio_working_3-way'!R248/3)</f>
        <v>-0.6029101908657537</v>
      </c>
      <c r="AT248" s="11">
        <f>IF(('OddsRatio_working_3-way'!X248=0),IF(Q248&gt;0,-Q248^(1/3),(-Q248)^(1/3)),'OddsRatio_working_3-way'!AN248-'OddsRatio_working_3-way'!R248/3)</f>
        <v>-0.44903496283053373</v>
      </c>
      <c r="AU248" s="11">
        <f>IF(('OddsRatio_working_3-way'!X248=0),0,'OddsRatio_working_3-way'!AO248)</f>
        <v>0</v>
      </c>
      <c r="AV248" s="11">
        <f>IF(('OddsRatio_working_3-way'!X248=0),0,'OddsRatio_working_3-way'!AP248)</f>
        <v>0</v>
      </c>
      <c r="AW248" s="11">
        <f>IF(('OddsRatio_working_3-way'!X248=0),0,'OddsRatio_working_3-way'!AQ248)</f>
        <v>0</v>
      </c>
    </row>
    <row r="249" spans="1:49" x14ac:dyDescent="0.2">
      <c r="A249" s="4">
        <f>IF('True_Odds_Calculator_3-way'!A250="","",'True_Odds_Calculator_3-way'!A250)</f>
        <v>2.31</v>
      </c>
      <c r="B249" s="4">
        <f>IF('True_Odds_Calculator_3-way'!B250="","",'True_Odds_Calculator_3-way'!B250)</f>
        <v>3.71</v>
      </c>
      <c r="C249" s="4">
        <f>IF('True_Odds_Calculator_3-way'!C250="","",'True_Odds_Calculator_3-way'!C250)</f>
        <v>3.02</v>
      </c>
      <c r="D249" s="9">
        <f t="shared" si="52"/>
        <v>0.42043522019774709</v>
      </c>
      <c r="E249" s="9">
        <f t="shared" si="53"/>
        <v>0.25962692332343146</v>
      </c>
      <c r="F249" s="9">
        <f t="shared" si="54"/>
        <v>0.3199378564788215</v>
      </c>
      <c r="G249" s="9">
        <f t="shared" si="55"/>
        <v>1.0522806872278267</v>
      </c>
      <c r="H249" s="9">
        <f t="shared" si="56"/>
        <v>2.3784877002684528</v>
      </c>
      <c r="I249" s="9">
        <f t="shared" si="57"/>
        <v>3.8516806623874107</v>
      </c>
      <c r="J249" s="9">
        <f t="shared" si="58"/>
        <v>3.1256069882002091</v>
      </c>
      <c r="K249" s="11">
        <f t="shared" si="59"/>
        <v>0.4329004329004329</v>
      </c>
      <c r="L249" s="11">
        <f t="shared" si="60"/>
        <v>0.26954177897574122</v>
      </c>
      <c r="M249" s="11">
        <f t="shared" si="61"/>
        <v>0.33112582781456956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-0.27707613664665476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0.23336950560670233</v>
      </c>
      <c r="Q249" s="11">
        <f>2*'OddsRatio_working_3-way'!K249*'OddsRatio_working_3-way'!L249*'OddsRatio_working_3-way'!M249</f>
        <v>7.7274670730696146E-2</v>
      </c>
      <c r="R249" s="11">
        <f t="shared" si="62"/>
        <v>0</v>
      </c>
      <c r="S249" s="11">
        <f t="shared" si="63"/>
        <v>-0.84225768567110515</v>
      </c>
      <c r="T249" s="11">
        <f t="shared" si="64"/>
        <v>-0.27889327340102826</v>
      </c>
      <c r="U249" s="11">
        <f>'OddsRatio_working_3-way'!S249-'OddsRatio_working_3-way'!R249^2/3</f>
        <v>-0.84225768567110515</v>
      </c>
      <c r="V249" s="11">
        <f>'OddsRatio_working_3-way'!S249*'OddsRatio_working_3-way'!R249/3-2*'OddsRatio_working_3-way'!R249^3/27-'OddsRatio_working_3-way'!T249</f>
        <v>0.27889327340102826</v>
      </c>
      <c r="W249" s="11">
        <f>'OddsRatio_working_3-way'!V249^2+4*'OddsRatio_working_3-way'!U249^3/27</f>
        <v>-1.0736456916949869E-2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0.14875980208484629</v>
      </c>
      <c r="Y249" s="11">
        <f>IF('OddsRatio_working_3-way'!W249&gt;=0,IF('OddsRatio_working_3-way'!V249+SQRT('OddsRatio_working_3-way'!W249)&gt;0,0,PI()),ACOS('OddsRatio_working_3-way'!V249/(2*'OddsRatio_working_3-way'!X249)))</f>
        <v>0.35572393508457889</v>
      </c>
      <c r="Z249" s="11">
        <f>'OddsRatio_working_3-way'!X249^(1/3)*COS('OddsRatio_working_3-way'!Y249/3)</f>
        <v>0.52614034361391337</v>
      </c>
      <c r="AA249" s="11">
        <f>'OddsRatio_working_3-way'!X249^(1/3)*COS(('OddsRatio_working_3-way'!Y249+2*PI())/3)</f>
        <v>-0.31735346144705862</v>
      </c>
      <c r="AB249" s="11">
        <f>'OddsRatio_working_3-way'!X249^(1/3)*COS(('OddsRatio_working_3-way'!Y249+4*PI())/3)</f>
        <v>-0.2087868821668549</v>
      </c>
      <c r="AC249" s="11">
        <f>'OddsRatio_working_3-way'!X249^(1/3)*SIN('OddsRatio_working_3-way'!Y249/3)</f>
        <v>6.2680943772422476E-2</v>
      </c>
      <c r="AD249" s="11">
        <f>'OddsRatio_working_3-way'!X249^(1/3)*SIN(('OddsRatio_working_3-way'!Y249+2*PI())/3)</f>
        <v>0.42431043163931143</v>
      </c>
      <c r="AE249" s="11">
        <f>'OddsRatio_working_3-way'!X249^(1/3)*SIN(('OddsRatio_working_3-way'!Y249+4*PI())/3)</f>
        <v>-0.48699137541173387</v>
      </c>
      <c r="AF249" s="11">
        <f>-'OddsRatio_working_3-way'!U249/(3*'OddsRatio_working_3-way'!X249^(1/3))*COS(('OddsRatio_working_3-way'!Y249)/3)</f>
        <v>0.52614034361391326</v>
      </c>
      <c r="AG249" s="11">
        <f>-'OddsRatio_working_3-way'!U249/(3*'OddsRatio_working_3-way'!X249^(1/3))*COS(('OddsRatio_working_3-way'!Y249+2*PI())/3)</f>
        <v>-0.3173534614470585</v>
      </c>
      <c r="AH249" s="11">
        <f>-'OddsRatio_working_3-way'!U249/(3*'OddsRatio_working_3-way'!X249^(1/3))*COS(('OddsRatio_working_3-way'!Y249+4*PI())/3)</f>
        <v>-0.20878688216685487</v>
      </c>
      <c r="AI249" s="11">
        <f>'OddsRatio_working_3-way'!U249/(3*'OddsRatio_working_3-way'!X249^(1/3))*SIN(('OddsRatio_working_3-way'!Y249)/3)</f>
        <v>-6.2680943772422462E-2</v>
      </c>
      <c r="AJ249" s="11">
        <f>'OddsRatio_working_3-way'!U249/(3*'OddsRatio_working_3-way'!X249^(1/3))*SIN(('OddsRatio_working_3-way'!Y249+2*PI())/3)</f>
        <v>-0.42431043163931131</v>
      </c>
      <c r="AK249" s="11">
        <f>'OddsRatio_working_3-way'!U249/(3*'OddsRatio_working_3-way'!X249^(1/3))*SIN(('OddsRatio_working_3-way'!Y249+4*PI())/3)</f>
        <v>0.48699137541173376</v>
      </c>
      <c r="AL249" s="11">
        <f>'OddsRatio_working_3-way'!Z249+'OddsRatio_working_3-way'!AF249</f>
        <v>1.0522806872278267</v>
      </c>
      <c r="AM249" s="11">
        <f>'OddsRatio_working_3-way'!AA249+'OddsRatio_working_3-way'!AG249</f>
        <v>-0.63470692289411712</v>
      </c>
      <c r="AN249" s="11">
        <f>'OddsRatio_working_3-way'!AB249+'OddsRatio_working_3-way'!AH249</f>
        <v>-0.41757376433370974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1.0522806872278267</v>
      </c>
      <c r="AS249" s="11">
        <f>IF(('OddsRatio_working_3-way'!X249=0),IF(Q249&gt;0,-Q249^(1/3),(-Q249)^(1/3)),'OddsRatio_working_3-way'!AM249-'OddsRatio_working_3-way'!R249/3)</f>
        <v>-0.63470692289411712</v>
      </c>
      <c r="AT249" s="11">
        <f>IF(('OddsRatio_working_3-way'!X249=0),IF(Q249&gt;0,-Q249^(1/3),(-Q249)^(1/3)),'OddsRatio_working_3-way'!AN249-'OddsRatio_working_3-way'!R249/3)</f>
        <v>-0.41757376433370974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1.65</v>
      </c>
      <c r="B250" s="4">
        <f>IF('True_Odds_Calculator_3-way'!B251="","",'True_Odds_Calculator_3-way'!B251)</f>
        <v>4.05</v>
      </c>
      <c r="C250" s="4">
        <f>IF('True_Odds_Calculator_3-way'!C251="","",'True_Odds_Calculator_3-way'!C251)</f>
        <v>5.47</v>
      </c>
      <c r="D250" s="9">
        <f t="shared" si="52"/>
        <v>0.59096566979774101</v>
      </c>
      <c r="E250" s="9">
        <f t="shared" si="53"/>
        <v>0.23541817153730396</v>
      </c>
      <c r="F250" s="9">
        <f t="shared" si="54"/>
        <v>0.17361615866495519</v>
      </c>
      <c r="G250" s="9">
        <f t="shared" si="55"/>
        <v>1.0648394942161801</v>
      </c>
      <c r="H250" s="9">
        <f t="shared" si="56"/>
        <v>1.6921456712405167</v>
      </c>
      <c r="I250" s="9">
        <f t="shared" si="57"/>
        <v>4.247760457359349</v>
      </c>
      <c r="J250" s="9">
        <f t="shared" si="58"/>
        <v>5.7598325391463243</v>
      </c>
      <c r="K250" s="11">
        <f t="shared" si="59"/>
        <v>0.60606060606060608</v>
      </c>
      <c r="L250" s="11">
        <f t="shared" si="60"/>
        <v>0.24691358024691359</v>
      </c>
      <c r="M250" s="11">
        <f t="shared" si="61"/>
        <v>0.18281535648994515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-0.24243450142292311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0.22350938459002651</v>
      </c>
      <c r="Q250" s="11">
        <f>2*'OddsRatio_working_3-way'!K250*'OddsRatio_working_3-way'!L250*'OddsRatio_working_3-way'!M250</f>
        <v>5.4714659630361442E-2</v>
      </c>
      <c r="R250" s="11">
        <f t="shared" si="62"/>
        <v>0</v>
      </c>
      <c r="S250" s="11">
        <f t="shared" si="63"/>
        <v>-0.92193719655486639</v>
      </c>
      <c r="T250" s="11">
        <f t="shared" si="64"/>
        <v>-0.2256884202092696</v>
      </c>
      <c r="U250" s="11">
        <f>'OddsRatio_working_3-way'!S250-'OddsRatio_working_3-way'!R250^2/3</f>
        <v>-0.92193719655486639</v>
      </c>
      <c r="V250" s="11">
        <f>'OddsRatio_working_3-way'!S250*'OddsRatio_working_3-way'!R250/3-2*'OddsRatio_working_3-way'!R250^3/27-'OddsRatio_working_3-way'!T250</f>
        <v>0.2256884202092696</v>
      </c>
      <c r="W250" s="11">
        <f>'OddsRatio_working_3-way'!V250^2+4*'OddsRatio_working_3-way'!U250^3/27</f>
        <v>-6.5156187990562928E-2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0.17036097778476059</v>
      </c>
      <c r="Y250" s="11">
        <f>IF('OddsRatio_working_3-way'!W250&gt;=0,IF('OddsRatio_working_3-way'!V250+SQRT('OddsRatio_working_3-way'!W250)&gt;0,0,PI()),ACOS('OddsRatio_working_3-way'!V250/(2*'OddsRatio_working_3-way'!X250)))</f>
        <v>0.84680119055157566</v>
      </c>
      <c r="Z250" s="11">
        <f>'OddsRatio_working_3-way'!X250^(1/3)*COS('OddsRatio_working_3-way'!Y250/3)</f>
        <v>0.53241974710809004</v>
      </c>
      <c r="AA250" s="11">
        <f>'OddsRatio_working_3-way'!X250^(1/3)*COS(('OddsRatio_working_3-way'!Y250+2*PI())/3)</f>
        <v>-0.39993051072622809</v>
      </c>
      <c r="AB250" s="11">
        <f>'OddsRatio_working_3-way'!X250^(1/3)*COS(('OddsRatio_working_3-way'!Y250+4*PI())/3)</f>
        <v>-0.13248923638186189</v>
      </c>
      <c r="AC250" s="11">
        <f>'OddsRatio_working_3-way'!X250^(1/3)*SIN('OddsRatio_working_3-way'!Y250/3)</f>
        <v>0.15440729173513637</v>
      </c>
      <c r="AD250" s="11">
        <f>'OddsRatio_working_3-way'!X250^(1/3)*SIN(('OddsRatio_working_3-way'!Y250+2*PI())/3)</f>
        <v>0.38388538060452426</v>
      </c>
      <c r="AE250" s="11">
        <f>'OddsRatio_working_3-way'!X250^(1/3)*SIN(('OddsRatio_working_3-way'!Y250+4*PI())/3)</f>
        <v>-0.53829267233966061</v>
      </c>
      <c r="AF250" s="11">
        <f>-'OddsRatio_working_3-way'!U250/(3*'OddsRatio_working_3-way'!X250^(1/3))*COS(('OddsRatio_working_3-way'!Y250)/3)</f>
        <v>0.53241974710809015</v>
      </c>
      <c r="AG250" s="11">
        <f>-'OddsRatio_working_3-way'!U250/(3*'OddsRatio_working_3-way'!X250^(1/3))*COS(('OddsRatio_working_3-way'!Y250+2*PI())/3)</f>
        <v>-0.39993051072622821</v>
      </c>
      <c r="AH250" s="11">
        <f>-'OddsRatio_working_3-way'!U250/(3*'OddsRatio_working_3-way'!X250^(1/3))*COS(('OddsRatio_working_3-way'!Y250+4*PI())/3)</f>
        <v>-0.13248923638186191</v>
      </c>
      <c r="AI250" s="11">
        <f>'OddsRatio_working_3-way'!U250/(3*'OddsRatio_working_3-way'!X250^(1/3))*SIN(('OddsRatio_working_3-way'!Y250)/3)</f>
        <v>-0.15440729173513643</v>
      </c>
      <c r="AJ250" s="11">
        <f>'OddsRatio_working_3-way'!U250/(3*'OddsRatio_working_3-way'!X250^(1/3))*SIN(('OddsRatio_working_3-way'!Y250+2*PI())/3)</f>
        <v>-0.38388538060452432</v>
      </c>
      <c r="AK250" s="11">
        <f>'OddsRatio_working_3-way'!U250/(3*'OddsRatio_working_3-way'!X250^(1/3))*SIN(('OddsRatio_working_3-way'!Y250+4*PI())/3)</f>
        <v>0.53829267233966072</v>
      </c>
      <c r="AL250" s="11">
        <f>'OddsRatio_working_3-way'!Z250+'OddsRatio_working_3-way'!AF250</f>
        <v>1.0648394942161801</v>
      </c>
      <c r="AM250" s="11">
        <f>'OddsRatio_working_3-way'!AA250+'OddsRatio_working_3-way'!AG250</f>
        <v>-0.7998610214524563</v>
      </c>
      <c r="AN250" s="11">
        <f>'OddsRatio_working_3-way'!AB250+'OddsRatio_working_3-way'!AH250</f>
        <v>-0.26497847276372377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1.0648394942161801</v>
      </c>
      <c r="AS250" s="11">
        <f>IF(('OddsRatio_working_3-way'!X250=0),IF(Q250&gt;0,-Q250^(1/3),(-Q250)^(1/3)),'OddsRatio_working_3-way'!AM250-'OddsRatio_working_3-way'!R250/3)</f>
        <v>-0.7998610214524563</v>
      </c>
      <c r="AT250" s="11">
        <f>IF(('OddsRatio_working_3-way'!X250=0),IF(Q250&gt;0,-Q250^(1/3),(-Q250)^(1/3)),'OddsRatio_working_3-way'!AN250-'OddsRatio_working_3-way'!R250/3)</f>
        <v>-0.26497847276372377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1.81</v>
      </c>
      <c r="B251" s="4">
        <f>IF('True_Odds_Calculator_3-way'!B252="","",'True_Odds_Calculator_3-way'!B252)</f>
        <v>3.93</v>
      </c>
      <c r="C251" s="4">
        <f>IF('True_Odds_Calculator_3-way'!C252="","",'True_Odds_Calculator_3-way'!C252)</f>
        <v>4.3600000000000003</v>
      </c>
      <c r="D251" s="9">
        <f t="shared" si="52"/>
        <v>0.53770241136478081</v>
      </c>
      <c r="E251" s="9">
        <f t="shared" si="53"/>
        <v>0.24330821541642864</v>
      </c>
      <c r="F251" s="9">
        <f t="shared" si="54"/>
        <v>0.21898937321879081</v>
      </c>
      <c r="G251" s="9">
        <f t="shared" si="55"/>
        <v>1.0614379844392998</v>
      </c>
      <c r="H251" s="9">
        <f t="shared" si="56"/>
        <v>1.8597647673958329</v>
      </c>
      <c r="I251" s="9">
        <f t="shared" si="57"/>
        <v>4.1100132944071488</v>
      </c>
      <c r="J251" s="9">
        <f t="shared" si="58"/>
        <v>4.5664316277160477</v>
      </c>
      <c r="K251" s="11">
        <f t="shared" si="59"/>
        <v>0.5524861878453039</v>
      </c>
      <c r="L251" s="11">
        <f t="shared" si="60"/>
        <v>0.2544529262086514</v>
      </c>
      <c r="M251" s="11">
        <f t="shared" si="61"/>
        <v>0.2293577981651376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-0.2571190780108642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0.22892895941018615</v>
      </c>
      <c r="Q251" s="11">
        <f>2*'OddsRatio_working_3-way'!K251*'OddsRatio_working_3-way'!L251*'OddsRatio_working_3-way'!M251</f>
        <v>6.4487030819770752E-2</v>
      </c>
      <c r="R251" s="11">
        <f t="shared" si="62"/>
        <v>0</v>
      </c>
      <c r="S251" s="11">
        <f t="shared" si="63"/>
        <v>-0.89036162225392346</v>
      </c>
      <c r="T251" s="11">
        <f t="shared" si="64"/>
        <v>-0.25080609077575311</v>
      </c>
      <c r="U251" s="11">
        <f>'OddsRatio_working_3-way'!S251-'OddsRatio_working_3-way'!R251^2/3</f>
        <v>-0.89036162225392346</v>
      </c>
      <c r="V251" s="11">
        <f>'OddsRatio_working_3-way'!S251*'OddsRatio_working_3-way'!R251/3-2*'OddsRatio_working_3-way'!R251^3/27-'OddsRatio_working_3-way'!T251</f>
        <v>0.25080609077575311</v>
      </c>
      <c r="W251" s="11">
        <f>'OddsRatio_working_3-way'!V251^2+4*'OddsRatio_working_3-way'!U251^3/27</f>
        <v>-4.166351552118254E-2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0.16168426847671194</v>
      </c>
      <c r="Y251" s="11">
        <f>IF('OddsRatio_working_3-way'!W251&gt;=0,IF('OddsRatio_working_3-way'!V251+SQRT('OddsRatio_working_3-way'!W251)&gt;0,0,PI()),ACOS('OddsRatio_working_3-way'!V251/(2*'OddsRatio_working_3-way'!X251)))</f>
        <v>0.68312413198748323</v>
      </c>
      <c r="Z251" s="11">
        <f>'OddsRatio_working_3-way'!X251^(1/3)*COS('OddsRatio_working_3-way'!Y251/3)</f>
        <v>0.53071899221964991</v>
      </c>
      <c r="AA251" s="11">
        <f>'OddsRatio_working_3-way'!X251^(1/3)*COS(('OddsRatio_working_3-way'!Y251+2*PI())/3)</f>
        <v>-0.37186498440268345</v>
      </c>
      <c r="AB251" s="11">
        <f>'OddsRatio_working_3-way'!X251^(1/3)*COS(('OddsRatio_working_3-way'!Y251+4*PI())/3)</f>
        <v>-0.15885400781696662</v>
      </c>
      <c r="AC251" s="11">
        <f>'OddsRatio_working_3-way'!X251^(1/3)*SIN('OddsRatio_working_3-way'!Y251/3)</f>
        <v>0.12298194467210867</v>
      </c>
      <c r="AD251" s="11">
        <f>'OddsRatio_working_3-way'!X251^(1/3)*SIN(('OddsRatio_working_3-way'!Y251+2*PI())/3)</f>
        <v>0.39812515719703834</v>
      </c>
      <c r="AE251" s="11">
        <f>'OddsRatio_working_3-way'!X251^(1/3)*SIN(('OddsRatio_working_3-way'!Y251+4*PI())/3)</f>
        <v>-0.5211071018691471</v>
      </c>
      <c r="AF251" s="11">
        <f>-'OddsRatio_working_3-way'!U251/(3*'OddsRatio_working_3-way'!X251^(1/3))*COS(('OddsRatio_working_3-way'!Y251)/3)</f>
        <v>0.53071899221964991</v>
      </c>
      <c r="AG251" s="11">
        <f>-'OddsRatio_working_3-way'!U251/(3*'OddsRatio_working_3-way'!X251^(1/3))*COS(('OddsRatio_working_3-way'!Y251+2*PI())/3)</f>
        <v>-0.37186498440268345</v>
      </c>
      <c r="AH251" s="11">
        <f>-'OddsRatio_working_3-way'!U251/(3*'OddsRatio_working_3-way'!X251^(1/3))*COS(('OddsRatio_working_3-way'!Y251+4*PI())/3)</f>
        <v>-0.15885400781696662</v>
      </c>
      <c r="AI251" s="11">
        <f>'OddsRatio_working_3-way'!U251/(3*'OddsRatio_working_3-way'!X251^(1/3))*SIN(('OddsRatio_working_3-way'!Y251)/3)</f>
        <v>-0.12298194467210867</v>
      </c>
      <c r="AJ251" s="11">
        <f>'OddsRatio_working_3-way'!U251/(3*'OddsRatio_working_3-way'!X251^(1/3))*SIN(('OddsRatio_working_3-way'!Y251+2*PI())/3)</f>
        <v>-0.39812515719703834</v>
      </c>
      <c r="AK251" s="11">
        <f>'OddsRatio_working_3-way'!U251/(3*'OddsRatio_working_3-way'!X251^(1/3))*SIN(('OddsRatio_working_3-way'!Y251+4*PI())/3)</f>
        <v>0.5211071018691471</v>
      </c>
      <c r="AL251" s="11">
        <f>'OddsRatio_working_3-way'!Z251+'OddsRatio_working_3-way'!AF251</f>
        <v>1.0614379844392998</v>
      </c>
      <c r="AM251" s="11">
        <f>'OddsRatio_working_3-way'!AA251+'OddsRatio_working_3-way'!AG251</f>
        <v>-0.7437299688053669</v>
      </c>
      <c r="AN251" s="11">
        <f>'OddsRatio_working_3-way'!AB251+'OddsRatio_working_3-way'!AH251</f>
        <v>-0.31770801563393325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1.0614379844392998</v>
      </c>
      <c r="AS251" s="11">
        <f>IF(('OddsRatio_working_3-way'!X251=0),IF(Q251&gt;0,-Q251^(1/3),(-Q251)^(1/3)),'OddsRatio_working_3-way'!AM251-'OddsRatio_working_3-way'!R251/3)</f>
        <v>-0.7437299688053669</v>
      </c>
      <c r="AT251" s="11">
        <f>IF(('OddsRatio_working_3-way'!X251=0),IF(Q251&gt;0,-Q251^(1/3),(-Q251)^(1/3)),'OddsRatio_working_3-way'!AN251-'OddsRatio_working_3-way'!R251/3)</f>
        <v>-0.31770801563393325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IF('True_Odds_Calculator_3-way'!A253="","",'True_Odds_Calculator_3-way'!A253)</f>
        <v>2.39</v>
      </c>
      <c r="B252" s="4">
        <f>IF('True_Odds_Calculator_3-way'!B253="","",'True_Odds_Calculator_3-way'!B253)</f>
        <v>3.45</v>
      </c>
      <c r="C252" s="4">
        <f>IF('True_Odds_Calculator_3-way'!C253="","",'True_Odds_Calculator_3-way'!C253)</f>
        <v>3.07</v>
      </c>
      <c r="D252" s="9">
        <f t="shared" si="52"/>
        <v>0.40599602189773576</v>
      </c>
      <c r="E252" s="9">
        <f t="shared" si="53"/>
        <v>0.27942271502415744</v>
      </c>
      <c r="F252" s="9">
        <f t="shared" si="54"/>
        <v>0.31458126307810663</v>
      </c>
      <c r="G252" s="9">
        <f t="shared" si="55"/>
        <v>1.052574331745838</v>
      </c>
      <c r="H252" s="9">
        <f t="shared" si="56"/>
        <v>2.4630783211267149</v>
      </c>
      <c r="I252" s="9">
        <f t="shared" si="57"/>
        <v>3.5788071127773029</v>
      </c>
      <c r="J252" s="9">
        <f t="shared" si="58"/>
        <v>3.1788288667138844</v>
      </c>
      <c r="K252" s="11">
        <f t="shared" si="59"/>
        <v>0.41841004184100417</v>
      </c>
      <c r="L252" s="11">
        <f t="shared" si="60"/>
        <v>0.28985507246376813</v>
      </c>
      <c r="M252" s="11">
        <f t="shared" si="61"/>
        <v>0.32573289902280134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-0.27848118517710863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0.23347055160084357</v>
      </c>
      <c r="Q252" s="11">
        <f>2*'OddsRatio_working_3-way'!K252*'OddsRatio_working_3-way'!L252*'OddsRatio_working_3-way'!M252</f>
        <v>7.9008646903838783E-2</v>
      </c>
      <c r="R252" s="11">
        <f t="shared" si="62"/>
        <v>0</v>
      </c>
      <c r="S252" s="11">
        <f t="shared" si="63"/>
        <v>-0.8383710068325112</v>
      </c>
      <c r="T252" s="11">
        <f t="shared" si="64"/>
        <v>-0.28371269266751653</v>
      </c>
      <c r="U252" s="11">
        <f>'OddsRatio_working_3-way'!S252-'OddsRatio_working_3-way'!R252^2/3</f>
        <v>-0.8383710068325112</v>
      </c>
      <c r="V252" s="11">
        <f>'OddsRatio_working_3-way'!S252*'OddsRatio_working_3-way'!R252/3-2*'OddsRatio_working_3-way'!R252^3/27-'OddsRatio_working_3-way'!T252</f>
        <v>0.28371269266751653</v>
      </c>
      <c r="W252" s="11">
        <f>'OddsRatio_working_3-way'!V252^2+4*'OddsRatio_working_3-way'!U252^3/27</f>
        <v>-6.8052458059483512E-3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0.14773129135917773</v>
      </c>
      <c r="Y252" s="11">
        <f>IF('OddsRatio_working_3-way'!W252&gt;=0,IF('OddsRatio_working_3-way'!V252+SQRT('OddsRatio_working_3-way'!W252)&gt;0,0,PI()),ACOS('OddsRatio_working_3-way'!V252/(2*'OddsRatio_working_3-way'!X252)))</f>
        <v>0.28296355810452023</v>
      </c>
      <c r="Z252" s="11">
        <f>'OddsRatio_working_3-way'!X252^(1/3)*COS('OddsRatio_working_3-way'!Y252/3)</f>
        <v>0.52628716587291902</v>
      </c>
      <c r="AA252" s="11">
        <f>'OddsRatio_working_3-way'!X252^(1/3)*COS(('OddsRatio_working_3-way'!Y252+2*PI())/3)</f>
        <v>-0.30626105023471145</v>
      </c>
      <c r="AB252" s="11">
        <f>'OddsRatio_working_3-way'!X252^(1/3)*COS(('OddsRatio_working_3-way'!Y252+4*PI())/3)</f>
        <v>-0.22002611563820781</v>
      </c>
      <c r="AC252" s="11">
        <f>'OddsRatio_working_3-way'!X252^(1/3)*SIN('OddsRatio_working_3-way'!Y252/3)</f>
        <v>4.9787762702841347E-2</v>
      </c>
      <c r="AD252" s="11">
        <f>'OddsRatio_working_3-way'!X252^(1/3)*SIN(('OddsRatio_working_3-way'!Y252+2*PI())/3)</f>
        <v>0.43088417398024181</v>
      </c>
      <c r="AE252" s="11">
        <f>'OddsRatio_working_3-way'!X252^(1/3)*SIN(('OddsRatio_working_3-way'!Y252+4*PI())/3)</f>
        <v>-0.480671936683083</v>
      </c>
      <c r="AF252" s="11">
        <f>-'OddsRatio_working_3-way'!U252/(3*'OddsRatio_working_3-way'!X252^(1/3))*COS(('OddsRatio_working_3-way'!Y252)/3)</f>
        <v>0.52628716587291902</v>
      </c>
      <c r="AG252" s="11">
        <f>-'OddsRatio_working_3-way'!U252/(3*'OddsRatio_working_3-way'!X252^(1/3))*COS(('OddsRatio_working_3-way'!Y252+2*PI())/3)</f>
        <v>-0.30626105023471145</v>
      </c>
      <c r="AH252" s="11">
        <f>-'OddsRatio_working_3-way'!U252/(3*'OddsRatio_working_3-way'!X252^(1/3))*COS(('OddsRatio_working_3-way'!Y252+4*PI())/3)</f>
        <v>-0.22002611563820781</v>
      </c>
      <c r="AI252" s="11">
        <f>'OddsRatio_working_3-way'!U252/(3*'OddsRatio_working_3-way'!X252^(1/3))*SIN(('OddsRatio_working_3-way'!Y252)/3)</f>
        <v>-4.9787762702841347E-2</v>
      </c>
      <c r="AJ252" s="11">
        <f>'OddsRatio_working_3-way'!U252/(3*'OddsRatio_working_3-way'!X252^(1/3))*SIN(('OddsRatio_working_3-way'!Y252+2*PI())/3)</f>
        <v>-0.43088417398024181</v>
      </c>
      <c r="AK252" s="11">
        <f>'OddsRatio_working_3-way'!U252/(3*'OddsRatio_working_3-way'!X252^(1/3))*SIN(('OddsRatio_working_3-way'!Y252+4*PI())/3)</f>
        <v>0.480671936683083</v>
      </c>
      <c r="AL252" s="11">
        <f>'OddsRatio_working_3-way'!Z252+'OddsRatio_working_3-way'!AF252</f>
        <v>1.052574331745838</v>
      </c>
      <c r="AM252" s="11">
        <f>'OddsRatio_working_3-way'!AA252+'OddsRatio_working_3-way'!AG252</f>
        <v>-0.6125221004694229</v>
      </c>
      <c r="AN252" s="11">
        <f>'OddsRatio_working_3-way'!AB252+'OddsRatio_working_3-way'!AH252</f>
        <v>-0.44005223127641563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1.052574331745838</v>
      </c>
      <c r="AS252" s="11">
        <f>IF(('OddsRatio_working_3-way'!X252=0),IF(Q252&gt;0,-Q252^(1/3),(-Q252)^(1/3)),'OddsRatio_working_3-way'!AM252-'OddsRatio_working_3-way'!R252/3)</f>
        <v>-0.6125221004694229</v>
      </c>
      <c r="AT252" s="11">
        <f>IF(('OddsRatio_working_3-way'!X252=0),IF(Q252&gt;0,-Q252^(1/3),(-Q252)^(1/3)),'OddsRatio_working_3-way'!AN252-'OddsRatio_working_3-way'!R252/3)</f>
        <v>-0.44005223127641563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IF('True_Odds_Calculator_3-way'!A254="","",'True_Odds_Calculator_3-way'!A254)</f>
        <v>3.21</v>
      </c>
      <c r="B253" s="4">
        <f>IF('True_Odds_Calculator_3-way'!B254="","",'True_Odds_Calculator_3-way'!B254)</f>
        <v>3.41</v>
      </c>
      <c r="C253" s="4">
        <f>IF('True_Odds_Calculator_3-way'!C254="","",'True_Odds_Calculator_3-way'!C254)</f>
        <v>2.4</v>
      </c>
      <c r="D253" s="9">
        <f t="shared" si="52"/>
        <v>0.30461405658360535</v>
      </c>
      <c r="E253" s="9">
        <f t="shared" si="53"/>
        <v>0.28657937180306658</v>
      </c>
      <c r="F253" s="9">
        <f t="shared" si="54"/>
        <v>0.40880657161332762</v>
      </c>
      <c r="G253" s="9">
        <f t="shared" si="55"/>
        <v>1.0329604502434755</v>
      </c>
      <c r="H253" s="9">
        <f t="shared" si="56"/>
        <v>3.2828425950380815</v>
      </c>
      <c r="I253" s="9">
        <f t="shared" si="57"/>
        <v>3.4894346850867768</v>
      </c>
      <c r="J253" s="9">
        <f t="shared" si="58"/>
        <v>2.446144630340866</v>
      </c>
      <c r="K253" s="11">
        <f t="shared" si="59"/>
        <v>0.3115264797507788</v>
      </c>
      <c r="L253" s="11">
        <f t="shared" si="60"/>
        <v>0.29325513196480935</v>
      </c>
      <c r="M253" s="11">
        <f t="shared" si="61"/>
        <v>0.41666666666666669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-0.28383549087498428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0.22915315348236664</v>
      </c>
      <c r="Q253" s="11">
        <f>2*'OddsRatio_working_3-way'!K253*'OddsRatio_working_3-way'!L253*'OddsRatio_working_3-way'!M253</f>
        <v>7.6130615774872623E-2</v>
      </c>
      <c r="R253" s="11">
        <f t="shared" si="62"/>
        <v>0</v>
      </c>
      <c r="S253" s="11">
        <f t="shared" si="63"/>
        <v>-0.80734496160417601</v>
      </c>
      <c r="T253" s="11">
        <f t="shared" si="64"/>
        <v>-0.26822091747647042</v>
      </c>
      <c r="U253" s="11">
        <f>'OddsRatio_working_3-way'!S253-'OddsRatio_working_3-way'!R253^2/3</f>
        <v>-0.80734496160417601</v>
      </c>
      <c r="V253" s="11">
        <f>'OddsRatio_working_3-way'!S253*'OddsRatio_working_3-way'!R253/3-2*'OddsRatio_working_3-way'!R253^3/27-'OddsRatio_working_3-way'!T253</f>
        <v>0.26822091747647042</v>
      </c>
      <c r="W253" s="11">
        <f>'OddsRatio_working_3-way'!V253^2+4*'OddsRatio_working_3-way'!U253^3/27</f>
        <v>-6.0178651815193662E-3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0.13960688177292596</v>
      </c>
      <c r="Y253" s="11">
        <f>IF('OddsRatio_working_3-way'!W253&gt;=0,IF('OddsRatio_working_3-way'!V253+SQRT('OddsRatio_working_3-way'!W253)&gt;0,0,PI()),ACOS('OddsRatio_working_3-way'!V253/(2*'OddsRatio_working_3-way'!X253)))</f>
        <v>0.28153794182824154</v>
      </c>
      <c r="Z253" s="11">
        <f>'OddsRatio_working_3-way'!X253^(1/3)*COS('OddsRatio_working_3-way'!Y253/3)</f>
        <v>0.51648022512173763</v>
      </c>
      <c r="AA253" s="11">
        <f>'OddsRatio_working_3-way'!X253^(1/3)*COS(('OddsRatio_working_3-way'!Y253+2*PI())/3)</f>
        <v>-0.30033967544094409</v>
      </c>
      <c r="AB253" s="11">
        <f>'OddsRatio_working_3-way'!X253^(1/3)*COS(('OddsRatio_working_3-way'!Y253+4*PI())/3)</f>
        <v>-0.21614054968079366</v>
      </c>
      <c r="AC253" s="11">
        <f>'OddsRatio_working_3-way'!X253^(1/3)*SIN('OddsRatio_working_3-way'!Y253/3)</f>
        <v>4.8612387923154067E-2</v>
      </c>
      <c r="AD253" s="11">
        <f>'OddsRatio_working_3-way'!X253^(1/3)*SIN(('OddsRatio_working_3-way'!Y253+2*PI())/3)</f>
        <v>0.42297880154615358</v>
      </c>
      <c r="AE253" s="11">
        <f>'OddsRatio_working_3-way'!X253^(1/3)*SIN(('OddsRatio_working_3-way'!Y253+4*PI())/3)</f>
        <v>-0.47159118946930756</v>
      </c>
      <c r="AF253" s="11">
        <f>-'OddsRatio_working_3-way'!U253/(3*'OddsRatio_working_3-way'!X253^(1/3))*COS(('OddsRatio_working_3-way'!Y253)/3)</f>
        <v>0.51648022512173775</v>
      </c>
      <c r="AG253" s="11">
        <f>-'OddsRatio_working_3-way'!U253/(3*'OddsRatio_working_3-way'!X253^(1/3))*COS(('OddsRatio_working_3-way'!Y253+2*PI())/3)</f>
        <v>-0.30033967544094414</v>
      </c>
      <c r="AH253" s="11">
        <f>-'OddsRatio_working_3-way'!U253/(3*'OddsRatio_working_3-way'!X253^(1/3))*COS(('OddsRatio_working_3-way'!Y253+4*PI())/3)</f>
        <v>-0.21614054968079369</v>
      </c>
      <c r="AI253" s="11">
        <f>'OddsRatio_working_3-way'!U253/(3*'OddsRatio_working_3-way'!X253^(1/3))*SIN(('OddsRatio_working_3-way'!Y253)/3)</f>
        <v>-4.8612387923154074E-2</v>
      </c>
      <c r="AJ253" s="11">
        <f>'OddsRatio_working_3-way'!U253/(3*'OddsRatio_working_3-way'!X253^(1/3))*SIN(('OddsRatio_working_3-way'!Y253+2*PI())/3)</f>
        <v>-0.42297880154615364</v>
      </c>
      <c r="AK253" s="11">
        <f>'OddsRatio_working_3-way'!U253/(3*'OddsRatio_working_3-way'!X253^(1/3))*SIN(('OddsRatio_working_3-way'!Y253+4*PI())/3)</f>
        <v>0.47159118946930767</v>
      </c>
      <c r="AL253" s="11">
        <f>'OddsRatio_working_3-way'!Z253+'OddsRatio_working_3-way'!AF253</f>
        <v>1.0329604502434755</v>
      </c>
      <c r="AM253" s="11">
        <f>'OddsRatio_working_3-way'!AA253+'OddsRatio_working_3-way'!AG253</f>
        <v>-0.60067935088188817</v>
      </c>
      <c r="AN253" s="11">
        <f>'OddsRatio_working_3-way'!AB253+'OddsRatio_working_3-way'!AH253</f>
        <v>-0.43228109936158732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1.0329604502434755</v>
      </c>
      <c r="AS253" s="11">
        <f>IF(('OddsRatio_working_3-way'!X253=0),IF(Q253&gt;0,-Q253^(1/3),(-Q253)^(1/3)),'OddsRatio_working_3-way'!AM253-'OddsRatio_working_3-way'!R253/3)</f>
        <v>-0.60067935088188817</v>
      </c>
      <c r="AT253" s="11">
        <f>IF(('OddsRatio_working_3-way'!X253=0),IF(Q253&gt;0,-Q253^(1/3),(-Q253)^(1/3)),'OddsRatio_working_3-way'!AN253-'OddsRatio_working_3-way'!R253/3)</f>
        <v>-0.43228109936158732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>
        <f>IF('True_Odds_Calculator_3-way'!A255="","",'True_Odds_Calculator_3-way'!A255)</f>
        <v>1.8</v>
      </c>
      <c r="B254" s="4">
        <f>IF('True_Odds_Calculator_3-way'!B255="","",'True_Odds_Calculator_3-way'!B255)</f>
        <v>3.67</v>
      </c>
      <c r="C254" s="4">
        <f>IF('True_Odds_Calculator_3-way'!C255="","",'True_Odds_Calculator_3-way'!C255)</f>
        <v>5.12</v>
      </c>
      <c r="D254" s="9">
        <f t="shared" si="52"/>
        <v>0.54591480759084476</v>
      </c>
      <c r="E254" s="9">
        <f t="shared" si="53"/>
        <v>0.26482410762756275</v>
      </c>
      <c r="F254" s="9">
        <f t="shared" si="54"/>
        <v>0.18926108478159265</v>
      </c>
      <c r="G254" s="9">
        <f t="shared" si="55"/>
        <v>1.0397345567824514</v>
      </c>
      <c r="H254" s="9">
        <f t="shared" si="56"/>
        <v>1.831787645425961</v>
      </c>
      <c r="I254" s="9">
        <f t="shared" si="57"/>
        <v>3.7760912666091451</v>
      </c>
      <c r="J254" s="9">
        <f t="shared" si="58"/>
        <v>5.2837063739436996</v>
      </c>
      <c r="K254" s="11">
        <f t="shared" si="59"/>
        <v>0.55555555555555558</v>
      </c>
      <c r="L254" s="11">
        <f t="shared" si="60"/>
        <v>0.27247956403269757</v>
      </c>
      <c r="M254" s="11">
        <f t="shared" si="61"/>
        <v>0.1953125</v>
      </c>
      <c r="N254" s="11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-0.26018960036330607</v>
      </c>
      <c r="O254" s="11">
        <f>0</f>
        <v>0</v>
      </c>
      <c r="P254" s="11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0.22440537011807452</v>
      </c>
      <c r="Q254" s="11">
        <f>2*'OddsRatio_working_3-way'!K254*'OddsRatio_working_3-way'!L254*'OddsRatio_working_3-way'!M254</f>
        <v>5.9131849833484719E-2</v>
      </c>
      <c r="R254" s="11">
        <f t="shared" si="62"/>
        <v>0</v>
      </c>
      <c r="S254" s="11">
        <f t="shared" si="63"/>
        <v>-0.86246863750409097</v>
      </c>
      <c r="T254" s="11">
        <f t="shared" si="64"/>
        <v>-0.22726446311043239</v>
      </c>
      <c r="U254" s="11">
        <f>'OddsRatio_working_3-way'!S254-'OddsRatio_working_3-way'!R254^2/3</f>
        <v>-0.86246863750409097</v>
      </c>
      <c r="V254" s="11">
        <f>'OddsRatio_working_3-way'!S254*'OddsRatio_working_3-way'!R254/3-2*'OddsRatio_working_3-way'!R254^3/27-'OddsRatio_working_3-way'!T254</f>
        <v>0.22726446311043239</v>
      </c>
      <c r="W254" s="11">
        <f>'OddsRatio_working_3-way'!V254^2+4*'OddsRatio_working_3-way'!U254^3/27</f>
        <v>-4.3395182458961463E-2</v>
      </c>
      <c r="X254" s="11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0.15414629305616998</v>
      </c>
      <c r="Y254" s="11">
        <f>IF('OddsRatio_working_3-way'!W254&gt;=0,IF('OddsRatio_working_3-way'!V254+SQRT('OddsRatio_working_3-way'!W254)&gt;0,0,PI()),ACOS('OddsRatio_working_3-way'!V254/(2*'OddsRatio_working_3-way'!X254)))</f>
        <v>0.74192179318105655</v>
      </c>
      <c r="Z254" s="11">
        <f>'OddsRatio_working_3-way'!X254^(1/3)*COS('OddsRatio_working_3-way'!Y254/3)</f>
        <v>0.51986727839122582</v>
      </c>
      <c r="AA254" s="11">
        <f>'OddsRatio_working_3-way'!X254^(1/3)*COS(('OddsRatio_working_3-way'!Y254+2*PI())/3)</f>
        <v>-0.37360275997868903</v>
      </c>
      <c r="AB254" s="11">
        <f>'OddsRatio_working_3-way'!X254^(1/3)*COS(('OddsRatio_working_3-way'!Y254+4*PI())/3)</f>
        <v>-0.14626451841253699</v>
      </c>
      <c r="AC254" s="11">
        <f>'OddsRatio_working_3-way'!X254^(1/3)*SIN('OddsRatio_working_3-way'!Y254/3)</f>
        <v>0.13125379496531409</v>
      </c>
      <c r="AD254" s="11">
        <f>'OddsRatio_working_3-way'!X254^(1/3)*SIN(('OddsRatio_working_3-way'!Y254+2*PI())/3)</f>
        <v>0.3845913722004215</v>
      </c>
      <c r="AE254" s="11">
        <f>'OddsRatio_working_3-way'!X254^(1/3)*SIN(('OddsRatio_working_3-way'!Y254+4*PI())/3)</f>
        <v>-0.51584516716573559</v>
      </c>
      <c r="AF254" s="11">
        <f>-'OddsRatio_working_3-way'!U254/(3*'OddsRatio_working_3-way'!X254^(1/3))*COS(('OddsRatio_working_3-way'!Y254)/3)</f>
        <v>0.51986727839122571</v>
      </c>
      <c r="AG254" s="11">
        <f>-'OddsRatio_working_3-way'!U254/(3*'OddsRatio_working_3-way'!X254^(1/3))*COS(('OddsRatio_working_3-way'!Y254+2*PI())/3)</f>
        <v>-0.37360275997868891</v>
      </c>
      <c r="AH254" s="11">
        <f>-'OddsRatio_working_3-way'!U254/(3*'OddsRatio_working_3-way'!X254^(1/3))*COS(('OddsRatio_working_3-way'!Y254+4*PI())/3)</f>
        <v>-0.14626451841253696</v>
      </c>
      <c r="AI254" s="11">
        <f>'OddsRatio_working_3-way'!U254/(3*'OddsRatio_working_3-way'!X254^(1/3))*SIN(('OddsRatio_working_3-way'!Y254)/3)</f>
        <v>-0.13125379496531406</v>
      </c>
      <c r="AJ254" s="11">
        <f>'OddsRatio_working_3-way'!U254/(3*'OddsRatio_working_3-way'!X254^(1/3))*SIN(('OddsRatio_working_3-way'!Y254+2*PI())/3)</f>
        <v>-0.38459137220042144</v>
      </c>
      <c r="AK254" s="11">
        <f>'OddsRatio_working_3-way'!U254/(3*'OddsRatio_working_3-way'!X254^(1/3))*SIN(('OddsRatio_working_3-way'!Y254+4*PI())/3)</f>
        <v>0.51584516716573547</v>
      </c>
      <c r="AL254" s="11">
        <f>'OddsRatio_working_3-way'!Z254+'OddsRatio_working_3-way'!AF254</f>
        <v>1.0397345567824514</v>
      </c>
      <c r="AM254" s="11">
        <f>'OddsRatio_working_3-way'!AA254+'OddsRatio_working_3-way'!AG254</f>
        <v>-0.74720551995737794</v>
      </c>
      <c r="AN254" s="11">
        <f>'OddsRatio_working_3-way'!AB254+'OddsRatio_working_3-way'!AH254</f>
        <v>-0.29252903682507392</v>
      </c>
      <c r="AO254" s="11">
        <f>'OddsRatio_working_3-way'!AC254+'OddsRatio_working_3-way'!AI254</f>
        <v>0</v>
      </c>
      <c r="AP254" s="11">
        <f>'OddsRatio_working_3-way'!AD254+'OddsRatio_working_3-way'!AJ254</f>
        <v>0</v>
      </c>
      <c r="AQ254" s="11">
        <f>'OddsRatio_working_3-way'!AE254+'OddsRatio_working_3-way'!AK254</f>
        <v>0</v>
      </c>
      <c r="AR254" s="10">
        <f>IF(A254="","",IF(('OddsRatio_working_3-way'!X254=0),IF(Q254&gt;0,-Q254^(1/3),(-Q254)^(1/3)),'OddsRatio_working_3-way'!AL254-'OddsRatio_working_3-way'!R254/3))</f>
        <v>1.0397345567824514</v>
      </c>
      <c r="AS254" s="11">
        <f>IF(('OddsRatio_working_3-way'!X254=0),IF(Q254&gt;0,-Q254^(1/3),(-Q254)^(1/3)),'OddsRatio_working_3-way'!AM254-'OddsRatio_working_3-way'!R254/3)</f>
        <v>-0.74720551995737794</v>
      </c>
      <c r="AT254" s="11">
        <f>IF(('OddsRatio_working_3-way'!X254=0),IF(Q254&gt;0,-Q254^(1/3),(-Q254)^(1/3)),'OddsRatio_working_3-way'!AN254-'OddsRatio_working_3-way'!R254/3)</f>
        <v>-0.29252903682507392</v>
      </c>
      <c r="AU254" s="11">
        <f>IF(('OddsRatio_working_3-way'!X254=0),0,'OddsRatio_working_3-way'!AO254)</f>
        <v>0</v>
      </c>
      <c r="AV254" s="11">
        <f>IF(('OddsRatio_working_3-way'!X254=0),0,'OddsRatio_working_3-way'!AP254)</f>
        <v>0</v>
      </c>
      <c r="AW254" s="11">
        <f>IF(('OddsRatio_working_3-way'!X254=0),0,'OddsRatio_working_3-way'!AQ254)</f>
        <v>0</v>
      </c>
    </row>
    <row r="255" spans="1:49" x14ac:dyDescent="0.2">
      <c r="A255" s="4">
        <f>IF('True_Odds_Calculator_3-way'!A256="","",'True_Odds_Calculator_3-way'!A256)</f>
        <v>5.98</v>
      </c>
      <c r="B255" s="4">
        <f>IF('True_Odds_Calculator_3-way'!B256="","",'True_Odds_Calculator_3-way'!B256)</f>
        <v>4.38</v>
      </c>
      <c r="C255" s="4">
        <f>IF('True_Odds_Calculator_3-way'!C256="","",'True_Odds_Calculator_3-way'!C256)</f>
        <v>1.59</v>
      </c>
      <c r="D255" s="9">
        <f t="shared" si="52"/>
        <v>0.16107587293104098</v>
      </c>
      <c r="E255" s="9">
        <f t="shared" si="53"/>
        <v>0.22051107265293851</v>
      </c>
      <c r="F255" s="9">
        <f t="shared" si="54"/>
        <v>0.61841305441602057</v>
      </c>
      <c r="G255" s="9">
        <f t="shared" si="55"/>
        <v>1.0458342207844349</v>
      </c>
      <c r="H255" s="9">
        <f t="shared" si="56"/>
        <v>6.2082544195064839</v>
      </c>
      <c r="I255" s="9">
        <f t="shared" si="57"/>
        <v>4.5349196662513904</v>
      </c>
      <c r="J255" s="9">
        <f t="shared" si="58"/>
        <v>1.617042190262816</v>
      </c>
      <c r="K255" s="11">
        <f t="shared" si="59"/>
        <v>0.16722408026755853</v>
      </c>
      <c r="L255" s="11">
        <f t="shared" si="60"/>
        <v>0.22831050228310504</v>
      </c>
      <c r="M255" s="11">
        <f t="shared" si="61"/>
        <v>0.62893081761006286</v>
      </c>
      <c r="N255" s="11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-0.23846554365618944</v>
      </c>
      <c r="O255" s="11">
        <f>0</f>
        <v>0</v>
      </c>
      <c r="P255" s="11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0.21490702713802717</v>
      </c>
      <c r="Q255" s="11">
        <f>2*'OddsRatio_working_3-way'!K255*'OddsRatio_working_3-way'!L255*'OddsRatio_working_3-way'!M255</f>
        <v>4.8023916678888751E-2</v>
      </c>
      <c r="R255" s="11">
        <f t="shared" si="62"/>
        <v>0</v>
      </c>
      <c r="S255" s="11">
        <f t="shared" si="63"/>
        <v>-0.90120788036309329</v>
      </c>
      <c r="T255" s="11">
        <f t="shared" si="64"/>
        <v>-0.20138723583532811</v>
      </c>
      <c r="U255" s="11">
        <f>'OddsRatio_working_3-way'!S255-'OddsRatio_working_3-way'!R255^2/3</f>
        <v>-0.90120788036309329</v>
      </c>
      <c r="V255" s="11">
        <f>'OddsRatio_working_3-way'!S255*'OddsRatio_working_3-way'!R255/3-2*'OddsRatio_working_3-way'!R255^3/27-'OddsRatio_working_3-way'!T255</f>
        <v>0.20138723583532811</v>
      </c>
      <c r="W255" s="11">
        <f>'OddsRatio_working_3-way'!V255^2+4*'OddsRatio_working_3-way'!U255^3/27</f>
        <v>-6.7878602024384754E-2</v>
      </c>
      <c r="X255" s="11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0.16464766987553972</v>
      </c>
      <c r="Y255" s="11">
        <f>IF('OddsRatio_working_3-way'!W255&gt;=0,IF('OddsRatio_working_3-way'!V255+SQRT('OddsRatio_working_3-way'!W255)&gt;0,0,PI()),ACOS('OddsRatio_working_3-way'!V255/(2*'OddsRatio_working_3-way'!X255)))</f>
        <v>0.91275257635151841</v>
      </c>
      <c r="Z255" s="11">
        <f>'OddsRatio_working_3-way'!X255^(1/3)*COS('OddsRatio_working_3-way'!Y255/3)</f>
        <v>0.52291711039221744</v>
      </c>
      <c r="AA255" s="11">
        <f>'OddsRatio_working_3-way'!X255^(1/3)*COS(('OddsRatio_working_3-way'!Y255+2*PI())/3)</f>
        <v>-0.40365645192831606</v>
      </c>
      <c r="AB255" s="11">
        <f>'OddsRatio_working_3-way'!X255^(1/3)*COS(('OddsRatio_working_3-way'!Y255+4*PI())/3)</f>
        <v>-0.11926065846390124</v>
      </c>
      <c r="AC255" s="11">
        <f>'OddsRatio_working_3-way'!X255^(1/3)*SIN('OddsRatio_working_3-way'!Y255/3)</f>
        <v>0.16419598791307702</v>
      </c>
      <c r="AD255" s="11">
        <f>'OddsRatio_working_3-way'!X255^(1/3)*SIN(('OddsRatio_working_3-way'!Y255+2*PI())/3)</f>
        <v>0.37076150771667343</v>
      </c>
      <c r="AE255" s="11">
        <f>'OddsRatio_working_3-way'!X255^(1/3)*SIN(('OddsRatio_working_3-way'!Y255+4*PI())/3)</f>
        <v>-0.53495749562975048</v>
      </c>
      <c r="AF255" s="11">
        <f>-'OddsRatio_working_3-way'!U255/(3*'OddsRatio_working_3-way'!X255^(1/3))*COS(('OddsRatio_working_3-way'!Y255)/3)</f>
        <v>0.52291711039221733</v>
      </c>
      <c r="AG255" s="11">
        <f>-'OddsRatio_working_3-way'!U255/(3*'OddsRatio_working_3-way'!X255^(1/3))*COS(('OddsRatio_working_3-way'!Y255+2*PI())/3)</f>
        <v>-0.40365645192831595</v>
      </c>
      <c r="AH255" s="11">
        <f>-'OddsRatio_working_3-way'!U255/(3*'OddsRatio_working_3-way'!X255^(1/3))*COS(('OddsRatio_working_3-way'!Y255+4*PI())/3)</f>
        <v>-0.11926065846390121</v>
      </c>
      <c r="AI255" s="11">
        <f>'OddsRatio_working_3-way'!U255/(3*'OddsRatio_working_3-way'!X255^(1/3))*SIN(('OddsRatio_working_3-way'!Y255)/3)</f>
        <v>-0.16419598791307699</v>
      </c>
      <c r="AJ255" s="11">
        <f>'OddsRatio_working_3-way'!U255/(3*'OddsRatio_working_3-way'!X255^(1/3))*SIN(('OddsRatio_working_3-way'!Y255+2*PI())/3)</f>
        <v>-0.37076150771667338</v>
      </c>
      <c r="AK255" s="11">
        <f>'OddsRatio_working_3-way'!U255/(3*'OddsRatio_working_3-way'!X255^(1/3))*SIN(('OddsRatio_working_3-way'!Y255+4*PI())/3)</f>
        <v>0.53495749562975037</v>
      </c>
      <c r="AL255" s="11">
        <f>'OddsRatio_working_3-way'!Z255+'OddsRatio_working_3-way'!AF255</f>
        <v>1.0458342207844349</v>
      </c>
      <c r="AM255" s="11">
        <f>'OddsRatio_working_3-way'!AA255+'OddsRatio_working_3-way'!AG255</f>
        <v>-0.80731290385663201</v>
      </c>
      <c r="AN255" s="11">
        <f>'OddsRatio_working_3-way'!AB255+'OddsRatio_working_3-way'!AH255</f>
        <v>-0.23852131692780246</v>
      </c>
      <c r="AO255" s="11">
        <f>'OddsRatio_working_3-way'!AC255+'OddsRatio_working_3-way'!AI255</f>
        <v>0</v>
      </c>
      <c r="AP255" s="11">
        <f>'OddsRatio_working_3-way'!AD255+'OddsRatio_working_3-way'!AJ255</f>
        <v>0</v>
      </c>
      <c r="AQ255" s="11">
        <f>'OddsRatio_working_3-way'!AE255+'OddsRatio_working_3-way'!AK255</f>
        <v>0</v>
      </c>
      <c r="AR255" s="10">
        <f>IF(A255="","",IF(('OddsRatio_working_3-way'!X255=0),IF(Q255&gt;0,-Q255^(1/3),(-Q255)^(1/3)),'OddsRatio_working_3-way'!AL255-'OddsRatio_working_3-way'!R255/3))</f>
        <v>1.0458342207844349</v>
      </c>
      <c r="AS255" s="11">
        <f>IF(('OddsRatio_working_3-way'!X255=0),IF(Q255&gt;0,-Q255^(1/3),(-Q255)^(1/3)),'OddsRatio_working_3-way'!AM255-'OddsRatio_working_3-way'!R255/3)</f>
        <v>-0.80731290385663201</v>
      </c>
      <c r="AT255" s="11">
        <f>IF(('OddsRatio_working_3-way'!X255=0),IF(Q255&gt;0,-Q255^(1/3),(-Q255)^(1/3)),'OddsRatio_working_3-way'!AN255-'OddsRatio_working_3-way'!R255/3)</f>
        <v>-0.23852131692780246</v>
      </c>
      <c r="AU255" s="11">
        <f>IF(('OddsRatio_working_3-way'!X255=0),0,'OddsRatio_working_3-way'!AO255)</f>
        <v>0</v>
      </c>
      <c r="AV255" s="11">
        <f>IF(('OddsRatio_working_3-way'!X255=0),0,'OddsRatio_working_3-way'!AP255)</f>
        <v>0</v>
      </c>
      <c r="AW255" s="11">
        <f>IF(('OddsRatio_working_3-way'!X255=0),0,'OddsRatio_working_3-way'!AQ255)</f>
        <v>0</v>
      </c>
    </row>
    <row r="256" spans="1:49" x14ac:dyDescent="0.2">
      <c r="A256" s="4">
        <f>IF('True_Odds_Calculator_3-way'!A257="","",'True_Odds_Calculator_3-way'!A257)</f>
        <v>2.1</v>
      </c>
      <c r="B256" s="4">
        <f>IF('True_Odds_Calculator_3-way'!B257="","",'True_Odds_Calculator_3-way'!B257)</f>
        <v>3.23</v>
      </c>
      <c r="C256" s="4">
        <f>IF('True_Odds_Calculator_3-way'!C257="","",'True_Odds_Calculator_3-way'!C257)</f>
        <v>3.93</v>
      </c>
      <c r="D256" s="9">
        <f t="shared" si="52"/>
        <v>0.46070354983689926</v>
      </c>
      <c r="E256" s="9">
        <f t="shared" si="53"/>
        <v>0.29646216559286137</v>
      </c>
      <c r="F256" s="9">
        <f t="shared" si="54"/>
        <v>0.24283428457023931</v>
      </c>
      <c r="G256" s="9">
        <f t="shared" si="55"/>
        <v>1.0641756511792475</v>
      </c>
      <c r="H256" s="9">
        <f t="shared" si="56"/>
        <v>2.1705932162971728</v>
      </c>
      <c r="I256" s="9">
        <f t="shared" si="57"/>
        <v>3.3731117021297217</v>
      </c>
      <c r="J256" s="9">
        <f t="shared" si="58"/>
        <v>4.118034657955195</v>
      </c>
      <c r="K256" s="11">
        <f t="shared" si="59"/>
        <v>0.47619047619047616</v>
      </c>
      <c r="L256" s="11">
        <f t="shared" si="60"/>
        <v>0.30959752321981426</v>
      </c>
      <c r="M256" s="11">
        <f t="shared" si="61"/>
        <v>0.2544529262086514</v>
      </c>
      <c r="N256" s="11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-0.26961919091997322</v>
      </c>
      <c r="O256" s="11">
        <f>0</f>
        <v>0</v>
      </c>
      <c r="P256" s="11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0.23483345393869348</v>
      </c>
      <c r="Q256" s="11">
        <f>2*'OddsRatio_working_3-way'!K256*'OddsRatio_working_3-way'!L256*'OddsRatio_working_3-way'!M256</f>
        <v>7.5026662600221561E-2</v>
      </c>
      <c r="R256" s="11">
        <f t="shared" si="62"/>
        <v>0</v>
      </c>
      <c r="S256" s="11">
        <f t="shared" si="63"/>
        <v>-0.87098196956015406</v>
      </c>
      <c r="T256" s="11">
        <f t="shared" si="64"/>
        <v>-0.27826899985947418</v>
      </c>
      <c r="U256" s="11">
        <f>'OddsRatio_working_3-way'!S256-'OddsRatio_working_3-way'!R256^2/3</f>
        <v>-0.87098196956015406</v>
      </c>
      <c r="V256" s="11">
        <f>'OddsRatio_working_3-way'!S256*'OddsRatio_working_3-way'!R256/3-2*'OddsRatio_working_3-way'!R256^3/27-'OddsRatio_working_3-way'!T256</f>
        <v>0.27826899985947418</v>
      </c>
      <c r="W256" s="11">
        <f>'OddsRatio_working_3-way'!V256^2+4*'OddsRatio_working_3-way'!U256^3/27</f>
        <v>-2.0453071266352638E-2</v>
      </c>
      <c r="X256" s="11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0.15643425739679326</v>
      </c>
      <c r="Y256" s="11">
        <f>IF('OddsRatio_working_3-way'!W256&gt;=0,IF('OddsRatio_working_3-way'!V256+SQRT('OddsRatio_working_3-way'!W256)&gt;0,0,PI()),ACOS('OddsRatio_working_3-way'!V256/(2*'OddsRatio_working_3-way'!X256)))</f>
        <v>0.47473920521994883</v>
      </c>
      <c r="Z256" s="11">
        <f>'OddsRatio_working_3-way'!X256^(1/3)*COS('OddsRatio_working_3-way'!Y256/3)</f>
        <v>0.53208782558962386</v>
      </c>
      <c r="AA256" s="11">
        <f>'OddsRatio_working_3-way'!X256^(1/3)*COS(('OddsRatio_working_3-way'!Y256+2*PI())/3)</f>
        <v>-0.33957895059665233</v>
      </c>
      <c r="AB256" s="11">
        <f>'OddsRatio_working_3-way'!X256^(1/3)*COS(('OddsRatio_working_3-way'!Y256+4*PI())/3)</f>
        <v>-0.19250887499297137</v>
      </c>
      <c r="AC256" s="11">
        <f>'OddsRatio_working_3-way'!X256^(1/3)*SIN('OddsRatio_working_3-way'!Y256/3)</f>
        <v>8.4910947739523748E-2</v>
      </c>
      <c r="AD256" s="11">
        <f>'OddsRatio_working_3-way'!X256^(1/3)*SIN(('OddsRatio_working_3-way'!Y256+2*PI())/3)</f>
        <v>0.41834610013527612</v>
      </c>
      <c r="AE256" s="11">
        <f>'OddsRatio_working_3-way'!X256^(1/3)*SIN(('OddsRatio_working_3-way'!Y256+4*PI())/3)</f>
        <v>-0.50325704787479986</v>
      </c>
      <c r="AF256" s="11">
        <f>-'OddsRatio_working_3-way'!U256/(3*'OddsRatio_working_3-way'!X256^(1/3))*COS(('OddsRatio_working_3-way'!Y256)/3)</f>
        <v>0.53208782558962375</v>
      </c>
      <c r="AG256" s="11">
        <f>-'OddsRatio_working_3-way'!U256/(3*'OddsRatio_working_3-way'!X256^(1/3))*COS(('OddsRatio_working_3-way'!Y256+2*PI())/3)</f>
        <v>-0.33957895059665227</v>
      </c>
      <c r="AH256" s="11">
        <f>-'OddsRatio_working_3-way'!U256/(3*'OddsRatio_working_3-way'!X256^(1/3))*COS(('OddsRatio_working_3-way'!Y256+4*PI())/3)</f>
        <v>-0.19250887499297134</v>
      </c>
      <c r="AI256" s="11">
        <f>'OddsRatio_working_3-way'!U256/(3*'OddsRatio_working_3-way'!X256^(1/3))*SIN(('OddsRatio_working_3-way'!Y256)/3)</f>
        <v>-8.4910947739523721E-2</v>
      </c>
      <c r="AJ256" s="11">
        <f>'OddsRatio_working_3-way'!U256/(3*'OddsRatio_working_3-way'!X256^(1/3))*SIN(('OddsRatio_working_3-way'!Y256+2*PI())/3)</f>
        <v>-0.41834610013527601</v>
      </c>
      <c r="AK256" s="11">
        <f>'OddsRatio_working_3-way'!U256/(3*'OddsRatio_working_3-way'!X256^(1/3))*SIN(('OddsRatio_working_3-way'!Y256+4*PI())/3)</f>
        <v>0.50325704787479975</v>
      </c>
      <c r="AL256" s="11">
        <f>'OddsRatio_working_3-way'!Z256+'OddsRatio_working_3-way'!AF256</f>
        <v>1.0641756511792475</v>
      </c>
      <c r="AM256" s="11">
        <f>'OddsRatio_working_3-way'!AA256+'OddsRatio_working_3-way'!AG256</f>
        <v>-0.67915790119330466</v>
      </c>
      <c r="AN256" s="11">
        <f>'OddsRatio_working_3-way'!AB256+'OddsRatio_working_3-way'!AH256</f>
        <v>-0.38501774998594274</v>
      </c>
      <c r="AO256" s="11">
        <f>'OddsRatio_working_3-way'!AC256+'OddsRatio_working_3-way'!AI256</f>
        <v>0</v>
      </c>
      <c r="AP256" s="11">
        <f>'OddsRatio_working_3-way'!AD256+'OddsRatio_working_3-way'!AJ256</f>
        <v>0</v>
      </c>
      <c r="AQ256" s="11">
        <f>'OddsRatio_working_3-way'!AE256+'OddsRatio_working_3-way'!AK256</f>
        <v>0</v>
      </c>
      <c r="AR256" s="10">
        <f>IF(A256="","",IF(('OddsRatio_working_3-way'!X256=0),IF(Q256&gt;0,-Q256^(1/3),(-Q256)^(1/3)),'OddsRatio_working_3-way'!AL256-'OddsRatio_working_3-way'!R256/3))</f>
        <v>1.0641756511792475</v>
      </c>
      <c r="AS256" s="11">
        <f>IF(('OddsRatio_working_3-way'!X256=0),IF(Q256&gt;0,-Q256^(1/3),(-Q256)^(1/3)),'OddsRatio_working_3-way'!AM256-'OddsRatio_working_3-way'!R256/3)</f>
        <v>-0.67915790119330466</v>
      </c>
      <c r="AT256" s="11">
        <f>IF(('OddsRatio_working_3-way'!X256=0),IF(Q256&gt;0,-Q256^(1/3),(-Q256)^(1/3)),'OddsRatio_working_3-way'!AN256-'OddsRatio_working_3-way'!R256/3)</f>
        <v>-0.38501774998594274</v>
      </c>
      <c r="AU256" s="11">
        <f>IF(('OddsRatio_working_3-way'!X256=0),0,'OddsRatio_working_3-way'!AO256)</f>
        <v>0</v>
      </c>
      <c r="AV256" s="11">
        <f>IF(('OddsRatio_working_3-way'!X256=0),0,'OddsRatio_working_3-way'!AP256)</f>
        <v>0</v>
      </c>
      <c r="AW256" s="11">
        <f>IF(('OddsRatio_working_3-way'!X256=0),0,'OddsRatio_working_3-way'!AQ256)</f>
        <v>0</v>
      </c>
    </row>
    <row r="257" spans="1:49" x14ac:dyDescent="0.2">
      <c r="A257" s="4">
        <f>IF('True_Odds_Calculator_3-way'!A258="","",'True_Odds_Calculator_3-way'!A258)</f>
        <v>2.06</v>
      </c>
      <c r="B257" s="4">
        <f>IF('True_Odds_Calculator_3-way'!B258="","",'True_Odds_Calculator_3-way'!B258)</f>
        <v>3.45</v>
      </c>
      <c r="C257" s="4">
        <f>IF('True_Odds_Calculator_3-way'!C258="","",'True_Odds_Calculator_3-way'!C258)</f>
        <v>3.79</v>
      </c>
      <c r="D257" s="9">
        <f t="shared" si="52"/>
        <v>0.47027449562525697</v>
      </c>
      <c r="E257" s="9">
        <f t="shared" si="53"/>
        <v>0.27750701166756775</v>
      </c>
      <c r="F257" s="9">
        <f t="shared" si="54"/>
        <v>0.25221849270717545</v>
      </c>
      <c r="G257" s="9">
        <f t="shared" si="55"/>
        <v>1.0626581847661769</v>
      </c>
      <c r="H257" s="9">
        <f t="shared" si="56"/>
        <v>2.126417675852148</v>
      </c>
      <c r="I257" s="9">
        <f t="shared" si="57"/>
        <v>3.6035125526771332</v>
      </c>
      <c r="J257" s="9">
        <f t="shared" si="58"/>
        <v>3.9648163354976336</v>
      </c>
      <c r="K257" s="11">
        <f t="shared" si="59"/>
        <v>0.4854368932038835</v>
      </c>
      <c r="L257" s="11">
        <f t="shared" si="60"/>
        <v>0.28985507246376813</v>
      </c>
      <c r="M257" s="11">
        <f t="shared" si="61"/>
        <v>0.26385224274406333</v>
      </c>
      <c r="N257" s="11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-0.26899897644486681</v>
      </c>
      <c r="O257" s="11">
        <f>0</f>
        <v>0</v>
      </c>
      <c r="P257" s="11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0.23389181501162221</v>
      </c>
      <c r="Q257" s="11">
        <f>2*'OddsRatio_working_3-way'!K257*'OddsRatio_working_3-way'!L257*'OddsRatio_working_3-way'!M257</f>
        <v>7.4251369844959433E-2</v>
      </c>
      <c r="R257" s="11">
        <f t="shared" si="62"/>
        <v>0</v>
      </c>
      <c r="S257" s="11">
        <f t="shared" si="63"/>
        <v>-0.86948960959916488</v>
      </c>
      <c r="T257" s="11">
        <f t="shared" si="64"/>
        <v>-0.27602844749179839</v>
      </c>
      <c r="U257" s="11">
        <f>'OddsRatio_working_3-way'!S257-'OddsRatio_working_3-way'!R257^2/3</f>
        <v>-0.86948960959916488</v>
      </c>
      <c r="V257" s="11">
        <f>'OddsRatio_working_3-way'!S257*'OddsRatio_working_3-way'!R257/3-2*'OddsRatio_working_3-way'!R257^3/27-'OddsRatio_working_3-way'!T257</f>
        <v>0.27602844749179839</v>
      </c>
      <c r="W257" s="11">
        <f>'OddsRatio_working_3-way'!V257^2+4*'OddsRatio_working_3-way'!U257^3/27</f>
        <v>-2.119270155076243E-2</v>
      </c>
      <c r="X257" s="11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0.15603237274320267</v>
      </c>
      <c r="Y257" s="11">
        <f>IF('OddsRatio_working_3-way'!W257&gt;=0,IF('OddsRatio_working_3-way'!V257+SQRT('OddsRatio_working_3-way'!W257)&gt;0,0,PI()),ACOS('OddsRatio_working_3-way'!V257/(2*'OddsRatio_working_3-way'!X257)))</f>
        <v>0.48532580660252322</v>
      </c>
      <c r="Z257" s="11">
        <f>'OddsRatio_working_3-way'!X257^(1/3)*COS('OddsRatio_working_3-way'!Y257/3)</f>
        <v>0.53132909238308856</v>
      </c>
      <c r="AA257" s="11">
        <f>'OddsRatio_working_3-way'!X257^(1/3)*COS(('OddsRatio_working_3-way'!Y257+2*PI())/3)</f>
        <v>-0.34076081168000749</v>
      </c>
      <c r="AB257" s="11">
        <f>'OddsRatio_working_3-way'!X257^(1/3)*COS(('OddsRatio_working_3-way'!Y257+4*PI())/3)</f>
        <v>-0.19056828070308102</v>
      </c>
      <c r="AC257" s="11">
        <f>'OddsRatio_working_3-way'!X257^(1/3)*SIN('OddsRatio_working_3-way'!Y257/3)</f>
        <v>8.6713698189799751E-2</v>
      </c>
      <c r="AD257" s="11">
        <f>'OddsRatio_working_3-way'!X257^(1/3)*SIN(('OddsRatio_working_3-way'!Y257+2*PI())/3)</f>
        <v>0.41678764267858381</v>
      </c>
      <c r="AE257" s="11">
        <f>'OddsRatio_working_3-way'!X257^(1/3)*SIN(('OddsRatio_working_3-way'!Y257+4*PI())/3)</f>
        <v>-0.5035013408683835</v>
      </c>
      <c r="AF257" s="11">
        <f>-'OddsRatio_working_3-way'!U257/(3*'OddsRatio_working_3-way'!X257^(1/3))*COS(('OddsRatio_working_3-way'!Y257)/3)</f>
        <v>0.53132909238308834</v>
      </c>
      <c r="AG257" s="11">
        <f>-'OddsRatio_working_3-way'!U257/(3*'OddsRatio_working_3-way'!X257^(1/3))*COS(('OddsRatio_working_3-way'!Y257+2*PI())/3)</f>
        <v>-0.34076081168000738</v>
      </c>
      <c r="AH257" s="11">
        <f>-'OddsRatio_working_3-way'!U257/(3*'OddsRatio_working_3-way'!X257^(1/3))*COS(('OddsRatio_working_3-way'!Y257+4*PI())/3)</f>
        <v>-0.19056828070308093</v>
      </c>
      <c r="AI257" s="11">
        <f>'OddsRatio_working_3-way'!U257/(3*'OddsRatio_working_3-way'!X257^(1/3))*SIN(('OddsRatio_working_3-way'!Y257)/3)</f>
        <v>-8.6713698189799709E-2</v>
      </c>
      <c r="AJ257" s="11">
        <f>'OddsRatio_working_3-way'!U257/(3*'OddsRatio_working_3-way'!X257^(1/3))*SIN(('OddsRatio_working_3-way'!Y257+2*PI())/3)</f>
        <v>-0.41678764267858365</v>
      </c>
      <c r="AK257" s="11">
        <f>'OddsRatio_working_3-way'!U257/(3*'OddsRatio_working_3-way'!X257^(1/3))*SIN(('OddsRatio_working_3-way'!Y257+4*PI())/3)</f>
        <v>0.50350134086838327</v>
      </c>
      <c r="AL257" s="11">
        <f>'OddsRatio_working_3-way'!Z257+'OddsRatio_working_3-way'!AF257</f>
        <v>1.0626581847661769</v>
      </c>
      <c r="AM257" s="11">
        <f>'OddsRatio_working_3-way'!AA257+'OddsRatio_working_3-way'!AG257</f>
        <v>-0.68152162336001487</v>
      </c>
      <c r="AN257" s="11">
        <f>'OddsRatio_working_3-way'!AB257+'OddsRatio_working_3-way'!AH257</f>
        <v>-0.38113656140616192</v>
      </c>
      <c r="AO257" s="11">
        <f>'OddsRatio_working_3-way'!AC257+'OddsRatio_working_3-way'!AI257</f>
        <v>0</v>
      </c>
      <c r="AP257" s="11">
        <f>'OddsRatio_working_3-way'!AD257+'OddsRatio_working_3-way'!AJ257</f>
        <v>0</v>
      </c>
      <c r="AQ257" s="11">
        <f>'OddsRatio_working_3-way'!AE257+'OddsRatio_working_3-way'!AK257</f>
        <v>0</v>
      </c>
      <c r="AR257" s="10">
        <f>IF(A257="","",IF(('OddsRatio_working_3-way'!X257=0),IF(Q257&gt;0,-Q257^(1/3),(-Q257)^(1/3)),'OddsRatio_working_3-way'!AL257-'OddsRatio_working_3-way'!R257/3))</f>
        <v>1.0626581847661769</v>
      </c>
      <c r="AS257" s="11">
        <f>IF(('OddsRatio_working_3-way'!X257=0),IF(Q257&gt;0,-Q257^(1/3),(-Q257)^(1/3)),'OddsRatio_working_3-way'!AM257-'OddsRatio_working_3-way'!R257/3)</f>
        <v>-0.68152162336001487</v>
      </c>
      <c r="AT257" s="11">
        <f>IF(('OddsRatio_working_3-way'!X257=0),IF(Q257&gt;0,-Q257^(1/3),(-Q257)^(1/3)),'OddsRatio_working_3-way'!AN257-'OddsRatio_working_3-way'!R257/3)</f>
        <v>-0.38113656140616192</v>
      </c>
      <c r="AU257" s="11">
        <f>IF(('OddsRatio_working_3-way'!X257=0),0,'OddsRatio_working_3-way'!AO257)</f>
        <v>0</v>
      </c>
      <c r="AV257" s="11">
        <f>IF(('OddsRatio_working_3-way'!X257=0),0,'OddsRatio_working_3-way'!AP257)</f>
        <v>0</v>
      </c>
      <c r="AW257" s="11">
        <f>IF(('OddsRatio_working_3-way'!X257=0),0,'OddsRatio_working_3-way'!AQ257)</f>
        <v>0</v>
      </c>
    </row>
    <row r="258" spans="1:49" x14ac:dyDescent="0.2">
      <c r="A258" s="4">
        <f>IF('True_Odds_Calculator_3-way'!A259="","",'True_Odds_Calculator_3-way'!A259)</f>
        <v>2.48</v>
      </c>
      <c r="B258" s="4">
        <f>IF('True_Odds_Calculator_3-way'!B259="","",'True_Odds_Calculator_3-way'!B259)</f>
        <v>2.83</v>
      </c>
      <c r="C258" s="4">
        <f>IF('True_Odds_Calculator_3-way'!C259="","",'True_Odds_Calculator_3-way'!C259)</f>
        <v>3.42</v>
      </c>
      <c r="D258" s="9">
        <f t="shared" si="52"/>
        <v>0.38572697056903205</v>
      </c>
      <c r="E258" s="9">
        <f t="shared" si="53"/>
        <v>0.33680083288291601</v>
      </c>
      <c r="F258" s="9">
        <f t="shared" si="54"/>
        <v>0.27747219654805189</v>
      </c>
      <c r="G258" s="9">
        <f t="shared" si="55"/>
        <v>1.0760184687055316</v>
      </c>
      <c r="H258" s="9">
        <f t="shared" si="56"/>
        <v>2.5925073336841868</v>
      </c>
      <c r="I258" s="9">
        <f t="shared" si="57"/>
        <v>2.9691137977311231</v>
      </c>
      <c r="J258" s="9">
        <f t="shared" si="58"/>
        <v>3.6039646942673866</v>
      </c>
      <c r="K258" s="11">
        <f t="shared" si="59"/>
        <v>0.40322580645161293</v>
      </c>
      <c r="L258" s="11">
        <f t="shared" si="60"/>
        <v>0.35335689045936397</v>
      </c>
      <c r="M258" s="11">
        <f t="shared" si="61"/>
        <v>0.29239766081871343</v>
      </c>
      <c r="N258" s="11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-0.27306368623027988</v>
      </c>
      <c r="O258" s="11">
        <f>0</f>
        <v>0</v>
      </c>
      <c r="P258" s="11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0.23872087605312156</v>
      </c>
      <c r="Q258" s="11">
        <f>2*'OddsRatio_working_3-way'!K258*'OddsRatio_working_3-way'!L258*'OddsRatio_working_3-way'!M258</f>
        <v>8.3323167906848697E-2</v>
      </c>
      <c r="R258" s="11">
        <f t="shared" si="62"/>
        <v>0</v>
      </c>
      <c r="S258" s="11">
        <f t="shared" si="63"/>
        <v>-0.87423150016294604</v>
      </c>
      <c r="T258" s="11">
        <f t="shared" si="64"/>
        <v>-0.30514188487362859</v>
      </c>
      <c r="U258" s="11">
        <f>'OddsRatio_working_3-way'!S258-'OddsRatio_working_3-way'!R258^2/3</f>
        <v>-0.87423150016294604</v>
      </c>
      <c r="V258" s="11">
        <f>'OddsRatio_working_3-way'!S258*'OddsRatio_working_3-way'!R258/3-2*'OddsRatio_working_3-way'!R258^3/27-'OddsRatio_working_3-way'!T258</f>
        <v>0.30514188487362859</v>
      </c>
      <c r="W258" s="11">
        <f>'OddsRatio_working_3-way'!V258^2+4*'OddsRatio_working_3-way'!U258^3/27</f>
        <v>-5.8748414716055936E-3</v>
      </c>
      <c r="X258" s="11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0.15731052998435641</v>
      </c>
      <c r="Y258" s="11">
        <f>IF('OddsRatio_working_3-way'!W258&gt;=0,IF('OddsRatio_working_3-way'!V258+SQRT('OddsRatio_working_3-way'!W258)&gt;0,0,PI()),ACOS('OddsRatio_working_3-way'!V258/(2*'OddsRatio_working_3-way'!X258)))</f>
        <v>0.24609503340539729</v>
      </c>
      <c r="Z258" s="11">
        <f>'OddsRatio_working_3-way'!X258^(1/3)*COS('OddsRatio_working_3-way'!Y258/3)</f>
        <v>0.53800923435276582</v>
      </c>
      <c r="AA258" s="11">
        <f>'OddsRatio_working_3-way'!X258^(1/3)*COS(('OddsRatio_working_3-way'!Y258+2*PI())/3)</f>
        <v>-0.30731157286460675</v>
      </c>
      <c r="AB258" s="11">
        <f>'OddsRatio_working_3-way'!X258^(1/3)*COS(('OddsRatio_working_3-way'!Y258+4*PI())/3)</f>
        <v>-0.23069766148815918</v>
      </c>
      <c r="AC258" s="11">
        <f>'OddsRatio_working_3-way'!X258^(1/3)*SIN('OddsRatio_working_3-way'!Y258/3)</f>
        <v>4.4233062356862203E-2</v>
      </c>
      <c r="AD258" s="11">
        <f>'OddsRatio_working_3-way'!X258^(1/3)*SIN(('OddsRatio_working_3-way'!Y258+2*PI())/3)</f>
        <v>0.44381313324167959</v>
      </c>
      <c r="AE258" s="11">
        <f>'OddsRatio_working_3-way'!X258^(1/3)*SIN(('OddsRatio_working_3-way'!Y258+4*PI())/3)</f>
        <v>-0.48804619559854179</v>
      </c>
      <c r="AF258" s="11">
        <f>-'OddsRatio_working_3-way'!U258/(3*'OddsRatio_working_3-way'!X258^(1/3))*COS(('OddsRatio_working_3-way'!Y258)/3)</f>
        <v>0.53800923435276582</v>
      </c>
      <c r="AG258" s="11">
        <f>-'OddsRatio_working_3-way'!U258/(3*'OddsRatio_working_3-way'!X258^(1/3))*COS(('OddsRatio_working_3-way'!Y258+2*PI())/3)</f>
        <v>-0.30731157286460675</v>
      </c>
      <c r="AH258" s="11">
        <f>-'OddsRatio_working_3-way'!U258/(3*'OddsRatio_working_3-way'!X258^(1/3))*COS(('OddsRatio_working_3-way'!Y258+4*PI())/3)</f>
        <v>-0.23069766148815918</v>
      </c>
      <c r="AI258" s="11">
        <f>'OddsRatio_working_3-way'!U258/(3*'OddsRatio_working_3-way'!X258^(1/3))*SIN(('OddsRatio_working_3-way'!Y258)/3)</f>
        <v>-4.4233062356862203E-2</v>
      </c>
      <c r="AJ258" s="11">
        <f>'OddsRatio_working_3-way'!U258/(3*'OddsRatio_working_3-way'!X258^(1/3))*SIN(('OddsRatio_working_3-way'!Y258+2*PI())/3)</f>
        <v>-0.44381313324167959</v>
      </c>
      <c r="AK258" s="11">
        <f>'OddsRatio_working_3-way'!U258/(3*'OddsRatio_working_3-way'!X258^(1/3))*SIN(('OddsRatio_working_3-way'!Y258+4*PI())/3)</f>
        <v>0.48804619559854179</v>
      </c>
      <c r="AL258" s="11">
        <f>'OddsRatio_working_3-way'!Z258+'OddsRatio_working_3-way'!AF258</f>
        <v>1.0760184687055316</v>
      </c>
      <c r="AM258" s="11">
        <f>'OddsRatio_working_3-way'!AA258+'OddsRatio_working_3-way'!AG258</f>
        <v>-0.6146231457292135</v>
      </c>
      <c r="AN258" s="11">
        <f>'OddsRatio_working_3-way'!AB258+'OddsRatio_working_3-way'!AH258</f>
        <v>-0.46139532297631836</v>
      </c>
      <c r="AO258" s="11">
        <f>'OddsRatio_working_3-way'!AC258+'OddsRatio_working_3-way'!AI258</f>
        <v>0</v>
      </c>
      <c r="AP258" s="11">
        <f>'OddsRatio_working_3-way'!AD258+'OddsRatio_working_3-way'!AJ258</f>
        <v>0</v>
      </c>
      <c r="AQ258" s="11">
        <f>'OddsRatio_working_3-way'!AE258+'OddsRatio_working_3-way'!AK258</f>
        <v>0</v>
      </c>
      <c r="AR258" s="10">
        <f>IF(A258="","",IF(('OddsRatio_working_3-way'!X258=0),IF(Q258&gt;0,-Q258^(1/3),(-Q258)^(1/3)),'OddsRatio_working_3-way'!AL258-'OddsRatio_working_3-way'!R258/3))</f>
        <v>1.0760184687055316</v>
      </c>
      <c r="AS258" s="11">
        <f>IF(('OddsRatio_working_3-way'!X258=0),IF(Q258&gt;0,-Q258^(1/3),(-Q258)^(1/3)),'OddsRatio_working_3-way'!AM258-'OddsRatio_working_3-way'!R258/3)</f>
        <v>-0.6146231457292135</v>
      </c>
      <c r="AT258" s="11">
        <f>IF(('OddsRatio_working_3-way'!X258=0),IF(Q258&gt;0,-Q258^(1/3),(-Q258)^(1/3)),'OddsRatio_working_3-way'!AN258-'OddsRatio_working_3-way'!R258/3)</f>
        <v>-0.46139532297631836</v>
      </c>
      <c r="AU258" s="11">
        <f>IF(('OddsRatio_working_3-way'!X258=0),0,'OddsRatio_working_3-way'!AO258)</f>
        <v>0</v>
      </c>
      <c r="AV258" s="11">
        <f>IF(('OddsRatio_working_3-way'!X258=0),0,'OddsRatio_working_3-way'!AP258)</f>
        <v>0</v>
      </c>
      <c r="AW258" s="11">
        <f>IF(('OddsRatio_working_3-way'!X258=0),0,'OddsRatio_working_3-way'!AQ258)</f>
        <v>0</v>
      </c>
    </row>
    <row r="259" spans="1:49" x14ac:dyDescent="0.2">
      <c r="A259" s="4">
        <f>IF('True_Odds_Calculator_3-way'!A260="","",'True_Odds_Calculator_3-way'!A260)</f>
        <v>2.96</v>
      </c>
      <c r="B259" s="4">
        <f>IF('True_Odds_Calculator_3-way'!B260="","",'True_Odds_Calculator_3-way'!B260)</f>
        <v>3.22</v>
      </c>
      <c r="C259" s="4">
        <f>IF('True_Odds_Calculator_3-way'!C260="","",'True_Odds_Calculator_3-way'!C260)</f>
        <v>2.4900000000000002</v>
      </c>
      <c r="D259" s="9">
        <f t="shared" si="52"/>
        <v>0.32135984737407597</v>
      </c>
      <c r="E259" s="9">
        <f t="shared" si="53"/>
        <v>0.29481913946165816</v>
      </c>
      <c r="F259" s="9">
        <f t="shared" si="54"/>
        <v>0.38382101316426581</v>
      </c>
      <c r="G259" s="9">
        <f t="shared" si="55"/>
        <v>1.0774369562931418</v>
      </c>
      <c r="H259" s="9">
        <f t="shared" si="56"/>
        <v>3.1117764343345584</v>
      </c>
      <c r="I259" s="9">
        <f t="shared" si="57"/>
        <v>3.3919100429707756</v>
      </c>
      <c r="J259" s="9">
        <f t="shared" si="58"/>
        <v>2.6053810648767812</v>
      </c>
      <c r="K259" s="11">
        <f t="shared" si="59"/>
        <v>0.33783783783783783</v>
      </c>
      <c r="L259" s="11">
        <f t="shared" si="60"/>
        <v>0.3105590062111801</v>
      </c>
      <c r="M259" s="11">
        <f t="shared" si="61"/>
        <v>0.40160642570281119</v>
      </c>
      <c r="N259" s="11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-0.27317967522262976</v>
      </c>
      <c r="O259" s="11">
        <f>0</f>
        <v>0</v>
      </c>
      <c r="P259" s="11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0.23891099061345261</v>
      </c>
      <c r="Q259" s="11">
        <f>2*'OddsRatio_working_3-way'!K259*'OddsRatio_working_3-way'!L259*'OddsRatio_working_3-way'!M259</f>
        <v>8.4271954361006207E-2</v>
      </c>
      <c r="R259" s="11">
        <f t="shared" si="62"/>
        <v>0</v>
      </c>
      <c r="S259" s="11">
        <f t="shared" si="63"/>
        <v>-0.87455624368376006</v>
      </c>
      <c r="T259" s="11">
        <f t="shared" si="64"/>
        <v>-0.30848544750749912</v>
      </c>
      <c r="U259" s="11">
        <f>'OddsRatio_working_3-way'!S259-'OddsRatio_working_3-way'!R259^2/3</f>
        <v>-0.87455624368376006</v>
      </c>
      <c r="V259" s="11">
        <f>'OddsRatio_working_3-way'!S259*'OddsRatio_working_3-way'!R259/3-2*'OddsRatio_working_3-way'!R259^3/27-'OddsRatio_working_3-way'!T259</f>
        <v>0.30848544750749912</v>
      </c>
      <c r="W259" s="11">
        <f>'OddsRatio_working_3-way'!V259^2+4*'OddsRatio_working_3-way'!U259^3/27</f>
        <v>-3.9334900150433394E-3</v>
      </c>
      <c r="X259" s="11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0.15739819037948413</v>
      </c>
      <c r="Y259" s="11">
        <f>IF('OddsRatio_working_3-way'!W259&gt;=0,IF('OddsRatio_working_3-way'!V259+SQRT('OddsRatio_working_3-way'!W259)&gt;0,0,PI()),ACOS('OddsRatio_working_3-way'!V259/(2*'OddsRatio_working_3-way'!X259)))</f>
        <v>0.20057424067900165</v>
      </c>
      <c r="Z259" s="11">
        <f>'OddsRatio_working_3-way'!X259^(1/3)*COS('OddsRatio_working_3-way'!Y259/3)</f>
        <v>0.53871847814657092</v>
      </c>
      <c r="AA259" s="11">
        <f>'OddsRatio_working_3-way'!X259^(1/3)*COS(('OddsRatio_working_3-way'!Y259+2*PI())/3)</f>
        <v>-0.30059802743842551</v>
      </c>
      <c r="AB259" s="11">
        <f>'OddsRatio_working_3-way'!X259^(1/3)*COS(('OddsRatio_working_3-way'!Y259+4*PI())/3)</f>
        <v>-0.2381204507081455</v>
      </c>
      <c r="AC259" s="11">
        <f>'OddsRatio_working_3-way'!X259^(1/3)*SIN('OddsRatio_working_3-way'!Y259/3)</f>
        <v>3.6071445743542832E-2</v>
      </c>
      <c r="AD259" s="11">
        <f>'OddsRatio_working_3-way'!X259^(1/3)*SIN(('OddsRatio_working_3-way'!Y259+2*PI())/3)</f>
        <v>0.44850816469125099</v>
      </c>
      <c r="AE259" s="11">
        <f>'OddsRatio_working_3-way'!X259^(1/3)*SIN(('OddsRatio_working_3-way'!Y259+4*PI())/3)</f>
        <v>-0.4845796104347937</v>
      </c>
      <c r="AF259" s="11">
        <f>-'OddsRatio_working_3-way'!U259/(3*'OddsRatio_working_3-way'!X259^(1/3))*COS(('OddsRatio_working_3-way'!Y259)/3)</f>
        <v>0.53871847814657092</v>
      </c>
      <c r="AG259" s="11">
        <f>-'OddsRatio_working_3-way'!U259/(3*'OddsRatio_working_3-way'!X259^(1/3))*COS(('OddsRatio_working_3-way'!Y259+2*PI())/3)</f>
        <v>-0.30059802743842551</v>
      </c>
      <c r="AH259" s="11">
        <f>-'OddsRatio_working_3-way'!U259/(3*'OddsRatio_working_3-way'!X259^(1/3))*COS(('OddsRatio_working_3-way'!Y259+4*PI())/3)</f>
        <v>-0.2381204507081455</v>
      </c>
      <c r="AI259" s="11">
        <f>'OddsRatio_working_3-way'!U259/(3*'OddsRatio_working_3-way'!X259^(1/3))*SIN(('OddsRatio_working_3-way'!Y259)/3)</f>
        <v>-3.6071445743542832E-2</v>
      </c>
      <c r="AJ259" s="11">
        <f>'OddsRatio_working_3-way'!U259/(3*'OddsRatio_working_3-way'!X259^(1/3))*SIN(('OddsRatio_working_3-way'!Y259+2*PI())/3)</f>
        <v>-0.44850816469125099</v>
      </c>
      <c r="AK259" s="11">
        <f>'OddsRatio_working_3-way'!U259/(3*'OddsRatio_working_3-way'!X259^(1/3))*SIN(('OddsRatio_working_3-way'!Y259+4*PI())/3)</f>
        <v>0.4845796104347937</v>
      </c>
      <c r="AL259" s="11">
        <f>'OddsRatio_working_3-way'!Z259+'OddsRatio_working_3-way'!AF259</f>
        <v>1.0774369562931418</v>
      </c>
      <c r="AM259" s="11">
        <f>'OddsRatio_working_3-way'!AA259+'OddsRatio_working_3-way'!AG259</f>
        <v>-0.60119605487685102</v>
      </c>
      <c r="AN259" s="11">
        <f>'OddsRatio_working_3-way'!AB259+'OddsRatio_working_3-way'!AH259</f>
        <v>-0.476240901416291</v>
      </c>
      <c r="AO259" s="11">
        <f>'OddsRatio_working_3-way'!AC259+'OddsRatio_working_3-way'!AI259</f>
        <v>0</v>
      </c>
      <c r="AP259" s="11">
        <f>'OddsRatio_working_3-way'!AD259+'OddsRatio_working_3-way'!AJ259</f>
        <v>0</v>
      </c>
      <c r="AQ259" s="11">
        <f>'OddsRatio_working_3-way'!AE259+'OddsRatio_working_3-way'!AK259</f>
        <v>0</v>
      </c>
      <c r="AR259" s="10">
        <f>IF(A259="","",IF(('OddsRatio_working_3-way'!X259=0),IF(Q259&gt;0,-Q259^(1/3),(-Q259)^(1/3)),'OddsRatio_working_3-way'!AL259-'OddsRatio_working_3-way'!R259/3))</f>
        <v>1.0774369562931418</v>
      </c>
      <c r="AS259" s="11">
        <f>IF(('OddsRatio_working_3-way'!X259=0),IF(Q259&gt;0,-Q259^(1/3),(-Q259)^(1/3)),'OddsRatio_working_3-way'!AM259-'OddsRatio_working_3-way'!R259/3)</f>
        <v>-0.60119605487685102</v>
      </c>
      <c r="AT259" s="11">
        <f>IF(('OddsRatio_working_3-way'!X259=0),IF(Q259&gt;0,-Q259^(1/3),(-Q259)^(1/3)),'OddsRatio_working_3-way'!AN259-'OddsRatio_working_3-way'!R259/3)</f>
        <v>-0.476240901416291</v>
      </c>
      <c r="AU259" s="11">
        <f>IF(('OddsRatio_working_3-way'!X259=0),0,'OddsRatio_working_3-way'!AO259)</f>
        <v>0</v>
      </c>
      <c r="AV259" s="11">
        <f>IF(('OddsRatio_working_3-way'!X259=0),0,'OddsRatio_working_3-way'!AP259)</f>
        <v>0</v>
      </c>
      <c r="AW259" s="11">
        <f>IF(('OddsRatio_working_3-way'!X259=0),0,'OddsRatio_working_3-way'!AQ259)</f>
        <v>0</v>
      </c>
    </row>
    <row r="260" spans="1:49" x14ac:dyDescent="0.2">
      <c r="A260" s="4">
        <f>IF('True_Odds_Calculator_3-way'!A261="","",'True_Odds_Calculator_3-way'!A261)</f>
        <v>2.1800000000000002</v>
      </c>
      <c r="B260" s="4">
        <f>IF('True_Odds_Calculator_3-way'!B261="","",'True_Odds_Calculator_3-way'!B261)</f>
        <v>3.51</v>
      </c>
      <c r="C260" s="4">
        <f>IF('True_Odds_Calculator_3-way'!C261="","",'True_Odds_Calculator_3-way'!C261)</f>
        <v>3.58</v>
      </c>
      <c r="D260" s="9">
        <f t="shared" ref="D260:D323" si="65">(K260/(AR260+K260-(AR260*K260)))</f>
        <v>0.44996170249257977</v>
      </c>
      <c r="E260" s="9">
        <f t="shared" ref="E260:E323" si="66">(L260/(AR260+L260-(AR260*L260)))</f>
        <v>0.27776126653460803</v>
      </c>
      <c r="F260" s="9">
        <f t="shared" ref="F260:F323" si="67">(M260/(AR260+M260-(AR260*M260)))</f>
        <v>0.27227703097281258</v>
      </c>
      <c r="G260" s="9">
        <f t="shared" ref="G260:G323" si="68">AR260</f>
        <v>1.0359418320444818</v>
      </c>
      <c r="H260" s="9">
        <f t="shared" ref="H260:H323" si="69">IF(A260="","",1/D260)</f>
        <v>2.2224113618124886</v>
      </c>
      <c r="I260" s="9">
        <f t="shared" ref="I260:I323" si="70">IF(B260="","",1/E260)</f>
        <v>3.6002139984316486</v>
      </c>
      <c r="J260" s="9">
        <f t="shared" ref="J260:J323" si="71">IF(C260="","",1/F260)</f>
        <v>3.6727299266747626</v>
      </c>
      <c r="K260" s="11">
        <f t="shared" ref="K260:K323" si="72">1/A260</f>
        <v>0.4587155963302752</v>
      </c>
      <c r="L260" s="11">
        <f t="shared" ref="L260:L323" si="73">1/B260</f>
        <v>0.28490028490028491</v>
      </c>
      <c r="M260" s="11">
        <f t="shared" ref="M260:M323" si="74">1/C260</f>
        <v>0.27932960893854747</v>
      </c>
      <c r="N260" s="11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-0.27895156227891627</v>
      </c>
      <c r="O260" s="11">
        <f>0</f>
        <v>0</v>
      </c>
      <c r="P260" s="11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0.22888688256942058</v>
      </c>
      <c r="Q260" s="11">
        <f>2*'OddsRatio_working_3-way'!K260*'OddsRatio_working_3-way'!L260*'OddsRatio_working_3-way'!M260</f>
        <v>7.3010169878603065E-2</v>
      </c>
      <c r="R260" s="11">
        <f t="shared" ref="R260:R323" si="75">O260/N260</f>
        <v>0</v>
      </c>
      <c r="S260" s="11">
        <f t="shared" ref="S260:S323" si="76">P260/N260</f>
        <v>-0.8205255446483668</v>
      </c>
      <c r="T260" s="11">
        <f t="shared" ref="T260:T323" si="77">Q260/N260</f>
        <v>-0.26173063625147269</v>
      </c>
      <c r="U260" s="11">
        <f>'OddsRatio_working_3-way'!S260-'OddsRatio_working_3-way'!R260^2/3</f>
        <v>-0.8205255446483668</v>
      </c>
      <c r="V260" s="11">
        <f>'OddsRatio_working_3-way'!S260*'OddsRatio_working_3-way'!R260/3-2*'OddsRatio_working_3-way'!R260^3/27-'OddsRatio_working_3-way'!T260</f>
        <v>0.26173063625147269</v>
      </c>
      <c r="W260" s="11">
        <f>'OddsRatio_working_3-way'!V260^2+4*'OddsRatio_working_3-way'!U260^3/27</f>
        <v>-1.3338378974050533E-2</v>
      </c>
      <c r="X260" s="11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0.14303959672644079</v>
      </c>
      <c r="Y260" s="11">
        <f>IF('OddsRatio_working_3-way'!W260&gt;=0,IF('OddsRatio_working_3-way'!V260+SQRT('OddsRatio_working_3-way'!W260)&gt;0,0,PI()),ACOS('OddsRatio_working_3-way'!V260/(2*'OddsRatio_working_3-way'!X260)))</f>
        <v>0.41556405922068618</v>
      </c>
      <c r="Z260" s="11">
        <f>'OddsRatio_working_3-way'!X260^(1/3)*COS('OddsRatio_working_3-way'!Y260/3)</f>
        <v>0.51797091602224088</v>
      </c>
      <c r="AA260" s="11">
        <f>'OddsRatio_working_3-way'!X260^(1/3)*COS(('OddsRatio_working_3-way'!Y260+2*PI())/3)</f>
        <v>-0.3215233167720517</v>
      </c>
      <c r="AB260" s="11">
        <f>'OddsRatio_working_3-way'!X260^(1/3)*COS(('OddsRatio_working_3-way'!Y260+4*PI())/3)</f>
        <v>-0.19644759925018934</v>
      </c>
      <c r="AC260" s="11">
        <f>'OddsRatio_working_3-way'!X260^(1/3)*SIN('OddsRatio_working_3-way'!Y260/3)</f>
        <v>7.2212499180332873E-2</v>
      </c>
      <c r="AD260" s="11">
        <f>'OddsRatio_working_3-way'!X260^(1/3)*SIN(('OddsRatio_working_3-way'!Y260+2*PI())/3)</f>
        <v>0.41246972210659033</v>
      </c>
      <c r="AE260" s="11">
        <f>'OddsRatio_working_3-way'!X260^(1/3)*SIN(('OddsRatio_working_3-way'!Y260+4*PI())/3)</f>
        <v>-0.48468222128692312</v>
      </c>
      <c r="AF260" s="11">
        <f>-'OddsRatio_working_3-way'!U260/(3*'OddsRatio_working_3-way'!X260^(1/3))*COS(('OddsRatio_working_3-way'!Y260)/3)</f>
        <v>0.51797091602224088</v>
      </c>
      <c r="AG260" s="11">
        <f>-'OddsRatio_working_3-way'!U260/(3*'OddsRatio_working_3-way'!X260^(1/3))*COS(('OddsRatio_working_3-way'!Y260+2*PI())/3)</f>
        <v>-0.3215233167720517</v>
      </c>
      <c r="AH260" s="11">
        <f>-'OddsRatio_working_3-way'!U260/(3*'OddsRatio_working_3-way'!X260^(1/3))*COS(('OddsRatio_working_3-way'!Y260+4*PI())/3)</f>
        <v>-0.19644759925018934</v>
      </c>
      <c r="AI260" s="11">
        <f>'OddsRatio_working_3-way'!U260/(3*'OddsRatio_working_3-way'!X260^(1/3))*SIN(('OddsRatio_working_3-way'!Y260)/3)</f>
        <v>-7.2212499180332873E-2</v>
      </c>
      <c r="AJ260" s="11">
        <f>'OddsRatio_working_3-way'!U260/(3*'OddsRatio_working_3-way'!X260^(1/3))*SIN(('OddsRatio_working_3-way'!Y260+2*PI())/3)</f>
        <v>-0.41246972210659033</v>
      </c>
      <c r="AK260" s="11">
        <f>'OddsRatio_working_3-way'!U260/(3*'OddsRatio_working_3-way'!X260^(1/3))*SIN(('OddsRatio_working_3-way'!Y260+4*PI())/3)</f>
        <v>0.48468222128692312</v>
      </c>
      <c r="AL260" s="11">
        <f>'OddsRatio_working_3-way'!Z260+'OddsRatio_working_3-way'!AF260</f>
        <v>1.0359418320444818</v>
      </c>
      <c r="AM260" s="11">
        <f>'OddsRatio_working_3-way'!AA260+'OddsRatio_working_3-way'!AG260</f>
        <v>-0.64304663354410341</v>
      </c>
      <c r="AN260" s="11">
        <f>'OddsRatio_working_3-way'!AB260+'OddsRatio_working_3-way'!AH260</f>
        <v>-0.39289519850037868</v>
      </c>
      <c r="AO260" s="11">
        <f>'OddsRatio_working_3-way'!AC260+'OddsRatio_working_3-way'!AI260</f>
        <v>0</v>
      </c>
      <c r="AP260" s="11">
        <f>'OddsRatio_working_3-way'!AD260+'OddsRatio_working_3-way'!AJ260</f>
        <v>0</v>
      </c>
      <c r="AQ260" s="11">
        <f>'OddsRatio_working_3-way'!AE260+'OddsRatio_working_3-way'!AK260</f>
        <v>0</v>
      </c>
      <c r="AR260" s="10">
        <f>IF(A260="","",IF(('OddsRatio_working_3-way'!X260=0),IF(Q260&gt;0,-Q260^(1/3),(-Q260)^(1/3)),'OddsRatio_working_3-way'!AL260-'OddsRatio_working_3-way'!R260/3))</f>
        <v>1.0359418320444818</v>
      </c>
      <c r="AS260" s="11">
        <f>IF(('OddsRatio_working_3-way'!X260=0),IF(Q260&gt;0,-Q260^(1/3),(-Q260)^(1/3)),'OddsRatio_working_3-way'!AM260-'OddsRatio_working_3-way'!R260/3)</f>
        <v>-0.64304663354410341</v>
      </c>
      <c r="AT260" s="11">
        <f>IF(('OddsRatio_working_3-way'!X260=0),IF(Q260&gt;0,-Q260^(1/3),(-Q260)^(1/3)),'OddsRatio_working_3-way'!AN260-'OddsRatio_working_3-way'!R260/3)</f>
        <v>-0.39289519850037868</v>
      </c>
      <c r="AU260" s="11">
        <f>IF(('OddsRatio_working_3-way'!X260=0),0,'OddsRatio_working_3-way'!AO260)</f>
        <v>0</v>
      </c>
      <c r="AV260" s="11">
        <f>IF(('OddsRatio_working_3-way'!X260=0),0,'OddsRatio_working_3-way'!AP260)</f>
        <v>0</v>
      </c>
      <c r="AW260" s="11">
        <f>IF(('OddsRatio_working_3-way'!X260=0),0,'OddsRatio_working_3-way'!AQ260)</f>
        <v>0</v>
      </c>
    </row>
    <row r="261" spans="1:49" x14ac:dyDescent="0.2">
      <c r="A261" s="4">
        <f>IF('True_Odds_Calculator_3-way'!A262="","",'True_Odds_Calculator_3-way'!A262)</f>
        <v>1.88</v>
      </c>
      <c r="B261" s="4">
        <f>IF('True_Odds_Calculator_3-way'!B262="","",'True_Odds_Calculator_3-way'!B262)</f>
        <v>3.68</v>
      </c>
      <c r="C261" s="4">
        <f>IF('True_Odds_Calculator_3-way'!C262="","",'True_Odds_Calculator_3-way'!C262)</f>
        <v>4.5599999999999996</v>
      </c>
      <c r="D261" s="9">
        <f t="shared" si="65"/>
        <v>0.52261064967349635</v>
      </c>
      <c r="E261" s="9">
        <f t="shared" si="66"/>
        <v>0.2644150819828438</v>
      </c>
      <c r="F261" s="9">
        <f t="shared" si="67"/>
        <v>0.21297426834365946</v>
      </c>
      <c r="G261" s="9">
        <f t="shared" si="68"/>
        <v>1.0380345261567507</v>
      </c>
      <c r="H261" s="9">
        <f t="shared" si="69"/>
        <v>1.9134703830179409</v>
      </c>
      <c r="I261" s="9">
        <f t="shared" si="70"/>
        <v>3.781932530100093</v>
      </c>
      <c r="J261" s="9">
        <f t="shared" si="71"/>
        <v>4.6954029131180315</v>
      </c>
      <c r="K261" s="11">
        <f t="shared" si="72"/>
        <v>0.53191489361702127</v>
      </c>
      <c r="L261" s="11">
        <f t="shared" si="73"/>
        <v>0.27173913043478259</v>
      </c>
      <c r="M261" s="11">
        <f t="shared" si="74"/>
        <v>0.2192982456140351</v>
      </c>
      <c r="N261" s="11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-0.26613191164775929</v>
      </c>
      <c r="O261" s="11">
        <f>0</f>
        <v>0</v>
      </c>
      <c r="P261" s="11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0.22568852751675672</v>
      </c>
      <c r="Q261" s="11">
        <f>2*'OddsRatio_working_3-way'!K261*'OddsRatio_working_3-way'!L261*'OddsRatio_working_3-way'!M261</f>
        <v>6.3395653796841769E-2</v>
      </c>
      <c r="R261" s="11">
        <f t="shared" si="75"/>
        <v>0</v>
      </c>
      <c r="S261" s="11">
        <f t="shared" si="76"/>
        <v>-0.8480325644504757</v>
      </c>
      <c r="T261" s="11">
        <f t="shared" si="77"/>
        <v>-0.23821139450856055</v>
      </c>
      <c r="U261" s="11">
        <f>'OddsRatio_working_3-way'!S261-'OddsRatio_working_3-way'!R261^2/3</f>
        <v>-0.8480325644504757</v>
      </c>
      <c r="V261" s="11">
        <f>'OddsRatio_working_3-way'!S261*'OddsRatio_working_3-way'!R261/3-2*'OddsRatio_working_3-way'!R261^3/27-'OddsRatio_working_3-way'!T261</f>
        <v>0.23821139450856055</v>
      </c>
      <c r="W261" s="11">
        <f>'OddsRatio_working_3-way'!V261^2+4*'OddsRatio_working_3-way'!U261^3/27</f>
        <v>-3.3606508767410975E-2</v>
      </c>
      <c r="X261" s="11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0.15029236278095109</v>
      </c>
      <c r="Y261" s="11">
        <f>IF('OddsRatio_working_3-way'!W261&gt;=0,IF('OddsRatio_working_3-way'!V261+SQRT('OddsRatio_working_3-way'!W261)&gt;0,0,PI()),ACOS('OddsRatio_working_3-way'!V261/(2*'OddsRatio_working_3-way'!X261)))</f>
        <v>0.65590986926002937</v>
      </c>
      <c r="Z261" s="11">
        <f>'OddsRatio_working_3-way'!X261^(1/3)*COS('OddsRatio_working_3-way'!Y261/3)</f>
        <v>0.51901726307837537</v>
      </c>
      <c r="AA261" s="11">
        <f>'OddsRatio_working_3-way'!X261^(1/3)*COS(('OddsRatio_working_3-way'!Y261+2*PI())/3)</f>
        <v>-0.35937830452650305</v>
      </c>
      <c r="AB261" s="11">
        <f>'OddsRatio_working_3-way'!X261^(1/3)*COS(('OddsRatio_working_3-way'!Y261+4*PI())/3)</f>
        <v>-0.15963895855187246</v>
      </c>
      <c r="AC261" s="11">
        <f>'OddsRatio_working_3-way'!X261^(1/3)*SIN('OddsRatio_working_3-way'!Y261/3)</f>
        <v>0.1153195651662129</v>
      </c>
      <c r="AD261" s="11">
        <f>'OddsRatio_working_3-way'!X261^(1/3)*SIN(('OddsRatio_working_3-way'!Y261+2*PI())/3)</f>
        <v>0.39182235224543782</v>
      </c>
      <c r="AE261" s="11">
        <f>'OddsRatio_working_3-way'!X261^(1/3)*SIN(('OddsRatio_working_3-way'!Y261+4*PI())/3)</f>
        <v>-0.5071419174116506</v>
      </c>
      <c r="AF261" s="11">
        <f>-'OddsRatio_working_3-way'!U261/(3*'OddsRatio_working_3-way'!X261^(1/3))*COS(('OddsRatio_working_3-way'!Y261)/3)</f>
        <v>0.51901726307837537</v>
      </c>
      <c r="AG261" s="11">
        <f>-'OddsRatio_working_3-way'!U261/(3*'OddsRatio_working_3-way'!X261^(1/3))*COS(('OddsRatio_working_3-way'!Y261+2*PI())/3)</f>
        <v>-0.35937830452650305</v>
      </c>
      <c r="AH261" s="11">
        <f>-'OddsRatio_working_3-way'!U261/(3*'OddsRatio_working_3-way'!X261^(1/3))*COS(('OddsRatio_working_3-way'!Y261+4*PI())/3)</f>
        <v>-0.15963895855187246</v>
      </c>
      <c r="AI261" s="11">
        <f>'OddsRatio_working_3-way'!U261/(3*'OddsRatio_working_3-way'!X261^(1/3))*SIN(('OddsRatio_working_3-way'!Y261)/3)</f>
        <v>-0.1153195651662129</v>
      </c>
      <c r="AJ261" s="11">
        <f>'OddsRatio_working_3-way'!U261/(3*'OddsRatio_working_3-way'!X261^(1/3))*SIN(('OddsRatio_working_3-way'!Y261+2*PI())/3)</f>
        <v>-0.39182235224543782</v>
      </c>
      <c r="AK261" s="11">
        <f>'OddsRatio_working_3-way'!U261/(3*'OddsRatio_working_3-way'!X261^(1/3))*SIN(('OddsRatio_working_3-way'!Y261+4*PI())/3)</f>
        <v>0.5071419174116506</v>
      </c>
      <c r="AL261" s="11">
        <f>'OddsRatio_working_3-way'!Z261+'OddsRatio_working_3-way'!AF261</f>
        <v>1.0380345261567507</v>
      </c>
      <c r="AM261" s="11">
        <f>'OddsRatio_working_3-way'!AA261+'OddsRatio_working_3-way'!AG261</f>
        <v>-0.71875660905300609</v>
      </c>
      <c r="AN261" s="11">
        <f>'OddsRatio_working_3-way'!AB261+'OddsRatio_working_3-way'!AH261</f>
        <v>-0.31927791710374492</v>
      </c>
      <c r="AO261" s="11">
        <f>'OddsRatio_working_3-way'!AC261+'OddsRatio_working_3-way'!AI261</f>
        <v>0</v>
      </c>
      <c r="AP261" s="11">
        <f>'OddsRatio_working_3-way'!AD261+'OddsRatio_working_3-way'!AJ261</f>
        <v>0</v>
      </c>
      <c r="AQ261" s="11">
        <f>'OddsRatio_working_3-way'!AE261+'OddsRatio_working_3-way'!AK261</f>
        <v>0</v>
      </c>
      <c r="AR261" s="10">
        <f>IF(A261="","",IF(('OddsRatio_working_3-way'!X261=0),IF(Q261&gt;0,-Q261^(1/3),(-Q261)^(1/3)),'OddsRatio_working_3-way'!AL261-'OddsRatio_working_3-way'!R261/3))</f>
        <v>1.0380345261567507</v>
      </c>
      <c r="AS261" s="11">
        <f>IF(('OddsRatio_working_3-way'!X261=0),IF(Q261&gt;0,-Q261^(1/3),(-Q261)^(1/3)),'OddsRatio_working_3-way'!AM261-'OddsRatio_working_3-way'!R261/3)</f>
        <v>-0.71875660905300609</v>
      </c>
      <c r="AT261" s="11">
        <f>IF(('OddsRatio_working_3-way'!X261=0),IF(Q261&gt;0,-Q261^(1/3),(-Q261)^(1/3)),'OddsRatio_working_3-way'!AN261-'OddsRatio_working_3-way'!R261/3)</f>
        <v>-0.31927791710374492</v>
      </c>
      <c r="AU261" s="11">
        <f>IF(('OddsRatio_working_3-way'!X261=0),0,'OddsRatio_working_3-way'!AO261)</f>
        <v>0</v>
      </c>
      <c r="AV261" s="11">
        <f>IF(('OddsRatio_working_3-way'!X261=0),0,'OddsRatio_working_3-way'!AP261)</f>
        <v>0</v>
      </c>
      <c r="AW261" s="11">
        <f>IF(('OddsRatio_working_3-way'!X261=0),0,'OddsRatio_working_3-way'!AQ261)</f>
        <v>0</v>
      </c>
    </row>
    <row r="262" spans="1:49" x14ac:dyDescent="0.2">
      <c r="A262" s="4">
        <f>IF('True_Odds_Calculator_3-way'!A263="","",'True_Odds_Calculator_3-way'!A263)</f>
        <v>8.77</v>
      </c>
      <c r="B262" s="4">
        <f>IF('True_Odds_Calculator_3-way'!B263="","",'True_Odds_Calculator_3-way'!B263)</f>
        <v>5.24</v>
      </c>
      <c r="C262" s="4">
        <f>IF('True_Odds_Calculator_3-way'!C263="","",'True_Odds_Calculator_3-way'!C263)</f>
        <v>1.39</v>
      </c>
      <c r="D262" s="9">
        <f t="shared" si="65"/>
        <v>0.1087426577026208</v>
      </c>
      <c r="E262" s="9">
        <f t="shared" si="66"/>
        <v>0.18273264357548075</v>
      </c>
      <c r="F262" s="9">
        <f t="shared" si="67"/>
        <v>0.70852469872189849</v>
      </c>
      <c r="G262" s="9">
        <f t="shared" si="68"/>
        <v>1.0548292370441383</v>
      </c>
      <c r="H262" s="9">
        <f t="shared" si="69"/>
        <v>9.1960231718329535</v>
      </c>
      <c r="I262" s="9">
        <f t="shared" si="70"/>
        <v>5.4724759650671473</v>
      </c>
      <c r="J262" s="9">
        <f t="shared" si="71"/>
        <v>1.4113834024472136</v>
      </c>
      <c r="K262" s="11">
        <f t="shared" si="72"/>
        <v>0.11402508551881414</v>
      </c>
      <c r="L262" s="11">
        <f t="shared" si="73"/>
        <v>0.19083969465648853</v>
      </c>
      <c r="M262" s="11">
        <f t="shared" si="74"/>
        <v>0.71942446043165476</v>
      </c>
      <c r="N262" s="11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-0.2011434069122533</v>
      </c>
      <c r="O262" s="11">
        <f>0</f>
        <v>0</v>
      </c>
      <c r="P262" s="11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0.19412255758598704</v>
      </c>
      <c r="Q262" s="11">
        <f>2*'OddsRatio_working_3-way'!K262*'OddsRatio_working_3-way'!L262*'OddsRatio_working_3-way'!M262</f>
        <v>3.131008993322372E-2</v>
      </c>
      <c r="R262" s="11">
        <f t="shared" si="75"/>
        <v>0</v>
      </c>
      <c r="S262" s="11">
        <f t="shared" si="76"/>
        <v>-0.96509530471794669</v>
      </c>
      <c r="T262" s="11">
        <f t="shared" si="77"/>
        <v>-0.15566053301902369</v>
      </c>
      <c r="U262" s="11">
        <f>'OddsRatio_working_3-way'!S262-'OddsRatio_working_3-way'!R262^2/3</f>
        <v>-0.96509530471794669</v>
      </c>
      <c r="V262" s="11">
        <f>'OddsRatio_working_3-way'!S262*'OddsRatio_working_3-way'!R262/3-2*'OddsRatio_working_3-way'!R262^3/27-'OddsRatio_working_3-way'!T262</f>
        <v>0.15566053301902369</v>
      </c>
      <c r="W262" s="11">
        <f>'OddsRatio_working_3-way'!V262^2+4*'OddsRatio_working_3-way'!U262^3/27</f>
        <v>-0.10893993204601554</v>
      </c>
      <c r="X262" s="11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0.1824624163942962</v>
      </c>
      <c r="Y262" s="11">
        <f>IF('OddsRatio_working_3-way'!W262&gt;=0,IF('OddsRatio_working_3-way'!V262+SQRT('OddsRatio_working_3-way'!W262)&gt;0,0,PI()),ACOS('OddsRatio_working_3-way'!V262/(2*'OddsRatio_working_3-way'!X262)))</f>
        <v>1.1301158184389795</v>
      </c>
      <c r="Z262" s="11">
        <f>'OddsRatio_working_3-way'!X262^(1/3)*COS('OddsRatio_working_3-way'!Y262/3)</f>
        <v>0.52741461852206917</v>
      </c>
      <c r="AA262" s="11">
        <f>'OddsRatio_working_3-way'!X262^(1/3)*COS(('OddsRatio_working_3-way'!Y262+2*PI())/3)</f>
        <v>-0.44439818148872046</v>
      </c>
      <c r="AB262" s="11">
        <f>'OddsRatio_working_3-way'!X262^(1/3)*COS(('OddsRatio_working_3-way'!Y262+4*PI())/3)</f>
        <v>-8.3016437033349058E-2</v>
      </c>
      <c r="AC262" s="11">
        <f>'OddsRatio_working_3-way'!X262^(1/3)*SIN('OddsRatio_working_3-way'!Y262/3)</f>
        <v>0.20864384744152545</v>
      </c>
      <c r="AD262" s="11">
        <f>'OddsRatio_working_3-way'!X262^(1/3)*SIN(('OddsRatio_working_3-way'!Y262+2*PI())/3)</f>
        <v>0.35243253424662785</v>
      </c>
      <c r="AE262" s="11">
        <f>'OddsRatio_working_3-way'!X262^(1/3)*SIN(('OddsRatio_working_3-way'!Y262+4*PI())/3)</f>
        <v>-0.56107638168815321</v>
      </c>
      <c r="AF262" s="11">
        <f>-'OddsRatio_working_3-way'!U262/(3*'OddsRatio_working_3-way'!X262^(1/3))*COS(('OddsRatio_working_3-way'!Y262)/3)</f>
        <v>0.52741461852206917</v>
      </c>
      <c r="AG262" s="11">
        <f>-'OddsRatio_working_3-way'!U262/(3*'OddsRatio_working_3-way'!X262^(1/3))*COS(('OddsRatio_working_3-way'!Y262+2*PI())/3)</f>
        <v>-0.44439818148872046</v>
      </c>
      <c r="AH262" s="11">
        <f>-'OddsRatio_working_3-way'!U262/(3*'OddsRatio_working_3-way'!X262^(1/3))*COS(('OddsRatio_working_3-way'!Y262+4*PI())/3)</f>
        <v>-8.3016437033349058E-2</v>
      </c>
      <c r="AI262" s="11">
        <f>'OddsRatio_working_3-way'!U262/(3*'OddsRatio_working_3-way'!X262^(1/3))*SIN(('OddsRatio_working_3-way'!Y262)/3)</f>
        <v>-0.20864384744152545</v>
      </c>
      <c r="AJ262" s="11">
        <f>'OddsRatio_working_3-way'!U262/(3*'OddsRatio_working_3-way'!X262^(1/3))*SIN(('OddsRatio_working_3-way'!Y262+2*PI())/3)</f>
        <v>-0.35243253424662785</v>
      </c>
      <c r="AK262" s="11">
        <f>'OddsRatio_working_3-way'!U262/(3*'OddsRatio_working_3-way'!X262^(1/3))*SIN(('OddsRatio_working_3-way'!Y262+4*PI())/3)</f>
        <v>0.56107638168815321</v>
      </c>
      <c r="AL262" s="11">
        <f>'OddsRatio_working_3-way'!Z262+'OddsRatio_working_3-way'!AF262</f>
        <v>1.0548292370441383</v>
      </c>
      <c r="AM262" s="11">
        <f>'OddsRatio_working_3-way'!AA262+'OddsRatio_working_3-way'!AG262</f>
        <v>-0.88879636297744091</v>
      </c>
      <c r="AN262" s="11">
        <f>'OddsRatio_working_3-way'!AB262+'OddsRatio_working_3-way'!AH262</f>
        <v>-0.16603287406669812</v>
      </c>
      <c r="AO262" s="11">
        <f>'OddsRatio_working_3-way'!AC262+'OddsRatio_working_3-way'!AI262</f>
        <v>0</v>
      </c>
      <c r="AP262" s="11">
        <f>'OddsRatio_working_3-way'!AD262+'OddsRatio_working_3-way'!AJ262</f>
        <v>0</v>
      </c>
      <c r="AQ262" s="11">
        <f>'OddsRatio_working_3-way'!AE262+'OddsRatio_working_3-way'!AK262</f>
        <v>0</v>
      </c>
      <c r="AR262" s="10">
        <f>IF(A262="","",IF(('OddsRatio_working_3-way'!X262=0),IF(Q262&gt;0,-Q262^(1/3),(-Q262)^(1/3)),'OddsRatio_working_3-way'!AL262-'OddsRatio_working_3-way'!R262/3))</f>
        <v>1.0548292370441383</v>
      </c>
      <c r="AS262" s="11">
        <f>IF(('OddsRatio_working_3-way'!X262=0),IF(Q262&gt;0,-Q262^(1/3),(-Q262)^(1/3)),'OddsRatio_working_3-way'!AM262-'OddsRatio_working_3-way'!R262/3)</f>
        <v>-0.88879636297744091</v>
      </c>
      <c r="AT262" s="11">
        <f>IF(('OddsRatio_working_3-way'!X262=0),IF(Q262&gt;0,-Q262^(1/3),(-Q262)^(1/3)),'OddsRatio_working_3-way'!AN262-'OddsRatio_working_3-way'!R262/3)</f>
        <v>-0.16603287406669812</v>
      </c>
      <c r="AU262" s="11">
        <f>IF(('OddsRatio_working_3-way'!X262=0),0,'OddsRatio_working_3-way'!AO262)</f>
        <v>0</v>
      </c>
      <c r="AV262" s="11">
        <f>IF(('OddsRatio_working_3-way'!X262=0),0,'OddsRatio_working_3-way'!AP262)</f>
        <v>0</v>
      </c>
      <c r="AW262" s="11">
        <f>IF(('OddsRatio_working_3-way'!X262=0),0,'OddsRatio_working_3-way'!AQ262)</f>
        <v>0</v>
      </c>
    </row>
    <row r="263" spans="1:49" x14ac:dyDescent="0.2">
      <c r="A263" s="4">
        <f>IF('True_Odds_Calculator_3-way'!A264="","",'True_Odds_Calculator_3-way'!A264)</f>
        <v>1.82</v>
      </c>
      <c r="B263" s="4">
        <f>IF('True_Odds_Calculator_3-way'!B264="","",'True_Odds_Calculator_3-way'!B264)</f>
        <v>3.7</v>
      </c>
      <c r="C263" s="4">
        <f>IF('True_Odds_Calculator_3-way'!C264="","",'True_Odds_Calculator_3-way'!C264)</f>
        <v>4.76</v>
      </c>
      <c r="D263" s="9">
        <f t="shared" si="65"/>
        <v>0.5372615296747959</v>
      </c>
      <c r="E263" s="9">
        <f t="shared" si="66"/>
        <v>0.2606910803257359</v>
      </c>
      <c r="F263" s="9">
        <f t="shared" si="67"/>
        <v>0.20204738999946836</v>
      </c>
      <c r="G263" s="9">
        <f t="shared" si="68"/>
        <v>1.0503547649414675</v>
      </c>
      <c r="H263" s="9">
        <f t="shared" si="69"/>
        <v>1.8612909072520034</v>
      </c>
      <c r="I263" s="9">
        <f t="shared" si="70"/>
        <v>3.8359578653419626</v>
      </c>
      <c r="J263" s="9">
        <f t="shared" si="71"/>
        <v>4.9493339161799179</v>
      </c>
      <c r="K263" s="11">
        <f t="shared" si="72"/>
        <v>0.54945054945054939</v>
      </c>
      <c r="L263" s="11">
        <f t="shared" si="73"/>
        <v>0.27027027027027023</v>
      </c>
      <c r="M263" s="11">
        <f t="shared" si="74"/>
        <v>0.21008403361344538</v>
      </c>
      <c r="N263" s="11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-0.25970804122064639</v>
      </c>
      <c r="O263" s="11">
        <f>0</f>
        <v>0</v>
      </c>
      <c r="P263" s="11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0.22711787417669765</v>
      </c>
      <c r="Q263" s="11">
        <f>2*'OddsRatio_working_3-way'!K263*'OddsRatio_working_3-way'!L263*'OddsRatio_working_3-way'!M263</f>
        <v>6.2395020378213636E-2</v>
      </c>
      <c r="R263" s="11">
        <f t="shared" si="75"/>
        <v>0</v>
      </c>
      <c r="S263" s="11">
        <f t="shared" si="76"/>
        <v>-0.87451229122220242</v>
      </c>
      <c r="T263" s="11">
        <f t="shared" si="77"/>
        <v>-0.24025062945664899</v>
      </c>
      <c r="U263" s="11">
        <f>'OddsRatio_working_3-way'!S263-'OddsRatio_working_3-way'!R263^2/3</f>
        <v>-0.87451229122220242</v>
      </c>
      <c r="V263" s="11">
        <f>'OddsRatio_working_3-way'!S263*'OddsRatio_working_3-way'!R263/3-2*'OddsRatio_working_3-way'!R263^3/27-'OddsRatio_working_3-way'!T263</f>
        <v>0.24025062945664899</v>
      </c>
      <c r="W263" s="11">
        <f>'OddsRatio_working_3-way'!V263^2+4*'OddsRatio_working_3-way'!U263^3/27</f>
        <v>-4.1361456255624859E-2</v>
      </c>
      <c r="X263" s="11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0.15738632501740812</v>
      </c>
      <c r="Y263" s="11">
        <f>IF('OddsRatio_working_3-way'!W263&gt;=0,IF('OddsRatio_working_3-way'!V263+SQRT('OddsRatio_working_3-way'!W263)&gt;0,0,PI()),ACOS('OddsRatio_working_3-way'!V263/(2*'OddsRatio_working_3-way'!X263)))</f>
        <v>0.7024659041046083</v>
      </c>
      <c r="Z263" s="11">
        <f>'OddsRatio_working_3-way'!X263^(1/3)*COS('OddsRatio_working_3-way'!Y263/3)</f>
        <v>0.52517738247073376</v>
      </c>
      <c r="AA263" s="11">
        <f>'OddsRatio_working_3-way'!X263^(1/3)*COS(('OddsRatio_working_3-way'!Y263+2*PI())/3)</f>
        <v>-0.37107652701174337</v>
      </c>
      <c r="AB263" s="11">
        <f>'OddsRatio_working_3-way'!X263^(1/3)*COS(('OddsRatio_working_3-way'!Y263+4*PI())/3)</f>
        <v>-0.15410085545899052</v>
      </c>
      <c r="AC263" s="11">
        <f>'OddsRatio_working_3-way'!X263^(1/3)*SIN('OddsRatio_working_3-way'!Y263/3)</f>
        <v>0.12527096237858187</v>
      </c>
      <c r="AD263" s="11">
        <f>'OddsRatio_working_3-way'!X263^(1/3)*SIN(('OddsRatio_working_3-way'!Y263+2*PI())/3)</f>
        <v>0.39218147352338095</v>
      </c>
      <c r="AE263" s="11">
        <f>'OddsRatio_working_3-way'!X263^(1/3)*SIN(('OddsRatio_working_3-way'!Y263+4*PI())/3)</f>
        <v>-0.51745243590196266</v>
      </c>
      <c r="AF263" s="11">
        <f>-'OddsRatio_working_3-way'!U263/(3*'OddsRatio_working_3-way'!X263^(1/3))*COS(('OddsRatio_working_3-way'!Y263)/3)</f>
        <v>0.52517738247073376</v>
      </c>
      <c r="AG263" s="11">
        <f>-'OddsRatio_working_3-way'!U263/(3*'OddsRatio_working_3-way'!X263^(1/3))*COS(('OddsRatio_working_3-way'!Y263+2*PI())/3)</f>
        <v>-0.37107652701174337</v>
      </c>
      <c r="AH263" s="11">
        <f>-'OddsRatio_working_3-way'!U263/(3*'OddsRatio_working_3-way'!X263^(1/3))*COS(('OddsRatio_working_3-way'!Y263+4*PI())/3)</f>
        <v>-0.15410085545899052</v>
      </c>
      <c r="AI263" s="11">
        <f>'OddsRatio_working_3-way'!U263/(3*'OddsRatio_working_3-way'!X263^(1/3))*SIN(('OddsRatio_working_3-way'!Y263)/3)</f>
        <v>-0.12527096237858187</v>
      </c>
      <c r="AJ263" s="11">
        <f>'OddsRatio_working_3-way'!U263/(3*'OddsRatio_working_3-way'!X263^(1/3))*SIN(('OddsRatio_working_3-way'!Y263+2*PI())/3)</f>
        <v>-0.39218147352338095</v>
      </c>
      <c r="AK263" s="11">
        <f>'OddsRatio_working_3-way'!U263/(3*'OddsRatio_working_3-way'!X263^(1/3))*SIN(('OddsRatio_working_3-way'!Y263+4*PI())/3)</f>
        <v>0.51745243590196266</v>
      </c>
      <c r="AL263" s="11">
        <f>'OddsRatio_working_3-way'!Z263+'OddsRatio_working_3-way'!AF263</f>
        <v>1.0503547649414675</v>
      </c>
      <c r="AM263" s="11">
        <f>'OddsRatio_working_3-way'!AA263+'OddsRatio_working_3-way'!AG263</f>
        <v>-0.74215305402348675</v>
      </c>
      <c r="AN263" s="11">
        <f>'OddsRatio_working_3-way'!AB263+'OddsRatio_working_3-way'!AH263</f>
        <v>-0.30820171091798104</v>
      </c>
      <c r="AO263" s="11">
        <f>'OddsRatio_working_3-way'!AC263+'OddsRatio_working_3-way'!AI263</f>
        <v>0</v>
      </c>
      <c r="AP263" s="11">
        <f>'OddsRatio_working_3-way'!AD263+'OddsRatio_working_3-way'!AJ263</f>
        <v>0</v>
      </c>
      <c r="AQ263" s="11">
        <f>'OddsRatio_working_3-way'!AE263+'OddsRatio_working_3-way'!AK263</f>
        <v>0</v>
      </c>
      <c r="AR263" s="10">
        <f>IF(A263="","",IF(('OddsRatio_working_3-way'!X263=0),IF(Q263&gt;0,-Q263^(1/3),(-Q263)^(1/3)),'OddsRatio_working_3-way'!AL263-'OddsRatio_working_3-way'!R263/3))</f>
        <v>1.0503547649414675</v>
      </c>
      <c r="AS263" s="11">
        <f>IF(('OddsRatio_working_3-way'!X263=0),IF(Q263&gt;0,-Q263^(1/3),(-Q263)^(1/3)),'OddsRatio_working_3-way'!AM263-'OddsRatio_working_3-way'!R263/3)</f>
        <v>-0.74215305402348675</v>
      </c>
      <c r="AT263" s="11">
        <f>IF(('OddsRatio_working_3-way'!X263=0),IF(Q263&gt;0,-Q263^(1/3),(-Q263)^(1/3)),'OddsRatio_working_3-way'!AN263-'OddsRatio_working_3-way'!R263/3)</f>
        <v>-0.30820171091798104</v>
      </c>
      <c r="AU263" s="11">
        <f>IF(('OddsRatio_working_3-way'!X263=0),0,'OddsRatio_working_3-way'!AO263)</f>
        <v>0</v>
      </c>
      <c r="AV263" s="11">
        <f>IF(('OddsRatio_working_3-way'!X263=0),0,'OddsRatio_working_3-way'!AP263)</f>
        <v>0</v>
      </c>
      <c r="AW263" s="11">
        <f>IF(('OddsRatio_working_3-way'!X263=0),0,'OddsRatio_working_3-way'!AQ263)</f>
        <v>0</v>
      </c>
    </row>
    <row r="264" spans="1:49" x14ac:dyDescent="0.2">
      <c r="A264" s="4">
        <f>IF('True_Odds_Calculator_3-way'!A265="","",'True_Odds_Calculator_3-way'!A265)</f>
        <v>2.42</v>
      </c>
      <c r="B264" s="4">
        <f>IF('True_Odds_Calculator_3-way'!B265="","",'True_Odds_Calculator_3-way'!B265)</f>
        <v>3.06</v>
      </c>
      <c r="C264" s="4">
        <f>IF('True_Odds_Calculator_3-way'!C265="","",'True_Odds_Calculator_3-way'!C265)</f>
        <v>3.48</v>
      </c>
      <c r="D264" s="9">
        <f t="shared" si="65"/>
        <v>0.40324738065990828</v>
      </c>
      <c r="E264" s="9">
        <f t="shared" si="66"/>
        <v>0.31777811879602369</v>
      </c>
      <c r="F264" s="9">
        <f t="shared" si="67"/>
        <v>0.2789745005440683</v>
      </c>
      <c r="G264" s="9">
        <f t="shared" si="68"/>
        <v>1.0421600824565997</v>
      </c>
      <c r="H264" s="9">
        <f t="shared" si="69"/>
        <v>2.4798673170883716</v>
      </c>
      <c r="I264" s="9">
        <f t="shared" si="70"/>
        <v>3.1468497698605953</v>
      </c>
      <c r="J264" s="9">
        <f t="shared" si="71"/>
        <v>3.584557004492368</v>
      </c>
      <c r="K264" s="11">
        <f t="shared" si="72"/>
        <v>0.41322314049586778</v>
      </c>
      <c r="L264" s="11">
        <f t="shared" si="73"/>
        <v>0.32679738562091504</v>
      </c>
      <c r="M264" s="11">
        <f t="shared" si="74"/>
        <v>0.28735632183908044</v>
      </c>
      <c r="N264" s="11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-0.28150830326747722</v>
      </c>
      <c r="O264" s="11">
        <f>0</f>
        <v>0</v>
      </c>
      <c r="P264" s="11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0.23127581674511416</v>
      </c>
      <c r="Q264" s="11">
        <f>2*'OddsRatio_working_3-way'!K264*'OddsRatio_working_3-way'!L264*'OddsRatio_working_3-way'!M264</f>
        <v>7.7609334478226225E-2</v>
      </c>
      <c r="R264" s="11">
        <f t="shared" si="75"/>
        <v>0</v>
      </c>
      <c r="S264" s="11">
        <f t="shared" si="76"/>
        <v>-0.82155948531779432</v>
      </c>
      <c r="T264" s="11">
        <f t="shared" si="77"/>
        <v>-0.27569110245563566</v>
      </c>
      <c r="U264" s="11">
        <f>'OddsRatio_working_3-way'!S264-'OddsRatio_working_3-way'!R264^2/3</f>
        <v>-0.82155948531779432</v>
      </c>
      <c r="V264" s="11">
        <f>'OddsRatio_working_3-way'!S264*'OddsRatio_working_3-way'!R264/3-2*'OddsRatio_working_3-way'!R264^3/27-'OddsRatio_working_3-way'!T264</f>
        <v>0.27569110245563566</v>
      </c>
      <c r="W264" s="11">
        <f>'OddsRatio_working_3-way'!V264^2+4*'OddsRatio_working_3-way'!U264^3/27</f>
        <v>-6.1454945871039363E-3</v>
      </c>
      <c r="X264" s="11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0.14331004724050905</v>
      </c>
      <c r="Y264" s="11">
        <f>IF('OddsRatio_working_3-way'!W264&gt;=0,IF('OddsRatio_working_3-way'!V264+SQRT('OddsRatio_working_3-way'!W264)&gt;0,0,PI()),ACOS('OddsRatio_working_3-way'!V264/(2*'OddsRatio_working_3-way'!X264)))</f>
        <v>0.27703936079342095</v>
      </c>
      <c r="Z264" s="11">
        <f>'OddsRatio_working_3-way'!X264^(1/3)*COS('OddsRatio_working_3-way'!Y264/3)</f>
        <v>0.52108004122829998</v>
      </c>
      <c r="AA264" s="11">
        <f>'OddsRatio_working_3-way'!X264^(1/3)*COS(('OddsRatio_working_3-way'!Y264+2*PI())/3)</f>
        <v>-0.30233193735152258</v>
      </c>
      <c r="AB264" s="11">
        <f>'OddsRatio_working_3-way'!X264^(1/3)*COS(('OddsRatio_working_3-way'!Y264+4*PI())/3)</f>
        <v>-0.21874810387677757</v>
      </c>
      <c r="AC264" s="11">
        <f>'OddsRatio_working_3-way'!X264^(1/3)*SIN('OddsRatio_working_3-way'!Y264/3)</f>
        <v>4.8257148756544868E-2</v>
      </c>
      <c r="AD264" s="11">
        <f>'OddsRatio_working_3-way'!X264^(1/3)*SIN(('OddsRatio_working_3-way'!Y264+2*PI())/3)</f>
        <v>0.42713997873047799</v>
      </c>
      <c r="AE264" s="11">
        <f>'OddsRatio_working_3-way'!X264^(1/3)*SIN(('OddsRatio_working_3-way'!Y264+4*PI())/3)</f>
        <v>-0.4753971274870229</v>
      </c>
      <c r="AF264" s="11">
        <f>-'OddsRatio_working_3-way'!U264/(3*'OddsRatio_working_3-way'!X264^(1/3))*COS(('OddsRatio_working_3-way'!Y264)/3)</f>
        <v>0.52108004122829987</v>
      </c>
      <c r="AG264" s="11">
        <f>-'OddsRatio_working_3-way'!U264/(3*'OddsRatio_working_3-way'!X264^(1/3))*COS(('OddsRatio_working_3-way'!Y264+2*PI())/3)</f>
        <v>-0.30233193735152253</v>
      </c>
      <c r="AH264" s="11">
        <f>-'OddsRatio_working_3-way'!U264/(3*'OddsRatio_working_3-way'!X264^(1/3))*COS(('OddsRatio_working_3-way'!Y264+4*PI())/3)</f>
        <v>-0.21874810387677754</v>
      </c>
      <c r="AI264" s="11">
        <f>'OddsRatio_working_3-way'!U264/(3*'OddsRatio_working_3-way'!X264^(1/3))*SIN(('OddsRatio_working_3-way'!Y264)/3)</f>
        <v>-4.8257148756544854E-2</v>
      </c>
      <c r="AJ264" s="11">
        <f>'OddsRatio_working_3-way'!U264/(3*'OddsRatio_working_3-way'!X264^(1/3))*SIN(('OddsRatio_working_3-way'!Y264+2*PI())/3)</f>
        <v>-0.42713997873047788</v>
      </c>
      <c r="AK264" s="11">
        <f>'OddsRatio_working_3-way'!U264/(3*'OddsRatio_working_3-way'!X264^(1/3))*SIN(('OddsRatio_working_3-way'!Y264+4*PI())/3)</f>
        <v>0.47539712748702279</v>
      </c>
      <c r="AL264" s="11">
        <f>'OddsRatio_working_3-way'!Z264+'OddsRatio_working_3-way'!AF264</f>
        <v>1.0421600824565997</v>
      </c>
      <c r="AM264" s="11">
        <f>'OddsRatio_working_3-way'!AA264+'OddsRatio_working_3-way'!AG264</f>
        <v>-0.60466387470304506</v>
      </c>
      <c r="AN264" s="11">
        <f>'OddsRatio_working_3-way'!AB264+'OddsRatio_working_3-way'!AH264</f>
        <v>-0.43749620775355513</v>
      </c>
      <c r="AO264" s="11">
        <f>'OddsRatio_working_3-way'!AC264+'OddsRatio_working_3-way'!AI264</f>
        <v>0</v>
      </c>
      <c r="AP264" s="11">
        <f>'OddsRatio_working_3-way'!AD264+'OddsRatio_working_3-way'!AJ264</f>
        <v>0</v>
      </c>
      <c r="AQ264" s="11">
        <f>'OddsRatio_working_3-way'!AE264+'OddsRatio_working_3-way'!AK264</f>
        <v>0</v>
      </c>
      <c r="AR264" s="10">
        <f>IF(A264="","",IF(('OddsRatio_working_3-way'!X264=0),IF(Q264&gt;0,-Q264^(1/3),(-Q264)^(1/3)),'OddsRatio_working_3-way'!AL264-'OddsRatio_working_3-way'!R264/3))</f>
        <v>1.0421600824565997</v>
      </c>
      <c r="AS264" s="11">
        <f>IF(('OddsRatio_working_3-way'!X264=0),IF(Q264&gt;0,-Q264^(1/3),(-Q264)^(1/3)),'OddsRatio_working_3-way'!AM264-'OddsRatio_working_3-way'!R264/3)</f>
        <v>-0.60466387470304506</v>
      </c>
      <c r="AT264" s="11">
        <f>IF(('OddsRatio_working_3-way'!X264=0),IF(Q264&gt;0,-Q264^(1/3),(-Q264)^(1/3)),'OddsRatio_working_3-way'!AN264-'OddsRatio_working_3-way'!R264/3)</f>
        <v>-0.43749620775355513</v>
      </c>
      <c r="AU264" s="11">
        <f>IF(('OddsRatio_working_3-way'!X264=0),0,'OddsRatio_working_3-way'!AO264)</f>
        <v>0</v>
      </c>
      <c r="AV264" s="11">
        <f>IF(('OddsRatio_working_3-way'!X264=0),0,'OddsRatio_working_3-way'!AP264)</f>
        <v>0</v>
      </c>
      <c r="AW264" s="11">
        <f>IF(('OddsRatio_working_3-way'!X264=0),0,'OddsRatio_working_3-way'!AQ264)</f>
        <v>0</v>
      </c>
    </row>
    <row r="265" spans="1:49" x14ac:dyDescent="0.2">
      <c r="A265" s="4">
        <f>IF('True_Odds_Calculator_3-way'!A266="","",'True_Odds_Calculator_3-way'!A266)</f>
        <v>1.88</v>
      </c>
      <c r="B265" s="4">
        <f>IF('True_Odds_Calculator_3-way'!B266="","",'True_Odds_Calculator_3-way'!B266)</f>
        <v>3.41</v>
      </c>
      <c r="C265" s="4">
        <f>IF('True_Odds_Calculator_3-way'!C266="","",'True_Odds_Calculator_3-way'!C266)</f>
        <v>4.93</v>
      </c>
      <c r="D265" s="9">
        <f t="shared" si="65"/>
        <v>0.52054385306388062</v>
      </c>
      <c r="E265" s="9">
        <f t="shared" si="66"/>
        <v>0.28389173416876551</v>
      </c>
      <c r="F265" s="9">
        <f t="shared" si="67"/>
        <v>0.19556441276735367</v>
      </c>
      <c r="G265" s="9">
        <f t="shared" si="68"/>
        <v>1.0466678789930208</v>
      </c>
      <c r="H265" s="9">
        <f t="shared" si="69"/>
        <v>1.9210677335138582</v>
      </c>
      <c r="I265" s="9">
        <f t="shared" si="70"/>
        <v>3.5224695883731809</v>
      </c>
      <c r="J265" s="9">
        <f t="shared" si="71"/>
        <v>5.1134047644425715</v>
      </c>
      <c r="K265" s="11">
        <f t="shared" si="72"/>
        <v>0.53191489361702127</v>
      </c>
      <c r="L265" s="11">
        <f t="shared" si="73"/>
        <v>0.29325513196480935</v>
      </c>
      <c r="M265" s="11">
        <f t="shared" si="74"/>
        <v>0.20283975659229211</v>
      </c>
      <c r="N265" s="11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-0.26371395835450595</v>
      </c>
      <c r="O265" s="11">
        <f>0</f>
        <v>0</v>
      </c>
      <c r="P265" s="11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0.22844310266992401</v>
      </c>
      <c r="Q265" s="11">
        <f>2*'OddsRatio_working_3-way'!K265*'OddsRatio_working_3-way'!L265*'OddsRatio_working_3-way'!M265</f>
        <v>6.3280637858704719E-2</v>
      </c>
      <c r="R265" s="11">
        <f t="shared" si="75"/>
        <v>0</v>
      </c>
      <c r="S265" s="11">
        <f t="shared" si="76"/>
        <v>-0.86625336063111247</v>
      </c>
      <c r="T265" s="11">
        <f t="shared" si="77"/>
        <v>-0.23995937967620845</v>
      </c>
      <c r="U265" s="11">
        <f>'OddsRatio_working_3-way'!S265-'OddsRatio_working_3-way'!R265^2/3</f>
        <v>-0.86625336063111247</v>
      </c>
      <c r="V265" s="11">
        <f>'OddsRatio_working_3-way'!S265*'OddsRatio_working_3-way'!R265/3-2*'OddsRatio_working_3-way'!R265^3/27-'OddsRatio_working_3-way'!T265</f>
        <v>0.23995937967620845</v>
      </c>
      <c r="W265" s="11">
        <f>'OddsRatio_working_3-way'!V265^2+4*'OddsRatio_working_3-way'!U265^3/27</f>
        <v>-3.8720546588737324E-2</v>
      </c>
      <c r="X265" s="11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0.15516205277332476</v>
      </c>
      <c r="Y265" s="11">
        <f>IF('OddsRatio_working_3-way'!W265&gt;=0,IF('OddsRatio_working_3-way'!V265+SQRT('OddsRatio_working_3-way'!W265)&gt;0,0,PI()),ACOS('OddsRatio_working_3-way'!V265/(2*'OddsRatio_working_3-way'!X265)))</f>
        <v>0.68683927753514618</v>
      </c>
      <c r="Z265" s="11">
        <f>'OddsRatio_working_3-way'!X265^(1/3)*COS('OddsRatio_working_3-way'!Y265/3)</f>
        <v>0.5233339394965103</v>
      </c>
      <c r="AA265" s="11">
        <f>'OddsRatio_working_3-way'!X265^(1/3)*COS(('OddsRatio_working_3-way'!Y265+2*PI())/3)</f>
        <v>-0.3672819828196705</v>
      </c>
      <c r="AB265" s="11">
        <f>'OddsRatio_working_3-way'!X265^(1/3)*COS(('OddsRatio_working_3-way'!Y265+4*PI())/3)</f>
        <v>-0.15605195667683991</v>
      </c>
      <c r="AC265" s="11">
        <f>'OddsRatio_working_3-way'!X265^(1/3)*SIN('OddsRatio_working_3-way'!Y265/3)</f>
        <v>0.12195371245449517</v>
      </c>
      <c r="AD265" s="11">
        <f>'OddsRatio_working_3-way'!X265^(1/3)*SIN(('OddsRatio_working_3-way'!Y265+2*PI())/3)</f>
        <v>0.39224363003931884</v>
      </c>
      <c r="AE265" s="11">
        <f>'OddsRatio_working_3-way'!X265^(1/3)*SIN(('OddsRatio_working_3-way'!Y265+4*PI())/3)</f>
        <v>-0.51419734249381377</v>
      </c>
      <c r="AF265" s="11">
        <f>-'OddsRatio_working_3-way'!U265/(3*'OddsRatio_working_3-way'!X265^(1/3))*COS(('OddsRatio_working_3-way'!Y265)/3)</f>
        <v>0.52333393949651041</v>
      </c>
      <c r="AG265" s="11">
        <f>-'OddsRatio_working_3-way'!U265/(3*'OddsRatio_working_3-way'!X265^(1/3))*COS(('OddsRatio_working_3-way'!Y265+2*PI())/3)</f>
        <v>-0.36728198281967062</v>
      </c>
      <c r="AH265" s="11">
        <f>-'OddsRatio_working_3-way'!U265/(3*'OddsRatio_working_3-way'!X265^(1/3))*COS(('OddsRatio_working_3-way'!Y265+4*PI())/3)</f>
        <v>-0.15605195667683994</v>
      </c>
      <c r="AI265" s="11">
        <f>'OddsRatio_working_3-way'!U265/(3*'OddsRatio_working_3-way'!X265^(1/3))*SIN(('OddsRatio_working_3-way'!Y265)/3)</f>
        <v>-0.1219537124544952</v>
      </c>
      <c r="AJ265" s="11">
        <f>'OddsRatio_working_3-way'!U265/(3*'OddsRatio_working_3-way'!X265^(1/3))*SIN(('OddsRatio_working_3-way'!Y265+2*PI())/3)</f>
        <v>-0.39224363003931889</v>
      </c>
      <c r="AK265" s="11">
        <f>'OddsRatio_working_3-way'!U265/(3*'OddsRatio_working_3-way'!X265^(1/3))*SIN(('OddsRatio_working_3-way'!Y265+4*PI())/3)</f>
        <v>0.51419734249381388</v>
      </c>
      <c r="AL265" s="11">
        <f>'OddsRatio_working_3-way'!Z265+'OddsRatio_working_3-way'!AF265</f>
        <v>1.0466678789930208</v>
      </c>
      <c r="AM265" s="11">
        <f>'OddsRatio_working_3-way'!AA265+'OddsRatio_working_3-way'!AG265</f>
        <v>-0.73456396563934112</v>
      </c>
      <c r="AN265" s="11">
        <f>'OddsRatio_working_3-way'!AB265+'OddsRatio_working_3-way'!AH265</f>
        <v>-0.31210391335367982</v>
      </c>
      <c r="AO265" s="11">
        <f>'OddsRatio_working_3-way'!AC265+'OddsRatio_working_3-way'!AI265</f>
        <v>0</v>
      </c>
      <c r="AP265" s="11">
        <f>'OddsRatio_working_3-way'!AD265+'OddsRatio_working_3-way'!AJ265</f>
        <v>0</v>
      </c>
      <c r="AQ265" s="11">
        <f>'OddsRatio_working_3-way'!AE265+'OddsRatio_working_3-way'!AK265</f>
        <v>0</v>
      </c>
      <c r="AR265" s="10">
        <f>IF(A265="","",IF(('OddsRatio_working_3-way'!X265=0),IF(Q265&gt;0,-Q265^(1/3),(-Q265)^(1/3)),'OddsRatio_working_3-way'!AL265-'OddsRatio_working_3-way'!R265/3))</f>
        <v>1.0466678789930208</v>
      </c>
      <c r="AS265" s="11">
        <f>IF(('OddsRatio_working_3-way'!X265=0),IF(Q265&gt;0,-Q265^(1/3),(-Q265)^(1/3)),'OddsRatio_working_3-way'!AM265-'OddsRatio_working_3-way'!R265/3)</f>
        <v>-0.73456396563934112</v>
      </c>
      <c r="AT265" s="11">
        <f>IF(('OddsRatio_working_3-way'!X265=0),IF(Q265&gt;0,-Q265^(1/3),(-Q265)^(1/3)),'OddsRatio_working_3-way'!AN265-'OddsRatio_working_3-way'!R265/3)</f>
        <v>-0.31210391335367982</v>
      </c>
      <c r="AU265" s="11">
        <f>IF(('OddsRatio_working_3-way'!X265=0),0,'OddsRatio_working_3-way'!AO265)</f>
        <v>0</v>
      </c>
      <c r="AV265" s="11">
        <f>IF(('OddsRatio_working_3-way'!X265=0),0,'OddsRatio_working_3-way'!AP265)</f>
        <v>0</v>
      </c>
      <c r="AW265" s="11">
        <f>IF(('OddsRatio_working_3-way'!X265=0),0,'OddsRatio_working_3-way'!AQ265)</f>
        <v>0</v>
      </c>
    </row>
    <row r="266" spans="1:49" x14ac:dyDescent="0.2">
      <c r="A266" s="4">
        <f>IF('True_Odds_Calculator_3-way'!A267="","",'True_Odds_Calculator_3-way'!A267)</f>
        <v>1.56</v>
      </c>
      <c r="B266" s="4">
        <f>IF('True_Odds_Calculator_3-way'!B267="","",'True_Odds_Calculator_3-way'!B267)</f>
        <v>4.29</v>
      </c>
      <c r="C266" s="4">
        <f>IF('True_Odds_Calculator_3-way'!C267="","",'True_Odds_Calculator_3-way'!C267)</f>
        <v>6.43</v>
      </c>
      <c r="D266" s="9">
        <f t="shared" si="65"/>
        <v>0.62822112380973638</v>
      </c>
      <c r="E266" s="9">
        <f t="shared" si="66"/>
        <v>0.22337370388348132</v>
      </c>
      <c r="F266" s="9">
        <f t="shared" si="67"/>
        <v>0.14840517230678207</v>
      </c>
      <c r="G266" s="9">
        <f t="shared" si="68"/>
        <v>1.0567789352795196</v>
      </c>
      <c r="H266" s="9">
        <f t="shared" si="69"/>
        <v>1.591796203756531</v>
      </c>
      <c r="I266" s="9">
        <f t="shared" si="70"/>
        <v>4.4768026970696209</v>
      </c>
      <c r="J266" s="9">
        <f t="shared" si="71"/>
        <v>6.7383096185677909</v>
      </c>
      <c r="K266" s="11">
        <f t="shared" si="72"/>
        <v>0.64102564102564097</v>
      </c>
      <c r="L266" s="11">
        <f t="shared" si="73"/>
        <v>0.23310023310023309</v>
      </c>
      <c r="M266" s="11">
        <f t="shared" si="74"/>
        <v>0.15552099533437014</v>
      </c>
      <c r="N266" s="11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-0.23248283399019121</v>
      </c>
      <c r="O266" s="11">
        <f>0</f>
        <v>0</v>
      </c>
      <c r="P266" s="11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0.21565280567553566</v>
      </c>
      <c r="Q266" s="11">
        <f>2*'OddsRatio_working_3-way'!K266*'OddsRatio_working_3-way'!L266*'OddsRatio_working_3-way'!M266</f>
        <v>4.6476897774899925E-2</v>
      </c>
      <c r="R266" s="11">
        <f t="shared" si="75"/>
        <v>0</v>
      </c>
      <c r="S266" s="11">
        <f t="shared" si="76"/>
        <v>-0.92760743653285971</v>
      </c>
      <c r="T266" s="11">
        <f t="shared" si="77"/>
        <v>-0.19991539580449563</v>
      </c>
      <c r="U266" s="11">
        <f>'OddsRatio_working_3-way'!S266-'OddsRatio_working_3-way'!R266^2/3</f>
        <v>-0.92760743653285971</v>
      </c>
      <c r="V266" s="11">
        <f>'OddsRatio_working_3-way'!S266*'OddsRatio_working_3-way'!R266/3-2*'OddsRatio_working_3-way'!R266^3/27-'OddsRatio_working_3-way'!T266</f>
        <v>0.19991539580449563</v>
      </c>
      <c r="W266" s="11">
        <f>'OddsRatio_working_3-way'!V266^2+4*'OddsRatio_working_3-way'!U266^3/27</f>
        <v>-7.8280497163318696E-2</v>
      </c>
      <c r="X266" s="11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0.17193506233676339</v>
      </c>
      <c r="Y266" s="11">
        <f>IF('OddsRatio_working_3-way'!W266&gt;=0,IF('OddsRatio_working_3-way'!V266+SQRT('OddsRatio_working_3-way'!W266)&gt;0,0,PI()),ACOS('OddsRatio_working_3-way'!V266/(2*'OddsRatio_working_3-way'!X266)))</f>
        <v>0.95038620731852608</v>
      </c>
      <c r="Z266" s="11">
        <f>'OddsRatio_working_3-way'!X266^(1/3)*COS('OddsRatio_working_3-way'!Y266/3)</f>
        <v>0.5283894676397598</v>
      </c>
      <c r="AA266" s="11">
        <f>'OddsRatio_working_3-way'!X266^(1/3)*COS(('OddsRatio_working_3-way'!Y266+2*PI())/3)</f>
        <v>-0.41421235611387364</v>
      </c>
      <c r="AB266" s="11">
        <f>'OddsRatio_working_3-way'!X266^(1/3)*COS(('OddsRatio_working_3-way'!Y266+4*PI())/3)</f>
        <v>-0.11417711152588601</v>
      </c>
      <c r="AC266" s="11">
        <f>'OddsRatio_working_3-way'!X266^(1/3)*SIN('OddsRatio_working_3-way'!Y266/3)</f>
        <v>0.17322542922924988</v>
      </c>
      <c r="AD266" s="11">
        <f>'OddsRatio_working_3-way'!X266^(1/3)*SIN(('OddsRatio_working_3-way'!Y266+2*PI())/3)</f>
        <v>0.37098598745354261</v>
      </c>
      <c r="AE266" s="11">
        <f>'OddsRatio_working_3-way'!X266^(1/3)*SIN(('OddsRatio_working_3-way'!Y266+4*PI())/3)</f>
        <v>-0.54421141668279249</v>
      </c>
      <c r="AF266" s="11">
        <f>-'OddsRatio_working_3-way'!U266/(3*'OddsRatio_working_3-way'!X266^(1/3))*COS(('OddsRatio_working_3-way'!Y266)/3)</f>
        <v>0.5283894676397598</v>
      </c>
      <c r="AG266" s="11">
        <f>-'OddsRatio_working_3-way'!U266/(3*'OddsRatio_working_3-way'!X266^(1/3))*COS(('OddsRatio_working_3-way'!Y266+2*PI())/3)</f>
        <v>-0.41421235611387364</v>
      </c>
      <c r="AH266" s="11">
        <f>-'OddsRatio_working_3-way'!U266/(3*'OddsRatio_working_3-way'!X266^(1/3))*COS(('OddsRatio_working_3-way'!Y266+4*PI())/3)</f>
        <v>-0.11417711152588601</v>
      </c>
      <c r="AI266" s="11">
        <f>'OddsRatio_working_3-way'!U266/(3*'OddsRatio_working_3-way'!X266^(1/3))*SIN(('OddsRatio_working_3-way'!Y266)/3)</f>
        <v>-0.17322542922924988</v>
      </c>
      <c r="AJ266" s="11">
        <f>'OddsRatio_working_3-way'!U266/(3*'OddsRatio_working_3-way'!X266^(1/3))*SIN(('OddsRatio_working_3-way'!Y266+2*PI())/3)</f>
        <v>-0.37098598745354261</v>
      </c>
      <c r="AK266" s="11">
        <f>'OddsRatio_working_3-way'!U266/(3*'OddsRatio_working_3-way'!X266^(1/3))*SIN(('OddsRatio_working_3-way'!Y266+4*PI())/3)</f>
        <v>0.54421141668279249</v>
      </c>
      <c r="AL266" s="11">
        <f>'OddsRatio_working_3-way'!Z266+'OddsRatio_working_3-way'!AF266</f>
        <v>1.0567789352795196</v>
      </c>
      <c r="AM266" s="11">
        <f>'OddsRatio_working_3-way'!AA266+'OddsRatio_working_3-way'!AG266</f>
        <v>-0.82842471222774727</v>
      </c>
      <c r="AN266" s="11">
        <f>'OddsRatio_working_3-way'!AB266+'OddsRatio_working_3-way'!AH266</f>
        <v>-0.22835422305177203</v>
      </c>
      <c r="AO266" s="11">
        <f>'OddsRatio_working_3-way'!AC266+'OddsRatio_working_3-way'!AI266</f>
        <v>0</v>
      </c>
      <c r="AP266" s="11">
        <f>'OddsRatio_working_3-way'!AD266+'OddsRatio_working_3-way'!AJ266</f>
        <v>0</v>
      </c>
      <c r="AQ266" s="11">
        <f>'OddsRatio_working_3-way'!AE266+'OddsRatio_working_3-way'!AK266</f>
        <v>0</v>
      </c>
      <c r="AR266" s="10">
        <f>IF(A266="","",IF(('OddsRatio_working_3-way'!X266=0),IF(Q266&gt;0,-Q266^(1/3),(-Q266)^(1/3)),'OddsRatio_working_3-way'!AL266-'OddsRatio_working_3-way'!R266/3))</f>
        <v>1.0567789352795196</v>
      </c>
      <c r="AS266" s="11">
        <f>IF(('OddsRatio_working_3-way'!X266=0),IF(Q266&gt;0,-Q266^(1/3),(-Q266)^(1/3)),'OddsRatio_working_3-way'!AM266-'OddsRatio_working_3-way'!R266/3)</f>
        <v>-0.82842471222774727</v>
      </c>
      <c r="AT266" s="11">
        <f>IF(('OddsRatio_working_3-way'!X266=0),IF(Q266&gt;0,-Q266^(1/3),(-Q266)^(1/3)),'OddsRatio_working_3-way'!AN266-'OddsRatio_working_3-way'!R266/3)</f>
        <v>-0.22835422305177203</v>
      </c>
      <c r="AU266" s="11">
        <f>IF(('OddsRatio_working_3-way'!X266=0),0,'OddsRatio_working_3-way'!AO266)</f>
        <v>0</v>
      </c>
      <c r="AV266" s="11">
        <f>IF(('OddsRatio_working_3-way'!X266=0),0,'OddsRatio_working_3-way'!AP266)</f>
        <v>0</v>
      </c>
      <c r="AW266" s="11">
        <f>IF(('OddsRatio_working_3-way'!X266=0),0,'OddsRatio_working_3-way'!AQ266)</f>
        <v>0</v>
      </c>
    </row>
    <row r="267" spans="1:49" x14ac:dyDescent="0.2">
      <c r="A267" s="4">
        <f>IF('True_Odds_Calculator_3-way'!A268="","",'True_Odds_Calculator_3-way'!A268)</f>
        <v>2.73</v>
      </c>
      <c r="B267" s="4">
        <f>IF('True_Odds_Calculator_3-way'!B268="","",'True_Odds_Calculator_3-way'!B268)</f>
        <v>3.33</v>
      </c>
      <c r="C267" s="4">
        <f>IF('True_Odds_Calculator_3-way'!C268="","",'True_Odds_Calculator_3-way'!C268)</f>
        <v>2.77</v>
      </c>
      <c r="D267" s="9">
        <f t="shared" si="65"/>
        <v>0.35676708811193741</v>
      </c>
      <c r="E267" s="9">
        <f t="shared" si="66"/>
        <v>0.29169406325014036</v>
      </c>
      <c r="F267" s="9">
        <f t="shared" si="67"/>
        <v>0.35153884863792245</v>
      </c>
      <c r="G267" s="9">
        <f t="shared" si="68"/>
        <v>1.0421671284054832</v>
      </c>
      <c r="H267" s="9">
        <f t="shared" si="69"/>
        <v>2.8029491321414857</v>
      </c>
      <c r="I267" s="9">
        <f t="shared" si="70"/>
        <v>3.4282494091847746</v>
      </c>
      <c r="J267" s="9">
        <f t="shared" si="71"/>
        <v>2.8446358172777053</v>
      </c>
      <c r="K267" s="11">
        <f t="shared" si="72"/>
        <v>0.36630036630036628</v>
      </c>
      <c r="L267" s="11">
        <f t="shared" si="73"/>
        <v>0.3003003003003003</v>
      </c>
      <c r="M267" s="11">
        <f t="shared" si="74"/>
        <v>0.36101083032490977</v>
      </c>
      <c r="N267" s="11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-0.28332744217220751</v>
      </c>
      <c r="O267" s="11">
        <f>0</f>
        <v>0</v>
      </c>
      <c r="P267" s="11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0.23151647700384162</v>
      </c>
      <c r="Q267" s="11">
        <f>2*'OddsRatio_working_3-way'!K267*'OddsRatio_working_3-way'!L267*'OddsRatio_working_3-way'!M267</f>
        <v>7.9422462093942242E-2</v>
      </c>
      <c r="R267" s="11">
        <f t="shared" si="75"/>
        <v>0</v>
      </c>
      <c r="S267" s="11">
        <f t="shared" si="76"/>
        <v>-0.81713396778249603</v>
      </c>
      <c r="T267" s="11">
        <f t="shared" si="77"/>
        <v>-0.28032040061149094</v>
      </c>
      <c r="U267" s="11">
        <f>'OddsRatio_working_3-way'!S267-'OddsRatio_working_3-way'!R267^2/3</f>
        <v>-0.81713396778249603</v>
      </c>
      <c r="V267" s="11">
        <f>'OddsRatio_working_3-way'!S267*'OddsRatio_working_3-way'!R267/3-2*'OddsRatio_working_3-way'!R267^3/27-'OddsRatio_working_3-way'!T267</f>
        <v>0.28032040061149094</v>
      </c>
      <c r="W267" s="11">
        <f>'OddsRatio_working_3-way'!V267^2+4*'OddsRatio_working_3-way'!U267^3/27</f>
        <v>-2.2511134535927457E-3</v>
      </c>
      <c r="X267" s="11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0.14215364966522975</v>
      </c>
      <c r="Y267" s="11">
        <f>IF('OddsRatio_working_3-way'!W267&gt;=0,IF('OddsRatio_working_3-way'!V267+SQRT('OddsRatio_working_3-way'!W267)&gt;0,0,PI()),ACOS('OddsRatio_working_3-way'!V267/(2*'OddsRatio_working_3-way'!X267)))</f>
        <v>0.16766693328072257</v>
      </c>
      <c r="Z267" s="11">
        <f>'OddsRatio_working_3-way'!X267^(1/3)*COS('OddsRatio_working_3-way'!Y267/3)</f>
        <v>0.5210835642027416</v>
      </c>
      <c r="AA267" s="11">
        <f>'OddsRatio_working_3-way'!X267^(1/3)*COS(('OddsRatio_working_3-way'!Y267+2*PI())/3)</f>
        <v>-0.28578918363003103</v>
      </c>
      <c r="AB267" s="11">
        <f>'OddsRatio_working_3-way'!X267^(1/3)*COS(('OddsRatio_working_3-way'!Y267+4*PI())/3)</f>
        <v>-0.23529438057271068</v>
      </c>
      <c r="AC267" s="11">
        <f>'OddsRatio_working_3-way'!X267^(1/3)*SIN('OddsRatio_working_3-way'!Y267/3)</f>
        <v>2.9153188137821084E-2</v>
      </c>
      <c r="AD267" s="11">
        <f>'OddsRatio_working_3-way'!X267^(1/3)*SIN(('OddsRatio_working_3-way'!Y267+2*PI())/3)</f>
        <v>0.43669501002520322</v>
      </c>
      <c r="AE267" s="11">
        <f>'OddsRatio_working_3-way'!X267^(1/3)*SIN(('OddsRatio_working_3-way'!Y267+4*PI())/3)</f>
        <v>-0.46584819816302431</v>
      </c>
      <c r="AF267" s="11">
        <f>-'OddsRatio_working_3-way'!U267/(3*'OddsRatio_working_3-way'!X267^(1/3))*COS(('OddsRatio_working_3-way'!Y267)/3)</f>
        <v>0.52108356420274171</v>
      </c>
      <c r="AG267" s="11">
        <f>-'OddsRatio_working_3-way'!U267/(3*'OddsRatio_working_3-way'!X267^(1/3))*COS(('OddsRatio_working_3-way'!Y267+2*PI())/3)</f>
        <v>-0.28578918363003109</v>
      </c>
      <c r="AH267" s="11">
        <f>-'OddsRatio_working_3-way'!U267/(3*'OddsRatio_working_3-way'!X267^(1/3))*COS(('OddsRatio_working_3-way'!Y267+4*PI())/3)</f>
        <v>-0.23529438057271074</v>
      </c>
      <c r="AI267" s="11">
        <f>'OddsRatio_working_3-way'!U267/(3*'OddsRatio_working_3-way'!X267^(1/3))*SIN(('OddsRatio_working_3-way'!Y267)/3)</f>
        <v>-2.9153188137821091E-2</v>
      </c>
      <c r="AJ267" s="11">
        <f>'OddsRatio_working_3-way'!U267/(3*'OddsRatio_working_3-way'!X267^(1/3))*SIN(('OddsRatio_working_3-way'!Y267+2*PI())/3)</f>
        <v>-0.43669501002520333</v>
      </c>
      <c r="AK267" s="11">
        <f>'OddsRatio_working_3-way'!U267/(3*'OddsRatio_working_3-way'!X267^(1/3))*SIN(('OddsRatio_working_3-way'!Y267+4*PI())/3)</f>
        <v>0.46584819816302436</v>
      </c>
      <c r="AL267" s="11">
        <f>'OddsRatio_working_3-way'!Z267+'OddsRatio_working_3-way'!AF267</f>
        <v>1.0421671284054832</v>
      </c>
      <c r="AM267" s="11">
        <f>'OddsRatio_working_3-way'!AA267+'OddsRatio_working_3-way'!AG267</f>
        <v>-0.57157836726006206</v>
      </c>
      <c r="AN267" s="11">
        <f>'OddsRatio_working_3-way'!AB267+'OddsRatio_working_3-way'!AH267</f>
        <v>-0.47058876114542142</v>
      </c>
      <c r="AO267" s="11">
        <f>'OddsRatio_working_3-way'!AC267+'OddsRatio_working_3-way'!AI267</f>
        <v>0</v>
      </c>
      <c r="AP267" s="11">
        <f>'OddsRatio_working_3-way'!AD267+'OddsRatio_working_3-way'!AJ267</f>
        <v>0</v>
      </c>
      <c r="AQ267" s="11">
        <f>'OddsRatio_working_3-way'!AE267+'OddsRatio_working_3-way'!AK267</f>
        <v>0</v>
      </c>
      <c r="AR267" s="10">
        <f>IF(A267="","",IF(('OddsRatio_working_3-way'!X267=0),IF(Q267&gt;0,-Q267^(1/3),(-Q267)^(1/3)),'OddsRatio_working_3-way'!AL267-'OddsRatio_working_3-way'!R267/3))</f>
        <v>1.0421671284054832</v>
      </c>
      <c r="AS267" s="11">
        <f>IF(('OddsRatio_working_3-way'!X267=0),IF(Q267&gt;0,-Q267^(1/3),(-Q267)^(1/3)),'OddsRatio_working_3-way'!AM267-'OddsRatio_working_3-way'!R267/3)</f>
        <v>-0.57157836726006206</v>
      </c>
      <c r="AT267" s="11">
        <f>IF(('OddsRatio_working_3-way'!X267=0),IF(Q267&gt;0,-Q267^(1/3),(-Q267)^(1/3)),'OddsRatio_working_3-way'!AN267-'OddsRatio_working_3-way'!R267/3)</f>
        <v>-0.47058876114542142</v>
      </c>
      <c r="AU267" s="11">
        <f>IF(('OddsRatio_working_3-way'!X267=0),0,'OddsRatio_working_3-way'!AO267)</f>
        <v>0</v>
      </c>
      <c r="AV267" s="11">
        <f>IF(('OddsRatio_working_3-way'!X267=0),0,'OddsRatio_working_3-way'!AP267)</f>
        <v>0</v>
      </c>
      <c r="AW267" s="11">
        <f>IF(('OddsRatio_working_3-way'!X267=0),0,'OddsRatio_working_3-way'!AQ267)</f>
        <v>0</v>
      </c>
    </row>
    <row r="268" spans="1:49" x14ac:dyDescent="0.2">
      <c r="A268" s="4">
        <f>IF('True_Odds_Calculator_3-way'!A269="","",'True_Odds_Calculator_3-way'!A269)</f>
        <v>1.84</v>
      </c>
      <c r="B268" s="4">
        <f>IF('True_Odds_Calculator_3-way'!B269="","",'True_Odds_Calculator_3-way'!B269)</f>
        <v>3.34</v>
      </c>
      <c r="C268" s="4">
        <f>IF('True_Odds_Calculator_3-way'!C269="","",'True_Odds_Calculator_3-way'!C269)</f>
        <v>5.33</v>
      </c>
      <c r="D268" s="9">
        <f t="shared" si="65"/>
        <v>0.53097267306110396</v>
      </c>
      <c r="E268" s="9">
        <f t="shared" si="66"/>
        <v>0.28895704626109964</v>
      </c>
      <c r="F268" s="9">
        <f t="shared" si="67"/>
        <v>0.18007028067779648</v>
      </c>
      <c r="G268" s="9">
        <f t="shared" si="68"/>
        <v>1.0515905878628735</v>
      </c>
      <c r="H268" s="9">
        <f t="shared" si="69"/>
        <v>1.8833360938048138</v>
      </c>
      <c r="I268" s="9">
        <f t="shared" si="70"/>
        <v>3.4607219755991232</v>
      </c>
      <c r="J268" s="9">
        <f t="shared" si="71"/>
        <v>5.5533872454462427</v>
      </c>
      <c r="K268" s="11">
        <f t="shared" si="72"/>
        <v>0.54347826086956519</v>
      </c>
      <c r="L268" s="11">
        <f t="shared" si="73"/>
        <v>0.29940119760479045</v>
      </c>
      <c r="M268" s="11">
        <f t="shared" si="74"/>
        <v>0.18761726078799248</v>
      </c>
      <c r="N268" s="11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-0.25983134473365044</v>
      </c>
      <c r="O268" s="11">
        <f>0</f>
        <v>0</v>
      </c>
      <c r="P268" s="11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0.22927063728811237</v>
      </c>
      <c r="Q268" s="11">
        <f>2*'OddsRatio_working_3-way'!K268*'OddsRatio_working_3-way'!L268*'OddsRatio_working_3-way'!M268</f>
        <v>6.1057426707886123E-2</v>
      </c>
      <c r="R268" s="11">
        <f t="shared" si="75"/>
        <v>0</v>
      </c>
      <c r="S268" s="11">
        <f t="shared" si="76"/>
        <v>-0.88238252210538559</v>
      </c>
      <c r="T268" s="11">
        <f t="shared" si="77"/>
        <v>-0.23498868764457675</v>
      </c>
      <c r="U268" s="11">
        <f>'OddsRatio_working_3-way'!S268-'OddsRatio_working_3-way'!R268^2/3</f>
        <v>-0.88238252210538559</v>
      </c>
      <c r="V268" s="11">
        <f>'OddsRatio_working_3-way'!S268*'OddsRatio_working_3-way'!R268/3-2*'OddsRatio_working_3-way'!R268^3/27-'OddsRatio_working_3-way'!T268</f>
        <v>0.23498868764457675</v>
      </c>
      <c r="W268" s="11">
        <f>'OddsRatio_working_3-way'!V268^2+4*'OddsRatio_working_3-way'!U268^3/27</f>
        <v>-4.6561364768855251E-2</v>
      </c>
      <c r="X268" s="11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0.15951571089533448</v>
      </c>
      <c r="Y268" s="11">
        <f>IF('OddsRatio_working_3-way'!W268&gt;=0,IF('OddsRatio_working_3-way'!V268+SQRT('OddsRatio_working_3-way'!W268)&gt;0,0,PI()),ACOS('OddsRatio_working_3-way'!V268/(2*'OddsRatio_working_3-way'!X268)))</f>
        <v>0.74281265442730393</v>
      </c>
      <c r="Z268" s="11">
        <f>'OddsRatio_working_3-way'!X268^(1/3)*COS('OddsRatio_working_3-way'!Y268/3)</f>
        <v>0.52579529393143676</v>
      </c>
      <c r="AA268" s="11">
        <f>'OddsRatio_working_3-way'!X268^(1/3)*COS(('OddsRatio_working_3-way'!Y268+2*PI())/3)</f>
        <v>-0.37800677860179638</v>
      </c>
      <c r="AB268" s="11">
        <f>'OddsRatio_working_3-way'!X268^(1/3)*COS(('OddsRatio_working_3-way'!Y268+4*PI())/3)</f>
        <v>-0.14778851532964057</v>
      </c>
      <c r="AC268" s="11">
        <f>'OddsRatio_working_3-way'!X268^(1/3)*SIN('OddsRatio_working_3-way'!Y268/3)</f>
        <v>0.13291657627254744</v>
      </c>
      <c r="AD268" s="11">
        <f>'OddsRatio_working_3-way'!X268^(1/3)*SIN(('OddsRatio_working_3-way'!Y268+2*PI())/3)</f>
        <v>0.3888937935986565</v>
      </c>
      <c r="AE268" s="11">
        <f>'OddsRatio_working_3-way'!X268^(1/3)*SIN(('OddsRatio_working_3-way'!Y268+4*PI())/3)</f>
        <v>-0.52181036987120388</v>
      </c>
      <c r="AF268" s="11">
        <f>-'OddsRatio_working_3-way'!U268/(3*'OddsRatio_working_3-way'!X268^(1/3))*COS(('OddsRatio_working_3-way'!Y268)/3)</f>
        <v>0.52579529393143665</v>
      </c>
      <c r="AG268" s="11">
        <f>-'OddsRatio_working_3-way'!U268/(3*'OddsRatio_working_3-way'!X268^(1/3))*COS(('OddsRatio_working_3-way'!Y268+2*PI())/3)</f>
        <v>-0.37800677860179627</v>
      </c>
      <c r="AH268" s="11">
        <f>-'OddsRatio_working_3-way'!U268/(3*'OddsRatio_working_3-way'!X268^(1/3))*COS(('OddsRatio_working_3-way'!Y268+4*PI())/3)</f>
        <v>-0.14778851532964055</v>
      </c>
      <c r="AI268" s="11">
        <f>'OddsRatio_working_3-way'!U268/(3*'OddsRatio_working_3-way'!X268^(1/3))*SIN(('OddsRatio_working_3-way'!Y268)/3)</f>
        <v>-0.13291657627254741</v>
      </c>
      <c r="AJ268" s="11">
        <f>'OddsRatio_working_3-way'!U268/(3*'OddsRatio_working_3-way'!X268^(1/3))*SIN(('OddsRatio_working_3-way'!Y268+2*PI())/3)</f>
        <v>-0.38889379359865645</v>
      </c>
      <c r="AK268" s="11">
        <f>'OddsRatio_working_3-way'!U268/(3*'OddsRatio_working_3-way'!X268^(1/3))*SIN(('OddsRatio_working_3-way'!Y268+4*PI())/3)</f>
        <v>0.52181036987120377</v>
      </c>
      <c r="AL268" s="11">
        <f>'OddsRatio_working_3-way'!Z268+'OddsRatio_working_3-way'!AF268</f>
        <v>1.0515905878628735</v>
      </c>
      <c r="AM268" s="11">
        <f>'OddsRatio_working_3-way'!AA268+'OddsRatio_working_3-way'!AG268</f>
        <v>-0.75601355720359265</v>
      </c>
      <c r="AN268" s="11">
        <f>'OddsRatio_working_3-way'!AB268+'OddsRatio_working_3-way'!AH268</f>
        <v>-0.29557703065928109</v>
      </c>
      <c r="AO268" s="11">
        <f>'OddsRatio_working_3-way'!AC268+'OddsRatio_working_3-way'!AI268</f>
        <v>0</v>
      </c>
      <c r="AP268" s="11">
        <f>'OddsRatio_working_3-way'!AD268+'OddsRatio_working_3-way'!AJ268</f>
        <v>0</v>
      </c>
      <c r="AQ268" s="11">
        <f>'OddsRatio_working_3-way'!AE268+'OddsRatio_working_3-way'!AK268</f>
        <v>0</v>
      </c>
      <c r="AR268" s="10">
        <f>IF(A268="","",IF(('OddsRatio_working_3-way'!X268=0),IF(Q268&gt;0,-Q268^(1/3),(-Q268)^(1/3)),'OddsRatio_working_3-way'!AL268-'OddsRatio_working_3-way'!R268/3))</f>
        <v>1.0515905878628735</v>
      </c>
      <c r="AS268" s="11">
        <f>IF(('OddsRatio_working_3-way'!X268=0),IF(Q268&gt;0,-Q268^(1/3),(-Q268)^(1/3)),'OddsRatio_working_3-way'!AM268-'OddsRatio_working_3-way'!R268/3)</f>
        <v>-0.75601355720359265</v>
      </c>
      <c r="AT268" s="11">
        <f>IF(('OddsRatio_working_3-way'!X268=0),IF(Q268&gt;0,-Q268^(1/3),(-Q268)^(1/3)),'OddsRatio_working_3-way'!AN268-'OddsRatio_working_3-way'!R268/3)</f>
        <v>-0.29557703065928109</v>
      </c>
      <c r="AU268" s="11">
        <f>IF(('OddsRatio_working_3-way'!X268=0),0,'OddsRatio_working_3-way'!AO268)</f>
        <v>0</v>
      </c>
      <c r="AV268" s="11">
        <f>IF(('OddsRatio_working_3-way'!X268=0),0,'OddsRatio_working_3-way'!AP268)</f>
        <v>0</v>
      </c>
      <c r="AW268" s="11">
        <f>IF(('OddsRatio_working_3-way'!X268=0),0,'OddsRatio_working_3-way'!AQ268)</f>
        <v>0</v>
      </c>
    </row>
    <row r="269" spans="1:49" x14ac:dyDescent="0.2">
      <c r="A269" s="4">
        <f>IF('True_Odds_Calculator_3-way'!A270="","",'True_Odds_Calculator_3-way'!A270)</f>
        <v>4.2699999999999996</v>
      </c>
      <c r="B269" s="4">
        <f>IF('True_Odds_Calculator_3-way'!B270="","",'True_Odds_Calculator_3-way'!B270)</f>
        <v>3.41</v>
      </c>
      <c r="C269" s="4">
        <f>IF('True_Odds_Calculator_3-way'!C270="","",'True_Odds_Calculator_3-way'!C270)</f>
        <v>1.99</v>
      </c>
      <c r="D269" s="9">
        <f t="shared" si="65"/>
        <v>0.22580104704524043</v>
      </c>
      <c r="E269" s="9">
        <f t="shared" si="66"/>
        <v>0.28353143802579817</v>
      </c>
      <c r="F269" s="9">
        <f t="shared" si="67"/>
        <v>0.49066751492896149</v>
      </c>
      <c r="G269" s="9">
        <f t="shared" si="68"/>
        <v>1.0485252069764575</v>
      </c>
      <c r="H269" s="9">
        <f t="shared" si="69"/>
        <v>4.4286774268130156</v>
      </c>
      <c r="I269" s="9">
        <f t="shared" si="70"/>
        <v>3.5269457488132629</v>
      </c>
      <c r="J269" s="9">
        <f t="shared" si="71"/>
        <v>2.0380399549066932</v>
      </c>
      <c r="K269" s="11">
        <f t="shared" si="72"/>
        <v>0.23419203747072601</v>
      </c>
      <c r="L269" s="11">
        <f t="shared" si="73"/>
        <v>0.29325513196480935</v>
      </c>
      <c r="M269" s="11">
        <f t="shared" si="74"/>
        <v>0.50251256281407031</v>
      </c>
      <c r="N269" s="11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-0.26925554720797473</v>
      </c>
      <c r="O269" s="11">
        <f>0</f>
        <v>0</v>
      </c>
      <c r="P269" s="11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0.23019214694141413</v>
      </c>
      <c r="Q269" s="11">
        <f>2*'OddsRatio_working_3-way'!K269*'OddsRatio_working_3-way'!L269*'OddsRatio_working_3-way'!M269</f>
        <v>6.9023132516166166E-2</v>
      </c>
      <c r="R269" s="11">
        <f t="shared" si="75"/>
        <v>0</v>
      </c>
      <c r="S269" s="11">
        <f t="shared" si="76"/>
        <v>-0.85492072244518036</v>
      </c>
      <c r="T269" s="11">
        <f t="shared" si="77"/>
        <v>-0.25634804271219808</v>
      </c>
      <c r="U269" s="11">
        <f>'OddsRatio_working_3-way'!S269-'OddsRatio_working_3-way'!R269^2/3</f>
        <v>-0.85492072244518036</v>
      </c>
      <c r="V269" s="11">
        <f>'OddsRatio_working_3-way'!S269*'OddsRatio_working_3-way'!R269/3-2*'OddsRatio_working_3-way'!R269^3/27-'OddsRatio_working_3-way'!T269</f>
        <v>0.25634804271219808</v>
      </c>
      <c r="W269" s="11">
        <f>'OddsRatio_working_3-way'!V269^2+4*'OddsRatio_working_3-way'!U269^3/27</f>
        <v>-2.6856426108264025E-2</v>
      </c>
      <c r="X269" s="11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0.15212720426557419</v>
      </c>
      <c r="Y269" s="11">
        <f>IF('OddsRatio_working_3-way'!W269&gt;=0,IF('OddsRatio_working_3-way'!V269+SQRT('OddsRatio_working_3-way'!W269)&gt;0,0,PI()),ACOS('OddsRatio_working_3-way'!V269/(2*'OddsRatio_working_3-way'!X269)))</f>
        <v>0.56880536108142676</v>
      </c>
      <c r="Z269" s="11">
        <f>'OddsRatio_working_3-way'!X269^(1/3)*COS('OddsRatio_working_3-way'!Y269/3)</f>
        <v>0.52426260348822884</v>
      </c>
      <c r="AA269" s="11">
        <f>'OddsRatio_working_3-way'!X269^(1/3)*COS(('OddsRatio_working_3-way'!Y269+2*PI())/3)</f>
        <v>-0.34926179324452578</v>
      </c>
      <c r="AB269" s="11">
        <f>'OddsRatio_working_3-way'!X269^(1/3)*COS(('OddsRatio_working_3-way'!Y269+4*PI())/3)</f>
        <v>-0.17500081024370318</v>
      </c>
      <c r="AC269" s="11">
        <f>'OddsRatio_working_3-way'!X269^(1/3)*SIN('OddsRatio_working_3-way'!Y269/3)</f>
        <v>0.10060962544477368</v>
      </c>
      <c r="AD269" s="11">
        <f>'OddsRatio_working_3-way'!X269^(1/3)*SIN(('OddsRatio_working_3-way'!Y269+2*PI())/3)</f>
        <v>0.40371992015258751</v>
      </c>
      <c r="AE269" s="11">
        <f>'OddsRatio_working_3-way'!X269^(1/3)*SIN(('OddsRatio_working_3-way'!Y269+4*PI())/3)</f>
        <v>-0.50432954559736132</v>
      </c>
      <c r="AF269" s="11">
        <f>-'OddsRatio_working_3-way'!U269/(3*'OddsRatio_working_3-way'!X269^(1/3))*COS(('OddsRatio_working_3-way'!Y269)/3)</f>
        <v>0.52426260348822873</v>
      </c>
      <c r="AG269" s="11">
        <f>-'OddsRatio_working_3-way'!U269/(3*'OddsRatio_working_3-way'!X269^(1/3))*COS(('OddsRatio_working_3-way'!Y269+2*PI())/3)</f>
        <v>-0.34926179324452572</v>
      </c>
      <c r="AH269" s="11">
        <f>-'OddsRatio_working_3-way'!U269/(3*'OddsRatio_working_3-way'!X269^(1/3))*COS(('OddsRatio_working_3-way'!Y269+4*PI())/3)</f>
        <v>-0.17500081024370312</v>
      </c>
      <c r="AI269" s="11">
        <f>'OddsRatio_working_3-way'!U269/(3*'OddsRatio_working_3-way'!X269^(1/3))*SIN(('OddsRatio_working_3-way'!Y269)/3)</f>
        <v>-0.10060962544477367</v>
      </c>
      <c r="AJ269" s="11">
        <f>'OddsRatio_working_3-way'!U269/(3*'OddsRatio_working_3-way'!X269^(1/3))*SIN(('OddsRatio_working_3-way'!Y269+2*PI())/3)</f>
        <v>-0.4037199201525874</v>
      </c>
      <c r="AK269" s="11">
        <f>'OddsRatio_working_3-way'!U269/(3*'OddsRatio_working_3-way'!X269^(1/3))*SIN(('OddsRatio_working_3-way'!Y269+4*PI())/3)</f>
        <v>0.50432954559736121</v>
      </c>
      <c r="AL269" s="11">
        <f>'OddsRatio_working_3-way'!Z269+'OddsRatio_working_3-way'!AF269</f>
        <v>1.0485252069764575</v>
      </c>
      <c r="AM269" s="11">
        <f>'OddsRatio_working_3-way'!AA269+'OddsRatio_working_3-way'!AG269</f>
        <v>-0.69852358648905155</v>
      </c>
      <c r="AN269" s="11">
        <f>'OddsRatio_working_3-way'!AB269+'OddsRatio_working_3-way'!AH269</f>
        <v>-0.3500016204874063</v>
      </c>
      <c r="AO269" s="11">
        <f>'OddsRatio_working_3-way'!AC269+'OddsRatio_working_3-way'!AI269</f>
        <v>0</v>
      </c>
      <c r="AP269" s="11">
        <f>'OddsRatio_working_3-way'!AD269+'OddsRatio_working_3-way'!AJ269</f>
        <v>0</v>
      </c>
      <c r="AQ269" s="11">
        <f>'OddsRatio_working_3-way'!AE269+'OddsRatio_working_3-way'!AK269</f>
        <v>0</v>
      </c>
      <c r="AR269" s="10">
        <f>IF(A269="","",IF(('OddsRatio_working_3-way'!X269=0),IF(Q269&gt;0,-Q269^(1/3),(-Q269)^(1/3)),'OddsRatio_working_3-way'!AL269-'OddsRatio_working_3-way'!R269/3))</f>
        <v>1.0485252069764575</v>
      </c>
      <c r="AS269" s="11">
        <f>IF(('OddsRatio_working_3-way'!X269=0),IF(Q269&gt;0,-Q269^(1/3),(-Q269)^(1/3)),'OddsRatio_working_3-way'!AM269-'OddsRatio_working_3-way'!R269/3)</f>
        <v>-0.69852358648905155</v>
      </c>
      <c r="AT269" s="11">
        <f>IF(('OddsRatio_working_3-way'!X269=0),IF(Q269&gt;0,-Q269^(1/3),(-Q269)^(1/3)),'OddsRatio_working_3-way'!AN269-'OddsRatio_working_3-way'!R269/3)</f>
        <v>-0.3500016204874063</v>
      </c>
      <c r="AU269" s="11">
        <f>IF(('OddsRatio_working_3-way'!X269=0),0,'OddsRatio_working_3-way'!AO269)</f>
        <v>0</v>
      </c>
      <c r="AV269" s="11">
        <f>IF(('OddsRatio_working_3-way'!X269=0),0,'OddsRatio_working_3-way'!AP269)</f>
        <v>0</v>
      </c>
      <c r="AW269" s="11">
        <f>IF(('OddsRatio_working_3-way'!X269=0),0,'OddsRatio_working_3-way'!AQ269)</f>
        <v>0</v>
      </c>
    </row>
    <row r="270" spans="1:49" x14ac:dyDescent="0.2">
      <c r="A270" s="4">
        <f>IF('True_Odds_Calculator_3-way'!A271="","",'True_Odds_Calculator_3-way'!A271)</f>
        <v>2.4500000000000002</v>
      </c>
      <c r="B270" s="4">
        <f>IF('True_Odds_Calculator_3-way'!B271="","",'True_Odds_Calculator_3-way'!B271)</f>
        <v>3.24</v>
      </c>
      <c r="C270" s="4">
        <f>IF('True_Odds_Calculator_3-way'!C271="","",'True_Odds_Calculator_3-way'!C271)</f>
        <v>3.21</v>
      </c>
      <c r="D270" s="9">
        <f t="shared" si="65"/>
        <v>0.39791245351764121</v>
      </c>
      <c r="E270" s="9">
        <f t="shared" si="66"/>
        <v>0.29962522201339409</v>
      </c>
      <c r="F270" s="9">
        <f t="shared" si="67"/>
        <v>0.30246232446896459</v>
      </c>
      <c r="G270" s="9">
        <f t="shared" si="68"/>
        <v>1.0435280097587585</v>
      </c>
      <c r="H270" s="9">
        <f t="shared" si="69"/>
        <v>2.5131156141502005</v>
      </c>
      <c r="I270" s="9">
        <f t="shared" si="70"/>
        <v>3.3375027418596197</v>
      </c>
      <c r="J270" s="9">
        <f t="shared" si="71"/>
        <v>3.3061969015668566</v>
      </c>
      <c r="K270" s="11">
        <f t="shared" si="72"/>
        <v>0.4081632653061224</v>
      </c>
      <c r="L270" s="11">
        <f t="shared" si="73"/>
        <v>0.30864197530864196</v>
      </c>
      <c r="M270" s="11">
        <f t="shared" si="74"/>
        <v>0.3115264797507788</v>
      </c>
      <c r="N270" s="11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-0.28170345096617178</v>
      </c>
      <c r="O270" s="11">
        <f>0</f>
        <v>0</v>
      </c>
      <c r="P270" s="11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0.23154525453887559</v>
      </c>
      <c r="Q270" s="11">
        <f>2*'OddsRatio_working_3-way'!K270*'OddsRatio_working_3-way'!L270*'OddsRatio_working_3-way'!M270</f>
        <v>7.848991679283919E-2</v>
      </c>
      <c r="R270" s="11">
        <f t="shared" si="75"/>
        <v>0</v>
      </c>
      <c r="S270" s="11">
        <f t="shared" si="76"/>
        <v>-0.82194681586162244</v>
      </c>
      <c r="T270" s="11">
        <f t="shared" si="77"/>
        <v>-0.2786260392751263</v>
      </c>
      <c r="U270" s="11">
        <f>'OddsRatio_working_3-way'!S270-'OddsRatio_working_3-way'!R270^2/3</f>
        <v>-0.82194681586162244</v>
      </c>
      <c r="V270" s="11">
        <f>'OddsRatio_working_3-way'!S270*'OddsRatio_working_3-way'!R270/3-2*'OddsRatio_working_3-way'!R270^3/27-'OddsRatio_working_3-way'!T270</f>
        <v>0.2786260392751263</v>
      </c>
      <c r="W270" s="11">
        <f>'OddsRatio_working_3-way'!V270^2+4*'OddsRatio_working_3-way'!U270^3/27</f>
        <v>-4.6348558617066993E-3</v>
      </c>
      <c r="X270" s="11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0.14341140612225628</v>
      </c>
      <c r="Y270" s="11">
        <f>IF('OddsRatio_working_3-way'!W270&gt;=0,IF('OddsRatio_working_3-way'!V270+SQRT('OddsRatio_working_3-way'!W270)&gt;0,0,PI()),ACOS('OddsRatio_working_3-way'!V270/(2*'OddsRatio_working_3-way'!X270)))</f>
        <v>0.23964553079136808</v>
      </c>
      <c r="Z270" s="11">
        <f>'OddsRatio_working_3-way'!X270^(1/3)*COS('OddsRatio_working_3-way'!Y270/3)</f>
        <v>0.52176400487937913</v>
      </c>
      <c r="AA270" s="11">
        <f>'OddsRatio_working_3-way'!X270^(1/3)*COS(('OddsRatio_working_3-way'!Y270+2*PI())/3)</f>
        <v>-0.29705445569598704</v>
      </c>
      <c r="AB270" s="11">
        <f>'OddsRatio_working_3-way'!X270^(1/3)*COS(('OddsRatio_working_3-way'!Y270+4*PI())/3)</f>
        <v>-0.22470954918339192</v>
      </c>
      <c r="AC270" s="11">
        <f>'OddsRatio_working_3-way'!X270^(1/3)*SIN('OddsRatio_working_3-way'!Y270/3)</f>
        <v>4.1768351249545185E-2</v>
      </c>
      <c r="AD270" s="11">
        <f>'OddsRatio_working_3-way'!X270^(1/3)*SIN(('OddsRatio_working_3-way'!Y270+2*PI())/3)</f>
        <v>0.43097670738107763</v>
      </c>
      <c r="AE270" s="11">
        <f>'OddsRatio_working_3-way'!X270^(1/3)*SIN(('OddsRatio_working_3-way'!Y270+4*PI())/3)</f>
        <v>-0.47274505863062266</v>
      </c>
      <c r="AF270" s="11">
        <f>-'OddsRatio_working_3-way'!U270/(3*'OddsRatio_working_3-way'!X270^(1/3))*COS(('OddsRatio_working_3-way'!Y270)/3)</f>
        <v>0.52176400487937924</v>
      </c>
      <c r="AG270" s="11">
        <f>-'OddsRatio_working_3-way'!U270/(3*'OddsRatio_working_3-way'!X270^(1/3))*COS(('OddsRatio_working_3-way'!Y270+2*PI())/3)</f>
        <v>-0.29705445569598715</v>
      </c>
      <c r="AH270" s="11">
        <f>-'OddsRatio_working_3-way'!U270/(3*'OddsRatio_working_3-way'!X270^(1/3))*COS(('OddsRatio_working_3-way'!Y270+4*PI())/3)</f>
        <v>-0.22470954918339198</v>
      </c>
      <c r="AI270" s="11">
        <f>'OddsRatio_working_3-way'!U270/(3*'OddsRatio_working_3-way'!X270^(1/3))*SIN(('OddsRatio_working_3-way'!Y270)/3)</f>
        <v>-4.1768351249545192E-2</v>
      </c>
      <c r="AJ270" s="11">
        <f>'OddsRatio_working_3-way'!U270/(3*'OddsRatio_working_3-way'!X270^(1/3))*SIN(('OddsRatio_working_3-way'!Y270+2*PI())/3)</f>
        <v>-0.43097670738107768</v>
      </c>
      <c r="AK270" s="11">
        <f>'OddsRatio_working_3-way'!U270/(3*'OddsRatio_working_3-way'!X270^(1/3))*SIN(('OddsRatio_working_3-way'!Y270+4*PI())/3)</f>
        <v>0.47274505863062277</v>
      </c>
      <c r="AL270" s="11">
        <f>'OddsRatio_working_3-way'!Z270+'OddsRatio_working_3-way'!AF270</f>
        <v>1.0435280097587585</v>
      </c>
      <c r="AM270" s="11">
        <f>'OddsRatio_working_3-way'!AA270+'OddsRatio_working_3-way'!AG270</f>
        <v>-0.59410891139197419</v>
      </c>
      <c r="AN270" s="11">
        <f>'OddsRatio_working_3-way'!AB270+'OddsRatio_working_3-way'!AH270</f>
        <v>-0.4494190983667839</v>
      </c>
      <c r="AO270" s="11">
        <f>'OddsRatio_working_3-way'!AC270+'OddsRatio_working_3-way'!AI270</f>
        <v>0</v>
      </c>
      <c r="AP270" s="11">
        <f>'OddsRatio_working_3-way'!AD270+'OddsRatio_working_3-way'!AJ270</f>
        <v>0</v>
      </c>
      <c r="AQ270" s="11">
        <f>'OddsRatio_working_3-way'!AE270+'OddsRatio_working_3-way'!AK270</f>
        <v>0</v>
      </c>
      <c r="AR270" s="10">
        <f>IF(A270="","",IF(('OddsRatio_working_3-way'!X270=0),IF(Q270&gt;0,-Q270^(1/3),(-Q270)^(1/3)),'OddsRatio_working_3-way'!AL270-'OddsRatio_working_3-way'!R270/3))</f>
        <v>1.0435280097587585</v>
      </c>
      <c r="AS270" s="11">
        <f>IF(('OddsRatio_working_3-way'!X270=0),IF(Q270&gt;0,-Q270^(1/3),(-Q270)^(1/3)),'OddsRatio_working_3-way'!AM270-'OddsRatio_working_3-way'!R270/3)</f>
        <v>-0.59410891139197419</v>
      </c>
      <c r="AT270" s="11">
        <f>IF(('OddsRatio_working_3-way'!X270=0),IF(Q270&gt;0,-Q270^(1/3),(-Q270)^(1/3)),'OddsRatio_working_3-way'!AN270-'OddsRatio_working_3-way'!R270/3)</f>
        <v>-0.4494190983667839</v>
      </c>
      <c r="AU270" s="11">
        <f>IF(('OddsRatio_working_3-way'!X270=0),0,'OddsRatio_working_3-way'!AO270)</f>
        <v>0</v>
      </c>
      <c r="AV270" s="11">
        <f>IF(('OddsRatio_working_3-way'!X270=0),0,'OddsRatio_working_3-way'!AP270)</f>
        <v>0</v>
      </c>
      <c r="AW270" s="11">
        <f>IF(('OddsRatio_working_3-way'!X270=0),0,'OddsRatio_working_3-way'!AQ270)</f>
        <v>0</v>
      </c>
    </row>
    <row r="271" spans="1:49" x14ac:dyDescent="0.2">
      <c r="A271" s="4">
        <f>IF('True_Odds_Calculator_3-way'!A272="","",'True_Odds_Calculator_3-way'!A272)</f>
        <v>2.57</v>
      </c>
      <c r="B271" s="4">
        <f>IF('True_Odds_Calculator_3-way'!B272="","",'True_Odds_Calculator_3-way'!B272)</f>
        <v>3.36</v>
      </c>
      <c r="C271" s="4">
        <f>IF('True_Odds_Calculator_3-way'!C272="","",'True_Odds_Calculator_3-way'!C272)</f>
        <v>2.93</v>
      </c>
      <c r="D271" s="9">
        <f t="shared" si="65"/>
        <v>0.37916840677461239</v>
      </c>
      <c r="E271" s="9">
        <f t="shared" si="66"/>
        <v>0.28891377523689526</v>
      </c>
      <c r="F271" s="9">
        <f t="shared" si="67"/>
        <v>0.33191781798849229</v>
      </c>
      <c r="G271" s="9">
        <f t="shared" si="68"/>
        <v>1.0428984291600152</v>
      </c>
      <c r="H271" s="9">
        <f t="shared" si="69"/>
        <v>2.6373505337812233</v>
      </c>
      <c r="I271" s="9">
        <f t="shared" si="70"/>
        <v>3.461240292817636</v>
      </c>
      <c r="J271" s="9">
        <f t="shared" si="71"/>
        <v>3.0127939682788298</v>
      </c>
      <c r="K271" s="11">
        <f t="shared" si="72"/>
        <v>0.38910505836575876</v>
      </c>
      <c r="L271" s="11">
        <f t="shared" si="73"/>
        <v>0.29761904761904762</v>
      </c>
      <c r="M271" s="11">
        <f t="shared" si="74"/>
        <v>0.34129692832764502</v>
      </c>
      <c r="N271" s="11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-0.28263695353441842</v>
      </c>
      <c r="O271" s="11">
        <f>0</f>
        <v>0</v>
      </c>
      <c r="P271" s="11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0.23161015378914213</v>
      </c>
      <c r="Q271" s="11">
        <f>2*'OddsRatio_working_3-way'!K271*'OddsRatio_working_3-way'!L271*'OddsRatio_working_3-way'!M271</f>
        <v>7.9047834057727681E-2</v>
      </c>
      <c r="R271" s="11">
        <f t="shared" si="75"/>
        <v>0</v>
      </c>
      <c r="S271" s="11">
        <f t="shared" si="76"/>
        <v>-0.81946168359381766</v>
      </c>
      <c r="T271" s="11">
        <f t="shared" si="77"/>
        <v>-0.27967975549277052</v>
      </c>
      <c r="U271" s="11">
        <f>'OddsRatio_working_3-way'!S271-'OddsRatio_working_3-way'!R271^2/3</f>
        <v>-0.81946168359381766</v>
      </c>
      <c r="V271" s="11">
        <f>'OddsRatio_working_3-way'!S271*'OddsRatio_working_3-way'!R271/3-2*'OddsRatio_working_3-way'!R271^3/27-'OddsRatio_working_3-way'!T271</f>
        <v>0.27967975549277052</v>
      </c>
      <c r="W271" s="11">
        <f>'OddsRatio_working_3-way'!V271^2+4*'OddsRatio_working_3-way'!U271^3/27</f>
        <v>-3.302615235571349E-3</v>
      </c>
      <c r="X271" s="11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0.14276149767012397</v>
      </c>
      <c r="Y271" s="11">
        <f>IF('OddsRatio_working_3-way'!W271&gt;=0,IF('OddsRatio_working_3-way'!V271+SQRT('OddsRatio_working_3-way'!W271)&gt;0,0,PI()),ACOS('OddsRatio_working_3-way'!V271/(2*'OddsRatio_working_3-way'!X271)))</f>
        <v>0.20265846931703457</v>
      </c>
      <c r="Z271" s="11">
        <f>'OddsRatio_working_3-way'!X271^(1/3)*COS('OddsRatio_working_3-way'!Y271/3)</f>
        <v>0.52144921458000759</v>
      </c>
      <c r="AA271" s="11">
        <f>'OddsRatio_working_3-way'!X271^(1/3)*COS(('OddsRatio_working_3-way'!Y271+2*PI())/3)</f>
        <v>-0.29127715806525623</v>
      </c>
      <c r="AB271" s="11">
        <f>'OddsRatio_working_3-way'!X271^(1/3)*COS(('OddsRatio_working_3-way'!Y271+4*PI())/3)</f>
        <v>-0.23017205651475123</v>
      </c>
      <c r="AC271" s="11">
        <f>'OddsRatio_working_3-way'!X271^(1/3)*SIN('OddsRatio_working_3-way'!Y271/3)</f>
        <v>3.5279046829043481E-2</v>
      </c>
      <c r="AD271" s="11">
        <f>'OddsRatio_working_3-way'!X271^(1/3)*SIN(('OddsRatio_working_3-way'!Y271+2*PI())/3)</f>
        <v>0.43394874319520771</v>
      </c>
      <c r="AE271" s="11">
        <f>'OddsRatio_working_3-way'!X271^(1/3)*SIN(('OddsRatio_working_3-way'!Y271+4*PI())/3)</f>
        <v>-0.46922779002425119</v>
      </c>
      <c r="AF271" s="11">
        <f>-'OddsRatio_working_3-way'!U271/(3*'OddsRatio_working_3-way'!X271^(1/3))*COS(('OddsRatio_working_3-way'!Y271)/3)</f>
        <v>0.52144921458000748</v>
      </c>
      <c r="AG271" s="11">
        <f>-'OddsRatio_working_3-way'!U271/(3*'OddsRatio_working_3-way'!X271^(1/3))*COS(('OddsRatio_working_3-way'!Y271+2*PI())/3)</f>
        <v>-0.29127715806525617</v>
      </c>
      <c r="AH271" s="11">
        <f>-'OddsRatio_working_3-way'!U271/(3*'OddsRatio_working_3-way'!X271^(1/3))*COS(('OddsRatio_working_3-way'!Y271+4*PI())/3)</f>
        <v>-0.23017205651475117</v>
      </c>
      <c r="AI271" s="11">
        <f>'OddsRatio_working_3-way'!U271/(3*'OddsRatio_working_3-way'!X271^(1/3))*SIN(('OddsRatio_working_3-way'!Y271)/3)</f>
        <v>-3.5279046829043474E-2</v>
      </c>
      <c r="AJ271" s="11">
        <f>'OddsRatio_working_3-way'!U271/(3*'OddsRatio_working_3-way'!X271^(1/3))*SIN(('OddsRatio_working_3-way'!Y271+2*PI())/3)</f>
        <v>-0.4339487431952076</v>
      </c>
      <c r="AK271" s="11">
        <f>'OddsRatio_working_3-way'!U271/(3*'OddsRatio_working_3-way'!X271^(1/3))*SIN(('OddsRatio_working_3-way'!Y271+4*PI())/3)</f>
        <v>0.46922779002425108</v>
      </c>
      <c r="AL271" s="11">
        <f>'OddsRatio_working_3-way'!Z271+'OddsRatio_working_3-way'!AF271</f>
        <v>1.0428984291600152</v>
      </c>
      <c r="AM271" s="11">
        <f>'OddsRatio_working_3-way'!AA271+'OddsRatio_working_3-way'!AG271</f>
        <v>-0.58255431613051245</v>
      </c>
      <c r="AN271" s="11">
        <f>'OddsRatio_working_3-way'!AB271+'OddsRatio_working_3-way'!AH271</f>
        <v>-0.4603441130295024</v>
      </c>
      <c r="AO271" s="11">
        <f>'OddsRatio_working_3-way'!AC271+'OddsRatio_working_3-way'!AI271</f>
        <v>0</v>
      </c>
      <c r="AP271" s="11">
        <f>'OddsRatio_working_3-way'!AD271+'OddsRatio_working_3-way'!AJ271</f>
        <v>0</v>
      </c>
      <c r="AQ271" s="11">
        <f>'OddsRatio_working_3-way'!AE271+'OddsRatio_working_3-way'!AK271</f>
        <v>0</v>
      </c>
      <c r="AR271" s="10">
        <f>IF(A271="","",IF(('OddsRatio_working_3-way'!X271=0),IF(Q271&gt;0,-Q271^(1/3),(-Q271)^(1/3)),'OddsRatio_working_3-way'!AL271-'OddsRatio_working_3-way'!R271/3))</f>
        <v>1.0428984291600152</v>
      </c>
      <c r="AS271" s="11">
        <f>IF(('OddsRatio_working_3-way'!X271=0),IF(Q271&gt;0,-Q271^(1/3),(-Q271)^(1/3)),'OddsRatio_working_3-way'!AM271-'OddsRatio_working_3-way'!R271/3)</f>
        <v>-0.58255431613051245</v>
      </c>
      <c r="AT271" s="11">
        <f>IF(('OddsRatio_working_3-way'!X271=0),IF(Q271&gt;0,-Q271^(1/3),(-Q271)^(1/3)),'OddsRatio_working_3-way'!AN271-'OddsRatio_working_3-way'!R271/3)</f>
        <v>-0.4603441130295024</v>
      </c>
      <c r="AU271" s="11">
        <f>IF(('OddsRatio_working_3-way'!X271=0),0,'OddsRatio_working_3-way'!AO271)</f>
        <v>0</v>
      </c>
      <c r="AV271" s="11">
        <f>IF(('OddsRatio_working_3-way'!X271=0),0,'OddsRatio_working_3-way'!AP271)</f>
        <v>0</v>
      </c>
      <c r="AW271" s="11">
        <f>IF(('OddsRatio_working_3-way'!X271=0),0,'OddsRatio_working_3-way'!AQ271)</f>
        <v>0</v>
      </c>
    </row>
    <row r="272" spans="1:49" x14ac:dyDescent="0.2">
      <c r="A272" s="4">
        <f>IF('True_Odds_Calculator_3-way'!A273="","",'True_Odds_Calculator_3-way'!A273)</f>
        <v>4.0599999999999996</v>
      </c>
      <c r="B272" s="4">
        <f>IF('True_Odds_Calculator_3-way'!B273="","",'True_Odds_Calculator_3-way'!B273)</f>
        <v>4.46</v>
      </c>
      <c r="C272" s="4">
        <f>IF('True_Odds_Calculator_3-way'!C273="","",'True_Odds_Calculator_3-way'!C273)</f>
        <v>1.79</v>
      </c>
      <c r="D272" s="9">
        <f t="shared" si="65"/>
        <v>0.23742082791419067</v>
      </c>
      <c r="E272" s="9">
        <f t="shared" si="66"/>
        <v>0.21589922619334279</v>
      </c>
      <c r="F272" s="9">
        <f t="shared" si="67"/>
        <v>0.54667994589246638</v>
      </c>
      <c r="G272" s="9">
        <f t="shared" si="68"/>
        <v>1.0496504538206488</v>
      </c>
      <c r="H272" s="9">
        <f t="shared" si="69"/>
        <v>4.2119303886911847</v>
      </c>
      <c r="I272" s="9">
        <f t="shared" si="70"/>
        <v>4.6317905702194446</v>
      </c>
      <c r="J272" s="9">
        <f t="shared" si="71"/>
        <v>1.8292238585183132</v>
      </c>
      <c r="K272" s="11">
        <f t="shared" si="72"/>
        <v>0.24630541871921185</v>
      </c>
      <c r="L272" s="11">
        <f t="shared" si="73"/>
        <v>0.22421524663677131</v>
      </c>
      <c r="M272" s="11">
        <f t="shared" si="74"/>
        <v>0.55865921787709494</v>
      </c>
      <c r="N272" s="11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-0.25805405822994043</v>
      </c>
      <c r="O272" s="11">
        <f>0</f>
        <v>0</v>
      </c>
      <c r="P272" s="11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0.22552955017128526</v>
      </c>
      <c r="Q272" s="11">
        <f>2*'OddsRatio_working_3-way'!K272*'OddsRatio_working_3-way'!L272*'OddsRatio_working_3-way'!M272</f>
        <v>6.1704391291733308E-2</v>
      </c>
      <c r="R272" s="11">
        <f t="shared" si="75"/>
        <v>0</v>
      </c>
      <c r="S272" s="11">
        <f t="shared" si="76"/>
        <v>-0.87396242368072341</v>
      </c>
      <c r="T272" s="11">
        <f t="shared" si="77"/>
        <v>-0.23911420620539625</v>
      </c>
      <c r="U272" s="11">
        <f>'OddsRatio_working_3-way'!S272-'OddsRatio_working_3-way'!R272^2/3</f>
        <v>-0.87396242368072341</v>
      </c>
      <c r="V272" s="11">
        <f>'OddsRatio_working_3-way'!S272*'OddsRatio_working_3-way'!R272/3-2*'OddsRatio_working_3-way'!R272^3/27-'OddsRatio_working_3-way'!T272</f>
        <v>0.23911420620539625</v>
      </c>
      <c r="W272" s="11">
        <f>'OddsRatio_working_3-way'!V272^2+4*'OddsRatio_working_3-way'!U272^3/27</f>
        <v>-4.1719435910284243E-2</v>
      </c>
      <c r="X272" s="11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0.1572379085331532</v>
      </c>
      <c r="Y272" s="11">
        <f>IF('OddsRatio_working_3-way'!W272&gt;=0,IF('OddsRatio_working_3-way'!V272+SQRT('OddsRatio_working_3-way'!W272)&gt;0,0,PI()),ACOS('OddsRatio_working_3-way'!V272/(2*'OddsRatio_working_3-way'!X272)))</f>
        <v>0.70693218564949445</v>
      </c>
      <c r="Z272" s="11">
        <f>'OddsRatio_working_3-way'!X272^(1/3)*COS('OddsRatio_working_3-way'!Y272/3)</f>
        <v>0.5248252269103244</v>
      </c>
      <c r="AA272" s="11">
        <f>'OddsRatio_working_3-way'!X272^(1/3)*COS(('OddsRatio_working_3-way'!Y272+2*PI())/3)</f>
        <v>-0.37154311706930171</v>
      </c>
      <c r="AB272" s="11">
        <f>'OddsRatio_working_3-way'!X272^(1/3)*COS(('OddsRatio_working_3-way'!Y272+4*PI())/3)</f>
        <v>-0.15328210984102278</v>
      </c>
      <c r="AC272" s="11">
        <f>'OddsRatio_working_3-way'!X272^(1/3)*SIN('OddsRatio_working_3-way'!Y272/3)</f>
        <v>0.12601305127684578</v>
      </c>
      <c r="AD272" s="11">
        <f>'OddsRatio_working_3-way'!X272^(1/3)*SIN(('OddsRatio_working_3-way'!Y272+2*PI())/3)</f>
        <v>0.39150545341285048</v>
      </c>
      <c r="AE272" s="11">
        <f>'OddsRatio_working_3-way'!X272^(1/3)*SIN(('OddsRatio_working_3-way'!Y272+4*PI())/3)</f>
        <v>-0.51751850468969618</v>
      </c>
      <c r="AF272" s="11">
        <f>-'OddsRatio_working_3-way'!U272/(3*'OddsRatio_working_3-way'!X272^(1/3))*COS(('OddsRatio_working_3-way'!Y272)/3)</f>
        <v>0.5248252269103244</v>
      </c>
      <c r="AG272" s="11">
        <f>-'OddsRatio_working_3-way'!U272/(3*'OddsRatio_working_3-way'!X272^(1/3))*COS(('OddsRatio_working_3-way'!Y272+2*PI())/3)</f>
        <v>-0.37154311706930171</v>
      </c>
      <c r="AH272" s="11">
        <f>-'OddsRatio_working_3-way'!U272/(3*'OddsRatio_working_3-way'!X272^(1/3))*COS(('OddsRatio_working_3-way'!Y272+4*PI())/3)</f>
        <v>-0.15328210984102278</v>
      </c>
      <c r="AI272" s="11">
        <f>'OddsRatio_working_3-way'!U272/(3*'OddsRatio_working_3-way'!X272^(1/3))*SIN(('OddsRatio_working_3-way'!Y272)/3)</f>
        <v>-0.12601305127684578</v>
      </c>
      <c r="AJ272" s="11">
        <f>'OddsRatio_working_3-way'!U272/(3*'OddsRatio_working_3-way'!X272^(1/3))*SIN(('OddsRatio_working_3-way'!Y272+2*PI())/3)</f>
        <v>-0.39150545341285048</v>
      </c>
      <c r="AK272" s="11">
        <f>'OddsRatio_working_3-way'!U272/(3*'OddsRatio_working_3-way'!X272^(1/3))*SIN(('OddsRatio_working_3-way'!Y272+4*PI())/3)</f>
        <v>0.51751850468969618</v>
      </c>
      <c r="AL272" s="11">
        <f>'OddsRatio_working_3-way'!Z272+'OddsRatio_working_3-way'!AF272</f>
        <v>1.0496504538206488</v>
      </c>
      <c r="AM272" s="11">
        <f>'OddsRatio_working_3-way'!AA272+'OddsRatio_working_3-way'!AG272</f>
        <v>-0.74308623413860342</v>
      </c>
      <c r="AN272" s="11">
        <f>'OddsRatio_working_3-way'!AB272+'OddsRatio_working_3-way'!AH272</f>
        <v>-0.30656421968204556</v>
      </c>
      <c r="AO272" s="11">
        <f>'OddsRatio_working_3-way'!AC272+'OddsRatio_working_3-way'!AI272</f>
        <v>0</v>
      </c>
      <c r="AP272" s="11">
        <f>'OddsRatio_working_3-way'!AD272+'OddsRatio_working_3-way'!AJ272</f>
        <v>0</v>
      </c>
      <c r="AQ272" s="11">
        <f>'OddsRatio_working_3-way'!AE272+'OddsRatio_working_3-way'!AK272</f>
        <v>0</v>
      </c>
      <c r="AR272" s="10">
        <f>IF(A272="","",IF(('OddsRatio_working_3-way'!X272=0),IF(Q272&gt;0,-Q272^(1/3),(-Q272)^(1/3)),'OddsRatio_working_3-way'!AL272-'OddsRatio_working_3-way'!R272/3))</f>
        <v>1.0496504538206488</v>
      </c>
      <c r="AS272" s="11">
        <f>IF(('OddsRatio_working_3-way'!X272=0),IF(Q272&gt;0,-Q272^(1/3),(-Q272)^(1/3)),'OddsRatio_working_3-way'!AM272-'OddsRatio_working_3-way'!R272/3)</f>
        <v>-0.74308623413860342</v>
      </c>
      <c r="AT272" s="11">
        <f>IF(('OddsRatio_working_3-way'!X272=0),IF(Q272&gt;0,-Q272^(1/3),(-Q272)^(1/3)),'OddsRatio_working_3-way'!AN272-'OddsRatio_working_3-way'!R272/3)</f>
        <v>-0.30656421968204556</v>
      </c>
      <c r="AU272" s="11">
        <f>IF(('OddsRatio_working_3-way'!X272=0),0,'OddsRatio_working_3-way'!AO272)</f>
        <v>0</v>
      </c>
      <c r="AV272" s="11">
        <f>IF(('OddsRatio_working_3-way'!X272=0),0,'OddsRatio_working_3-way'!AP272)</f>
        <v>0</v>
      </c>
      <c r="AW272" s="11">
        <f>IF(('OddsRatio_working_3-way'!X272=0),0,'OddsRatio_working_3-way'!AQ272)</f>
        <v>0</v>
      </c>
    </row>
    <row r="273" spans="1:49" x14ac:dyDescent="0.2">
      <c r="A273" s="4">
        <f>IF('True_Odds_Calculator_3-way'!A274="","",'True_Odds_Calculator_3-way'!A274)</f>
        <v>8.68</v>
      </c>
      <c r="B273" s="4">
        <f>IF('True_Odds_Calculator_3-way'!B274="","",'True_Odds_Calculator_3-way'!B274)</f>
        <v>5.33</v>
      </c>
      <c r="C273" s="4">
        <f>IF('True_Odds_Calculator_3-way'!C274="","",'True_Odds_Calculator_3-way'!C274)</f>
        <v>1.37</v>
      </c>
      <c r="D273" s="9">
        <f t="shared" si="65"/>
        <v>0.10796968751689429</v>
      </c>
      <c r="E273" s="9">
        <f t="shared" si="66"/>
        <v>0.1767392359940429</v>
      </c>
      <c r="F273" s="9">
        <f t="shared" si="67"/>
        <v>0.71529107648906276</v>
      </c>
      <c r="G273" s="9">
        <f t="shared" si="68"/>
        <v>1.0757628640266601</v>
      </c>
      <c r="H273" s="9">
        <f t="shared" si="69"/>
        <v>9.2618587957247485</v>
      </c>
      <c r="I273" s="9">
        <f t="shared" si="70"/>
        <v>5.6580532012354379</v>
      </c>
      <c r="J273" s="9">
        <f t="shared" si="71"/>
        <v>1.3980322596898642</v>
      </c>
      <c r="K273" s="11">
        <f t="shared" si="72"/>
        <v>0.1152073732718894</v>
      </c>
      <c r="L273" s="11">
        <f t="shared" si="73"/>
        <v>0.18761726078799248</v>
      </c>
      <c r="M273" s="11">
        <f t="shared" si="74"/>
        <v>0.72992700729927007</v>
      </c>
      <c r="N273" s="11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-0.19412583603088229</v>
      </c>
      <c r="O273" s="11">
        <f>0</f>
        <v>0</v>
      </c>
      <c r="P273" s="11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0.1953228908267472</v>
      </c>
      <c r="Q273" s="11">
        <f>2*'OddsRatio_working_3-way'!K273*'OddsRatio_working_3-way'!L273*'OddsRatio_working_3-way'!M273</f>
        <v>3.1554586563287107E-2</v>
      </c>
      <c r="R273" s="11">
        <f t="shared" si="75"/>
        <v>0</v>
      </c>
      <c r="S273" s="11">
        <f t="shared" si="76"/>
        <v>-1.0061663857853236</v>
      </c>
      <c r="T273" s="11">
        <f t="shared" si="77"/>
        <v>-0.16254707363252402</v>
      </c>
      <c r="U273" s="11">
        <f>'OddsRatio_working_3-way'!S273-'OddsRatio_working_3-way'!R273^2/3</f>
        <v>-1.0061663857853236</v>
      </c>
      <c r="V273" s="11">
        <f>'OddsRatio_working_3-way'!S273*'OddsRatio_working_3-way'!R273/3-2*'OddsRatio_working_3-way'!R273^3/27-'OddsRatio_working_3-way'!T273</f>
        <v>0.16254707363252402</v>
      </c>
      <c r="W273" s="11">
        <f>'OddsRatio_working_3-way'!V273^2+4*'OddsRatio_working_3-way'!U273^3/27</f>
        <v>-0.12448414733787591</v>
      </c>
      <c r="X273" s="11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0.19423291333111717</v>
      </c>
      <c r="Y273" s="11">
        <f>IF('OddsRatio_working_3-way'!W273&gt;=0,IF('OddsRatio_working_3-way'!V273+SQRT('OddsRatio_working_3-way'!W273)&gt;0,0,PI()),ACOS('OddsRatio_working_3-way'!V273/(2*'OddsRatio_working_3-way'!X273)))</f>
        <v>1.1390765622366383</v>
      </c>
      <c r="Z273" s="11">
        <f>'OddsRatio_working_3-way'!X273^(1/3)*COS('OddsRatio_working_3-way'!Y273/3)</f>
        <v>0.53788143201333005</v>
      </c>
      <c r="AA273" s="11">
        <f>'OddsRatio_working_3-way'!X273^(1/3)*COS(('OddsRatio_working_3-way'!Y273+2*PI())/3)</f>
        <v>-0.45482850545986703</v>
      </c>
      <c r="AB273" s="11">
        <f>'OddsRatio_working_3-way'!X273^(1/3)*COS(('OddsRatio_working_3-way'!Y273+4*PI())/3)</f>
        <v>-8.3052926553463136E-2</v>
      </c>
      <c r="AC273" s="11">
        <f>'OddsRatio_working_3-way'!X273^(1/3)*SIN('OddsRatio_working_3-way'!Y273/3)</f>
        <v>0.2146447305597412</v>
      </c>
      <c r="AD273" s="11">
        <f>'OddsRatio_working_3-way'!X273^(1/3)*SIN(('OddsRatio_working_3-way'!Y273+2*PI())/3)</f>
        <v>0.35849661906762553</v>
      </c>
      <c r="AE273" s="11">
        <f>'OddsRatio_working_3-way'!X273^(1/3)*SIN(('OddsRatio_working_3-way'!Y273+4*PI())/3)</f>
        <v>-0.57314134962736685</v>
      </c>
      <c r="AF273" s="11">
        <f>-'OddsRatio_working_3-way'!U273/(3*'OddsRatio_working_3-way'!X273^(1/3))*COS(('OddsRatio_working_3-way'!Y273)/3)</f>
        <v>0.53788143201333005</v>
      </c>
      <c r="AG273" s="11">
        <f>-'OddsRatio_working_3-way'!U273/(3*'OddsRatio_working_3-way'!X273^(1/3))*COS(('OddsRatio_working_3-way'!Y273+2*PI())/3)</f>
        <v>-0.45482850545986703</v>
      </c>
      <c r="AH273" s="11">
        <f>-'OddsRatio_working_3-way'!U273/(3*'OddsRatio_working_3-way'!X273^(1/3))*COS(('OddsRatio_working_3-way'!Y273+4*PI())/3)</f>
        <v>-8.3052926553463136E-2</v>
      </c>
      <c r="AI273" s="11">
        <f>'OddsRatio_working_3-way'!U273/(3*'OddsRatio_working_3-way'!X273^(1/3))*SIN(('OddsRatio_working_3-way'!Y273)/3)</f>
        <v>-0.2146447305597412</v>
      </c>
      <c r="AJ273" s="11">
        <f>'OddsRatio_working_3-way'!U273/(3*'OddsRatio_working_3-way'!X273^(1/3))*SIN(('OddsRatio_working_3-way'!Y273+2*PI())/3)</f>
        <v>-0.35849661906762553</v>
      </c>
      <c r="AK273" s="11">
        <f>'OddsRatio_working_3-way'!U273/(3*'OddsRatio_working_3-way'!X273^(1/3))*SIN(('OddsRatio_working_3-way'!Y273+4*PI())/3)</f>
        <v>0.57314134962736685</v>
      </c>
      <c r="AL273" s="11">
        <f>'OddsRatio_working_3-way'!Z273+'OddsRatio_working_3-way'!AF273</f>
        <v>1.0757628640266601</v>
      </c>
      <c r="AM273" s="11">
        <f>'OddsRatio_working_3-way'!AA273+'OddsRatio_working_3-way'!AG273</f>
        <v>-0.90965701091973405</v>
      </c>
      <c r="AN273" s="11">
        <f>'OddsRatio_working_3-way'!AB273+'OddsRatio_working_3-way'!AH273</f>
        <v>-0.16610585310692627</v>
      </c>
      <c r="AO273" s="11">
        <f>'OddsRatio_working_3-way'!AC273+'OddsRatio_working_3-way'!AI273</f>
        <v>0</v>
      </c>
      <c r="AP273" s="11">
        <f>'OddsRatio_working_3-way'!AD273+'OddsRatio_working_3-way'!AJ273</f>
        <v>0</v>
      </c>
      <c r="AQ273" s="11">
        <f>'OddsRatio_working_3-way'!AE273+'OddsRatio_working_3-way'!AK273</f>
        <v>0</v>
      </c>
      <c r="AR273" s="10">
        <f>IF(A273="","",IF(('OddsRatio_working_3-way'!X273=0),IF(Q273&gt;0,-Q273^(1/3),(-Q273)^(1/3)),'OddsRatio_working_3-way'!AL273-'OddsRatio_working_3-way'!R273/3))</f>
        <v>1.0757628640266601</v>
      </c>
      <c r="AS273" s="11">
        <f>IF(('OddsRatio_working_3-way'!X273=0),IF(Q273&gt;0,-Q273^(1/3),(-Q273)^(1/3)),'OddsRatio_working_3-way'!AM273-'OddsRatio_working_3-way'!R273/3)</f>
        <v>-0.90965701091973405</v>
      </c>
      <c r="AT273" s="11">
        <f>IF(('OddsRatio_working_3-way'!X273=0),IF(Q273&gt;0,-Q273^(1/3),(-Q273)^(1/3)),'OddsRatio_working_3-way'!AN273-'OddsRatio_working_3-way'!R273/3)</f>
        <v>-0.16610585310692627</v>
      </c>
      <c r="AU273" s="11">
        <f>IF(('OddsRatio_working_3-way'!X273=0),0,'OddsRatio_working_3-way'!AO273)</f>
        <v>0</v>
      </c>
      <c r="AV273" s="11">
        <f>IF(('OddsRatio_working_3-way'!X273=0),0,'OddsRatio_working_3-way'!AP273)</f>
        <v>0</v>
      </c>
      <c r="AW273" s="11">
        <f>IF(('OddsRatio_working_3-way'!X273=0),0,'OddsRatio_working_3-way'!AQ273)</f>
        <v>0</v>
      </c>
    </row>
    <row r="274" spans="1:49" x14ac:dyDescent="0.2">
      <c r="A274" s="4">
        <f>IF('True_Odds_Calculator_3-way'!A275="","",'True_Odds_Calculator_3-way'!A275)</f>
        <v>1.39</v>
      </c>
      <c r="B274" s="4">
        <f>IF('True_Odds_Calculator_3-way'!B275="","",'True_Odds_Calculator_3-way'!B275)</f>
        <v>5.42</v>
      </c>
      <c r="C274" s="4">
        <f>IF('True_Odds_Calculator_3-way'!C275="","",'True_Odds_Calculator_3-way'!C275)</f>
        <v>7.82</v>
      </c>
      <c r="D274" s="9">
        <f t="shared" si="65"/>
        <v>0.70528322090446405</v>
      </c>
      <c r="E274" s="9">
        <f t="shared" si="66"/>
        <v>0.17434173377049361</v>
      </c>
      <c r="F274" s="9">
        <f t="shared" si="67"/>
        <v>0.12037504532504235</v>
      </c>
      <c r="G274" s="9">
        <f t="shared" si="68"/>
        <v>1.0714618277658929</v>
      </c>
      <c r="H274" s="9">
        <f t="shared" si="69"/>
        <v>1.4178701128286981</v>
      </c>
      <c r="I274" s="9">
        <f t="shared" si="70"/>
        <v>5.7358612787252463</v>
      </c>
      <c r="J274" s="9">
        <f t="shared" si="71"/>
        <v>8.3073696653633906</v>
      </c>
      <c r="K274" s="11">
        <f t="shared" si="72"/>
        <v>0.71942446043165476</v>
      </c>
      <c r="L274" s="11">
        <f t="shared" si="73"/>
        <v>0.18450184501845018</v>
      </c>
      <c r="M274" s="11">
        <f t="shared" si="74"/>
        <v>0.12787723785166241</v>
      </c>
      <c r="N274" s="11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-0.19954939305414321</v>
      </c>
      <c r="O274" s="11">
        <f>0</f>
        <v>0</v>
      </c>
      <c r="P274" s="11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0.19740533014080991</v>
      </c>
      <c r="Q274" s="11">
        <f>2*'OddsRatio_working_3-way'!K274*'OddsRatio_working_3-way'!L274*'OddsRatio_working_3-way'!M274</f>
        <v>3.3947606215100588E-2</v>
      </c>
      <c r="R274" s="11">
        <f t="shared" si="75"/>
        <v>0</v>
      </c>
      <c r="S274" s="11">
        <f t="shared" si="76"/>
        <v>-0.98925547765133237</v>
      </c>
      <c r="T274" s="11">
        <f t="shared" si="77"/>
        <v>-0.17012132031837188</v>
      </c>
      <c r="U274" s="11">
        <f>'OddsRatio_working_3-way'!S274-'OddsRatio_working_3-way'!R274^2/3</f>
        <v>-0.98925547765133237</v>
      </c>
      <c r="V274" s="11">
        <f>'OddsRatio_working_3-way'!S274*'OddsRatio_working_3-way'!R274/3-2*'OddsRatio_working_3-way'!R274^3/27-'OddsRatio_working_3-way'!T274</f>
        <v>0.17012132031837188</v>
      </c>
      <c r="W274" s="11">
        <f>'OddsRatio_working_3-way'!V274^2+4*'OddsRatio_working_3-way'!U274^3/27</f>
        <v>-0.11448266627486592</v>
      </c>
      <c r="X274" s="11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0.18935675978277883</v>
      </c>
      <c r="Y274" s="11">
        <f>IF('OddsRatio_working_3-way'!W274&gt;=0,IF('OddsRatio_working_3-way'!V274+SQRT('OddsRatio_working_3-way'!W274)&gt;0,0,PI()),ACOS('OddsRatio_working_3-way'!V274/(2*'OddsRatio_working_3-way'!X274)))</f>
        <v>1.1049171345612196</v>
      </c>
      <c r="Z274" s="11">
        <f>'OddsRatio_working_3-way'!X274^(1/3)*COS('OddsRatio_working_3-way'!Y274/3)</f>
        <v>0.53573091388294647</v>
      </c>
      <c r="AA274" s="11">
        <f>'OddsRatio_working_3-way'!X274^(1/3)*COS(('OddsRatio_working_3-way'!Y274+2*PI())/3)</f>
        <v>-0.4469133844509543</v>
      </c>
      <c r="AB274" s="11">
        <f>'OddsRatio_working_3-way'!X274^(1/3)*COS(('OddsRatio_working_3-way'!Y274+4*PI())/3)</f>
        <v>-8.8817529431992379E-2</v>
      </c>
      <c r="AC274" s="11">
        <f>'OddsRatio_working_3-way'!X274^(1/3)*SIN('OddsRatio_working_3-way'!Y274/3)</f>
        <v>0.20674673829088708</v>
      </c>
      <c r="AD274" s="11">
        <f>'OddsRatio_working_3-way'!X274^(1/3)*SIN(('OddsRatio_working_3-way'!Y274+2*PI())/3)</f>
        <v>0.36058321186984166</v>
      </c>
      <c r="AE274" s="11">
        <f>'OddsRatio_working_3-way'!X274^(1/3)*SIN(('OddsRatio_working_3-way'!Y274+4*PI())/3)</f>
        <v>-0.56732995016072851</v>
      </c>
      <c r="AF274" s="11">
        <f>-'OddsRatio_working_3-way'!U274/(3*'OddsRatio_working_3-way'!X274^(1/3))*COS(('OddsRatio_working_3-way'!Y274)/3)</f>
        <v>0.53573091388294636</v>
      </c>
      <c r="AG274" s="11">
        <f>-'OddsRatio_working_3-way'!U274/(3*'OddsRatio_working_3-way'!X274^(1/3))*COS(('OddsRatio_working_3-way'!Y274+2*PI())/3)</f>
        <v>-0.44691338445095419</v>
      </c>
      <c r="AH274" s="11">
        <f>-'OddsRatio_working_3-way'!U274/(3*'OddsRatio_working_3-way'!X274^(1/3))*COS(('OddsRatio_working_3-way'!Y274+4*PI())/3)</f>
        <v>-8.8817529431992365E-2</v>
      </c>
      <c r="AI274" s="11">
        <f>'OddsRatio_working_3-way'!U274/(3*'OddsRatio_working_3-way'!X274^(1/3))*SIN(('OddsRatio_working_3-way'!Y274)/3)</f>
        <v>-0.20674673829088702</v>
      </c>
      <c r="AJ274" s="11">
        <f>'OddsRatio_working_3-way'!U274/(3*'OddsRatio_working_3-way'!X274^(1/3))*SIN(('OddsRatio_working_3-way'!Y274+2*PI())/3)</f>
        <v>-0.36058321186984155</v>
      </c>
      <c r="AK274" s="11">
        <f>'OddsRatio_working_3-way'!U274/(3*'OddsRatio_working_3-way'!X274^(1/3))*SIN(('OddsRatio_working_3-way'!Y274+4*PI())/3)</f>
        <v>0.5673299501607284</v>
      </c>
      <c r="AL274" s="11">
        <f>'OddsRatio_working_3-way'!Z274+'OddsRatio_working_3-way'!AF274</f>
        <v>1.0714618277658929</v>
      </c>
      <c r="AM274" s="11">
        <f>'OddsRatio_working_3-way'!AA274+'OddsRatio_working_3-way'!AG274</f>
        <v>-0.89382676890190849</v>
      </c>
      <c r="AN274" s="11">
        <f>'OddsRatio_working_3-way'!AB274+'OddsRatio_working_3-way'!AH274</f>
        <v>-0.17763505886398473</v>
      </c>
      <c r="AO274" s="11">
        <f>'OddsRatio_working_3-way'!AC274+'OddsRatio_working_3-way'!AI274</f>
        <v>0</v>
      </c>
      <c r="AP274" s="11">
        <f>'OddsRatio_working_3-way'!AD274+'OddsRatio_working_3-way'!AJ274</f>
        <v>0</v>
      </c>
      <c r="AQ274" s="11">
        <f>'OddsRatio_working_3-way'!AE274+'OddsRatio_working_3-way'!AK274</f>
        <v>0</v>
      </c>
      <c r="AR274" s="10">
        <f>IF(A274="","",IF(('OddsRatio_working_3-way'!X274=0),IF(Q274&gt;0,-Q274^(1/3),(-Q274)^(1/3)),'OddsRatio_working_3-way'!AL274-'OddsRatio_working_3-way'!R274/3))</f>
        <v>1.0714618277658929</v>
      </c>
      <c r="AS274" s="11">
        <f>IF(('OddsRatio_working_3-way'!X274=0),IF(Q274&gt;0,-Q274^(1/3),(-Q274)^(1/3)),'OddsRatio_working_3-way'!AM274-'OddsRatio_working_3-way'!R274/3)</f>
        <v>-0.89382676890190849</v>
      </c>
      <c r="AT274" s="11">
        <f>IF(('OddsRatio_working_3-way'!X274=0),IF(Q274&gt;0,-Q274^(1/3),(-Q274)^(1/3)),'OddsRatio_working_3-way'!AN274-'OddsRatio_working_3-way'!R274/3)</f>
        <v>-0.17763505886398473</v>
      </c>
      <c r="AU274" s="11">
        <f>IF(('OddsRatio_working_3-way'!X274=0),0,'OddsRatio_working_3-way'!AO274)</f>
        <v>0</v>
      </c>
      <c r="AV274" s="11">
        <f>IF(('OddsRatio_working_3-way'!X274=0),0,'OddsRatio_working_3-way'!AP274)</f>
        <v>0</v>
      </c>
      <c r="AW274" s="11">
        <f>IF(('OddsRatio_working_3-way'!X274=0),0,'OddsRatio_working_3-way'!AQ274)</f>
        <v>0</v>
      </c>
    </row>
    <row r="275" spans="1:49" x14ac:dyDescent="0.2">
      <c r="A275" s="4">
        <f>IF('True_Odds_Calculator_3-way'!A276="","",'True_Odds_Calculator_3-way'!A276)</f>
        <v>2.4300000000000002</v>
      </c>
      <c r="B275" s="4">
        <f>IF('True_Odds_Calculator_3-way'!B276="","",'True_Odds_Calculator_3-way'!B276)</f>
        <v>3.36</v>
      </c>
      <c r="C275" s="4">
        <f>IF('True_Odds_Calculator_3-way'!C276="","",'True_Odds_Calculator_3-way'!C276)</f>
        <v>3.15</v>
      </c>
      <c r="D275" s="9">
        <f t="shared" si="65"/>
        <v>0.40185154950465279</v>
      </c>
      <c r="E275" s="9">
        <f t="shared" si="66"/>
        <v>0.28930879702328283</v>
      </c>
      <c r="F275" s="9">
        <f t="shared" si="67"/>
        <v>0.30883965347206438</v>
      </c>
      <c r="G275" s="9">
        <f t="shared" si="68"/>
        <v>1.040895898579042</v>
      </c>
      <c r="H275" s="9">
        <f t="shared" si="69"/>
        <v>2.4884811349680303</v>
      </c>
      <c r="I275" s="9">
        <f t="shared" si="70"/>
        <v>3.4565143206465394</v>
      </c>
      <c r="J275" s="9">
        <f t="shared" si="71"/>
        <v>3.2379261819449408</v>
      </c>
      <c r="K275" s="11">
        <f t="shared" si="72"/>
        <v>0.41152263374485593</v>
      </c>
      <c r="L275" s="11">
        <f t="shared" si="73"/>
        <v>0.29761904761904762</v>
      </c>
      <c r="M275" s="11">
        <f t="shared" si="74"/>
        <v>0.31746031746031744</v>
      </c>
      <c r="N275" s="11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-0.28211773964272502</v>
      </c>
      <c r="O275" s="11">
        <f>0</f>
        <v>0</v>
      </c>
      <c r="P275" s="11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0.23095658016292939</v>
      </c>
      <c r="Q275" s="11">
        <f>2*'OddsRatio_working_3-way'!K275*'OddsRatio_working_3-way'!L275*'OddsRatio_working_3-way'!M275</f>
        <v>7.7763158304016602E-2</v>
      </c>
      <c r="R275" s="11">
        <f t="shared" si="75"/>
        <v>0</v>
      </c>
      <c r="S275" s="11">
        <f t="shared" si="76"/>
        <v>-0.81865316394287602</v>
      </c>
      <c r="T275" s="11">
        <f t="shared" si="77"/>
        <v>-0.27564079594036223</v>
      </c>
      <c r="U275" s="11">
        <f>'OddsRatio_working_3-way'!S275-'OddsRatio_working_3-way'!R275^2/3</f>
        <v>-0.81865316394287602</v>
      </c>
      <c r="V275" s="11">
        <f>'OddsRatio_working_3-way'!S275*'OddsRatio_working_3-way'!R275/3-2*'OddsRatio_working_3-way'!R275^3/27-'OddsRatio_working_3-way'!T275</f>
        <v>0.27564079594036223</v>
      </c>
      <c r="W275" s="11">
        <f>'OddsRatio_working_3-way'!V275^2+4*'OddsRatio_working_3-way'!U275^3/27</f>
        <v>-5.3044660166480795E-3</v>
      </c>
      <c r="X275" s="11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0.14255026692651657</v>
      </c>
      <c r="Y275" s="11">
        <f>IF('OddsRatio_working_3-way'!W275&gt;=0,IF('OddsRatio_working_3-way'!V275+SQRT('OddsRatio_working_3-way'!W275)&gt;0,0,PI()),ACOS('OddsRatio_working_3-way'!V275/(2*'OddsRatio_working_3-way'!X275)))</f>
        <v>0.25832339764788892</v>
      </c>
      <c r="Z275" s="11">
        <f>'OddsRatio_working_3-way'!X275^(1/3)*COS('OddsRatio_working_3-way'!Y275/3)</f>
        <v>0.52044794928952098</v>
      </c>
      <c r="AA275" s="11">
        <f>'OddsRatio_working_3-way'!X275^(1/3)*COS(('OddsRatio_working_3-way'!Y275+2*PI())/3)</f>
        <v>-0.29913078697843953</v>
      </c>
      <c r="AB275" s="11">
        <f>'OddsRatio_working_3-way'!X275^(1/3)*COS(('OddsRatio_working_3-way'!Y275+4*PI())/3)</f>
        <v>-0.22131716231108164</v>
      </c>
      <c r="AC275" s="11">
        <f>'OddsRatio_working_3-way'!X275^(1/3)*SIN('OddsRatio_working_3-way'!Y275/3)</f>
        <v>4.4925717148319784E-2</v>
      </c>
      <c r="AD275" s="11">
        <f>'OddsRatio_working_3-way'!X275^(1/3)*SIN(('OddsRatio_working_3-way'!Y275+2*PI())/3)</f>
        <v>0.42825828685808071</v>
      </c>
      <c r="AE275" s="11">
        <f>'OddsRatio_working_3-way'!X275^(1/3)*SIN(('OddsRatio_working_3-way'!Y275+4*PI())/3)</f>
        <v>-0.47318400400640026</v>
      </c>
      <c r="AF275" s="11">
        <f>-'OddsRatio_working_3-way'!U275/(3*'OddsRatio_working_3-way'!X275^(1/3))*COS(('OddsRatio_working_3-way'!Y275)/3)</f>
        <v>0.52044794928952098</v>
      </c>
      <c r="AG275" s="11">
        <f>-'OddsRatio_working_3-way'!U275/(3*'OddsRatio_working_3-way'!X275^(1/3))*COS(('OddsRatio_working_3-way'!Y275+2*PI())/3)</f>
        <v>-0.29913078697843953</v>
      </c>
      <c r="AH275" s="11">
        <f>-'OddsRatio_working_3-way'!U275/(3*'OddsRatio_working_3-way'!X275^(1/3))*COS(('OddsRatio_working_3-way'!Y275+4*PI())/3)</f>
        <v>-0.22131716231108164</v>
      </c>
      <c r="AI275" s="11">
        <f>'OddsRatio_working_3-way'!U275/(3*'OddsRatio_working_3-way'!X275^(1/3))*SIN(('OddsRatio_working_3-way'!Y275)/3)</f>
        <v>-4.4925717148319784E-2</v>
      </c>
      <c r="AJ275" s="11">
        <f>'OddsRatio_working_3-way'!U275/(3*'OddsRatio_working_3-way'!X275^(1/3))*SIN(('OddsRatio_working_3-way'!Y275+2*PI())/3)</f>
        <v>-0.42825828685808071</v>
      </c>
      <c r="AK275" s="11">
        <f>'OddsRatio_working_3-way'!U275/(3*'OddsRatio_working_3-way'!X275^(1/3))*SIN(('OddsRatio_working_3-way'!Y275+4*PI())/3)</f>
        <v>0.47318400400640026</v>
      </c>
      <c r="AL275" s="11">
        <f>'OddsRatio_working_3-way'!Z275+'OddsRatio_working_3-way'!AF275</f>
        <v>1.040895898579042</v>
      </c>
      <c r="AM275" s="11">
        <f>'OddsRatio_working_3-way'!AA275+'OddsRatio_working_3-way'!AG275</f>
        <v>-0.59826157395687907</v>
      </c>
      <c r="AN275" s="11">
        <f>'OddsRatio_working_3-way'!AB275+'OddsRatio_working_3-way'!AH275</f>
        <v>-0.44263432462216329</v>
      </c>
      <c r="AO275" s="11">
        <f>'OddsRatio_working_3-way'!AC275+'OddsRatio_working_3-way'!AI275</f>
        <v>0</v>
      </c>
      <c r="AP275" s="11">
        <f>'OddsRatio_working_3-way'!AD275+'OddsRatio_working_3-way'!AJ275</f>
        <v>0</v>
      </c>
      <c r="AQ275" s="11">
        <f>'OddsRatio_working_3-way'!AE275+'OddsRatio_working_3-way'!AK275</f>
        <v>0</v>
      </c>
      <c r="AR275" s="10">
        <f>IF(A275="","",IF(('OddsRatio_working_3-way'!X275=0),IF(Q275&gt;0,-Q275^(1/3),(-Q275)^(1/3)),'OddsRatio_working_3-way'!AL275-'OddsRatio_working_3-way'!R275/3))</f>
        <v>1.040895898579042</v>
      </c>
      <c r="AS275" s="11">
        <f>IF(('OddsRatio_working_3-way'!X275=0),IF(Q275&gt;0,-Q275^(1/3),(-Q275)^(1/3)),'OddsRatio_working_3-way'!AM275-'OddsRatio_working_3-way'!R275/3)</f>
        <v>-0.59826157395687907</v>
      </c>
      <c r="AT275" s="11">
        <f>IF(('OddsRatio_working_3-way'!X275=0),IF(Q275&gt;0,-Q275^(1/3),(-Q275)^(1/3)),'OddsRatio_working_3-way'!AN275-'OddsRatio_working_3-way'!R275/3)</f>
        <v>-0.44263432462216329</v>
      </c>
      <c r="AU275" s="11">
        <f>IF(('OddsRatio_working_3-way'!X275=0),0,'OddsRatio_working_3-way'!AO275)</f>
        <v>0</v>
      </c>
      <c r="AV275" s="11">
        <f>IF(('OddsRatio_working_3-way'!X275=0),0,'OddsRatio_working_3-way'!AP275)</f>
        <v>0</v>
      </c>
      <c r="AW275" s="11">
        <f>IF(('OddsRatio_working_3-way'!X275=0),0,'OddsRatio_working_3-way'!AQ275)</f>
        <v>0</v>
      </c>
    </row>
    <row r="276" spans="1:49" x14ac:dyDescent="0.2">
      <c r="A276" s="4">
        <f>IF('True_Odds_Calculator_3-way'!A277="","",'True_Odds_Calculator_3-way'!A277)</f>
        <v>2.46</v>
      </c>
      <c r="B276" s="4">
        <f>IF('True_Odds_Calculator_3-way'!B277="","",'True_Odds_Calculator_3-way'!B277)</f>
        <v>3.28</v>
      </c>
      <c r="C276" s="4">
        <f>IF('True_Odds_Calculator_3-way'!C277="","",'True_Odds_Calculator_3-way'!C277)</f>
        <v>3.16</v>
      </c>
      <c r="D276" s="9">
        <f t="shared" si="65"/>
        <v>0.396446915651679</v>
      </c>
      <c r="E276" s="9">
        <f t="shared" si="66"/>
        <v>0.29608086916176507</v>
      </c>
      <c r="F276" s="9">
        <f t="shared" si="67"/>
        <v>0.30747221518655599</v>
      </c>
      <c r="G276" s="9">
        <f t="shared" si="68"/>
        <v>1.0427436996116191</v>
      </c>
      <c r="H276" s="9">
        <f t="shared" si="69"/>
        <v>2.522405801432964</v>
      </c>
      <c r="I276" s="9">
        <f t="shared" si="70"/>
        <v>3.377455635114492</v>
      </c>
      <c r="J276" s="9">
        <f t="shared" si="71"/>
        <v>3.2523263911610973</v>
      </c>
      <c r="K276" s="11">
        <f t="shared" si="72"/>
        <v>0.4065040650406504</v>
      </c>
      <c r="L276" s="11">
        <f t="shared" si="73"/>
        <v>0.3048780487804878</v>
      </c>
      <c r="M276" s="11">
        <f t="shared" si="74"/>
        <v>0.31645569620253161</v>
      </c>
      <c r="N276" s="11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-0.28199760540365515</v>
      </c>
      <c r="O276" s="11">
        <f>0</f>
        <v>0</v>
      </c>
      <c r="P276" s="11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0.2313960697495212</v>
      </c>
      <c r="Q276" s="11">
        <f>2*'OddsRatio_working_3-way'!K276*'OddsRatio_working_3-way'!L276*'OddsRatio_working_3-way'!M276</f>
        <v>7.8439345677803779E-2</v>
      </c>
      <c r="R276" s="11">
        <f t="shared" si="75"/>
        <v>0</v>
      </c>
      <c r="S276" s="11">
        <f t="shared" si="76"/>
        <v>-0.82056040659741691</v>
      </c>
      <c r="T276" s="11">
        <f t="shared" si="77"/>
        <v>-0.27815607003302262</v>
      </c>
      <c r="U276" s="11">
        <f>'OddsRatio_working_3-way'!S276-'OddsRatio_working_3-way'!R276^2/3</f>
        <v>-0.82056040659741691</v>
      </c>
      <c r="V276" s="11">
        <f>'OddsRatio_working_3-way'!S276*'OddsRatio_working_3-way'!R276/3-2*'OddsRatio_working_3-way'!R276^3/27-'OddsRatio_working_3-way'!T276</f>
        <v>0.27815607003302262</v>
      </c>
      <c r="W276" s="11">
        <f>'OddsRatio_working_3-way'!V276^2+4*'OddsRatio_working_3-way'!U276^3/27</f>
        <v>-4.4809377320763899E-3</v>
      </c>
      <c r="X276" s="11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0.14304871288156717</v>
      </c>
      <c r="Y276" s="11">
        <f>IF('OddsRatio_working_3-way'!W276&gt;=0,IF('OddsRatio_working_3-way'!V276+SQRT('OddsRatio_working_3-way'!W276)&gt;0,0,PI()),ACOS('OddsRatio_working_3-way'!V276/(2*'OddsRatio_working_3-way'!X276)))</f>
        <v>0.23616475145335603</v>
      </c>
      <c r="Z276" s="11">
        <f>'OddsRatio_working_3-way'!X276^(1/3)*COS('OddsRatio_working_3-way'!Y276/3)</f>
        <v>0.52137184980580964</v>
      </c>
      <c r="AA276" s="11">
        <f>'OddsRatio_working_3-way'!X276^(1/3)*COS(('OddsRatio_working_3-way'!Y276+2*PI())/3)</f>
        <v>-0.29630400067779</v>
      </c>
      <c r="AB276" s="11">
        <f>'OddsRatio_working_3-way'!X276^(1/3)*COS(('OddsRatio_working_3-way'!Y276+4*PI())/3)</f>
        <v>-0.22506784912801997</v>
      </c>
      <c r="AC276" s="11">
        <f>'OddsRatio_working_3-way'!X276^(1/3)*SIN('OddsRatio_working_3-way'!Y276/3)</f>
        <v>4.11282112732929E-2</v>
      </c>
      <c r="AD276" s="11">
        <f>'OddsRatio_working_3-way'!X276^(1/3)*SIN(('OddsRatio_working_3-way'!Y276+2*PI())/3)</f>
        <v>0.43095716111326959</v>
      </c>
      <c r="AE276" s="11">
        <f>'OddsRatio_working_3-way'!X276^(1/3)*SIN(('OddsRatio_working_3-way'!Y276+4*PI())/3)</f>
        <v>-0.47208537238656229</v>
      </c>
      <c r="AF276" s="11">
        <f>-'OddsRatio_working_3-way'!U276/(3*'OddsRatio_working_3-way'!X276^(1/3))*COS(('OddsRatio_working_3-way'!Y276)/3)</f>
        <v>0.52137184980580953</v>
      </c>
      <c r="AG276" s="11">
        <f>-'OddsRatio_working_3-way'!U276/(3*'OddsRatio_working_3-way'!X276^(1/3))*COS(('OddsRatio_working_3-way'!Y276+2*PI())/3)</f>
        <v>-0.29630400067778995</v>
      </c>
      <c r="AH276" s="11">
        <f>-'OddsRatio_working_3-way'!U276/(3*'OddsRatio_working_3-way'!X276^(1/3))*COS(('OddsRatio_working_3-way'!Y276+4*PI())/3)</f>
        <v>-0.22506784912801994</v>
      </c>
      <c r="AI276" s="11">
        <f>'OddsRatio_working_3-way'!U276/(3*'OddsRatio_working_3-way'!X276^(1/3))*SIN(('OddsRatio_working_3-way'!Y276)/3)</f>
        <v>-4.1128211273292893E-2</v>
      </c>
      <c r="AJ276" s="11">
        <f>'OddsRatio_working_3-way'!U276/(3*'OddsRatio_working_3-way'!X276^(1/3))*SIN(('OddsRatio_working_3-way'!Y276+2*PI())/3)</f>
        <v>-0.43095716111326948</v>
      </c>
      <c r="AK276" s="11">
        <f>'OddsRatio_working_3-way'!U276/(3*'OddsRatio_working_3-way'!X276^(1/3))*SIN(('OddsRatio_working_3-way'!Y276+4*PI())/3)</f>
        <v>0.47208537238656217</v>
      </c>
      <c r="AL276" s="11">
        <f>'OddsRatio_working_3-way'!Z276+'OddsRatio_working_3-way'!AF276</f>
        <v>1.0427436996116191</v>
      </c>
      <c r="AM276" s="11">
        <f>'OddsRatio_working_3-way'!AA276+'OddsRatio_working_3-way'!AG276</f>
        <v>-0.59260800135557989</v>
      </c>
      <c r="AN276" s="11">
        <f>'OddsRatio_working_3-way'!AB276+'OddsRatio_working_3-way'!AH276</f>
        <v>-0.45013569825603994</v>
      </c>
      <c r="AO276" s="11">
        <f>'OddsRatio_working_3-way'!AC276+'OddsRatio_working_3-way'!AI276</f>
        <v>0</v>
      </c>
      <c r="AP276" s="11">
        <f>'OddsRatio_working_3-way'!AD276+'OddsRatio_working_3-way'!AJ276</f>
        <v>0</v>
      </c>
      <c r="AQ276" s="11">
        <f>'OddsRatio_working_3-way'!AE276+'OddsRatio_working_3-way'!AK276</f>
        <v>0</v>
      </c>
      <c r="AR276" s="10">
        <f>IF(A276="","",IF(('OddsRatio_working_3-way'!X276=0),IF(Q276&gt;0,-Q276^(1/3),(-Q276)^(1/3)),'OddsRatio_working_3-way'!AL276-'OddsRatio_working_3-way'!R276/3))</f>
        <v>1.0427436996116191</v>
      </c>
      <c r="AS276" s="11">
        <f>IF(('OddsRatio_working_3-way'!X276=0),IF(Q276&gt;0,-Q276^(1/3),(-Q276)^(1/3)),'OddsRatio_working_3-way'!AM276-'OddsRatio_working_3-way'!R276/3)</f>
        <v>-0.59260800135557989</v>
      </c>
      <c r="AT276" s="11">
        <f>IF(('OddsRatio_working_3-way'!X276=0),IF(Q276&gt;0,-Q276^(1/3),(-Q276)^(1/3)),'OddsRatio_working_3-way'!AN276-'OddsRatio_working_3-way'!R276/3)</f>
        <v>-0.45013569825603994</v>
      </c>
      <c r="AU276" s="11">
        <f>IF(('OddsRatio_working_3-way'!X276=0),0,'OddsRatio_working_3-way'!AO276)</f>
        <v>0</v>
      </c>
      <c r="AV276" s="11">
        <f>IF(('OddsRatio_working_3-way'!X276=0),0,'OddsRatio_working_3-way'!AP276)</f>
        <v>0</v>
      </c>
      <c r="AW276" s="11">
        <f>IF(('OddsRatio_working_3-way'!X276=0),0,'OddsRatio_working_3-way'!AQ276)</f>
        <v>0</v>
      </c>
    </row>
    <row r="277" spans="1:49" x14ac:dyDescent="0.2">
      <c r="A277" s="4">
        <f>IF('True_Odds_Calculator_3-way'!A278="","",'True_Odds_Calculator_3-way'!A278)</f>
        <v>1.32</v>
      </c>
      <c r="B277" s="4">
        <f>IF('True_Odds_Calculator_3-way'!B278="","",'True_Odds_Calculator_3-way'!B278)</f>
        <v>5.73</v>
      </c>
      <c r="C277" s="4">
        <f>IF('True_Odds_Calculator_3-way'!C278="","",'True_Odds_Calculator_3-way'!C278)</f>
        <v>10.09</v>
      </c>
      <c r="D277" s="9">
        <f t="shared" si="65"/>
        <v>0.74347927878949316</v>
      </c>
      <c r="E277" s="9">
        <f t="shared" si="66"/>
        <v>0.16393614002536555</v>
      </c>
      <c r="F277" s="9">
        <f t="shared" si="67"/>
        <v>9.2584581185141512E-2</v>
      </c>
      <c r="G277" s="9">
        <f t="shared" si="68"/>
        <v>1.0782106195185635</v>
      </c>
      <c r="H277" s="9">
        <f t="shared" si="69"/>
        <v>1.3450273982459402</v>
      </c>
      <c r="I277" s="9">
        <f t="shared" si="70"/>
        <v>6.0999362303228057</v>
      </c>
      <c r="J277" s="9">
        <f t="shared" si="71"/>
        <v>10.800934531423744</v>
      </c>
      <c r="K277" s="11">
        <f t="shared" si="72"/>
        <v>0.75757575757575757</v>
      </c>
      <c r="L277" s="11">
        <f t="shared" si="73"/>
        <v>0.17452006980802792</v>
      </c>
      <c r="M277" s="11">
        <f t="shared" si="74"/>
        <v>9.9108027750247768E-2</v>
      </c>
      <c r="N277" s="11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-0.18028321026987493</v>
      </c>
      <c r="O277" s="11">
        <f>0</f>
        <v>0</v>
      </c>
      <c r="P277" s="11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0.18528048976525777</v>
      </c>
      <c r="Q277" s="11">
        <f>2*'OddsRatio_working_3-way'!K277*'OddsRatio_working_3-way'!L277*'OddsRatio_working_3-way'!M277</f>
        <v>2.6206575638650316E-2</v>
      </c>
      <c r="R277" s="11">
        <f t="shared" si="75"/>
        <v>0</v>
      </c>
      <c r="S277" s="11">
        <f t="shared" si="76"/>
        <v>-1.0277190509748644</v>
      </c>
      <c r="T277" s="11">
        <f t="shared" si="77"/>
        <v>-0.14536337354665688</v>
      </c>
      <c r="U277" s="11">
        <f>'OddsRatio_working_3-way'!S277-'OddsRatio_working_3-way'!R277^2/3</f>
        <v>-1.0277190509748644</v>
      </c>
      <c r="V277" s="11">
        <f>'OddsRatio_working_3-way'!S277*'OddsRatio_working_3-way'!R277/3-2*'OddsRatio_working_3-way'!R277^3/27-'OddsRatio_working_3-way'!T277</f>
        <v>0.14536337354665688</v>
      </c>
      <c r="W277" s="11">
        <f>'OddsRatio_working_3-way'!V277^2+4*'OddsRatio_working_3-way'!U277^3/27</f>
        <v>-0.13968185823876017</v>
      </c>
      <c r="X277" s="11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0.20050708753534441</v>
      </c>
      <c r="Y277" s="11">
        <f>IF('OddsRatio_working_3-way'!W277&gt;=0,IF('OddsRatio_working_3-way'!V277+SQRT('OddsRatio_working_3-way'!W277)&gt;0,0,PI()),ACOS('OddsRatio_working_3-way'!V277/(2*'OddsRatio_working_3-way'!X277)))</f>
        <v>1.1998587893870889</v>
      </c>
      <c r="Z277" s="11">
        <f>'OddsRatio_working_3-way'!X277^(1/3)*COS('OddsRatio_working_3-way'!Y277/3)</f>
        <v>0.53910530975928184</v>
      </c>
      <c r="AA277" s="11">
        <f>'OddsRatio_working_3-way'!X277^(1/3)*COS(('OddsRatio_working_3-way'!Y277+2*PI())/3)</f>
        <v>-0.46691998116676392</v>
      </c>
      <c r="AB277" s="11">
        <f>'OddsRatio_working_3-way'!X277^(1/3)*COS(('OddsRatio_working_3-way'!Y277+4*PI())/3)</f>
        <v>-7.2185328592517667E-2</v>
      </c>
      <c r="AC277" s="11">
        <f>'OddsRatio_working_3-way'!X277^(1/3)*SIN('OddsRatio_working_3-way'!Y277/3)</f>
        <v>0.22790015792221435</v>
      </c>
      <c r="AD277" s="11">
        <f>'OddsRatio_working_3-way'!X277^(1/3)*SIN(('OddsRatio_working_3-way'!Y277+2*PI())/3)</f>
        <v>0.3529288146055099</v>
      </c>
      <c r="AE277" s="11">
        <f>'OddsRatio_working_3-way'!X277^(1/3)*SIN(('OddsRatio_working_3-way'!Y277+4*PI())/3)</f>
        <v>-0.58082897252772414</v>
      </c>
      <c r="AF277" s="11">
        <f>-'OddsRatio_working_3-way'!U277/(3*'OddsRatio_working_3-way'!X277^(1/3))*COS(('OddsRatio_working_3-way'!Y277)/3)</f>
        <v>0.53910530975928173</v>
      </c>
      <c r="AG277" s="11">
        <f>-'OddsRatio_working_3-way'!U277/(3*'OddsRatio_working_3-way'!X277^(1/3))*COS(('OddsRatio_working_3-way'!Y277+2*PI())/3)</f>
        <v>-0.46691998116676381</v>
      </c>
      <c r="AH277" s="11">
        <f>-'OddsRatio_working_3-way'!U277/(3*'OddsRatio_working_3-way'!X277^(1/3))*COS(('OddsRatio_working_3-way'!Y277+4*PI())/3)</f>
        <v>-7.2185328592517653E-2</v>
      </c>
      <c r="AI277" s="11">
        <f>'OddsRatio_working_3-way'!U277/(3*'OddsRatio_working_3-way'!X277^(1/3))*SIN(('OddsRatio_working_3-way'!Y277)/3)</f>
        <v>-0.22790015792221432</v>
      </c>
      <c r="AJ277" s="11">
        <f>'OddsRatio_working_3-way'!U277/(3*'OddsRatio_working_3-way'!X277^(1/3))*SIN(('OddsRatio_working_3-way'!Y277+2*PI())/3)</f>
        <v>-0.35292881460550984</v>
      </c>
      <c r="AK277" s="11">
        <f>'OddsRatio_working_3-way'!U277/(3*'OddsRatio_working_3-way'!X277^(1/3))*SIN(('OddsRatio_working_3-way'!Y277+4*PI())/3)</f>
        <v>0.58082897252772403</v>
      </c>
      <c r="AL277" s="11">
        <f>'OddsRatio_working_3-way'!Z277+'OddsRatio_working_3-way'!AF277</f>
        <v>1.0782106195185635</v>
      </c>
      <c r="AM277" s="11">
        <f>'OddsRatio_working_3-way'!AA277+'OddsRatio_working_3-way'!AG277</f>
        <v>-0.93383996233352773</v>
      </c>
      <c r="AN277" s="11">
        <f>'OddsRatio_working_3-way'!AB277+'OddsRatio_working_3-way'!AH277</f>
        <v>-0.14437065718503533</v>
      </c>
      <c r="AO277" s="11">
        <f>'OddsRatio_working_3-way'!AC277+'OddsRatio_working_3-way'!AI277</f>
        <v>0</v>
      </c>
      <c r="AP277" s="11">
        <f>'OddsRatio_working_3-way'!AD277+'OddsRatio_working_3-way'!AJ277</f>
        <v>0</v>
      </c>
      <c r="AQ277" s="11">
        <f>'OddsRatio_working_3-way'!AE277+'OddsRatio_working_3-way'!AK277</f>
        <v>0</v>
      </c>
      <c r="AR277" s="10">
        <f>IF(A277="","",IF(('OddsRatio_working_3-way'!X277=0),IF(Q277&gt;0,-Q277^(1/3),(-Q277)^(1/3)),'OddsRatio_working_3-way'!AL277-'OddsRatio_working_3-way'!R277/3))</f>
        <v>1.0782106195185635</v>
      </c>
      <c r="AS277" s="11">
        <f>IF(('OddsRatio_working_3-way'!X277=0),IF(Q277&gt;0,-Q277^(1/3),(-Q277)^(1/3)),'OddsRatio_working_3-way'!AM277-'OddsRatio_working_3-way'!R277/3)</f>
        <v>-0.93383996233352773</v>
      </c>
      <c r="AT277" s="11">
        <f>IF(('OddsRatio_working_3-way'!X277=0),IF(Q277&gt;0,-Q277^(1/3),(-Q277)^(1/3)),'OddsRatio_working_3-way'!AN277-'OddsRatio_working_3-way'!R277/3)</f>
        <v>-0.14437065718503533</v>
      </c>
      <c r="AU277" s="11">
        <f>IF(('OddsRatio_working_3-way'!X277=0),0,'OddsRatio_working_3-way'!AO277)</f>
        <v>0</v>
      </c>
      <c r="AV277" s="11">
        <f>IF(('OddsRatio_working_3-way'!X277=0),0,'OddsRatio_working_3-way'!AP277)</f>
        <v>0</v>
      </c>
      <c r="AW277" s="11">
        <f>IF(('OddsRatio_working_3-way'!X277=0),0,'OddsRatio_working_3-way'!AQ277)</f>
        <v>0</v>
      </c>
    </row>
    <row r="278" spans="1:49" x14ac:dyDescent="0.2">
      <c r="A278" s="4">
        <f>IF('True_Odds_Calculator_3-way'!A279="","",'True_Odds_Calculator_3-way'!A279)</f>
        <v>1.1499999999999999</v>
      </c>
      <c r="B278" s="4">
        <f>IF('True_Odds_Calculator_3-way'!B279="","",'True_Odds_Calculator_3-way'!B279)</f>
        <v>8.42</v>
      </c>
      <c r="C278" s="4">
        <f>IF('True_Odds_Calculator_3-way'!C279="","",'True_Odds_Calculator_3-way'!C279)</f>
        <v>19.93</v>
      </c>
      <c r="D278" s="9">
        <f t="shared" si="65"/>
        <v>0.85206230171187625</v>
      </c>
      <c r="E278" s="9">
        <f t="shared" si="66"/>
        <v>0.10429099002758054</v>
      </c>
      <c r="F278" s="9">
        <f t="shared" si="67"/>
        <v>4.3646708260543197E-2</v>
      </c>
      <c r="G278" s="9">
        <f t="shared" si="68"/>
        <v>1.1574873338948919</v>
      </c>
      <c r="H278" s="9">
        <f t="shared" si="69"/>
        <v>1.1736231000842339</v>
      </c>
      <c r="I278" s="9">
        <f t="shared" si="70"/>
        <v>9.5885560175000979</v>
      </c>
      <c r="J278" s="9">
        <f t="shared" si="71"/>
        <v>22.911235230630304</v>
      </c>
      <c r="K278" s="11">
        <f t="shared" si="72"/>
        <v>0.86956521739130443</v>
      </c>
      <c r="L278" s="11">
        <f t="shared" si="73"/>
        <v>0.11876484560570072</v>
      </c>
      <c r="M278" s="11">
        <f t="shared" si="74"/>
        <v>5.0175614651279482E-2</v>
      </c>
      <c r="N278" s="11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-0.1091763442004674</v>
      </c>
      <c r="O278" s="11">
        <f>0</f>
        <v>0</v>
      </c>
      <c r="P278" s="11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0.13731837119269918</v>
      </c>
      <c r="Q278" s="11">
        <f>2*'OddsRatio_working_3-way'!K278*'OddsRatio_working_3-way'!L278*'OddsRatio_working_3-way'!M278</f>
        <v>1.0363650656052771E-2</v>
      </c>
      <c r="R278" s="11">
        <f t="shared" si="75"/>
        <v>0</v>
      </c>
      <c r="S278" s="11">
        <f t="shared" si="76"/>
        <v>-1.257766709430735</v>
      </c>
      <c r="T278" s="11">
        <f t="shared" si="77"/>
        <v>-9.4925789390998883E-2</v>
      </c>
      <c r="U278" s="11">
        <f>'OddsRatio_working_3-way'!S278-'OddsRatio_working_3-way'!R278^2/3</f>
        <v>-1.257766709430735</v>
      </c>
      <c r="V278" s="11">
        <f>'OddsRatio_working_3-way'!S278*'OddsRatio_working_3-way'!R278/3-2*'OddsRatio_working_3-way'!R278^3/27-'OddsRatio_working_3-way'!T278</f>
        <v>9.4925789390998883E-2</v>
      </c>
      <c r="W278" s="11">
        <f>'OddsRatio_working_3-way'!V278^2+4*'OddsRatio_working_3-way'!U278^3/27</f>
        <v>-0.28576807608122939</v>
      </c>
      <c r="X278" s="11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0.27146776124096839</v>
      </c>
      <c r="Y278" s="11">
        <f>IF('OddsRatio_working_3-way'!W278&gt;=0,IF('OddsRatio_working_3-way'!V278+SQRT('OddsRatio_working_3-way'!W278)&gt;0,0,PI()),ACOS('OddsRatio_working_3-way'!V278/(2*'OddsRatio_working_3-way'!X278)))</f>
        <v>1.3950550419872481</v>
      </c>
      <c r="Z278" s="11">
        <f>'OddsRatio_working_3-way'!X278^(1/3)*COS('OddsRatio_working_3-way'!Y278/3)</f>
        <v>0.57874366694744606</v>
      </c>
      <c r="AA278" s="11">
        <f>'OddsRatio_working_3-way'!X278^(1/3)*COS(('OddsRatio_working_3-way'!Y278+2*PI())/3)</f>
        <v>-0.54083456099780669</v>
      </c>
      <c r="AB278" s="11">
        <f>'OddsRatio_working_3-way'!X278^(1/3)*COS(('OddsRatio_working_3-way'!Y278+4*PI())/3)</f>
        <v>-3.7909105949639331E-2</v>
      </c>
      <c r="AC278" s="11">
        <f>'OddsRatio_working_3-way'!X278^(1/3)*SIN('OddsRatio_working_3-way'!Y278/3)</f>
        <v>0.29036414685437428</v>
      </c>
      <c r="AD278" s="11">
        <f>'OddsRatio_working_3-way'!X278^(1/3)*SIN(('OddsRatio_working_3-way'!Y278+2*PI())/3)</f>
        <v>0.3560246444286615</v>
      </c>
      <c r="AE278" s="11">
        <f>'OddsRatio_working_3-way'!X278^(1/3)*SIN(('OddsRatio_working_3-way'!Y278+4*PI())/3)</f>
        <v>-0.64638879128303584</v>
      </c>
      <c r="AF278" s="11">
        <f>-'OddsRatio_working_3-way'!U278/(3*'OddsRatio_working_3-way'!X278^(1/3))*COS(('OddsRatio_working_3-way'!Y278)/3)</f>
        <v>0.57874366694744594</v>
      </c>
      <c r="AG278" s="11">
        <f>-'OddsRatio_working_3-way'!U278/(3*'OddsRatio_working_3-way'!X278^(1/3))*COS(('OddsRatio_working_3-way'!Y278+2*PI())/3)</f>
        <v>-0.54083456099780647</v>
      </c>
      <c r="AH278" s="11">
        <f>-'OddsRatio_working_3-way'!U278/(3*'OddsRatio_working_3-way'!X278^(1/3))*COS(('OddsRatio_working_3-way'!Y278+4*PI())/3)</f>
        <v>-3.7909105949639317E-2</v>
      </c>
      <c r="AI278" s="11">
        <f>'OddsRatio_working_3-way'!U278/(3*'OddsRatio_working_3-way'!X278^(1/3))*SIN(('OddsRatio_working_3-way'!Y278)/3)</f>
        <v>-0.29036414685437423</v>
      </c>
      <c r="AJ278" s="11">
        <f>'OddsRatio_working_3-way'!U278/(3*'OddsRatio_working_3-way'!X278^(1/3))*SIN(('OddsRatio_working_3-way'!Y278+2*PI())/3)</f>
        <v>-0.35602464442866139</v>
      </c>
      <c r="AK278" s="11">
        <f>'OddsRatio_working_3-way'!U278/(3*'OddsRatio_working_3-way'!X278^(1/3))*SIN(('OddsRatio_working_3-way'!Y278+4*PI())/3)</f>
        <v>0.64638879128303561</v>
      </c>
      <c r="AL278" s="11">
        <f>'OddsRatio_working_3-way'!Z278+'OddsRatio_working_3-way'!AF278</f>
        <v>1.1574873338948919</v>
      </c>
      <c r="AM278" s="11">
        <f>'OddsRatio_working_3-way'!AA278+'OddsRatio_working_3-way'!AG278</f>
        <v>-1.0816691219956132</v>
      </c>
      <c r="AN278" s="11">
        <f>'OddsRatio_working_3-way'!AB278+'OddsRatio_working_3-way'!AH278</f>
        <v>-7.5818211899278648E-2</v>
      </c>
      <c r="AO278" s="11">
        <f>'OddsRatio_working_3-way'!AC278+'OddsRatio_working_3-way'!AI278</f>
        <v>0</v>
      </c>
      <c r="AP278" s="11">
        <f>'OddsRatio_working_3-way'!AD278+'OddsRatio_working_3-way'!AJ278</f>
        <v>0</v>
      </c>
      <c r="AQ278" s="11">
        <f>'OddsRatio_working_3-way'!AE278+'OddsRatio_working_3-way'!AK278</f>
        <v>0</v>
      </c>
      <c r="AR278" s="10">
        <f>IF(A278="","",IF(('OddsRatio_working_3-way'!X278=0),IF(Q278&gt;0,-Q278^(1/3),(-Q278)^(1/3)),'OddsRatio_working_3-way'!AL278-'OddsRatio_working_3-way'!R278/3))</f>
        <v>1.1574873338948919</v>
      </c>
      <c r="AS278" s="11">
        <f>IF(('OddsRatio_working_3-way'!X278=0),IF(Q278&gt;0,-Q278^(1/3),(-Q278)^(1/3)),'OddsRatio_working_3-way'!AM278-'OddsRatio_working_3-way'!R278/3)</f>
        <v>-1.0816691219956132</v>
      </c>
      <c r="AT278" s="11">
        <f>IF(('OddsRatio_working_3-way'!X278=0),IF(Q278&gt;0,-Q278^(1/3),(-Q278)^(1/3)),'OddsRatio_working_3-way'!AN278-'OddsRatio_working_3-way'!R278/3)</f>
        <v>-7.5818211899278648E-2</v>
      </c>
      <c r="AU278" s="11">
        <f>IF(('OddsRatio_working_3-way'!X278=0),0,'OddsRatio_working_3-way'!AO278)</f>
        <v>0</v>
      </c>
      <c r="AV278" s="11">
        <f>IF(('OddsRatio_working_3-way'!X278=0),0,'OddsRatio_working_3-way'!AP278)</f>
        <v>0</v>
      </c>
      <c r="AW278" s="11">
        <f>IF(('OddsRatio_working_3-way'!X278=0),0,'OddsRatio_working_3-way'!AQ278)</f>
        <v>0</v>
      </c>
    </row>
    <row r="279" spans="1:49" x14ac:dyDescent="0.2">
      <c r="A279" s="4">
        <f>IF('True_Odds_Calculator_3-way'!A280="","",'True_Odds_Calculator_3-way'!A280)</f>
        <v>1.93</v>
      </c>
      <c r="B279" s="4">
        <f>IF('True_Odds_Calculator_3-way'!B280="","",'True_Odds_Calculator_3-way'!B280)</f>
        <v>3.96</v>
      </c>
      <c r="C279" s="4">
        <f>IF('True_Odds_Calculator_3-way'!C280="","",'True_Odds_Calculator_3-way'!C280)</f>
        <v>3.86</v>
      </c>
      <c r="D279" s="9">
        <f t="shared" si="65"/>
        <v>0.50627257269376702</v>
      </c>
      <c r="E279" s="9">
        <f t="shared" si="66"/>
        <v>0.24366900185383822</v>
      </c>
      <c r="F279" s="9">
        <f t="shared" si="67"/>
        <v>0.25005842545239454</v>
      </c>
      <c r="G279" s="9">
        <f t="shared" si="68"/>
        <v>1.0486242696422332</v>
      </c>
      <c r="H279" s="9">
        <f t="shared" si="69"/>
        <v>1.9752205707672765</v>
      </c>
      <c r="I279" s="9">
        <f t="shared" si="70"/>
        <v>4.1039278381410096</v>
      </c>
      <c r="J279" s="9">
        <f t="shared" si="71"/>
        <v>3.9990654111767867</v>
      </c>
      <c r="K279" s="11">
        <f t="shared" si="72"/>
        <v>0.5181347150259068</v>
      </c>
      <c r="L279" s="11">
        <f t="shared" si="73"/>
        <v>0.25252525252525254</v>
      </c>
      <c r="M279" s="11">
        <f t="shared" si="74"/>
        <v>0.2590673575129534</v>
      </c>
      <c r="N279" s="11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-0.26687069898968185</v>
      </c>
      <c r="O279" s="11">
        <f>0</f>
        <v>0</v>
      </c>
      <c r="P279" s="11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0.22880418998435592</v>
      </c>
      <c r="Q279" s="11">
        <f>2*'OddsRatio_working_3-way'!K279*'OddsRatio_working_3-way'!L279*'OddsRatio_working_3-way'!M279</f>
        <v>6.7793834069438799E-2</v>
      </c>
      <c r="R279" s="11">
        <f t="shared" si="75"/>
        <v>0</v>
      </c>
      <c r="S279" s="11">
        <f t="shared" si="76"/>
        <v>-0.85735972832747098</v>
      </c>
      <c r="T279" s="11">
        <f t="shared" si="77"/>
        <v>-0.25403251209702848</v>
      </c>
      <c r="U279" s="11">
        <f>'OddsRatio_working_3-way'!S279-'OddsRatio_working_3-way'!R279^2/3</f>
        <v>-0.85735972832747098</v>
      </c>
      <c r="V279" s="11">
        <f>'OddsRatio_working_3-way'!S279*'OddsRatio_working_3-way'!R279/3-2*'OddsRatio_working_3-way'!R279^3/27-'OddsRatio_working_3-way'!T279</f>
        <v>0.25403251209702848</v>
      </c>
      <c r="W279" s="11">
        <f>'OddsRatio_working_3-way'!V279^2+4*'OddsRatio_working_3-way'!U279^3/27</f>
        <v>-2.8832776438649371E-2</v>
      </c>
      <c r="X279" s="11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0.15277867459251004</v>
      </c>
      <c r="Y279" s="11">
        <f>IF('OddsRatio_working_3-way'!W279&gt;=0,IF('OddsRatio_working_3-way'!V279+SQRT('OddsRatio_working_3-way'!W279)&gt;0,0,PI()),ACOS('OddsRatio_working_3-way'!V279/(2*'OddsRatio_working_3-way'!X279)))</f>
        <v>0.58922024760866509</v>
      </c>
      <c r="Z279" s="11">
        <f>'OddsRatio_working_3-way'!X279^(1/3)*COS('OddsRatio_working_3-way'!Y279/3)</f>
        <v>0.5243121348211166</v>
      </c>
      <c r="AA279" s="11">
        <f>'OddsRatio_working_3-way'!X279^(1/3)*COS(('OddsRatio_working_3-way'!Y279+2*PI())/3)</f>
        <v>-0.35250273885649624</v>
      </c>
      <c r="AB279" s="11">
        <f>'OddsRatio_working_3-way'!X279^(1/3)*COS(('OddsRatio_working_3-way'!Y279+4*PI())/3)</f>
        <v>-0.17180939596462041</v>
      </c>
      <c r="AC279" s="11">
        <f>'OddsRatio_working_3-way'!X279^(1/3)*SIN('OddsRatio_working_3-way'!Y279/3)</f>
        <v>0.10432335015939788</v>
      </c>
      <c r="AD279" s="11">
        <f>'OddsRatio_working_3-way'!X279^(1/3)*SIN(('OddsRatio_working_3-way'!Y279+2*PI())/3)</f>
        <v>0.4019059531878395</v>
      </c>
      <c r="AE279" s="11">
        <f>'OddsRatio_working_3-way'!X279^(1/3)*SIN(('OddsRatio_working_3-way'!Y279+4*PI())/3)</f>
        <v>-0.50622930334723748</v>
      </c>
      <c r="AF279" s="11">
        <f>-'OddsRatio_working_3-way'!U279/(3*'OddsRatio_working_3-way'!X279^(1/3))*COS(('OddsRatio_working_3-way'!Y279)/3)</f>
        <v>0.52431213482111649</v>
      </c>
      <c r="AG279" s="11">
        <f>-'OddsRatio_working_3-way'!U279/(3*'OddsRatio_working_3-way'!X279^(1/3))*COS(('OddsRatio_working_3-way'!Y279+2*PI())/3)</f>
        <v>-0.35250273885649619</v>
      </c>
      <c r="AH279" s="11">
        <f>-'OddsRatio_working_3-way'!U279/(3*'OddsRatio_working_3-way'!X279^(1/3))*COS(('OddsRatio_working_3-way'!Y279+4*PI())/3)</f>
        <v>-0.17180939596462039</v>
      </c>
      <c r="AI279" s="11">
        <f>'OddsRatio_working_3-way'!U279/(3*'OddsRatio_working_3-way'!X279^(1/3))*SIN(('OddsRatio_working_3-way'!Y279)/3)</f>
        <v>-0.10432335015939787</v>
      </c>
      <c r="AJ279" s="11">
        <f>'OddsRatio_working_3-way'!U279/(3*'OddsRatio_working_3-way'!X279^(1/3))*SIN(('OddsRatio_working_3-way'!Y279+2*PI())/3)</f>
        <v>-0.40190595318783939</v>
      </c>
      <c r="AK279" s="11">
        <f>'OddsRatio_working_3-way'!U279/(3*'OddsRatio_working_3-way'!X279^(1/3))*SIN(('OddsRatio_working_3-way'!Y279+4*PI())/3)</f>
        <v>0.50622930334723737</v>
      </c>
      <c r="AL279" s="11">
        <f>'OddsRatio_working_3-way'!Z279+'OddsRatio_working_3-way'!AF279</f>
        <v>1.0486242696422332</v>
      </c>
      <c r="AM279" s="11">
        <f>'OddsRatio_working_3-way'!AA279+'OddsRatio_working_3-way'!AG279</f>
        <v>-0.70500547771299238</v>
      </c>
      <c r="AN279" s="11">
        <f>'OddsRatio_working_3-way'!AB279+'OddsRatio_working_3-way'!AH279</f>
        <v>-0.34361879192924083</v>
      </c>
      <c r="AO279" s="11">
        <f>'OddsRatio_working_3-way'!AC279+'OddsRatio_working_3-way'!AI279</f>
        <v>0</v>
      </c>
      <c r="AP279" s="11">
        <f>'OddsRatio_working_3-way'!AD279+'OddsRatio_working_3-way'!AJ279</f>
        <v>0</v>
      </c>
      <c r="AQ279" s="11">
        <f>'OddsRatio_working_3-way'!AE279+'OddsRatio_working_3-way'!AK279</f>
        <v>0</v>
      </c>
      <c r="AR279" s="10">
        <f>IF(A279="","",IF(('OddsRatio_working_3-way'!X279=0),IF(Q279&gt;0,-Q279^(1/3),(-Q279)^(1/3)),'OddsRatio_working_3-way'!AL279-'OddsRatio_working_3-way'!R279/3))</f>
        <v>1.0486242696422332</v>
      </c>
      <c r="AS279" s="11">
        <f>IF(('OddsRatio_working_3-way'!X279=0),IF(Q279&gt;0,-Q279^(1/3),(-Q279)^(1/3)),'OddsRatio_working_3-way'!AM279-'OddsRatio_working_3-way'!R279/3)</f>
        <v>-0.70500547771299238</v>
      </c>
      <c r="AT279" s="11">
        <f>IF(('OddsRatio_working_3-way'!X279=0),IF(Q279&gt;0,-Q279^(1/3),(-Q279)^(1/3)),'OddsRatio_working_3-way'!AN279-'OddsRatio_working_3-way'!R279/3)</f>
        <v>-0.34361879192924083</v>
      </c>
      <c r="AU279" s="11">
        <f>IF(('OddsRatio_working_3-way'!X279=0),0,'OddsRatio_working_3-way'!AO279)</f>
        <v>0</v>
      </c>
      <c r="AV279" s="11">
        <f>IF(('OddsRatio_working_3-way'!X279=0),0,'OddsRatio_working_3-way'!AP279)</f>
        <v>0</v>
      </c>
      <c r="AW279" s="11">
        <f>IF(('OddsRatio_working_3-way'!X279=0),0,'OddsRatio_working_3-way'!AQ279)</f>
        <v>0</v>
      </c>
    </row>
    <row r="280" spans="1:49" x14ac:dyDescent="0.2">
      <c r="A280" s="4">
        <f>IF('True_Odds_Calculator_3-way'!A281="","",'True_Odds_Calculator_3-way'!A281)</f>
        <v>3.04</v>
      </c>
      <c r="B280" s="4">
        <f>IF('True_Odds_Calculator_3-way'!B281="","",'True_Odds_Calculator_3-way'!B281)</f>
        <v>3.28</v>
      </c>
      <c r="C280" s="4">
        <f>IF('True_Odds_Calculator_3-way'!C281="","",'True_Odds_Calculator_3-way'!C281)</f>
        <v>2.54</v>
      </c>
      <c r="D280" s="9">
        <f t="shared" si="65"/>
        <v>0.31990270316591696</v>
      </c>
      <c r="E280" s="9">
        <f t="shared" si="66"/>
        <v>0.29620306724287637</v>
      </c>
      <c r="F280" s="9">
        <f t="shared" si="67"/>
        <v>0.38389422959120667</v>
      </c>
      <c r="G280" s="9">
        <f t="shared" si="68"/>
        <v>1.0421325751878292</v>
      </c>
      <c r="H280" s="9">
        <f t="shared" si="69"/>
        <v>3.1259504533831706</v>
      </c>
      <c r="I280" s="9">
        <f t="shared" si="70"/>
        <v>3.3760622714282502</v>
      </c>
      <c r="J280" s="9">
        <f t="shared" si="71"/>
        <v>2.6048841657892572</v>
      </c>
      <c r="K280" s="11">
        <f t="shared" si="72"/>
        <v>0.32894736842105265</v>
      </c>
      <c r="L280" s="11">
        <f t="shared" si="73"/>
        <v>0.3048780487804878</v>
      </c>
      <c r="M280" s="11">
        <f t="shared" si="74"/>
        <v>0.39370078740157477</v>
      </c>
      <c r="N280" s="11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-0.28281640099865557</v>
      </c>
      <c r="O280" s="11">
        <f>0</f>
        <v>0</v>
      </c>
      <c r="P280" s="11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0.23137502147918287</v>
      </c>
      <c r="Q280" s="11">
        <f>2*'OddsRatio_working_3-way'!K280*'OddsRatio_working_3-way'!L280*'OddsRatio_working_3-way'!M280</f>
        <v>7.8967584122588003E-2</v>
      </c>
      <c r="R280" s="11">
        <f t="shared" si="75"/>
        <v>0</v>
      </c>
      <c r="S280" s="11">
        <f t="shared" si="76"/>
        <v>-0.81811033823417745</v>
      </c>
      <c r="T280" s="11">
        <f t="shared" si="77"/>
        <v>-0.27921854547241548</v>
      </c>
      <c r="U280" s="11">
        <f>'OddsRatio_working_3-way'!S280-'OddsRatio_working_3-way'!R280^2/3</f>
        <v>-0.81811033823417745</v>
      </c>
      <c r="V280" s="11">
        <f>'OddsRatio_working_3-way'!S280*'OddsRatio_working_3-way'!R280/3-2*'OddsRatio_working_3-way'!R280^3/27-'OddsRatio_working_3-way'!T280</f>
        <v>0.27921854547241548</v>
      </c>
      <c r="W280" s="11">
        <f>'OddsRatio_working_3-way'!V280^2+4*'OddsRatio_working_3-way'!U280^3/27</f>
        <v>-3.1577374582608259E-3</v>
      </c>
      <c r="X280" s="11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0.14240850886972325</v>
      </c>
      <c r="Y280" s="11">
        <f>IF('OddsRatio_working_3-way'!W280&gt;=0,IF('OddsRatio_working_3-way'!V280+SQRT('OddsRatio_working_3-way'!W280)&gt;0,0,PI()),ACOS('OddsRatio_working_3-way'!V280/(2*'OddsRatio_working_3-way'!X280)))</f>
        <v>0.19860069403907299</v>
      </c>
      <c r="Z280" s="11">
        <f>'OddsRatio_working_3-way'!X280^(1/3)*COS('OddsRatio_working_3-way'!Y280/3)</f>
        <v>0.5210662875939146</v>
      </c>
      <c r="AA280" s="11">
        <f>'OddsRatio_working_3-way'!X280^(1/3)*COS(('OddsRatio_working_3-way'!Y280+2*PI())/3)</f>
        <v>-0.29045015414836556</v>
      </c>
      <c r="AB280" s="11">
        <f>'OddsRatio_working_3-way'!X280^(1/3)*COS(('OddsRatio_working_3-way'!Y280+4*PI())/3)</f>
        <v>-0.23061613344554938</v>
      </c>
      <c r="AC280" s="11">
        <f>'OddsRatio_working_3-way'!X280^(1/3)*SIN('OddsRatio_working_3-way'!Y280/3)</f>
        <v>3.4545187959468732E-2</v>
      </c>
      <c r="AD280" s="11">
        <f>'OddsRatio_working_3-way'!X280^(1/3)*SIN(('OddsRatio_working_3-way'!Y280+2*PI())/3)</f>
        <v>0.433984048132244</v>
      </c>
      <c r="AE280" s="11">
        <f>'OddsRatio_working_3-way'!X280^(1/3)*SIN(('OddsRatio_working_3-way'!Y280+4*PI())/3)</f>
        <v>-0.46852923609171254</v>
      </c>
      <c r="AF280" s="11">
        <f>-'OddsRatio_working_3-way'!U280/(3*'OddsRatio_working_3-way'!X280^(1/3))*COS(('OddsRatio_working_3-way'!Y280)/3)</f>
        <v>0.5210662875939146</v>
      </c>
      <c r="AG280" s="11">
        <f>-'OddsRatio_working_3-way'!U280/(3*'OddsRatio_working_3-way'!X280^(1/3))*COS(('OddsRatio_working_3-way'!Y280+2*PI())/3)</f>
        <v>-0.29045015414836556</v>
      </c>
      <c r="AH280" s="11">
        <f>-'OddsRatio_working_3-way'!U280/(3*'OddsRatio_working_3-way'!X280^(1/3))*COS(('OddsRatio_working_3-way'!Y280+4*PI())/3)</f>
        <v>-0.23061613344554938</v>
      </c>
      <c r="AI280" s="11">
        <f>'OddsRatio_working_3-way'!U280/(3*'OddsRatio_working_3-way'!X280^(1/3))*SIN(('OddsRatio_working_3-way'!Y280)/3)</f>
        <v>-3.4545187959468732E-2</v>
      </c>
      <c r="AJ280" s="11">
        <f>'OddsRatio_working_3-way'!U280/(3*'OddsRatio_working_3-way'!X280^(1/3))*SIN(('OddsRatio_working_3-way'!Y280+2*PI())/3)</f>
        <v>-0.433984048132244</v>
      </c>
      <c r="AK280" s="11">
        <f>'OddsRatio_working_3-way'!U280/(3*'OddsRatio_working_3-way'!X280^(1/3))*SIN(('OddsRatio_working_3-way'!Y280+4*PI())/3)</f>
        <v>0.46852923609171254</v>
      </c>
      <c r="AL280" s="11">
        <f>'OddsRatio_working_3-way'!Z280+'OddsRatio_working_3-way'!AF280</f>
        <v>1.0421325751878292</v>
      </c>
      <c r="AM280" s="11">
        <f>'OddsRatio_working_3-way'!AA280+'OddsRatio_working_3-way'!AG280</f>
        <v>-0.58090030829673112</v>
      </c>
      <c r="AN280" s="11">
        <f>'OddsRatio_working_3-way'!AB280+'OddsRatio_working_3-way'!AH280</f>
        <v>-0.46123226689109875</v>
      </c>
      <c r="AO280" s="11">
        <f>'OddsRatio_working_3-way'!AC280+'OddsRatio_working_3-way'!AI280</f>
        <v>0</v>
      </c>
      <c r="AP280" s="11">
        <f>'OddsRatio_working_3-way'!AD280+'OddsRatio_working_3-way'!AJ280</f>
        <v>0</v>
      </c>
      <c r="AQ280" s="11">
        <f>'OddsRatio_working_3-way'!AE280+'OddsRatio_working_3-way'!AK280</f>
        <v>0</v>
      </c>
      <c r="AR280" s="10">
        <f>IF(A280="","",IF(('OddsRatio_working_3-way'!X280=0),IF(Q280&gt;0,-Q280^(1/3),(-Q280)^(1/3)),'OddsRatio_working_3-way'!AL280-'OddsRatio_working_3-way'!R280/3))</f>
        <v>1.0421325751878292</v>
      </c>
      <c r="AS280" s="11">
        <f>IF(('OddsRatio_working_3-way'!X280=0),IF(Q280&gt;0,-Q280^(1/3),(-Q280)^(1/3)),'OddsRatio_working_3-way'!AM280-'OddsRatio_working_3-way'!R280/3)</f>
        <v>-0.58090030829673112</v>
      </c>
      <c r="AT280" s="11">
        <f>IF(('OddsRatio_working_3-way'!X280=0),IF(Q280&gt;0,-Q280^(1/3),(-Q280)^(1/3)),'OddsRatio_working_3-way'!AN280-'OddsRatio_working_3-way'!R280/3)</f>
        <v>-0.46123226689109875</v>
      </c>
      <c r="AU280" s="11">
        <f>IF(('OddsRatio_working_3-way'!X280=0),0,'OddsRatio_working_3-way'!AO280)</f>
        <v>0</v>
      </c>
      <c r="AV280" s="11">
        <f>IF(('OddsRatio_working_3-way'!X280=0),0,'OddsRatio_working_3-way'!AP280)</f>
        <v>0</v>
      </c>
      <c r="AW280" s="11">
        <f>IF(('OddsRatio_working_3-way'!X280=0),0,'OddsRatio_working_3-way'!AQ280)</f>
        <v>0</v>
      </c>
    </row>
    <row r="281" spans="1:49" x14ac:dyDescent="0.2">
      <c r="A281" s="4">
        <f>IF('True_Odds_Calculator_3-way'!A282="","",'True_Odds_Calculator_3-way'!A282)</f>
        <v>3.66</v>
      </c>
      <c r="B281" s="4">
        <f>IF('True_Odds_Calculator_3-way'!B282="","",'True_Odds_Calculator_3-way'!B282)</f>
        <v>4.05</v>
      </c>
      <c r="C281" s="4">
        <f>IF('True_Odds_Calculator_3-way'!C282="","",'True_Odds_Calculator_3-way'!C282)</f>
        <v>1.92</v>
      </c>
      <c r="D281" s="9">
        <f t="shared" si="65"/>
        <v>0.26046826212589586</v>
      </c>
      <c r="E281" s="9">
        <f t="shared" si="66"/>
        <v>0.23498897492548926</v>
      </c>
      <c r="F281" s="9">
        <f t="shared" si="67"/>
        <v>0.50454276294861511</v>
      </c>
      <c r="G281" s="9">
        <f t="shared" si="68"/>
        <v>1.0673832122941391</v>
      </c>
      <c r="H281" s="9">
        <f t="shared" si="69"/>
        <v>3.8392393447024102</v>
      </c>
      <c r="I281" s="9">
        <f t="shared" si="70"/>
        <v>4.2555187974971247</v>
      </c>
      <c r="J281" s="9">
        <f t="shared" si="71"/>
        <v>1.9819925553106079</v>
      </c>
      <c r="K281" s="11">
        <f t="shared" si="72"/>
        <v>0.27322404371584696</v>
      </c>
      <c r="L281" s="11">
        <f t="shared" si="73"/>
        <v>0.24691358024691359</v>
      </c>
      <c r="M281" s="11">
        <f t="shared" si="74"/>
        <v>0.52083333333333337</v>
      </c>
      <c r="N281" s="11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-0.26225994513031559</v>
      </c>
      <c r="O281" s="11">
        <f>0</f>
        <v>0</v>
      </c>
      <c r="P281" s="11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0.23295722863118126</v>
      </c>
      <c r="Q281" s="11">
        <f>2*'OddsRatio_working_3-way'!K281*'OddsRatio_working_3-way'!L281*'OddsRatio_working_3-way'!M281</f>
        <v>7.0273673795228128E-2</v>
      </c>
      <c r="R281" s="11">
        <f t="shared" si="75"/>
        <v>0</v>
      </c>
      <c r="S281" s="11">
        <f t="shared" si="76"/>
        <v>-0.88826842587580823</v>
      </c>
      <c r="T281" s="11">
        <f t="shared" si="77"/>
        <v>-0.26795427628229507</v>
      </c>
      <c r="U281" s="11">
        <f>'OddsRatio_working_3-way'!S281-'OddsRatio_working_3-way'!R281^2/3</f>
        <v>-0.88826842587580823</v>
      </c>
      <c r="V281" s="11">
        <f>'OddsRatio_working_3-way'!S281*'OddsRatio_working_3-way'!R281/3-2*'OddsRatio_working_3-way'!R281^3/27-'OddsRatio_working_3-way'!T281</f>
        <v>0.26795427628229507</v>
      </c>
      <c r="W281" s="11">
        <f>'OddsRatio_working_3-way'!V281^2+4*'OddsRatio_working_3-way'!U281^3/27</f>
        <v>-3.2031951867736622E-2</v>
      </c>
      <c r="X281" s="11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0.16111443607394801</v>
      </c>
      <c r="Y281" s="11">
        <f>IF('OddsRatio_working_3-way'!W281&gt;=0,IF('OddsRatio_working_3-way'!V281+SQRT('OddsRatio_working_3-way'!W281)&gt;0,0,PI()),ACOS('OddsRatio_working_3-way'!V281/(2*'OddsRatio_working_3-way'!X281)))</f>
        <v>0.58887677186692278</v>
      </c>
      <c r="Z281" s="11">
        <f>'OddsRatio_working_3-way'!X281^(1/3)*COS('OddsRatio_working_3-way'!Y281/3)</f>
        <v>0.53369160614706967</v>
      </c>
      <c r="AA281" s="11">
        <f>'OddsRatio_working_3-way'!X281^(1/3)*COS(('OddsRatio_working_3-way'!Y281+2*PI())/3)</f>
        <v>-0.35875368421042575</v>
      </c>
      <c r="AB281" s="11">
        <f>'OddsRatio_working_3-way'!X281^(1/3)*COS(('OddsRatio_working_3-way'!Y281+4*PI())/3)</f>
        <v>-0.17493792193664404</v>
      </c>
      <c r="AC281" s="11">
        <f>'OddsRatio_working_3-way'!X281^(1/3)*SIN('OddsRatio_working_3-way'!Y281/3)</f>
        <v>0.1061260798300641</v>
      </c>
      <c r="AD281" s="11">
        <f>'OddsRatio_working_3-way'!X281^(1/3)*SIN(('OddsRatio_working_3-way'!Y281+2*PI())/3)</f>
        <v>0.40912744879484952</v>
      </c>
      <c r="AE281" s="11">
        <f>'OddsRatio_working_3-way'!X281^(1/3)*SIN(('OddsRatio_working_3-way'!Y281+4*PI())/3)</f>
        <v>-0.51525352862491369</v>
      </c>
      <c r="AF281" s="11">
        <f>-'OddsRatio_working_3-way'!U281/(3*'OddsRatio_working_3-way'!X281^(1/3))*COS(('OddsRatio_working_3-way'!Y281)/3)</f>
        <v>0.53369160614706956</v>
      </c>
      <c r="AG281" s="11">
        <f>-'OddsRatio_working_3-way'!U281/(3*'OddsRatio_working_3-way'!X281^(1/3))*COS(('OddsRatio_working_3-way'!Y281+2*PI())/3)</f>
        <v>-0.35875368421042569</v>
      </c>
      <c r="AH281" s="11">
        <f>-'OddsRatio_working_3-way'!U281/(3*'OddsRatio_working_3-way'!X281^(1/3))*COS(('OddsRatio_working_3-way'!Y281+4*PI())/3)</f>
        <v>-0.17493792193664401</v>
      </c>
      <c r="AI281" s="11">
        <f>'OddsRatio_working_3-way'!U281/(3*'OddsRatio_working_3-way'!X281^(1/3))*SIN(('OddsRatio_working_3-way'!Y281)/3)</f>
        <v>-0.10612607983006407</v>
      </c>
      <c r="AJ281" s="11">
        <f>'OddsRatio_working_3-way'!U281/(3*'OddsRatio_working_3-way'!X281^(1/3))*SIN(('OddsRatio_working_3-way'!Y281+2*PI())/3)</f>
        <v>-0.40912744879484941</v>
      </c>
      <c r="AK281" s="11">
        <f>'OddsRatio_working_3-way'!U281/(3*'OddsRatio_working_3-way'!X281^(1/3))*SIN(('OddsRatio_working_3-way'!Y281+4*PI())/3)</f>
        <v>0.51525352862491358</v>
      </c>
      <c r="AL281" s="11">
        <f>'OddsRatio_working_3-way'!Z281+'OddsRatio_working_3-way'!AF281</f>
        <v>1.0673832122941391</v>
      </c>
      <c r="AM281" s="11">
        <f>'OddsRatio_working_3-way'!AA281+'OddsRatio_working_3-way'!AG281</f>
        <v>-0.7175073684208515</v>
      </c>
      <c r="AN281" s="11">
        <f>'OddsRatio_working_3-way'!AB281+'OddsRatio_working_3-way'!AH281</f>
        <v>-0.34987584387328807</v>
      </c>
      <c r="AO281" s="11">
        <f>'OddsRatio_working_3-way'!AC281+'OddsRatio_working_3-way'!AI281</f>
        <v>0</v>
      </c>
      <c r="AP281" s="11">
        <f>'OddsRatio_working_3-way'!AD281+'OddsRatio_working_3-way'!AJ281</f>
        <v>0</v>
      </c>
      <c r="AQ281" s="11">
        <f>'OddsRatio_working_3-way'!AE281+'OddsRatio_working_3-way'!AK281</f>
        <v>0</v>
      </c>
      <c r="AR281" s="10">
        <f>IF(A281="","",IF(('OddsRatio_working_3-way'!X281=0),IF(Q281&gt;0,-Q281^(1/3),(-Q281)^(1/3)),'OddsRatio_working_3-way'!AL281-'OddsRatio_working_3-way'!R281/3))</f>
        <v>1.0673832122941391</v>
      </c>
      <c r="AS281" s="11">
        <f>IF(('OddsRatio_working_3-way'!X281=0),IF(Q281&gt;0,-Q281^(1/3),(-Q281)^(1/3)),'OddsRatio_working_3-way'!AM281-'OddsRatio_working_3-way'!R281/3)</f>
        <v>-0.7175073684208515</v>
      </c>
      <c r="AT281" s="11">
        <f>IF(('OddsRatio_working_3-way'!X281=0),IF(Q281&gt;0,-Q281^(1/3),(-Q281)^(1/3)),'OddsRatio_working_3-way'!AN281-'OddsRatio_working_3-way'!R281/3)</f>
        <v>-0.34987584387328807</v>
      </c>
      <c r="AU281" s="11">
        <f>IF(('OddsRatio_working_3-way'!X281=0),0,'OddsRatio_working_3-way'!AO281)</f>
        <v>0</v>
      </c>
      <c r="AV281" s="11">
        <f>IF(('OddsRatio_working_3-way'!X281=0),0,'OddsRatio_working_3-way'!AP281)</f>
        <v>0</v>
      </c>
      <c r="AW281" s="11">
        <f>IF(('OddsRatio_working_3-way'!X281=0),0,'OddsRatio_working_3-way'!AQ281)</f>
        <v>0</v>
      </c>
    </row>
    <row r="282" spans="1:49" x14ac:dyDescent="0.2">
      <c r="A282" s="4">
        <f>IF('True_Odds_Calculator_3-way'!A283="","",'True_Odds_Calculator_3-way'!A283)</f>
        <v>3.04</v>
      </c>
      <c r="B282" s="4">
        <f>IF('True_Odds_Calculator_3-way'!B283="","",'True_Odds_Calculator_3-way'!B283)</f>
        <v>3.36</v>
      </c>
      <c r="C282" s="4">
        <f>IF('True_Odds_Calculator_3-way'!C283="","",'True_Odds_Calculator_3-way'!C283)</f>
        <v>2.4300000000000002</v>
      </c>
      <c r="D282" s="9">
        <f t="shared" si="65"/>
        <v>0.31644916957099162</v>
      </c>
      <c r="E282" s="9">
        <f t="shared" si="66"/>
        <v>0.28580419755827685</v>
      </c>
      <c r="F282" s="9">
        <f t="shared" si="67"/>
        <v>0.39774663287073153</v>
      </c>
      <c r="G282" s="9">
        <f t="shared" si="68"/>
        <v>1.0588554772921854</v>
      </c>
      <c r="H282" s="9">
        <f t="shared" si="69"/>
        <v>3.1600651736760583</v>
      </c>
      <c r="I282" s="9">
        <f t="shared" si="70"/>
        <v>3.4988989264095576</v>
      </c>
      <c r="J282" s="9">
        <f t="shared" si="71"/>
        <v>2.5141633325278256</v>
      </c>
      <c r="K282" s="11">
        <f t="shared" si="72"/>
        <v>0.32894736842105265</v>
      </c>
      <c r="L282" s="11">
        <f t="shared" si="73"/>
        <v>0.29761904761904762</v>
      </c>
      <c r="M282" s="11">
        <f t="shared" si="74"/>
        <v>0.41152263374485593</v>
      </c>
      <c r="N282" s="11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-0.27736973606856652</v>
      </c>
      <c r="O282" s="11">
        <f>0</f>
        <v>0</v>
      </c>
      <c r="P282" s="11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0.23488182905824229</v>
      </c>
      <c r="Q282" s="11">
        <f>2*'OddsRatio_working_3-way'!K282*'OddsRatio_working_3-way'!L282*'OddsRatio_working_3-way'!M282</f>
        <v>8.0576956795280374E-2</v>
      </c>
      <c r="R282" s="11">
        <f t="shared" si="75"/>
        <v>0</v>
      </c>
      <c r="S282" s="11">
        <f t="shared" si="76"/>
        <v>-0.84681851880256642</v>
      </c>
      <c r="T282" s="11">
        <f t="shared" si="77"/>
        <v>-0.29050378003518573</v>
      </c>
      <c r="U282" s="11">
        <f>'OddsRatio_working_3-way'!S282-'OddsRatio_working_3-way'!R282^2/3</f>
        <v>-0.84681851880256642</v>
      </c>
      <c r="V282" s="11">
        <f>'OddsRatio_working_3-way'!S282*'OddsRatio_working_3-way'!R282/3-2*'OddsRatio_working_3-way'!R282^3/27-'OddsRatio_working_3-way'!T282</f>
        <v>0.29050378003518573</v>
      </c>
      <c r="W282" s="11">
        <f>'OddsRatio_working_3-way'!V282^2+4*'OddsRatio_working_3-way'!U282^3/27</f>
        <v>-5.5712453333912199E-3</v>
      </c>
      <c r="X282" s="11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0.14996973990452439</v>
      </c>
      <c r="Y282" s="11">
        <f>IF('OddsRatio_working_3-way'!W282&gt;=0,IF('OddsRatio_working_3-way'!V282+SQRT('OddsRatio_working_3-way'!W282)&gt;0,0,PI()),ACOS('OddsRatio_working_3-way'!V282/(2*'OddsRatio_working_3-way'!X282)))</f>
        <v>0.25149559883471029</v>
      </c>
      <c r="Z282" s="11">
        <f>'OddsRatio_working_3-way'!X282^(1/3)*COS('OddsRatio_working_3-way'!Y282/3)</f>
        <v>0.52942773864609272</v>
      </c>
      <c r="AA282" s="11">
        <f>'OddsRatio_working_3-way'!X282^(1/3)*COS(('OddsRatio_working_3-way'!Y282+2*PI())/3)</f>
        <v>-0.30324089704002716</v>
      </c>
      <c r="AB282" s="11">
        <f>'OddsRatio_working_3-way'!X282^(1/3)*COS(('OddsRatio_working_3-way'!Y282+4*PI())/3)</f>
        <v>-0.2261868416060657</v>
      </c>
      <c r="AC282" s="11">
        <f>'OddsRatio_working_3-way'!X282^(1/3)*SIN('OddsRatio_working_3-way'!Y282/3)</f>
        <v>4.4487179646950231E-2</v>
      </c>
      <c r="AD282" s="11">
        <f>'OddsRatio_working_3-way'!X282^(1/3)*SIN(('OddsRatio_working_3-way'!Y282+2*PI())/3)</f>
        <v>0.43625428131218968</v>
      </c>
      <c r="AE282" s="11">
        <f>'OddsRatio_working_3-way'!X282^(1/3)*SIN(('OddsRatio_working_3-way'!Y282+4*PI())/3)</f>
        <v>-0.48074146095913972</v>
      </c>
      <c r="AF282" s="11">
        <f>-'OddsRatio_working_3-way'!U282/(3*'OddsRatio_working_3-way'!X282^(1/3))*COS(('OddsRatio_working_3-way'!Y282)/3)</f>
        <v>0.52942773864609272</v>
      </c>
      <c r="AG282" s="11">
        <f>-'OddsRatio_working_3-way'!U282/(3*'OddsRatio_working_3-way'!X282^(1/3))*COS(('OddsRatio_working_3-way'!Y282+2*PI())/3)</f>
        <v>-0.30324089704002716</v>
      </c>
      <c r="AH282" s="11">
        <f>-'OddsRatio_working_3-way'!U282/(3*'OddsRatio_working_3-way'!X282^(1/3))*COS(('OddsRatio_working_3-way'!Y282+4*PI())/3)</f>
        <v>-0.2261868416060657</v>
      </c>
      <c r="AI282" s="11">
        <f>'OddsRatio_working_3-way'!U282/(3*'OddsRatio_working_3-way'!X282^(1/3))*SIN(('OddsRatio_working_3-way'!Y282)/3)</f>
        <v>-4.4487179646950231E-2</v>
      </c>
      <c r="AJ282" s="11">
        <f>'OddsRatio_working_3-way'!U282/(3*'OddsRatio_working_3-way'!X282^(1/3))*SIN(('OddsRatio_working_3-way'!Y282+2*PI())/3)</f>
        <v>-0.43625428131218968</v>
      </c>
      <c r="AK282" s="11">
        <f>'OddsRatio_working_3-way'!U282/(3*'OddsRatio_working_3-way'!X282^(1/3))*SIN(('OddsRatio_working_3-way'!Y282+4*PI())/3)</f>
        <v>0.48074146095913972</v>
      </c>
      <c r="AL282" s="11">
        <f>'OddsRatio_working_3-way'!Z282+'OddsRatio_working_3-way'!AF282</f>
        <v>1.0588554772921854</v>
      </c>
      <c r="AM282" s="11">
        <f>'OddsRatio_working_3-way'!AA282+'OddsRatio_working_3-way'!AG282</f>
        <v>-0.60648179408005432</v>
      </c>
      <c r="AN282" s="11">
        <f>'OddsRatio_working_3-way'!AB282+'OddsRatio_working_3-way'!AH282</f>
        <v>-0.45237368321213139</v>
      </c>
      <c r="AO282" s="11">
        <f>'OddsRatio_working_3-way'!AC282+'OddsRatio_working_3-way'!AI282</f>
        <v>0</v>
      </c>
      <c r="AP282" s="11">
        <f>'OddsRatio_working_3-way'!AD282+'OddsRatio_working_3-way'!AJ282</f>
        <v>0</v>
      </c>
      <c r="AQ282" s="11">
        <f>'OddsRatio_working_3-way'!AE282+'OddsRatio_working_3-way'!AK282</f>
        <v>0</v>
      </c>
      <c r="AR282" s="10">
        <f>IF(A282="","",IF(('OddsRatio_working_3-way'!X282=0),IF(Q282&gt;0,-Q282^(1/3),(-Q282)^(1/3)),'OddsRatio_working_3-way'!AL282-'OddsRatio_working_3-way'!R282/3))</f>
        <v>1.0588554772921854</v>
      </c>
      <c r="AS282" s="11">
        <f>IF(('OddsRatio_working_3-way'!X282=0),IF(Q282&gt;0,-Q282^(1/3),(-Q282)^(1/3)),'OddsRatio_working_3-way'!AM282-'OddsRatio_working_3-way'!R282/3)</f>
        <v>-0.60648179408005432</v>
      </c>
      <c r="AT282" s="11">
        <f>IF(('OddsRatio_working_3-way'!X282=0),IF(Q282&gt;0,-Q282^(1/3),(-Q282)^(1/3)),'OddsRatio_working_3-way'!AN282-'OddsRatio_working_3-way'!R282/3)</f>
        <v>-0.45237368321213139</v>
      </c>
      <c r="AU282" s="11">
        <f>IF(('OddsRatio_working_3-way'!X282=0),0,'OddsRatio_working_3-way'!AO282)</f>
        <v>0</v>
      </c>
      <c r="AV282" s="11">
        <f>IF(('OddsRatio_working_3-way'!X282=0),0,'OddsRatio_working_3-way'!AP282)</f>
        <v>0</v>
      </c>
      <c r="AW282" s="11">
        <f>IF(('OddsRatio_working_3-way'!X282=0),0,'OddsRatio_working_3-way'!AQ282)</f>
        <v>0</v>
      </c>
    </row>
    <row r="283" spans="1:49" x14ac:dyDescent="0.2">
      <c r="A283" s="4">
        <f>IF('True_Odds_Calculator_3-way'!A284="","",'True_Odds_Calculator_3-way'!A284)</f>
        <v>2.58</v>
      </c>
      <c r="B283" s="4">
        <f>IF('True_Odds_Calculator_3-way'!B284="","",'True_Odds_Calculator_3-way'!B284)</f>
        <v>3.35</v>
      </c>
      <c r="C283" s="4">
        <f>IF('True_Odds_Calculator_3-way'!C284="","",'True_Odds_Calculator_3-way'!C284)</f>
        <v>2.84</v>
      </c>
      <c r="D283" s="9">
        <f t="shared" si="65"/>
        <v>0.37412551894402302</v>
      </c>
      <c r="E283" s="9">
        <f t="shared" si="66"/>
        <v>0.28668297481238919</v>
      </c>
      <c r="F283" s="9">
        <f t="shared" si="67"/>
        <v>0.33919150624358763</v>
      </c>
      <c r="G283" s="9">
        <f t="shared" si="68"/>
        <v>1.0587972998848092</v>
      </c>
      <c r="H283" s="9">
        <f t="shared" si="69"/>
        <v>2.6728997338179994</v>
      </c>
      <c r="I283" s="9">
        <f t="shared" si="70"/>
        <v>3.4881736547293021</v>
      </c>
      <c r="J283" s="9">
        <f t="shared" si="71"/>
        <v>2.9481870317880485</v>
      </c>
      <c r="K283" s="11">
        <f t="shared" si="72"/>
        <v>0.38759689922480617</v>
      </c>
      <c r="L283" s="11">
        <f t="shared" si="73"/>
        <v>0.29850746268656714</v>
      </c>
      <c r="M283" s="11">
        <f t="shared" si="74"/>
        <v>0.35211267605633806</v>
      </c>
      <c r="N283" s="11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-0.2783299356476705</v>
      </c>
      <c r="O283" s="11">
        <f>0</f>
        <v>0</v>
      </c>
      <c r="P283" s="11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0.23506770112751016</v>
      </c>
      <c r="Q283" s="11">
        <f>2*'OddsRatio_working_3-way'!K283*'OddsRatio_working_3-way'!L283*'OddsRatio_working_3-way'!M283</f>
        <v>8.1479272487871804E-2</v>
      </c>
      <c r="R283" s="11">
        <f t="shared" si="75"/>
        <v>0</v>
      </c>
      <c r="S283" s="11">
        <f t="shared" si="76"/>
        <v>-0.84456492464782984</v>
      </c>
      <c r="T283" s="11">
        <f t="shared" si="77"/>
        <v>-0.29274347474794793</v>
      </c>
      <c r="U283" s="11">
        <f>'OddsRatio_working_3-way'!S283-'OddsRatio_working_3-way'!R283^2/3</f>
        <v>-0.84456492464782984</v>
      </c>
      <c r="V283" s="11">
        <f>'OddsRatio_working_3-way'!S283*'OddsRatio_working_3-way'!R283/3-2*'OddsRatio_working_3-way'!R283^3/27-'OddsRatio_working_3-way'!T283</f>
        <v>0.29274347474794793</v>
      </c>
      <c r="W283" s="11">
        <f>'OddsRatio_working_3-way'!V283^2+4*'OddsRatio_working_3-way'!U283^3/27</f>
        <v>-3.5486121753448702E-3</v>
      </c>
      <c r="X283" s="11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0.14937147835417516</v>
      </c>
      <c r="Y283" s="11">
        <f>IF('OddsRatio_working_3-way'!W283&gt;=0,IF('OddsRatio_working_3-way'!V283+SQRT('OddsRatio_working_3-way'!W283)&gt;0,0,PI()),ACOS('OddsRatio_working_3-way'!V283/(2*'OddsRatio_working_3-way'!X283)))</f>
        <v>0.20074860413081685</v>
      </c>
      <c r="Z283" s="11">
        <f>'OddsRatio_working_3-way'!X283^(1/3)*COS('OddsRatio_working_3-way'!Y283/3)</f>
        <v>0.5293986499424046</v>
      </c>
      <c r="AA283" s="11">
        <f>'OddsRatio_working_3-way'!X283^(1/3)*COS(('OddsRatio_working_3-way'!Y283+2*PI())/3)</f>
        <v>-0.29542444891443403</v>
      </c>
      <c r="AB283" s="11">
        <f>'OddsRatio_working_3-way'!X283^(1/3)*COS(('OddsRatio_working_3-way'!Y283+4*PI())/3)</f>
        <v>-0.23397420102797076</v>
      </c>
      <c r="AC283" s="11">
        <f>'OddsRatio_working_3-way'!X283^(1/3)*SIN('OddsRatio_working_3-way'!Y283/3)</f>
        <v>3.5478317159018904E-2</v>
      </c>
      <c r="AD283" s="11">
        <f>'OddsRatio_working_3-way'!X283^(1/3)*SIN(('OddsRatio_working_3-way'!Y283+2*PI())/3)</f>
        <v>0.44073352099979823</v>
      </c>
      <c r="AE283" s="11">
        <f>'OddsRatio_working_3-way'!X283^(1/3)*SIN(('OddsRatio_working_3-way'!Y283+4*PI())/3)</f>
        <v>-0.47621183815881707</v>
      </c>
      <c r="AF283" s="11">
        <f>-'OddsRatio_working_3-way'!U283/(3*'OddsRatio_working_3-way'!X283^(1/3))*COS(('OddsRatio_working_3-way'!Y283)/3)</f>
        <v>0.5293986499424046</v>
      </c>
      <c r="AG283" s="11">
        <f>-'OddsRatio_working_3-way'!U283/(3*'OddsRatio_working_3-way'!X283^(1/3))*COS(('OddsRatio_working_3-way'!Y283+2*PI())/3)</f>
        <v>-0.29542444891443403</v>
      </c>
      <c r="AH283" s="11">
        <f>-'OddsRatio_working_3-way'!U283/(3*'OddsRatio_working_3-way'!X283^(1/3))*COS(('OddsRatio_working_3-way'!Y283+4*PI())/3)</f>
        <v>-0.23397420102797076</v>
      </c>
      <c r="AI283" s="11">
        <f>'OddsRatio_working_3-way'!U283/(3*'OddsRatio_working_3-way'!X283^(1/3))*SIN(('OddsRatio_working_3-way'!Y283)/3)</f>
        <v>-3.5478317159018904E-2</v>
      </c>
      <c r="AJ283" s="11">
        <f>'OddsRatio_working_3-way'!U283/(3*'OddsRatio_working_3-way'!X283^(1/3))*SIN(('OddsRatio_working_3-way'!Y283+2*PI())/3)</f>
        <v>-0.44073352099979823</v>
      </c>
      <c r="AK283" s="11">
        <f>'OddsRatio_working_3-way'!U283/(3*'OddsRatio_working_3-way'!X283^(1/3))*SIN(('OddsRatio_working_3-way'!Y283+4*PI())/3)</f>
        <v>0.47621183815881707</v>
      </c>
      <c r="AL283" s="11">
        <f>'OddsRatio_working_3-way'!Z283+'OddsRatio_working_3-way'!AF283</f>
        <v>1.0587972998848092</v>
      </c>
      <c r="AM283" s="11">
        <f>'OddsRatio_working_3-way'!AA283+'OddsRatio_working_3-way'!AG283</f>
        <v>-0.59084889782886807</v>
      </c>
      <c r="AN283" s="11">
        <f>'OddsRatio_working_3-way'!AB283+'OddsRatio_working_3-way'!AH283</f>
        <v>-0.46794840205594151</v>
      </c>
      <c r="AO283" s="11">
        <f>'OddsRatio_working_3-way'!AC283+'OddsRatio_working_3-way'!AI283</f>
        <v>0</v>
      </c>
      <c r="AP283" s="11">
        <f>'OddsRatio_working_3-way'!AD283+'OddsRatio_working_3-way'!AJ283</f>
        <v>0</v>
      </c>
      <c r="AQ283" s="11">
        <f>'OddsRatio_working_3-way'!AE283+'OddsRatio_working_3-way'!AK283</f>
        <v>0</v>
      </c>
      <c r="AR283" s="10">
        <f>IF(A283="","",IF(('OddsRatio_working_3-way'!X283=0),IF(Q283&gt;0,-Q283^(1/3),(-Q283)^(1/3)),'OddsRatio_working_3-way'!AL283-'OddsRatio_working_3-way'!R283/3))</f>
        <v>1.0587972998848092</v>
      </c>
      <c r="AS283" s="11">
        <f>IF(('OddsRatio_working_3-way'!X283=0),IF(Q283&gt;0,-Q283^(1/3),(-Q283)^(1/3)),'OddsRatio_working_3-way'!AM283-'OddsRatio_working_3-way'!R283/3)</f>
        <v>-0.59084889782886807</v>
      </c>
      <c r="AT283" s="11">
        <f>IF(('OddsRatio_working_3-way'!X283=0),IF(Q283&gt;0,-Q283^(1/3),(-Q283)^(1/3)),'OddsRatio_working_3-way'!AN283-'OddsRatio_working_3-way'!R283/3)</f>
        <v>-0.46794840205594151</v>
      </c>
      <c r="AU283" s="11">
        <f>IF(('OddsRatio_working_3-way'!X283=0),0,'OddsRatio_working_3-way'!AO283)</f>
        <v>0</v>
      </c>
      <c r="AV283" s="11">
        <f>IF(('OddsRatio_working_3-way'!X283=0),0,'OddsRatio_working_3-way'!AP283)</f>
        <v>0</v>
      </c>
      <c r="AW283" s="11">
        <f>IF(('OddsRatio_working_3-way'!X283=0),0,'OddsRatio_working_3-way'!AQ283)</f>
        <v>0</v>
      </c>
    </row>
    <row r="284" spans="1:49" x14ac:dyDescent="0.2">
      <c r="A284" s="4">
        <f>IF('True_Odds_Calculator_3-way'!A285="","",'True_Odds_Calculator_3-way'!A285)</f>
        <v>1.58</v>
      </c>
      <c r="B284" s="4">
        <f>IF('True_Odds_Calculator_3-way'!B285="","",'True_Odds_Calculator_3-way'!B285)</f>
        <v>4.18</v>
      </c>
      <c r="C284" s="4">
        <f>IF('True_Odds_Calculator_3-way'!C285="","",'True_Odds_Calculator_3-way'!C285)</f>
        <v>6.22</v>
      </c>
      <c r="D284" s="9">
        <f t="shared" si="65"/>
        <v>0.61878104198491957</v>
      </c>
      <c r="E284" s="9">
        <f t="shared" si="66"/>
        <v>0.2284241465536522</v>
      </c>
      <c r="F284" s="9">
        <f t="shared" si="67"/>
        <v>0.15279481146142837</v>
      </c>
      <c r="G284" s="9">
        <f t="shared" si="68"/>
        <v>1.062207826268958</v>
      </c>
      <c r="H284" s="9">
        <f t="shared" si="69"/>
        <v>1.6160805392359956</v>
      </c>
      <c r="I284" s="9">
        <f t="shared" si="70"/>
        <v>4.377820887535286</v>
      </c>
      <c r="J284" s="9">
        <f t="shared" si="71"/>
        <v>6.5447248531239604</v>
      </c>
      <c r="K284" s="11">
        <f t="shared" si="72"/>
        <v>0.63291139240506322</v>
      </c>
      <c r="L284" s="11">
        <f t="shared" si="73"/>
        <v>0.23923444976076558</v>
      </c>
      <c r="M284" s="11">
        <f t="shared" si="74"/>
        <v>0.16077170418006431</v>
      </c>
      <c r="N284" s="11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-0.23436991533073248</v>
      </c>
      <c r="O284" s="11">
        <f>0</f>
        <v>0</v>
      </c>
      <c r="P284" s="11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0.21860122093407086</v>
      </c>
      <c r="Q284" s="11">
        <f>2*'OddsRatio_working_3-way'!K284*'OddsRatio_working_3-way'!L284*'OddsRatio_working_3-way'!M284</f>
        <v>4.8686240742554759E-2</v>
      </c>
      <c r="R284" s="11">
        <f t="shared" si="75"/>
        <v>0</v>
      </c>
      <c r="S284" s="11">
        <f t="shared" si="76"/>
        <v>-0.93271877760245148</v>
      </c>
      <c r="T284" s="11">
        <f t="shared" si="77"/>
        <v>-0.20773246717203822</v>
      </c>
      <c r="U284" s="11">
        <f>'OddsRatio_working_3-way'!S284-'OddsRatio_working_3-way'!R284^2/3</f>
        <v>-0.93271877760245148</v>
      </c>
      <c r="V284" s="11">
        <f>'OddsRatio_working_3-way'!S284*'OddsRatio_working_3-way'!R284/3-2*'OddsRatio_working_3-way'!R284^3/27-'OddsRatio_working_3-way'!T284</f>
        <v>0.20773246717203822</v>
      </c>
      <c r="W284" s="11">
        <f>'OddsRatio_working_3-way'!V284^2+4*'OddsRatio_working_3-way'!U284^3/27</f>
        <v>-7.7059378427613248E-2</v>
      </c>
      <c r="X284" s="11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0.17335812379651783</v>
      </c>
      <c r="Y284" s="11">
        <f>IF('OddsRatio_working_3-way'!W284&gt;=0,IF('OddsRatio_working_3-way'!V284+SQRT('OddsRatio_working_3-way'!W284)&gt;0,0,PI()),ACOS('OddsRatio_working_3-way'!V284/(2*'OddsRatio_working_3-way'!X284)))</f>
        <v>0.92836656256866212</v>
      </c>
      <c r="Z284" s="11">
        <f>'OddsRatio_working_3-way'!X284^(1/3)*COS('OddsRatio_working_3-way'!Y284/3)</f>
        <v>0.53110391313447902</v>
      </c>
      <c r="AA284" s="11">
        <f>'OddsRatio_working_3-way'!X284^(1/3)*COS(('OddsRatio_working_3-way'!Y284+2*PI())/3)</f>
        <v>-0.41261034459915591</v>
      </c>
      <c r="AB284" s="11">
        <f>'OddsRatio_working_3-way'!X284^(1/3)*COS(('OddsRatio_working_3-way'!Y284+4*PI())/3)</f>
        <v>-0.11849356853532331</v>
      </c>
      <c r="AC284" s="11">
        <f>'OddsRatio_working_3-way'!X284^(1/3)*SIN('OddsRatio_working_3-way'!Y284/3)</f>
        <v>0.1698083998336386</v>
      </c>
      <c r="AD284" s="11">
        <f>'OddsRatio_working_3-way'!X284^(1/3)*SIN(('OddsRatio_working_3-way'!Y284+2*PI())/3)</f>
        <v>0.37504528090696332</v>
      </c>
      <c r="AE284" s="11">
        <f>'OddsRatio_working_3-way'!X284^(1/3)*SIN(('OddsRatio_working_3-way'!Y284+4*PI())/3)</f>
        <v>-0.54485368074060203</v>
      </c>
      <c r="AF284" s="11">
        <f>-'OddsRatio_working_3-way'!U284/(3*'OddsRatio_working_3-way'!X284^(1/3))*COS(('OddsRatio_working_3-way'!Y284)/3)</f>
        <v>0.53110391313447902</v>
      </c>
      <c r="AG284" s="11">
        <f>-'OddsRatio_working_3-way'!U284/(3*'OddsRatio_working_3-way'!X284^(1/3))*COS(('OddsRatio_working_3-way'!Y284+2*PI())/3)</f>
        <v>-0.41261034459915591</v>
      </c>
      <c r="AH284" s="11">
        <f>-'OddsRatio_working_3-way'!U284/(3*'OddsRatio_working_3-way'!X284^(1/3))*COS(('OddsRatio_working_3-way'!Y284+4*PI())/3)</f>
        <v>-0.11849356853532331</v>
      </c>
      <c r="AI284" s="11">
        <f>'OddsRatio_working_3-way'!U284/(3*'OddsRatio_working_3-way'!X284^(1/3))*SIN(('OddsRatio_working_3-way'!Y284)/3)</f>
        <v>-0.1698083998336386</v>
      </c>
      <c r="AJ284" s="11">
        <f>'OddsRatio_working_3-way'!U284/(3*'OddsRatio_working_3-way'!X284^(1/3))*SIN(('OddsRatio_working_3-way'!Y284+2*PI())/3)</f>
        <v>-0.37504528090696332</v>
      </c>
      <c r="AK284" s="11">
        <f>'OddsRatio_working_3-way'!U284/(3*'OddsRatio_working_3-way'!X284^(1/3))*SIN(('OddsRatio_working_3-way'!Y284+4*PI())/3)</f>
        <v>0.54485368074060203</v>
      </c>
      <c r="AL284" s="11">
        <f>'OddsRatio_working_3-way'!Z284+'OddsRatio_working_3-way'!AF284</f>
        <v>1.062207826268958</v>
      </c>
      <c r="AM284" s="11">
        <f>'OddsRatio_working_3-way'!AA284+'OddsRatio_working_3-way'!AG284</f>
        <v>-0.82522068919831182</v>
      </c>
      <c r="AN284" s="11">
        <f>'OddsRatio_working_3-way'!AB284+'OddsRatio_working_3-way'!AH284</f>
        <v>-0.23698713707064661</v>
      </c>
      <c r="AO284" s="11">
        <f>'OddsRatio_working_3-way'!AC284+'OddsRatio_working_3-way'!AI284</f>
        <v>0</v>
      </c>
      <c r="AP284" s="11">
        <f>'OddsRatio_working_3-way'!AD284+'OddsRatio_working_3-way'!AJ284</f>
        <v>0</v>
      </c>
      <c r="AQ284" s="11">
        <f>'OddsRatio_working_3-way'!AE284+'OddsRatio_working_3-way'!AK284</f>
        <v>0</v>
      </c>
      <c r="AR284" s="10">
        <f>IF(A284="","",IF(('OddsRatio_working_3-way'!X284=0),IF(Q284&gt;0,-Q284^(1/3),(-Q284)^(1/3)),'OddsRatio_working_3-way'!AL284-'OddsRatio_working_3-way'!R284/3))</f>
        <v>1.062207826268958</v>
      </c>
      <c r="AS284" s="11">
        <f>IF(('OddsRatio_working_3-way'!X284=0),IF(Q284&gt;0,-Q284^(1/3),(-Q284)^(1/3)),'OddsRatio_working_3-way'!AM284-'OddsRatio_working_3-way'!R284/3)</f>
        <v>-0.82522068919831182</v>
      </c>
      <c r="AT284" s="11">
        <f>IF(('OddsRatio_working_3-way'!X284=0),IF(Q284&gt;0,-Q284^(1/3),(-Q284)^(1/3)),'OddsRatio_working_3-way'!AN284-'OddsRatio_working_3-way'!R284/3)</f>
        <v>-0.23698713707064661</v>
      </c>
      <c r="AU284" s="11">
        <f>IF(('OddsRatio_working_3-way'!X284=0),0,'OddsRatio_working_3-way'!AO284)</f>
        <v>0</v>
      </c>
      <c r="AV284" s="11">
        <f>IF(('OddsRatio_working_3-way'!X284=0),0,'OddsRatio_working_3-way'!AP284)</f>
        <v>0</v>
      </c>
      <c r="AW284" s="11">
        <f>IF(('OddsRatio_working_3-way'!X284=0),0,'OddsRatio_working_3-way'!AQ284)</f>
        <v>0</v>
      </c>
    </row>
    <row r="285" spans="1:49" x14ac:dyDescent="0.2">
      <c r="A285" s="4">
        <f>IF('True_Odds_Calculator_3-way'!A286="","",'True_Odds_Calculator_3-way'!A286)</f>
        <v>2.16</v>
      </c>
      <c r="B285" s="4">
        <f>IF('True_Odds_Calculator_3-way'!B286="","",'True_Odds_Calculator_3-way'!B286)</f>
        <v>3.61</v>
      </c>
      <c r="C285" s="4">
        <f>IF('True_Odds_Calculator_3-way'!C286="","",'True_Odds_Calculator_3-way'!C286)</f>
        <v>3.34</v>
      </c>
      <c r="D285" s="9">
        <f t="shared" si="65"/>
        <v>0.44800412685388186</v>
      </c>
      <c r="E285" s="9">
        <f t="shared" si="66"/>
        <v>0.26509200849045106</v>
      </c>
      <c r="F285" s="9">
        <f t="shared" si="67"/>
        <v>0.28690386465566736</v>
      </c>
      <c r="G285" s="9">
        <f t="shared" si="68"/>
        <v>1.0621743926213059</v>
      </c>
      <c r="H285" s="9">
        <f t="shared" si="69"/>
        <v>2.2321222954407149</v>
      </c>
      <c r="I285" s="9">
        <f t="shared" si="70"/>
        <v>3.772275164741608</v>
      </c>
      <c r="J285" s="9">
        <f t="shared" si="71"/>
        <v>3.4854880787338551</v>
      </c>
      <c r="K285" s="11">
        <f t="shared" si="72"/>
        <v>0.46296296296296291</v>
      </c>
      <c r="L285" s="11">
        <f t="shared" si="73"/>
        <v>0.2770083102493075</v>
      </c>
      <c r="M285" s="11">
        <f t="shared" si="74"/>
        <v>0.29940119760479045</v>
      </c>
      <c r="N285" s="11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-0.27202381939721676</v>
      </c>
      <c r="O285" s="11">
        <f>0</f>
        <v>0</v>
      </c>
      <c r="P285" s="11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0.2346031237002757</v>
      </c>
      <c r="Q285" s="11">
        <f>2*'OddsRatio_working_3-way'!K285*'OddsRatio_working_3-way'!L285*'OddsRatio_working_3-way'!M285</f>
        <v>7.6793166514001865E-2</v>
      </c>
      <c r="R285" s="11">
        <f t="shared" si="75"/>
        <v>0</v>
      </c>
      <c r="S285" s="11">
        <f t="shared" si="76"/>
        <v>-0.86243595954257846</v>
      </c>
      <c r="T285" s="11">
        <f t="shared" si="77"/>
        <v>-0.28230309641328261</v>
      </c>
      <c r="U285" s="11">
        <f>'OddsRatio_working_3-way'!S285-'OddsRatio_working_3-way'!R285^2/3</f>
        <v>-0.86243595954257846</v>
      </c>
      <c r="V285" s="11">
        <f>'OddsRatio_working_3-way'!S285*'OddsRatio_working_3-way'!R285/3-2*'OddsRatio_working_3-way'!R285^3/27-'OddsRatio_working_3-way'!T285</f>
        <v>0.28230309641328261</v>
      </c>
      <c r="W285" s="11">
        <f>'OddsRatio_working_3-way'!V285^2+4*'OddsRatio_working_3-way'!U285^3/27</f>
        <v>-1.5338477451318028E-2</v>
      </c>
      <c r="X285" s="11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0.15413753249601891</v>
      </c>
      <c r="Y285" s="11">
        <f>IF('OddsRatio_working_3-way'!W285&gt;=0,IF('OddsRatio_working_3-way'!V285+SQRT('OddsRatio_working_3-way'!W285)&gt;0,0,PI()),ACOS('OddsRatio_working_3-way'!V285/(2*'OddsRatio_working_3-way'!X285)))</f>
        <v>0.41342386061231773</v>
      </c>
      <c r="Z285" s="11">
        <f>'OddsRatio_working_3-way'!X285^(1/3)*COS('OddsRatio_working_3-way'!Y285/3)</f>
        <v>0.53108719631065304</v>
      </c>
      <c r="AA285" s="11">
        <f>'OddsRatio_working_3-way'!X285^(1/3)*COS(('OddsRatio_working_3-way'!Y285+2*PI())/3)</f>
        <v>-0.32933060562402666</v>
      </c>
      <c r="AB285" s="11">
        <f>'OddsRatio_working_3-way'!X285^(1/3)*COS(('OddsRatio_working_3-way'!Y285+4*PI())/3)</f>
        <v>-0.20175659068662638</v>
      </c>
      <c r="AC285" s="11">
        <f>'OddsRatio_working_3-way'!X285^(1/3)*SIN('OddsRatio_working_3-way'!Y285/3)</f>
        <v>7.3654891865709449E-2</v>
      </c>
      <c r="AD285" s="11">
        <f>'OddsRatio_working_3-way'!X285^(1/3)*SIN(('OddsRatio_working_3-way'!Y285+2*PI())/3)</f>
        <v>0.42310755769682412</v>
      </c>
      <c r="AE285" s="11">
        <f>'OddsRatio_working_3-way'!X285^(1/3)*SIN(('OddsRatio_working_3-way'!Y285+4*PI())/3)</f>
        <v>-0.49676244956253351</v>
      </c>
      <c r="AF285" s="11">
        <f>-'OddsRatio_working_3-way'!U285/(3*'OddsRatio_working_3-way'!X285^(1/3))*COS(('OddsRatio_working_3-way'!Y285)/3)</f>
        <v>0.53108719631065293</v>
      </c>
      <c r="AG285" s="11">
        <f>-'OddsRatio_working_3-way'!U285/(3*'OddsRatio_working_3-way'!X285^(1/3))*COS(('OddsRatio_working_3-way'!Y285+2*PI())/3)</f>
        <v>-0.32933060562402655</v>
      </c>
      <c r="AH285" s="11">
        <f>-'OddsRatio_working_3-way'!U285/(3*'OddsRatio_working_3-way'!X285^(1/3))*COS(('OddsRatio_working_3-way'!Y285+4*PI())/3)</f>
        <v>-0.20175659068662632</v>
      </c>
      <c r="AI285" s="11">
        <f>'OddsRatio_working_3-way'!U285/(3*'OddsRatio_working_3-way'!X285^(1/3))*SIN(('OddsRatio_working_3-way'!Y285)/3)</f>
        <v>-7.3654891865709435E-2</v>
      </c>
      <c r="AJ285" s="11">
        <f>'OddsRatio_working_3-way'!U285/(3*'OddsRatio_working_3-way'!X285^(1/3))*SIN(('OddsRatio_working_3-way'!Y285+2*PI())/3)</f>
        <v>-0.42310755769682407</v>
      </c>
      <c r="AK285" s="11">
        <f>'OddsRatio_working_3-way'!U285/(3*'OddsRatio_working_3-way'!X285^(1/3))*SIN(('OddsRatio_working_3-way'!Y285+4*PI())/3)</f>
        <v>0.4967624495625334</v>
      </c>
      <c r="AL285" s="11">
        <f>'OddsRatio_working_3-way'!Z285+'OddsRatio_working_3-way'!AF285</f>
        <v>1.0621743926213059</v>
      </c>
      <c r="AM285" s="11">
        <f>'OddsRatio_working_3-way'!AA285+'OddsRatio_working_3-way'!AG285</f>
        <v>-0.65866121124805321</v>
      </c>
      <c r="AN285" s="11">
        <f>'OddsRatio_working_3-way'!AB285+'OddsRatio_working_3-way'!AH285</f>
        <v>-0.40351318137325271</v>
      </c>
      <c r="AO285" s="11">
        <f>'OddsRatio_working_3-way'!AC285+'OddsRatio_working_3-way'!AI285</f>
        <v>0</v>
      </c>
      <c r="AP285" s="11">
        <f>'OddsRatio_working_3-way'!AD285+'OddsRatio_working_3-way'!AJ285</f>
        <v>0</v>
      </c>
      <c r="AQ285" s="11">
        <f>'OddsRatio_working_3-way'!AE285+'OddsRatio_working_3-way'!AK285</f>
        <v>0</v>
      </c>
      <c r="AR285" s="10">
        <f>IF(A285="","",IF(('OddsRatio_working_3-way'!X285=0),IF(Q285&gt;0,-Q285^(1/3),(-Q285)^(1/3)),'OddsRatio_working_3-way'!AL285-'OddsRatio_working_3-way'!R285/3))</f>
        <v>1.0621743926213059</v>
      </c>
      <c r="AS285" s="11">
        <f>IF(('OddsRatio_working_3-way'!X285=0),IF(Q285&gt;0,-Q285^(1/3),(-Q285)^(1/3)),'OddsRatio_working_3-way'!AM285-'OddsRatio_working_3-way'!R285/3)</f>
        <v>-0.65866121124805321</v>
      </c>
      <c r="AT285" s="11">
        <f>IF(('OddsRatio_working_3-way'!X285=0),IF(Q285&gt;0,-Q285^(1/3),(-Q285)^(1/3)),'OddsRatio_working_3-way'!AN285-'OddsRatio_working_3-way'!R285/3)</f>
        <v>-0.40351318137325271</v>
      </c>
      <c r="AU285" s="11">
        <f>IF(('OddsRatio_working_3-way'!X285=0),0,'OddsRatio_working_3-way'!AO285)</f>
        <v>0</v>
      </c>
      <c r="AV285" s="11">
        <f>IF(('OddsRatio_working_3-way'!X285=0),0,'OddsRatio_working_3-way'!AP285)</f>
        <v>0</v>
      </c>
      <c r="AW285" s="11">
        <f>IF(('OddsRatio_working_3-way'!X285=0),0,'OddsRatio_working_3-way'!AQ285)</f>
        <v>0</v>
      </c>
    </row>
    <row r="286" spans="1:49" x14ac:dyDescent="0.2">
      <c r="A286" s="4">
        <f>IF('True_Odds_Calculator_3-way'!A287="","",'True_Odds_Calculator_3-way'!A287)</f>
        <v>1.51</v>
      </c>
      <c r="B286" s="4">
        <f>IF('True_Odds_Calculator_3-way'!B287="","",'True_Odds_Calculator_3-way'!B287)</f>
        <v>4.51</v>
      </c>
      <c r="C286" s="4">
        <f>IF('True_Odds_Calculator_3-way'!C287="","",'True_Odds_Calculator_3-way'!C287)</f>
        <v>5.74</v>
      </c>
      <c r="D286" s="9">
        <f t="shared" si="65"/>
        <v>0.63744172155708845</v>
      </c>
      <c r="E286" s="9">
        <f t="shared" si="66"/>
        <v>0.203480251929501</v>
      </c>
      <c r="F286" s="9">
        <f t="shared" si="67"/>
        <v>0.1590780265134106</v>
      </c>
      <c r="G286" s="9">
        <f t="shared" si="68"/>
        <v>1.1152369873839718</v>
      </c>
      <c r="H286" s="9">
        <f t="shared" si="69"/>
        <v>1.5687708635658253</v>
      </c>
      <c r="I286" s="9">
        <f t="shared" si="70"/>
        <v>4.9144818257177407</v>
      </c>
      <c r="J286" s="9">
        <f t="shared" si="71"/>
        <v>6.2862233202000271</v>
      </c>
      <c r="K286" s="11">
        <f t="shared" si="72"/>
        <v>0.66225165562913912</v>
      </c>
      <c r="L286" s="11">
        <f t="shared" si="73"/>
        <v>0.22172949002217296</v>
      </c>
      <c r="M286" s="11">
        <f t="shared" si="74"/>
        <v>0.17421602787456444</v>
      </c>
      <c r="N286" s="11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-0.21706522496024172</v>
      </c>
      <c r="O286" s="11">
        <f>0</f>
        <v>0</v>
      </c>
      <c r="P286" s="11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0.22409838389762043</v>
      </c>
      <c r="Q286" s="11">
        <f>2*'OddsRatio_working_3-way'!K286*'OddsRatio_working_3-way'!L286*'OddsRatio_working_3-way'!M286</f>
        <v>5.1164014588497807E-2</v>
      </c>
      <c r="R286" s="11">
        <f t="shared" si="75"/>
        <v>0</v>
      </c>
      <c r="S286" s="11">
        <f t="shared" si="76"/>
        <v>-1.0324011316813504</v>
      </c>
      <c r="T286" s="11">
        <f t="shared" si="77"/>
        <v>-0.23570802093181509</v>
      </c>
      <c r="U286" s="11">
        <f>'OddsRatio_working_3-way'!S286-'OddsRatio_working_3-way'!R286^2/3</f>
        <v>-1.0324011316813504</v>
      </c>
      <c r="V286" s="11">
        <f>'OddsRatio_working_3-way'!S286*'OddsRatio_working_3-way'!R286/3-2*'OddsRatio_working_3-way'!R286^3/27-'OddsRatio_working_3-way'!T286</f>
        <v>0.23570802093181509</v>
      </c>
      <c r="W286" s="11">
        <f>'OddsRatio_working_3-way'!V286^2+4*'OddsRatio_working_3-way'!U286^3/27</f>
        <v>-0.10746201195505201</v>
      </c>
      <c r="X286" s="11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0.20187885171969164</v>
      </c>
      <c r="Y286" s="11">
        <f>IF('OddsRatio_working_3-way'!W286&gt;=0,IF('OddsRatio_working_3-way'!V286+SQRT('OddsRatio_working_3-way'!W286)&gt;0,0,PI()),ACOS('OddsRatio_working_3-way'!V286/(2*'OddsRatio_working_3-way'!X286)))</f>
        <v>0.9474125432446272</v>
      </c>
      <c r="Z286" s="11">
        <f>'OddsRatio_working_3-way'!X286^(1/3)*COS('OddsRatio_working_3-way'!Y286/3)</f>
        <v>0.55761849369198602</v>
      </c>
      <c r="AA286" s="11">
        <f>'OddsRatio_working_3-way'!X286^(1/3)*COS(('OddsRatio_working_3-way'!Y286+2*PI())/3)</f>
        <v>-0.43659547736009113</v>
      </c>
      <c r="AB286" s="11">
        <f>'OddsRatio_working_3-way'!X286^(1/3)*COS(('OddsRatio_working_3-way'!Y286+4*PI())/3)</f>
        <v>-0.12102301633189504</v>
      </c>
      <c r="AC286" s="11">
        <f>'OddsRatio_working_3-way'!X286^(1/3)*SIN('OddsRatio_working_3-way'!Y286/3)</f>
        <v>0.18219584532346175</v>
      </c>
      <c r="AD286" s="11">
        <f>'OddsRatio_working_3-way'!X286^(1/3)*SIN(('OddsRatio_working_3-way'!Y286+2*PI())/3)</f>
        <v>0.39181385849554179</v>
      </c>
      <c r="AE286" s="11">
        <f>'OddsRatio_working_3-way'!X286^(1/3)*SIN(('OddsRatio_working_3-way'!Y286+4*PI())/3)</f>
        <v>-0.57400970381900351</v>
      </c>
      <c r="AF286" s="11">
        <f>-'OddsRatio_working_3-way'!U286/(3*'OddsRatio_working_3-way'!X286^(1/3))*COS(('OddsRatio_working_3-way'!Y286)/3)</f>
        <v>0.55761849369198579</v>
      </c>
      <c r="AG286" s="11">
        <f>-'OddsRatio_working_3-way'!U286/(3*'OddsRatio_working_3-way'!X286^(1/3))*COS(('OddsRatio_working_3-way'!Y286+2*PI())/3)</f>
        <v>-0.43659547736009097</v>
      </c>
      <c r="AH286" s="11">
        <f>-'OddsRatio_working_3-way'!U286/(3*'OddsRatio_working_3-way'!X286^(1/3))*COS(('OddsRatio_working_3-way'!Y286+4*PI())/3)</f>
        <v>-0.12102301633189499</v>
      </c>
      <c r="AI286" s="11">
        <f>'OddsRatio_working_3-way'!U286/(3*'OddsRatio_working_3-way'!X286^(1/3))*SIN(('OddsRatio_working_3-way'!Y286)/3)</f>
        <v>-0.1821958453234617</v>
      </c>
      <c r="AJ286" s="11">
        <f>'OddsRatio_working_3-way'!U286/(3*'OddsRatio_working_3-way'!X286^(1/3))*SIN(('OddsRatio_working_3-way'!Y286+2*PI())/3)</f>
        <v>-0.39181385849554162</v>
      </c>
      <c r="AK286" s="11">
        <f>'OddsRatio_working_3-way'!U286/(3*'OddsRatio_working_3-way'!X286^(1/3))*SIN(('OddsRatio_working_3-way'!Y286+4*PI())/3)</f>
        <v>0.57400970381900329</v>
      </c>
      <c r="AL286" s="11">
        <f>'OddsRatio_working_3-way'!Z286+'OddsRatio_working_3-way'!AF286</f>
        <v>1.1152369873839718</v>
      </c>
      <c r="AM286" s="11">
        <f>'OddsRatio_working_3-way'!AA286+'OddsRatio_working_3-way'!AG286</f>
        <v>-0.87319095472018216</v>
      </c>
      <c r="AN286" s="11">
        <f>'OddsRatio_working_3-way'!AB286+'OddsRatio_working_3-way'!AH286</f>
        <v>-0.24204603266379005</v>
      </c>
      <c r="AO286" s="11">
        <f>'OddsRatio_working_3-way'!AC286+'OddsRatio_working_3-way'!AI286</f>
        <v>0</v>
      </c>
      <c r="AP286" s="11">
        <f>'OddsRatio_working_3-way'!AD286+'OddsRatio_working_3-way'!AJ286</f>
        <v>0</v>
      </c>
      <c r="AQ286" s="11">
        <f>'OddsRatio_working_3-way'!AE286+'OddsRatio_working_3-way'!AK286</f>
        <v>0</v>
      </c>
      <c r="AR286" s="10">
        <f>IF(A286="","",IF(('OddsRatio_working_3-way'!X286=0),IF(Q286&gt;0,-Q286^(1/3),(-Q286)^(1/3)),'OddsRatio_working_3-way'!AL286-'OddsRatio_working_3-way'!R286/3))</f>
        <v>1.1152369873839718</v>
      </c>
      <c r="AS286" s="11">
        <f>IF(('OddsRatio_working_3-way'!X286=0),IF(Q286&gt;0,-Q286^(1/3),(-Q286)^(1/3)),'OddsRatio_working_3-way'!AM286-'OddsRatio_working_3-way'!R286/3)</f>
        <v>-0.87319095472018216</v>
      </c>
      <c r="AT286" s="11">
        <f>IF(('OddsRatio_working_3-way'!X286=0),IF(Q286&gt;0,-Q286^(1/3),(-Q286)^(1/3)),'OddsRatio_working_3-way'!AN286-'OddsRatio_working_3-way'!R286/3)</f>
        <v>-0.24204603266379005</v>
      </c>
      <c r="AU286" s="11">
        <f>IF(('OddsRatio_working_3-way'!X286=0),0,'OddsRatio_working_3-way'!AO286)</f>
        <v>0</v>
      </c>
      <c r="AV286" s="11">
        <f>IF(('OddsRatio_working_3-way'!X286=0),0,'OddsRatio_working_3-way'!AP286)</f>
        <v>0</v>
      </c>
      <c r="AW286" s="11">
        <f>IF(('OddsRatio_working_3-way'!X286=0),0,'OddsRatio_working_3-way'!AQ286)</f>
        <v>0</v>
      </c>
    </row>
    <row r="287" spans="1:49" x14ac:dyDescent="0.2">
      <c r="A287" s="4">
        <f>IF('True_Odds_Calculator_3-way'!A288="","",'True_Odds_Calculator_3-way'!A288)</f>
        <v>1.49</v>
      </c>
      <c r="B287" s="4">
        <f>IF('True_Odds_Calculator_3-way'!B288="","",'True_Odds_Calculator_3-way'!B288)</f>
        <v>4.25</v>
      </c>
      <c r="C287" s="4">
        <f>IF('True_Odds_Calculator_3-way'!C288="","",'True_Odds_Calculator_3-way'!C288)</f>
        <v>6.65</v>
      </c>
      <c r="D287" s="9">
        <f t="shared" si="65"/>
        <v>0.64670635102899832</v>
      </c>
      <c r="E287" s="9">
        <f t="shared" si="66"/>
        <v>0.21629115624055562</v>
      </c>
      <c r="F287" s="9">
        <f t="shared" si="67"/>
        <v>0.13700249273044623</v>
      </c>
      <c r="G287" s="9">
        <f t="shared" si="68"/>
        <v>1.1148915512154378</v>
      </c>
      <c r="H287" s="9">
        <f t="shared" si="69"/>
        <v>1.5462968600955644</v>
      </c>
      <c r="I287" s="9">
        <f t="shared" si="70"/>
        <v>4.6233975414501725</v>
      </c>
      <c r="J287" s="9">
        <f t="shared" si="71"/>
        <v>7.299137264367225</v>
      </c>
      <c r="K287" s="11">
        <f t="shared" si="72"/>
        <v>0.67114093959731547</v>
      </c>
      <c r="L287" s="11">
        <f t="shared" si="73"/>
        <v>0.23529411764705882</v>
      </c>
      <c r="M287" s="11">
        <f t="shared" si="74"/>
        <v>0.15037593984962405</v>
      </c>
      <c r="N287" s="11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-0.21366384773619806</v>
      </c>
      <c r="O287" s="11">
        <f>0</f>
        <v>0</v>
      </c>
      <c r="P287" s="11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0.22298145680031103</v>
      </c>
      <c r="Q287" s="11">
        <f>2*'OddsRatio_working_3-way'!K287*'OddsRatio_working_3-way'!L287*'OddsRatio_working_3-way'!M287</f>
        <v>4.749338802988521E-2</v>
      </c>
      <c r="R287" s="11">
        <f t="shared" si="75"/>
        <v>0</v>
      </c>
      <c r="S287" s="11">
        <f t="shared" si="76"/>
        <v>-1.0436087300815486</v>
      </c>
      <c r="T287" s="11">
        <f t="shared" si="77"/>
        <v>-0.22228087967658119</v>
      </c>
      <c r="U287" s="11">
        <f>'OddsRatio_working_3-way'!S287-'OddsRatio_working_3-way'!R287^2/3</f>
        <v>-1.0436087300815486</v>
      </c>
      <c r="V287" s="11">
        <f>'OddsRatio_working_3-way'!S287*'OddsRatio_working_3-way'!R287/3-2*'OddsRatio_working_3-way'!R287^3/27-'OddsRatio_working_3-way'!T287</f>
        <v>0.22228087967658119</v>
      </c>
      <c r="W287" s="11">
        <f>'OddsRatio_working_3-way'!V287^2+4*'OddsRatio_working_3-way'!U287^3/27</f>
        <v>-0.11897851214727173</v>
      </c>
      <c r="X287" s="11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0.20517510912453935</v>
      </c>
      <c r="Y287" s="11">
        <f>IF('OddsRatio_working_3-way'!W287&gt;=0,IF('OddsRatio_working_3-way'!V287+SQRT('OddsRatio_working_3-way'!W287)&gt;0,0,PI()),ACOS('OddsRatio_working_3-way'!V287/(2*'OddsRatio_working_3-way'!X287)))</f>
        <v>0.99835501190035214</v>
      </c>
      <c r="Z287" s="11">
        <f>'OddsRatio_working_3-way'!X287^(1/3)*COS('OddsRatio_working_3-way'!Y287/3)</f>
        <v>0.55744577560771902</v>
      </c>
      <c r="AA287" s="11">
        <f>'OddsRatio_working_3-way'!X287^(1/3)*COS(('OddsRatio_working_3-way'!Y287+2*PI())/3)</f>
        <v>-0.44558462087414336</v>
      </c>
      <c r="AB287" s="11">
        <f>'OddsRatio_working_3-way'!X287^(1/3)*COS(('OddsRatio_working_3-way'!Y287+4*PI())/3)</f>
        <v>-0.11186115473357552</v>
      </c>
      <c r="AC287" s="11">
        <f>'OddsRatio_working_3-way'!X287^(1/3)*SIN('OddsRatio_working_3-way'!Y287/3)</f>
        <v>0.19267533301115183</v>
      </c>
      <c r="AD287" s="11">
        <f>'OddsRatio_working_3-way'!X287^(1/3)*SIN(('OddsRatio_working_3-way'!Y287+2*PI())/3)</f>
        <v>0.38642453640302854</v>
      </c>
      <c r="AE287" s="11">
        <f>'OddsRatio_working_3-way'!X287^(1/3)*SIN(('OddsRatio_working_3-way'!Y287+4*PI())/3)</f>
        <v>-0.57909986941418035</v>
      </c>
      <c r="AF287" s="11">
        <f>-'OddsRatio_working_3-way'!U287/(3*'OddsRatio_working_3-way'!X287^(1/3))*COS(('OddsRatio_working_3-way'!Y287)/3)</f>
        <v>0.5574457756077188</v>
      </c>
      <c r="AG287" s="11">
        <f>-'OddsRatio_working_3-way'!U287/(3*'OddsRatio_working_3-way'!X287^(1/3))*COS(('OddsRatio_working_3-way'!Y287+2*PI())/3)</f>
        <v>-0.44558462087414319</v>
      </c>
      <c r="AH287" s="11">
        <f>-'OddsRatio_working_3-way'!U287/(3*'OddsRatio_working_3-way'!X287^(1/3))*COS(('OddsRatio_working_3-way'!Y287+4*PI())/3)</f>
        <v>-0.11186115473357547</v>
      </c>
      <c r="AI287" s="11">
        <f>'OddsRatio_working_3-way'!U287/(3*'OddsRatio_working_3-way'!X287^(1/3))*SIN(('OddsRatio_working_3-way'!Y287)/3)</f>
        <v>-0.19267533301115178</v>
      </c>
      <c r="AJ287" s="11">
        <f>'OddsRatio_working_3-way'!U287/(3*'OddsRatio_working_3-way'!X287^(1/3))*SIN(('OddsRatio_working_3-way'!Y287+2*PI())/3)</f>
        <v>-0.38642453640302843</v>
      </c>
      <c r="AK287" s="11">
        <f>'OddsRatio_working_3-way'!U287/(3*'OddsRatio_working_3-way'!X287^(1/3))*SIN(('OddsRatio_working_3-way'!Y287+4*PI())/3)</f>
        <v>0.57909986941418012</v>
      </c>
      <c r="AL287" s="11">
        <f>'OddsRatio_working_3-way'!Z287+'OddsRatio_working_3-way'!AF287</f>
        <v>1.1148915512154378</v>
      </c>
      <c r="AM287" s="11">
        <f>'OddsRatio_working_3-way'!AA287+'OddsRatio_working_3-way'!AG287</f>
        <v>-0.8911692417482866</v>
      </c>
      <c r="AN287" s="11">
        <f>'OddsRatio_working_3-way'!AB287+'OddsRatio_working_3-way'!AH287</f>
        <v>-0.22372230946715099</v>
      </c>
      <c r="AO287" s="11">
        <f>'OddsRatio_working_3-way'!AC287+'OddsRatio_working_3-way'!AI287</f>
        <v>0</v>
      </c>
      <c r="AP287" s="11">
        <f>'OddsRatio_working_3-way'!AD287+'OddsRatio_working_3-way'!AJ287</f>
        <v>0</v>
      </c>
      <c r="AQ287" s="11">
        <f>'OddsRatio_working_3-way'!AE287+'OddsRatio_working_3-way'!AK287</f>
        <v>0</v>
      </c>
      <c r="AR287" s="10">
        <f>IF(A287="","",IF(('OddsRatio_working_3-way'!X287=0),IF(Q287&gt;0,-Q287^(1/3),(-Q287)^(1/3)),'OddsRatio_working_3-way'!AL287-'OddsRatio_working_3-way'!R287/3))</f>
        <v>1.1148915512154378</v>
      </c>
      <c r="AS287" s="11">
        <f>IF(('OddsRatio_working_3-way'!X287=0),IF(Q287&gt;0,-Q287^(1/3),(-Q287)^(1/3)),'OddsRatio_working_3-way'!AM287-'OddsRatio_working_3-way'!R287/3)</f>
        <v>-0.8911692417482866</v>
      </c>
      <c r="AT287" s="11">
        <f>IF(('OddsRatio_working_3-way'!X287=0),IF(Q287&gt;0,-Q287^(1/3),(-Q287)^(1/3)),'OddsRatio_working_3-way'!AN287-'OddsRatio_working_3-way'!R287/3)</f>
        <v>-0.22372230946715099</v>
      </c>
      <c r="AU287" s="11">
        <f>IF(('OddsRatio_working_3-way'!X287=0),0,'OddsRatio_working_3-way'!AO287)</f>
        <v>0</v>
      </c>
      <c r="AV287" s="11">
        <f>IF(('OddsRatio_working_3-way'!X287=0),0,'OddsRatio_working_3-way'!AP287)</f>
        <v>0</v>
      </c>
      <c r="AW287" s="11">
        <f>IF(('OddsRatio_working_3-way'!X287=0),0,'OddsRatio_working_3-way'!AQ287)</f>
        <v>0</v>
      </c>
    </row>
    <row r="288" spans="1:49" x14ac:dyDescent="0.2">
      <c r="A288" s="4">
        <f>IF('True_Odds_Calculator_3-way'!A289="","",'True_Odds_Calculator_3-way'!A289)</f>
        <v>1.51</v>
      </c>
      <c r="B288" s="4">
        <f>IF('True_Odds_Calculator_3-way'!B289="","",'True_Odds_Calculator_3-way'!B289)</f>
        <v>4.4800000000000004</v>
      </c>
      <c r="C288" s="4">
        <f>IF('True_Odds_Calculator_3-way'!C289="","",'True_Odds_Calculator_3-way'!C289)</f>
        <v>5.82</v>
      </c>
      <c r="D288" s="9">
        <f t="shared" si="65"/>
        <v>0.63780668917365091</v>
      </c>
      <c r="E288" s="9">
        <f t="shared" si="66"/>
        <v>0.20513244138873982</v>
      </c>
      <c r="F288" s="9">
        <f t="shared" si="67"/>
        <v>0.15706086943760933</v>
      </c>
      <c r="G288" s="9">
        <f t="shared" si="68"/>
        <v>1.1134768174424865</v>
      </c>
      <c r="H288" s="9">
        <f t="shared" si="69"/>
        <v>1.5678731768956682</v>
      </c>
      <c r="I288" s="9">
        <f t="shared" si="70"/>
        <v>4.8748993246998538</v>
      </c>
      <c r="J288" s="9">
        <f t="shared" si="71"/>
        <v>6.366958260072785</v>
      </c>
      <c r="K288" s="11">
        <f t="shared" si="72"/>
        <v>0.66225165562913912</v>
      </c>
      <c r="L288" s="11">
        <f t="shared" si="73"/>
        <v>0.2232142857142857</v>
      </c>
      <c r="M288" s="11">
        <f t="shared" si="74"/>
        <v>0.1718213058419244</v>
      </c>
      <c r="N288" s="11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-0.21727937949263143</v>
      </c>
      <c r="O288" s="11">
        <f>0</f>
        <v>0</v>
      </c>
      <c r="P288" s="11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0.22376799084486665</v>
      </c>
      <c r="Q288" s="11">
        <f>2*'OddsRatio_working_3-way'!K288*'OddsRatio_working_3-way'!L288*'OddsRatio_working_3-way'!M288</f>
        <v>5.0798635833113878E-2</v>
      </c>
      <c r="R288" s="11">
        <f t="shared" si="75"/>
        <v>0</v>
      </c>
      <c r="S288" s="11">
        <f t="shared" si="76"/>
        <v>-1.0298629873087211</v>
      </c>
      <c r="T288" s="11">
        <f t="shared" si="77"/>
        <v>-0.23379409473523743</v>
      </c>
      <c r="U288" s="11">
        <f>'OddsRatio_working_3-way'!S288-'OddsRatio_working_3-way'!R288^2/3</f>
        <v>-1.0298629873087211</v>
      </c>
      <c r="V288" s="11">
        <f>'OddsRatio_working_3-way'!S288*'OddsRatio_working_3-way'!R288/3-2*'OddsRatio_working_3-way'!R288^3/27-'OddsRatio_working_3-way'!T288</f>
        <v>0.23379409473523743</v>
      </c>
      <c r="W288" s="11">
        <f>'OddsRatio_working_3-way'!V288^2+4*'OddsRatio_working_3-way'!U288^3/27</f>
        <v>-0.10716120833535306</v>
      </c>
      <c r="X288" s="11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0.20113483479274682</v>
      </c>
      <c r="Y288" s="11">
        <f>IF('OddsRatio_working_3-way'!W288&gt;=0,IF('OddsRatio_working_3-way'!V288+SQRT('OddsRatio_working_3-way'!W288)&gt;0,0,PI()),ACOS('OddsRatio_working_3-way'!V288/(2*'OddsRatio_working_3-way'!X288)))</f>
        <v>0.95060916417669428</v>
      </c>
      <c r="Z288" s="11">
        <f>'OddsRatio_working_3-way'!X288^(1/3)*COS('OddsRatio_working_3-way'!Y288/3)</f>
        <v>0.55673840872124325</v>
      </c>
      <c r="AA288" s="11">
        <f>'OddsRatio_working_3-way'!X288^(1/3)*COS(('OddsRatio_working_3-way'!Y288+2*PI())/3)</f>
        <v>-0.43647519734660456</v>
      </c>
      <c r="AB288" s="11">
        <f>'OddsRatio_working_3-way'!X288^(1/3)*COS(('OddsRatio_working_3-way'!Y288+4*PI())/3)</f>
        <v>-0.12026321137463883</v>
      </c>
      <c r="AC288" s="11">
        <f>'OddsRatio_working_3-way'!X288^(1/3)*SIN('OddsRatio_working_3-way'!Y288/3)</f>
        <v>0.18256507522190057</v>
      </c>
      <c r="AD288" s="11">
        <f>'OddsRatio_working_3-way'!X288^(1/3)*SIN(('OddsRatio_working_3-way'!Y288+2*PI())/3)</f>
        <v>0.39086706760417023</v>
      </c>
      <c r="AE288" s="11">
        <f>'OddsRatio_working_3-way'!X288^(1/3)*SIN(('OddsRatio_working_3-way'!Y288+4*PI())/3)</f>
        <v>-0.5734321428260708</v>
      </c>
      <c r="AF288" s="11">
        <f>-'OddsRatio_working_3-way'!U288/(3*'OddsRatio_working_3-way'!X288^(1/3))*COS(('OddsRatio_working_3-way'!Y288)/3)</f>
        <v>0.55673840872124325</v>
      </c>
      <c r="AG288" s="11">
        <f>-'OddsRatio_working_3-way'!U288/(3*'OddsRatio_working_3-way'!X288^(1/3))*COS(('OddsRatio_working_3-way'!Y288+2*PI())/3)</f>
        <v>-0.43647519734660456</v>
      </c>
      <c r="AH288" s="11">
        <f>-'OddsRatio_working_3-way'!U288/(3*'OddsRatio_working_3-way'!X288^(1/3))*COS(('OddsRatio_working_3-way'!Y288+4*PI())/3)</f>
        <v>-0.12026321137463883</v>
      </c>
      <c r="AI288" s="11">
        <f>'OddsRatio_working_3-way'!U288/(3*'OddsRatio_working_3-way'!X288^(1/3))*SIN(('OddsRatio_working_3-way'!Y288)/3)</f>
        <v>-0.18256507522190057</v>
      </c>
      <c r="AJ288" s="11">
        <f>'OddsRatio_working_3-way'!U288/(3*'OddsRatio_working_3-way'!X288^(1/3))*SIN(('OddsRatio_working_3-way'!Y288+2*PI())/3)</f>
        <v>-0.39086706760417023</v>
      </c>
      <c r="AK288" s="11">
        <f>'OddsRatio_working_3-way'!U288/(3*'OddsRatio_working_3-way'!X288^(1/3))*SIN(('OddsRatio_working_3-way'!Y288+4*PI())/3)</f>
        <v>0.5734321428260708</v>
      </c>
      <c r="AL288" s="11">
        <f>'OddsRatio_working_3-way'!Z288+'OddsRatio_working_3-way'!AF288</f>
        <v>1.1134768174424865</v>
      </c>
      <c r="AM288" s="11">
        <f>'OddsRatio_working_3-way'!AA288+'OddsRatio_working_3-way'!AG288</f>
        <v>-0.87295039469320912</v>
      </c>
      <c r="AN288" s="11">
        <f>'OddsRatio_working_3-way'!AB288+'OddsRatio_working_3-way'!AH288</f>
        <v>-0.24052642274927766</v>
      </c>
      <c r="AO288" s="11">
        <f>'OddsRatio_working_3-way'!AC288+'OddsRatio_working_3-way'!AI288</f>
        <v>0</v>
      </c>
      <c r="AP288" s="11">
        <f>'OddsRatio_working_3-way'!AD288+'OddsRatio_working_3-way'!AJ288</f>
        <v>0</v>
      </c>
      <c r="AQ288" s="11">
        <f>'OddsRatio_working_3-way'!AE288+'OddsRatio_working_3-way'!AK288</f>
        <v>0</v>
      </c>
      <c r="AR288" s="10">
        <f>IF(A288="","",IF(('OddsRatio_working_3-way'!X288=0),IF(Q288&gt;0,-Q288^(1/3),(-Q288)^(1/3)),'OddsRatio_working_3-way'!AL288-'OddsRatio_working_3-way'!R288/3))</f>
        <v>1.1134768174424865</v>
      </c>
      <c r="AS288" s="11">
        <f>IF(('OddsRatio_working_3-way'!X288=0),IF(Q288&gt;0,-Q288^(1/3),(-Q288)^(1/3)),'OddsRatio_working_3-way'!AM288-'OddsRatio_working_3-way'!R288/3)</f>
        <v>-0.87295039469320912</v>
      </c>
      <c r="AT288" s="11">
        <f>IF(('OddsRatio_working_3-way'!X288=0),IF(Q288&gt;0,-Q288^(1/3),(-Q288)^(1/3)),'OddsRatio_working_3-way'!AN288-'OddsRatio_working_3-way'!R288/3)</f>
        <v>-0.24052642274927766</v>
      </c>
      <c r="AU288" s="11">
        <f>IF(('OddsRatio_working_3-way'!X288=0),0,'OddsRatio_working_3-way'!AO288)</f>
        <v>0</v>
      </c>
      <c r="AV288" s="11">
        <f>IF(('OddsRatio_working_3-way'!X288=0),0,'OddsRatio_working_3-way'!AP288)</f>
        <v>0</v>
      </c>
      <c r="AW288" s="11">
        <f>IF(('OddsRatio_working_3-way'!X288=0),0,'OddsRatio_working_3-way'!AQ288)</f>
        <v>0</v>
      </c>
    </row>
    <row r="289" spans="1:49" x14ac:dyDescent="0.2">
      <c r="A289" s="4">
        <f>IF('True_Odds_Calculator_3-way'!A290="","",'True_Odds_Calculator_3-way'!A290)</f>
        <v>1.81</v>
      </c>
      <c r="B289" s="4">
        <f>IF('True_Odds_Calculator_3-way'!B290="","",'True_Odds_Calculator_3-way'!B290)</f>
        <v>4.24</v>
      </c>
      <c r="C289" s="4">
        <f>IF('True_Odds_Calculator_3-way'!C290="","",'True_Odds_Calculator_3-way'!C290)</f>
        <v>3.79</v>
      </c>
      <c r="D289" s="9">
        <f t="shared" si="65"/>
        <v>0.53141315568205438</v>
      </c>
      <c r="E289" s="9">
        <f t="shared" si="66"/>
        <v>0.22089195844840606</v>
      </c>
      <c r="F289" s="9">
        <f t="shared" si="67"/>
        <v>0.24769488586953983</v>
      </c>
      <c r="G289" s="9">
        <f t="shared" si="68"/>
        <v>1.0886111319416689</v>
      </c>
      <c r="H289" s="9">
        <f t="shared" si="69"/>
        <v>1.8817750168727514</v>
      </c>
      <c r="I289" s="9">
        <f t="shared" si="70"/>
        <v>4.5271000674910082</v>
      </c>
      <c r="J289" s="9">
        <f t="shared" si="71"/>
        <v>4.0372250581172562</v>
      </c>
      <c r="K289" s="11">
        <f t="shared" si="72"/>
        <v>0.5524861878453039</v>
      </c>
      <c r="L289" s="11">
        <f t="shared" si="73"/>
        <v>0.23584905660377356</v>
      </c>
      <c r="M289" s="11">
        <f t="shared" si="74"/>
        <v>0.26385224274406333</v>
      </c>
      <c r="N289" s="11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-0.25173905114959871</v>
      </c>
      <c r="O289" s="11">
        <f>0</f>
        <v>0</v>
      </c>
      <c r="P289" s="11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0.23516487808420106</v>
      </c>
      <c r="Q289" s="11">
        <f>2*'OddsRatio_working_3-way'!K289*'OddsRatio_working_3-way'!L289*'OddsRatio_working_3-way'!M289</f>
        <v>6.8761660258538332E-2</v>
      </c>
      <c r="R289" s="11">
        <f t="shared" si="75"/>
        <v>0</v>
      </c>
      <c r="S289" s="11">
        <f t="shared" si="76"/>
        <v>-0.93416129523921865</v>
      </c>
      <c r="T289" s="11">
        <f t="shared" si="77"/>
        <v>-0.27314657755532712</v>
      </c>
      <c r="U289" s="11">
        <f>'OddsRatio_working_3-way'!S289-'OddsRatio_working_3-way'!R289^2/3</f>
        <v>-0.93416129523921865</v>
      </c>
      <c r="V289" s="11">
        <f>'OddsRatio_working_3-way'!S289*'OddsRatio_working_3-way'!R289/3-2*'OddsRatio_working_3-way'!R289^3/27-'OddsRatio_working_3-way'!T289</f>
        <v>0.27314657755532712</v>
      </c>
      <c r="W289" s="11">
        <f>'OddsRatio_working_3-way'!V289^2+4*'OddsRatio_working_3-way'!U289^3/27</f>
        <v>-4.6161717171377875E-2</v>
      </c>
      <c r="X289" s="11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0.17376044573029717</v>
      </c>
      <c r="Y289" s="11">
        <f>IF('OddsRatio_working_3-way'!W289&gt;=0,IF('OddsRatio_working_3-way'!V289+SQRT('OddsRatio_working_3-way'!W289)&gt;0,0,PI()),ACOS('OddsRatio_working_3-way'!V289/(2*'OddsRatio_working_3-way'!X289)))</f>
        <v>0.66650687066430203</v>
      </c>
      <c r="Z289" s="11">
        <f>'OddsRatio_working_3-way'!X289^(1/3)*COS('OddsRatio_working_3-way'!Y289/3)</f>
        <v>0.54430556597083457</v>
      </c>
      <c r="AA289" s="11">
        <f>'OddsRatio_working_3-way'!X289^(1/3)*COS(('OddsRatio_working_3-way'!Y289+2*PI())/3)</f>
        <v>-0.37863711023446256</v>
      </c>
      <c r="AB289" s="11">
        <f>'OddsRatio_working_3-way'!X289^(1/3)*COS(('OddsRatio_working_3-way'!Y289+4*PI())/3)</f>
        <v>-0.16566845573637193</v>
      </c>
      <c r="AC289" s="11">
        <f>'OddsRatio_working_3-way'!X289^(1/3)*SIN('OddsRatio_working_3-way'!Y289/3)</f>
        <v>0.1229575100034251</v>
      </c>
      <c r="AD289" s="11">
        <f>'OddsRatio_working_3-way'!X289^(1/3)*SIN(('OddsRatio_working_3-way'!Y289+2*PI())/3)</f>
        <v>0.40990369255029696</v>
      </c>
      <c r="AE289" s="11">
        <f>'OddsRatio_working_3-way'!X289^(1/3)*SIN(('OddsRatio_working_3-way'!Y289+4*PI())/3)</f>
        <v>-0.53286120255372205</v>
      </c>
      <c r="AF289" s="11">
        <f>-'OddsRatio_working_3-way'!U289/(3*'OddsRatio_working_3-way'!X289^(1/3))*COS(('OddsRatio_working_3-way'!Y289)/3)</f>
        <v>0.54430556597083446</v>
      </c>
      <c r="AG289" s="11">
        <f>-'OddsRatio_working_3-way'!U289/(3*'OddsRatio_working_3-way'!X289^(1/3))*COS(('OddsRatio_working_3-way'!Y289+2*PI())/3)</f>
        <v>-0.3786371102344625</v>
      </c>
      <c r="AH289" s="11">
        <f>-'OddsRatio_working_3-way'!U289/(3*'OddsRatio_working_3-way'!X289^(1/3))*COS(('OddsRatio_working_3-way'!Y289+4*PI())/3)</f>
        <v>-0.1656684557363719</v>
      </c>
      <c r="AI289" s="11">
        <f>'OddsRatio_working_3-way'!U289/(3*'OddsRatio_working_3-way'!X289^(1/3))*SIN(('OddsRatio_working_3-way'!Y289)/3)</f>
        <v>-0.12295751000342507</v>
      </c>
      <c r="AJ289" s="11">
        <f>'OddsRatio_working_3-way'!U289/(3*'OddsRatio_working_3-way'!X289^(1/3))*SIN(('OddsRatio_working_3-way'!Y289+2*PI())/3)</f>
        <v>-0.40990369255029691</v>
      </c>
      <c r="AK289" s="11">
        <f>'OddsRatio_working_3-way'!U289/(3*'OddsRatio_working_3-way'!X289^(1/3))*SIN(('OddsRatio_working_3-way'!Y289+4*PI())/3)</f>
        <v>0.53286120255372194</v>
      </c>
      <c r="AL289" s="11">
        <f>'OddsRatio_working_3-way'!Z289+'OddsRatio_working_3-way'!AF289</f>
        <v>1.0886111319416689</v>
      </c>
      <c r="AM289" s="11">
        <f>'OddsRatio_working_3-way'!AA289+'OddsRatio_working_3-way'!AG289</f>
        <v>-0.75727422046892512</v>
      </c>
      <c r="AN289" s="11">
        <f>'OddsRatio_working_3-way'!AB289+'OddsRatio_working_3-way'!AH289</f>
        <v>-0.3313369114727438</v>
      </c>
      <c r="AO289" s="11">
        <f>'OddsRatio_working_3-way'!AC289+'OddsRatio_working_3-way'!AI289</f>
        <v>0</v>
      </c>
      <c r="AP289" s="11">
        <f>'OddsRatio_working_3-way'!AD289+'OddsRatio_working_3-way'!AJ289</f>
        <v>0</v>
      </c>
      <c r="AQ289" s="11">
        <f>'OddsRatio_working_3-way'!AE289+'OddsRatio_working_3-way'!AK289</f>
        <v>0</v>
      </c>
      <c r="AR289" s="10">
        <f>IF(A289="","",IF(('OddsRatio_working_3-way'!X289=0),IF(Q289&gt;0,-Q289^(1/3),(-Q289)^(1/3)),'OddsRatio_working_3-way'!AL289-'OddsRatio_working_3-way'!R289/3))</f>
        <v>1.0886111319416689</v>
      </c>
      <c r="AS289" s="11">
        <f>IF(('OddsRatio_working_3-way'!X289=0),IF(Q289&gt;0,-Q289^(1/3),(-Q289)^(1/3)),'OddsRatio_working_3-way'!AM289-'OddsRatio_working_3-way'!R289/3)</f>
        <v>-0.75727422046892512</v>
      </c>
      <c r="AT289" s="11">
        <f>IF(('OddsRatio_working_3-way'!X289=0),IF(Q289&gt;0,-Q289^(1/3),(-Q289)^(1/3)),'OddsRatio_working_3-way'!AN289-'OddsRatio_working_3-way'!R289/3)</f>
        <v>-0.3313369114727438</v>
      </c>
      <c r="AU289" s="11">
        <f>IF(('OddsRatio_working_3-way'!X289=0),0,'OddsRatio_working_3-way'!AO289)</f>
        <v>0</v>
      </c>
      <c r="AV289" s="11">
        <f>IF(('OddsRatio_working_3-way'!X289=0),0,'OddsRatio_working_3-way'!AP289)</f>
        <v>0</v>
      </c>
      <c r="AW289" s="11">
        <f>IF(('OddsRatio_working_3-way'!X289=0),0,'OddsRatio_working_3-way'!AQ289)</f>
        <v>0</v>
      </c>
    </row>
    <row r="290" spans="1:49" x14ac:dyDescent="0.2">
      <c r="A290" s="4">
        <f>IF('True_Odds_Calculator_3-way'!A291="","",'True_Odds_Calculator_3-way'!A291)</f>
        <v>1.46</v>
      </c>
      <c r="B290" s="4">
        <f>IF('True_Odds_Calculator_3-way'!B291="","",'True_Odds_Calculator_3-way'!B291)</f>
        <v>4.71</v>
      </c>
      <c r="C290" s="4">
        <f>IF('True_Odds_Calculator_3-way'!C291="","",'True_Odds_Calculator_3-way'!C291)</f>
        <v>6.28</v>
      </c>
      <c r="D290" s="9">
        <f t="shared" si="65"/>
        <v>0.66060107558118142</v>
      </c>
      <c r="E290" s="9">
        <f t="shared" si="66"/>
        <v>0.19441295823219421</v>
      </c>
      <c r="F290" s="9">
        <f t="shared" si="67"/>
        <v>0.1449859661866244</v>
      </c>
      <c r="G290" s="9">
        <f t="shared" si="68"/>
        <v>1.1168975891954795</v>
      </c>
      <c r="H290" s="9">
        <f t="shared" si="69"/>
        <v>1.5137728910299204</v>
      </c>
      <c r="I290" s="9">
        <f t="shared" si="70"/>
        <v>5.1436900559152283</v>
      </c>
      <c r="J290" s="9">
        <f t="shared" si="71"/>
        <v>6.8972192709521316</v>
      </c>
      <c r="K290" s="11">
        <f t="shared" si="72"/>
        <v>0.68493150684931503</v>
      </c>
      <c r="L290" s="11">
        <f t="shared" si="73"/>
        <v>0.21231422505307856</v>
      </c>
      <c r="M290" s="11">
        <f t="shared" si="74"/>
        <v>0.15923566878980891</v>
      </c>
      <c r="N290" s="11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-0.20865666283385853</v>
      </c>
      <c r="O290" s="11">
        <f>0</f>
        <v>0</v>
      </c>
      <c r="P290" s="11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0.21882573801932556</v>
      </c>
      <c r="Q290" s="11">
        <f>2*'OddsRatio_working_3-way'!K290*'OddsRatio_working_3-way'!L290*'OddsRatio_working_3-way'!M290</f>
        <v>4.6312325506735565E-2</v>
      </c>
      <c r="R290" s="11">
        <f t="shared" si="75"/>
        <v>0</v>
      </c>
      <c r="S290" s="11">
        <f t="shared" si="76"/>
        <v>-1.0487359236333809</v>
      </c>
      <c r="T290" s="11">
        <f t="shared" si="77"/>
        <v>-0.22195469283246155</v>
      </c>
      <c r="U290" s="11">
        <f>'OddsRatio_working_3-way'!S290-'OddsRatio_working_3-way'!R290^2/3</f>
        <v>-1.0487359236333809</v>
      </c>
      <c r="V290" s="11">
        <f>'OddsRatio_working_3-way'!S290*'OddsRatio_working_3-way'!R290/3-2*'OddsRatio_working_3-way'!R290^3/27-'OddsRatio_working_3-way'!T290</f>
        <v>0.22195469283246155</v>
      </c>
      <c r="W290" s="11">
        <f>'OddsRatio_working_3-way'!V290^2+4*'OddsRatio_working_3-way'!U290^3/27</f>
        <v>-0.12161746229232831</v>
      </c>
      <c r="X290" s="11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0.20668898613779635</v>
      </c>
      <c r="Y290" s="11">
        <f>IF('OddsRatio_working_3-way'!W290&gt;=0,IF('OddsRatio_working_3-way'!V290+SQRT('OddsRatio_working_3-way'!W290)&gt;0,0,PI()),ACOS('OddsRatio_working_3-way'!V290/(2*'OddsRatio_working_3-way'!X290)))</f>
        <v>1.0040034794905313</v>
      </c>
      <c r="Z290" s="11">
        <f>'OddsRatio_working_3-way'!X290^(1/3)*COS('OddsRatio_working_3-way'!Y290/3)</f>
        <v>0.55844879459773977</v>
      </c>
      <c r="AA290" s="11">
        <f>'OddsRatio_working_3-way'!X290^(1/3)*COS(('OddsRatio_working_3-way'!Y290+2*PI())/3)</f>
        <v>-0.44740640813116367</v>
      </c>
      <c r="AB290" s="11">
        <f>'OddsRatio_working_3-way'!X290^(1/3)*COS(('OddsRatio_working_3-way'!Y290+4*PI())/3)</f>
        <v>-0.11104238646657627</v>
      </c>
      <c r="AC290" s="11">
        <f>'OddsRatio_working_3-way'!X290^(1/3)*SIN('OddsRatio_working_3-way'!Y290/3)</f>
        <v>0.19419985845375476</v>
      </c>
      <c r="AD290" s="11">
        <f>'OddsRatio_working_3-way'!X290^(1/3)*SIN(('OddsRatio_working_3-way'!Y290+2*PI())/3)</f>
        <v>0.38653091360756325</v>
      </c>
      <c r="AE290" s="11">
        <f>'OddsRatio_working_3-way'!X290^(1/3)*SIN(('OddsRatio_working_3-way'!Y290+4*PI())/3)</f>
        <v>-0.58073077206131796</v>
      </c>
      <c r="AF290" s="11">
        <f>-'OddsRatio_working_3-way'!U290/(3*'OddsRatio_working_3-way'!X290^(1/3))*COS(('OddsRatio_working_3-way'!Y290)/3)</f>
        <v>0.55844879459773977</v>
      </c>
      <c r="AG290" s="11">
        <f>-'OddsRatio_working_3-way'!U290/(3*'OddsRatio_working_3-way'!X290^(1/3))*COS(('OddsRatio_working_3-way'!Y290+2*PI())/3)</f>
        <v>-0.44740640813116367</v>
      </c>
      <c r="AH290" s="11">
        <f>-'OddsRatio_working_3-way'!U290/(3*'OddsRatio_working_3-way'!X290^(1/3))*COS(('OddsRatio_working_3-way'!Y290+4*PI())/3)</f>
        <v>-0.11104238646657627</v>
      </c>
      <c r="AI290" s="11">
        <f>'OddsRatio_working_3-way'!U290/(3*'OddsRatio_working_3-way'!X290^(1/3))*SIN(('OddsRatio_working_3-way'!Y290)/3)</f>
        <v>-0.19419985845375476</v>
      </c>
      <c r="AJ290" s="11">
        <f>'OddsRatio_working_3-way'!U290/(3*'OddsRatio_working_3-way'!X290^(1/3))*SIN(('OddsRatio_working_3-way'!Y290+2*PI())/3)</f>
        <v>-0.38653091360756325</v>
      </c>
      <c r="AK290" s="11">
        <f>'OddsRatio_working_3-way'!U290/(3*'OddsRatio_working_3-way'!X290^(1/3))*SIN(('OddsRatio_working_3-way'!Y290+4*PI())/3)</f>
        <v>0.58073077206131796</v>
      </c>
      <c r="AL290" s="11">
        <f>'OddsRatio_working_3-way'!Z290+'OddsRatio_working_3-way'!AF290</f>
        <v>1.1168975891954795</v>
      </c>
      <c r="AM290" s="11">
        <f>'OddsRatio_working_3-way'!AA290+'OddsRatio_working_3-way'!AG290</f>
        <v>-0.89481281626232734</v>
      </c>
      <c r="AN290" s="11">
        <f>'OddsRatio_working_3-way'!AB290+'OddsRatio_working_3-way'!AH290</f>
        <v>-0.22208477293315254</v>
      </c>
      <c r="AO290" s="11">
        <f>'OddsRatio_working_3-way'!AC290+'OddsRatio_working_3-way'!AI290</f>
        <v>0</v>
      </c>
      <c r="AP290" s="11">
        <f>'OddsRatio_working_3-way'!AD290+'OddsRatio_working_3-way'!AJ290</f>
        <v>0</v>
      </c>
      <c r="AQ290" s="11">
        <f>'OddsRatio_working_3-way'!AE290+'OddsRatio_working_3-way'!AK290</f>
        <v>0</v>
      </c>
      <c r="AR290" s="10">
        <f>IF(A290="","",IF(('OddsRatio_working_3-way'!X290=0),IF(Q290&gt;0,-Q290^(1/3),(-Q290)^(1/3)),'OddsRatio_working_3-way'!AL290-'OddsRatio_working_3-way'!R290/3))</f>
        <v>1.1168975891954795</v>
      </c>
      <c r="AS290" s="11">
        <f>IF(('OddsRatio_working_3-way'!X290=0),IF(Q290&gt;0,-Q290^(1/3),(-Q290)^(1/3)),'OddsRatio_working_3-way'!AM290-'OddsRatio_working_3-way'!R290/3)</f>
        <v>-0.89481281626232734</v>
      </c>
      <c r="AT290" s="11">
        <f>IF(('OddsRatio_working_3-way'!X290=0),IF(Q290&gt;0,-Q290^(1/3),(-Q290)^(1/3)),'OddsRatio_working_3-way'!AN290-'OddsRatio_working_3-way'!R290/3)</f>
        <v>-0.22208477293315254</v>
      </c>
      <c r="AU290" s="11">
        <f>IF(('OddsRatio_working_3-way'!X290=0),0,'OddsRatio_working_3-way'!AO290)</f>
        <v>0</v>
      </c>
      <c r="AV290" s="11">
        <f>IF(('OddsRatio_working_3-way'!X290=0),0,'OddsRatio_working_3-way'!AP290)</f>
        <v>0</v>
      </c>
      <c r="AW290" s="11">
        <f>IF(('OddsRatio_working_3-way'!X290=0),0,'OddsRatio_working_3-way'!AQ290)</f>
        <v>0</v>
      </c>
    </row>
    <row r="291" spans="1:49" x14ac:dyDescent="0.2">
      <c r="A291" s="4">
        <f>IF('True_Odds_Calculator_3-way'!A292="","",'True_Odds_Calculator_3-way'!A292)</f>
        <v>5.43</v>
      </c>
      <c r="B291" s="4">
        <f>IF('True_Odds_Calculator_3-way'!B292="","",'True_Odds_Calculator_3-way'!B292)</f>
        <v>3.98</v>
      </c>
      <c r="C291" s="4">
        <f>IF('True_Odds_Calculator_3-way'!C292="","",'True_Odds_Calculator_3-way'!C292)</f>
        <v>1.61</v>
      </c>
      <c r="D291" s="9">
        <f t="shared" si="65"/>
        <v>0.16964921311637732</v>
      </c>
      <c r="E291" s="9">
        <f t="shared" si="66"/>
        <v>0.23296591046485318</v>
      </c>
      <c r="F291" s="9">
        <f t="shared" si="67"/>
        <v>0.59738487641876969</v>
      </c>
      <c r="G291" s="9">
        <f t="shared" si="68"/>
        <v>1.1048568834096741</v>
      </c>
      <c r="H291" s="9">
        <f t="shared" si="69"/>
        <v>5.8945159935048563</v>
      </c>
      <c r="I291" s="9">
        <f t="shared" si="70"/>
        <v>4.2924735125608295</v>
      </c>
      <c r="J291" s="9">
        <f t="shared" si="71"/>
        <v>1.6739626988799012</v>
      </c>
      <c r="K291" s="11">
        <f t="shared" si="72"/>
        <v>0.18416206261510129</v>
      </c>
      <c r="L291" s="11">
        <f t="shared" si="73"/>
        <v>0.25125628140703515</v>
      </c>
      <c r="M291" s="11">
        <f t="shared" si="74"/>
        <v>0.6211180124223602</v>
      </c>
      <c r="N291" s="11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-0.23144139994666968</v>
      </c>
      <c r="O291" s="11">
        <f>0</f>
        <v>0</v>
      </c>
      <c r="P291" s="11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0.23049716629312902</v>
      </c>
      <c r="Q291" s="11">
        <f>2*'OddsRatio_working_3-way'!K291*'OddsRatio_working_3-way'!L291*'OddsRatio_working_3-way'!M291</f>
        <v>5.748059009803716E-2</v>
      </c>
      <c r="R291" s="11">
        <f t="shared" si="75"/>
        <v>0</v>
      </c>
      <c r="S291" s="11">
        <f t="shared" si="76"/>
        <v>-0.9959202041909605</v>
      </c>
      <c r="T291" s="11">
        <f t="shared" si="77"/>
        <v>-0.24835915316482804</v>
      </c>
      <c r="U291" s="11">
        <f>'OddsRatio_working_3-way'!S291-'OddsRatio_working_3-way'!R291^2/3</f>
        <v>-0.9959202041909605</v>
      </c>
      <c r="V291" s="11">
        <f>'OddsRatio_working_3-way'!S291*'OddsRatio_working_3-way'!R291/3-2*'OddsRatio_working_3-way'!R291^3/27-'OddsRatio_working_3-way'!T291</f>
        <v>0.24835915316482804</v>
      </c>
      <c r="W291" s="11">
        <f>'OddsRatio_working_3-way'!V291^2+4*'OddsRatio_working_3-way'!U291^3/27</f>
        <v>-8.4660024204774892E-2</v>
      </c>
      <c r="X291" s="11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0.19127355617382491</v>
      </c>
      <c r="Y291" s="11">
        <f>IF('OddsRatio_working_3-way'!W291&gt;=0,IF('OddsRatio_working_3-way'!V291+SQRT('OddsRatio_working_3-way'!W291)&gt;0,0,PI()),ACOS('OddsRatio_working_3-way'!V291/(2*'OddsRatio_working_3-way'!X291)))</f>
        <v>0.86423125670075429</v>
      </c>
      <c r="Z291" s="11">
        <f>'OddsRatio_working_3-way'!X291^(1/3)*COS('OddsRatio_working_3-way'!Y291/3)</f>
        <v>0.55242844170483718</v>
      </c>
      <c r="AA291" s="11">
        <f>'OddsRatio_working_3-way'!X291^(1/3)*COS(('OddsRatio_working_3-way'!Y291+2*PI())/3)</f>
        <v>-0.41797868623219625</v>
      </c>
      <c r="AB291" s="11">
        <f>'OddsRatio_working_3-way'!X291^(1/3)*COS(('OddsRatio_working_3-way'!Y291+4*PI())/3)</f>
        <v>-0.13444975547264093</v>
      </c>
      <c r="AC291" s="11">
        <f>'OddsRatio_working_3-way'!X291^(1/3)*SIN('OddsRatio_working_3-way'!Y291/3)</f>
        <v>0.16369550449707609</v>
      </c>
      <c r="AD291" s="11">
        <f>'OddsRatio_working_3-way'!X291^(1/3)*SIN(('OddsRatio_working_3-way'!Y291+2*PI())/3)</f>
        <v>0.39656931204090173</v>
      </c>
      <c r="AE291" s="11">
        <f>'OddsRatio_working_3-way'!X291^(1/3)*SIN(('OddsRatio_working_3-way'!Y291+4*PI())/3)</f>
        <v>-0.56026481653797777</v>
      </c>
      <c r="AF291" s="11">
        <f>-'OddsRatio_working_3-way'!U291/(3*'OddsRatio_working_3-way'!X291^(1/3))*COS(('OddsRatio_working_3-way'!Y291)/3)</f>
        <v>0.55242844170483707</v>
      </c>
      <c r="AG291" s="11">
        <f>-'OddsRatio_working_3-way'!U291/(3*'OddsRatio_working_3-way'!X291^(1/3))*COS(('OddsRatio_working_3-way'!Y291+2*PI())/3)</f>
        <v>-0.41797868623219619</v>
      </c>
      <c r="AH291" s="11">
        <f>-'OddsRatio_working_3-way'!U291/(3*'OddsRatio_working_3-way'!X291^(1/3))*COS(('OddsRatio_working_3-way'!Y291+4*PI())/3)</f>
        <v>-0.1344497554726409</v>
      </c>
      <c r="AI291" s="11">
        <f>'OddsRatio_working_3-way'!U291/(3*'OddsRatio_working_3-way'!X291^(1/3))*SIN(('OddsRatio_working_3-way'!Y291)/3)</f>
        <v>-0.16369550449707607</v>
      </c>
      <c r="AJ291" s="11">
        <f>'OddsRatio_working_3-way'!U291/(3*'OddsRatio_working_3-way'!X291^(1/3))*SIN(('OddsRatio_working_3-way'!Y291+2*PI())/3)</f>
        <v>-0.39656931204090162</v>
      </c>
      <c r="AK291" s="11">
        <f>'OddsRatio_working_3-way'!U291/(3*'OddsRatio_working_3-way'!X291^(1/3))*SIN(('OddsRatio_working_3-way'!Y291+4*PI())/3)</f>
        <v>0.56026481653797766</v>
      </c>
      <c r="AL291" s="11">
        <f>'OddsRatio_working_3-way'!Z291+'OddsRatio_working_3-way'!AF291</f>
        <v>1.1048568834096741</v>
      </c>
      <c r="AM291" s="11">
        <f>'OddsRatio_working_3-way'!AA291+'OddsRatio_working_3-way'!AG291</f>
        <v>-0.8359573724643925</v>
      </c>
      <c r="AN291" s="11">
        <f>'OddsRatio_working_3-way'!AB291+'OddsRatio_working_3-way'!AH291</f>
        <v>-0.26889951094528186</v>
      </c>
      <c r="AO291" s="11">
        <f>'OddsRatio_working_3-way'!AC291+'OddsRatio_working_3-way'!AI291</f>
        <v>0</v>
      </c>
      <c r="AP291" s="11">
        <f>'OddsRatio_working_3-way'!AD291+'OddsRatio_working_3-way'!AJ291</f>
        <v>0</v>
      </c>
      <c r="AQ291" s="11">
        <f>'OddsRatio_working_3-way'!AE291+'OddsRatio_working_3-way'!AK291</f>
        <v>0</v>
      </c>
      <c r="AR291" s="10">
        <f>IF(A291="","",IF(('OddsRatio_working_3-way'!X291=0),IF(Q291&gt;0,-Q291^(1/3),(-Q291)^(1/3)),'OddsRatio_working_3-way'!AL291-'OddsRatio_working_3-way'!R291/3))</f>
        <v>1.1048568834096741</v>
      </c>
      <c r="AS291" s="11">
        <f>IF(('OddsRatio_working_3-way'!X291=0),IF(Q291&gt;0,-Q291^(1/3),(-Q291)^(1/3)),'OddsRatio_working_3-way'!AM291-'OddsRatio_working_3-way'!R291/3)</f>
        <v>-0.8359573724643925</v>
      </c>
      <c r="AT291" s="11">
        <f>IF(('OddsRatio_working_3-way'!X291=0),IF(Q291&gt;0,-Q291^(1/3),(-Q291)^(1/3)),'OddsRatio_working_3-way'!AN291-'OddsRatio_working_3-way'!R291/3)</f>
        <v>-0.26889951094528186</v>
      </c>
      <c r="AU291" s="11">
        <f>IF(('OddsRatio_working_3-way'!X291=0),0,'OddsRatio_working_3-way'!AO291)</f>
        <v>0</v>
      </c>
      <c r="AV291" s="11">
        <f>IF(('OddsRatio_working_3-way'!X291=0),0,'OddsRatio_working_3-way'!AP291)</f>
        <v>0</v>
      </c>
      <c r="AW291" s="11">
        <f>IF(('OddsRatio_working_3-way'!X291=0),0,'OddsRatio_working_3-way'!AQ291)</f>
        <v>0</v>
      </c>
    </row>
    <row r="292" spans="1:49" x14ac:dyDescent="0.2">
      <c r="A292" s="4">
        <f>IF('True_Odds_Calculator_3-way'!A293="","",'True_Odds_Calculator_3-way'!A293)</f>
        <v>1.61</v>
      </c>
      <c r="B292" s="4">
        <f>IF('True_Odds_Calculator_3-way'!B293="","",'True_Odds_Calculator_3-way'!B293)</f>
        <v>4.34</v>
      </c>
      <c r="C292" s="4">
        <f>IF('True_Odds_Calculator_3-way'!C293="","",'True_Odds_Calculator_3-way'!C293)</f>
        <v>4.9400000000000004</v>
      </c>
      <c r="D292" s="9">
        <f t="shared" si="65"/>
        <v>0.59849969673301684</v>
      </c>
      <c r="E292" s="9">
        <f t="shared" si="66"/>
        <v>0.21398845776000719</v>
      </c>
      <c r="F292" s="9">
        <f t="shared" si="67"/>
        <v>0.18751184550697625</v>
      </c>
      <c r="G292" s="9">
        <f t="shared" si="68"/>
        <v>1.0997452831861292</v>
      </c>
      <c r="H292" s="9">
        <f t="shared" si="69"/>
        <v>1.670844622743539</v>
      </c>
      <c r="I292" s="9">
        <f t="shared" si="70"/>
        <v>4.6731492458416719</v>
      </c>
      <c r="J292" s="9">
        <f t="shared" si="71"/>
        <v>5.3329964157533487</v>
      </c>
      <c r="K292" s="11">
        <f t="shared" si="72"/>
        <v>0.6211180124223602</v>
      </c>
      <c r="L292" s="11">
        <f t="shared" si="73"/>
        <v>0.2304147465437788</v>
      </c>
      <c r="M292" s="11">
        <f t="shared" si="74"/>
        <v>0.20242914979757085</v>
      </c>
      <c r="N292" s="11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-0.23255729601889552</v>
      </c>
      <c r="O292" s="11">
        <f>0</f>
        <v>0</v>
      </c>
      <c r="P292" s="11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0.22857801069107733</v>
      </c>
      <c r="Q292" s="11">
        <f>2*'OddsRatio_working_3-way'!K292*'OddsRatio_working_3-way'!L292*'OddsRatio_working_3-way'!M292</f>
        <v>5.7941194091527842E-2</v>
      </c>
      <c r="R292" s="11">
        <f t="shared" si="75"/>
        <v>0</v>
      </c>
      <c r="S292" s="11">
        <f t="shared" si="76"/>
        <v>-0.98288901102679282</v>
      </c>
      <c r="T292" s="11">
        <f t="shared" si="77"/>
        <v>-0.24914803828309073</v>
      </c>
      <c r="U292" s="11">
        <f>'OddsRatio_working_3-way'!S292-'OddsRatio_working_3-way'!R292^2/3</f>
        <v>-0.98288901102679282</v>
      </c>
      <c r="V292" s="11">
        <f>'OddsRatio_working_3-way'!S292*'OddsRatio_working_3-way'!R292/3-2*'OddsRatio_working_3-way'!R292^3/27-'OddsRatio_working_3-way'!T292</f>
        <v>0.24914803828309073</v>
      </c>
      <c r="W292" s="11">
        <f>'OddsRatio_working_3-way'!V292^2+4*'OddsRatio_working_3-way'!U292^3/27</f>
        <v>-7.8597904064761484E-2</v>
      </c>
      <c r="X292" s="11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0.18753176333962329</v>
      </c>
      <c r="Y292" s="11">
        <f>IF('OddsRatio_working_3-way'!W292&gt;=0,IF('OddsRatio_working_3-way'!V292+SQRT('OddsRatio_working_3-way'!W292)&gt;0,0,PI()),ACOS('OddsRatio_working_3-way'!V292/(2*'OddsRatio_working_3-way'!X292)))</f>
        <v>0.84426316123218437</v>
      </c>
      <c r="Z292" s="11">
        <f>'OddsRatio_working_3-way'!X292^(1/3)*COS('OddsRatio_working_3-way'!Y292/3)</f>
        <v>0.5498726415930647</v>
      </c>
      <c r="AA292" s="11">
        <f>'OddsRatio_working_3-way'!X292^(1/3)*COS(('OddsRatio_working_3-way'!Y292+2*PI())/3)</f>
        <v>-0.41260371445711203</v>
      </c>
      <c r="AB292" s="11">
        <f>'OddsRatio_working_3-way'!X292^(1/3)*COS(('OddsRatio_working_3-way'!Y292+4*PI())/3)</f>
        <v>-0.13726892713595293</v>
      </c>
      <c r="AC292" s="11">
        <f>'OddsRatio_working_3-way'!X292^(1/3)*SIN('OddsRatio_working_3-way'!Y292/3)</f>
        <v>0.15896461357713967</v>
      </c>
      <c r="AD292" s="11">
        <f>'OddsRatio_working_3-way'!X292^(1/3)*SIN(('OddsRatio_working_3-way'!Y292+2*PI())/3)</f>
        <v>0.39672136967707999</v>
      </c>
      <c r="AE292" s="11">
        <f>'OddsRatio_working_3-way'!X292^(1/3)*SIN(('OddsRatio_working_3-way'!Y292+4*PI())/3)</f>
        <v>-0.55568598325421958</v>
      </c>
      <c r="AF292" s="11">
        <f>-'OddsRatio_working_3-way'!U292/(3*'OddsRatio_working_3-way'!X292^(1/3))*COS(('OddsRatio_working_3-way'!Y292)/3)</f>
        <v>0.54987264159306448</v>
      </c>
      <c r="AG292" s="11">
        <f>-'OddsRatio_working_3-way'!U292/(3*'OddsRatio_working_3-way'!X292^(1/3))*COS(('OddsRatio_working_3-way'!Y292+2*PI())/3)</f>
        <v>-0.41260371445711186</v>
      </c>
      <c r="AH292" s="11">
        <f>-'OddsRatio_working_3-way'!U292/(3*'OddsRatio_working_3-way'!X292^(1/3))*COS(('OddsRatio_working_3-way'!Y292+4*PI())/3)</f>
        <v>-0.13726892713595287</v>
      </c>
      <c r="AI292" s="11">
        <f>'OddsRatio_working_3-way'!U292/(3*'OddsRatio_working_3-way'!X292^(1/3))*SIN(('OddsRatio_working_3-way'!Y292)/3)</f>
        <v>-0.15896461357713962</v>
      </c>
      <c r="AJ292" s="11">
        <f>'OddsRatio_working_3-way'!U292/(3*'OddsRatio_working_3-way'!X292^(1/3))*SIN(('OddsRatio_working_3-way'!Y292+2*PI())/3)</f>
        <v>-0.39672136967707988</v>
      </c>
      <c r="AK292" s="11">
        <f>'OddsRatio_working_3-way'!U292/(3*'OddsRatio_working_3-way'!X292^(1/3))*SIN(('OddsRatio_working_3-way'!Y292+4*PI())/3)</f>
        <v>0.55568598325421936</v>
      </c>
      <c r="AL292" s="11">
        <f>'OddsRatio_working_3-way'!Z292+'OddsRatio_working_3-way'!AF292</f>
        <v>1.0997452831861292</v>
      </c>
      <c r="AM292" s="11">
        <f>'OddsRatio_working_3-way'!AA292+'OddsRatio_working_3-way'!AG292</f>
        <v>-0.82520742891422394</v>
      </c>
      <c r="AN292" s="11">
        <f>'OddsRatio_working_3-way'!AB292+'OddsRatio_working_3-way'!AH292</f>
        <v>-0.2745378542719058</v>
      </c>
      <c r="AO292" s="11">
        <f>'OddsRatio_working_3-way'!AC292+'OddsRatio_working_3-way'!AI292</f>
        <v>0</v>
      </c>
      <c r="AP292" s="11">
        <f>'OddsRatio_working_3-way'!AD292+'OddsRatio_working_3-way'!AJ292</f>
        <v>0</v>
      </c>
      <c r="AQ292" s="11">
        <f>'OddsRatio_working_3-way'!AE292+'OddsRatio_working_3-way'!AK292</f>
        <v>0</v>
      </c>
      <c r="AR292" s="10">
        <f>IF(A292="","",IF(('OddsRatio_working_3-way'!X292=0),IF(Q292&gt;0,-Q292^(1/3),(-Q292)^(1/3)),'OddsRatio_working_3-way'!AL292-'OddsRatio_working_3-way'!R292/3))</f>
        <v>1.0997452831861292</v>
      </c>
      <c r="AS292" s="11">
        <f>IF(('OddsRatio_working_3-way'!X292=0),IF(Q292&gt;0,-Q292^(1/3),(-Q292)^(1/3)),'OddsRatio_working_3-way'!AM292-'OddsRatio_working_3-way'!R292/3)</f>
        <v>-0.82520742891422394</v>
      </c>
      <c r="AT292" s="11">
        <f>IF(('OddsRatio_working_3-way'!X292=0),IF(Q292&gt;0,-Q292^(1/3),(-Q292)^(1/3)),'OddsRatio_working_3-way'!AN292-'OddsRatio_working_3-way'!R292/3)</f>
        <v>-0.2745378542719058</v>
      </c>
      <c r="AU292" s="11">
        <f>IF(('OddsRatio_working_3-way'!X292=0),0,'OddsRatio_working_3-way'!AO292)</f>
        <v>0</v>
      </c>
      <c r="AV292" s="11">
        <f>IF(('OddsRatio_working_3-way'!X292=0),0,'OddsRatio_working_3-way'!AP292)</f>
        <v>0</v>
      </c>
      <c r="AW292" s="11">
        <f>IF(('OddsRatio_working_3-way'!X292=0),0,'OddsRatio_working_3-way'!AQ292)</f>
        <v>0</v>
      </c>
    </row>
    <row r="293" spans="1:49" x14ac:dyDescent="0.2">
      <c r="A293" s="4">
        <f>IF('True_Odds_Calculator_3-way'!A294="","",'True_Odds_Calculator_3-way'!A294)</f>
        <v>2.0299999999999998</v>
      </c>
      <c r="B293" s="4">
        <f>IF('True_Odds_Calculator_3-way'!B294="","",'True_Odds_Calculator_3-way'!B294)</f>
        <v>4.03</v>
      </c>
      <c r="C293" s="4">
        <f>IF('True_Odds_Calculator_3-way'!C294="","",'True_Odds_Calculator_3-way'!C294)</f>
        <v>3.21</v>
      </c>
      <c r="D293" s="9">
        <f t="shared" si="65"/>
        <v>0.47232969649391032</v>
      </c>
      <c r="E293" s="9">
        <f t="shared" si="66"/>
        <v>0.23329502420507273</v>
      </c>
      <c r="F293" s="9">
        <f t="shared" si="67"/>
        <v>0.29437527930101698</v>
      </c>
      <c r="G293" s="9">
        <f t="shared" si="68"/>
        <v>1.084626415282991</v>
      </c>
      <c r="H293" s="9">
        <f t="shared" si="69"/>
        <v>2.1171652077414804</v>
      </c>
      <c r="I293" s="9">
        <f t="shared" si="70"/>
        <v>4.2864180383074633</v>
      </c>
      <c r="J293" s="9">
        <f t="shared" si="71"/>
        <v>3.397024377775411</v>
      </c>
      <c r="K293" s="11">
        <f t="shared" si="72"/>
        <v>0.49261083743842371</v>
      </c>
      <c r="L293" s="11">
        <f t="shared" si="73"/>
        <v>0.24813895781637715</v>
      </c>
      <c r="M293" s="11">
        <f t="shared" si="74"/>
        <v>0.3115264797507788</v>
      </c>
      <c r="N293" s="11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-0.26264310886892572</v>
      </c>
      <c r="O293" s="11">
        <f>0</f>
        <v>0</v>
      </c>
      <c r="P293" s="11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0.23875991981779304</v>
      </c>
      <c r="Q293" s="11">
        <f>2*'OddsRatio_working_3-way'!K293*'OddsRatio_working_3-way'!L293*'OddsRatio_working_3-way'!M293</f>
        <v>7.6159464056712298E-2</v>
      </c>
      <c r="R293" s="11">
        <f t="shared" si="75"/>
        <v>0</v>
      </c>
      <c r="S293" s="11">
        <f t="shared" si="76"/>
        <v>-0.90906599775647723</v>
      </c>
      <c r="T293" s="11">
        <f t="shared" si="77"/>
        <v>-0.28997320502598956</v>
      </c>
      <c r="U293" s="11">
        <f>'OddsRatio_working_3-way'!S293-'OddsRatio_working_3-way'!R293^2/3</f>
        <v>-0.90906599775647723</v>
      </c>
      <c r="V293" s="11">
        <f>'OddsRatio_working_3-way'!S293*'OddsRatio_working_3-way'!R293/3-2*'OddsRatio_working_3-way'!R293^3/27-'OddsRatio_working_3-way'!T293</f>
        <v>0.28997320502598956</v>
      </c>
      <c r="W293" s="11">
        <f>'OddsRatio_working_3-way'!V293^2+4*'OddsRatio_working_3-way'!U293^3/27</f>
        <v>-2.7212286878800049E-2</v>
      </c>
      <c r="X293" s="11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0.16680583511364688</v>
      </c>
      <c r="Y293" s="11">
        <f>IF('OddsRatio_working_3-way'!W293&gt;=0,IF('OddsRatio_working_3-way'!V293+SQRT('OddsRatio_working_3-way'!W293)&gt;0,0,PI()),ACOS('OddsRatio_working_3-way'!V293/(2*'OddsRatio_working_3-way'!X293)))</f>
        <v>0.51722671895182648</v>
      </c>
      <c r="Z293" s="11">
        <f>'OddsRatio_working_3-way'!X293^(1/3)*COS('OddsRatio_working_3-way'!Y293/3)</f>
        <v>0.5423132076414956</v>
      </c>
      <c r="AA293" s="11">
        <f>'OddsRatio_working_3-way'!X293^(1/3)*COS(('OddsRatio_working_3-way'!Y293+2*PI())/3)</f>
        <v>-0.35294161499219318</v>
      </c>
      <c r="AB293" s="11">
        <f>'OddsRatio_working_3-way'!X293^(1/3)*COS(('OddsRatio_working_3-way'!Y293+4*PI())/3)</f>
        <v>-0.18937159264930231</v>
      </c>
      <c r="AC293" s="11">
        <f>'OddsRatio_working_3-way'!X293^(1/3)*SIN('OddsRatio_working_3-way'!Y293/3)</f>
        <v>9.4437196431021025E-2</v>
      </c>
      <c r="AD293" s="11">
        <f>'OddsRatio_working_3-way'!X293^(1/3)*SIN(('OddsRatio_working_3-way'!Y293+2*PI())/3)</f>
        <v>0.4224384164098498</v>
      </c>
      <c r="AE293" s="11">
        <f>'OddsRatio_working_3-way'!X293^(1/3)*SIN(('OddsRatio_working_3-way'!Y293+4*PI())/3)</f>
        <v>-0.51687561284087091</v>
      </c>
      <c r="AF293" s="11">
        <f>-'OddsRatio_working_3-way'!U293/(3*'OddsRatio_working_3-way'!X293^(1/3))*COS(('OddsRatio_working_3-way'!Y293)/3)</f>
        <v>0.54231320764149538</v>
      </c>
      <c r="AG293" s="11">
        <f>-'OddsRatio_working_3-way'!U293/(3*'OddsRatio_working_3-way'!X293^(1/3))*COS(('OddsRatio_working_3-way'!Y293+2*PI())/3)</f>
        <v>-0.35294161499219306</v>
      </c>
      <c r="AH293" s="11">
        <f>-'OddsRatio_working_3-way'!U293/(3*'OddsRatio_working_3-way'!X293^(1/3))*COS(('OddsRatio_working_3-way'!Y293+4*PI())/3)</f>
        <v>-0.18937159264930226</v>
      </c>
      <c r="AI293" s="11">
        <f>'OddsRatio_working_3-way'!U293/(3*'OddsRatio_working_3-way'!X293^(1/3))*SIN(('OddsRatio_working_3-way'!Y293)/3)</f>
        <v>-9.4437196431020998E-2</v>
      </c>
      <c r="AJ293" s="11">
        <f>'OddsRatio_working_3-way'!U293/(3*'OddsRatio_working_3-way'!X293^(1/3))*SIN(('OddsRatio_working_3-way'!Y293+2*PI())/3)</f>
        <v>-0.42243841640984964</v>
      </c>
      <c r="AK293" s="11">
        <f>'OddsRatio_working_3-way'!U293/(3*'OddsRatio_working_3-way'!X293^(1/3))*SIN(('OddsRatio_working_3-way'!Y293+4*PI())/3)</f>
        <v>0.51687561284087069</v>
      </c>
      <c r="AL293" s="11">
        <f>'OddsRatio_working_3-way'!Z293+'OddsRatio_working_3-way'!AF293</f>
        <v>1.084626415282991</v>
      </c>
      <c r="AM293" s="11">
        <f>'OddsRatio_working_3-way'!AA293+'OddsRatio_working_3-way'!AG293</f>
        <v>-0.70588322998438624</v>
      </c>
      <c r="AN293" s="11">
        <f>'OddsRatio_working_3-way'!AB293+'OddsRatio_working_3-way'!AH293</f>
        <v>-0.37874318529860457</v>
      </c>
      <c r="AO293" s="11">
        <f>'OddsRatio_working_3-way'!AC293+'OddsRatio_working_3-way'!AI293</f>
        <v>0</v>
      </c>
      <c r="AP293" s="11">
        <f>'OddsRatio_working_3-way'!AD293+'OddsRatio_working_3-way'!AJ293</f>
        <v>0</v>
      </c>
      <c r="AQ293" s="11">
        <f>'OddsRatio_working_3-way'!AE293+'OddsRatio_working_3-way'!AK293</f>
        <v>0</v>
      </c>
      <c r="AR293" s="10">
        <f>IF(A293="","",IF(('OddsRatio_working_3-way'!X293=0),IF(Q293&gt;0,-Q293^(1/3),(-Q293)^(1/3)),'OddsRatio_working_3-way'!AL293-'OddsRatio_working_3-way'!R293/3))</f>
        <v>1.084626415282991</v>
      </c>
      <c r="AS293" s="11">
        <f>IF(('OddsRatio_working_3-way'!X293=0),IF(Q293&gt;0,-Q293^(1/3),(-Q293)^(1/3)),'OddsRatio_working_3-way'!AM293-'OddsRatio_working_3-way'!R293/3)</f>
        <v>-0.70588322998438624</v>
      </c>
      <c r="AT293" s="11">
        <f>IF(('OddsRatio_working_3-way'!X293=0),IF(Q293&gt;0,-Q293^(1/3),(-Q293)^(1/3)),'OddsRatio_working_3-way'!AN293-'OddsRatio_working_3-way'!R293/3)</f>
        <v>-0.37874318529860457</v>
      </c>
      <c r="AU293" s="11">
        <f>IF(('OddsRatio_working_3-way'!X293=0),0,'OddsRatio_working_3-way'!AO293)</f>
        <v>0</v>
      </c>
      <c r="AV293" s="11">
        <f>IF(('OddsRatio_working_3-way'!X293=0),0,'OddsRatio_working_3-way'!AP293)</f>
        <v>0</v>
      </c>
      <c r="AW293" s="11">
        <f>IF(('OddsRatio_working_3-way'!X293=0),0,'OddsRatio_working_3-way'!AQ293)</f>
        <v>0</v>
      </c>
    </row>
    <row r="294" spans="1:49" x14ac:dyDescent="0.2">
      <c r="A294" s="4">
        <f>IF('True_Odds_Calculator_3-way'!A295="","",'True_Odds_Calculator_3-way'!A295)</f>
        <v>1.82</v>
      </c>
      <c r="B294" s="4">
        <f>IF('True_Odds_Calculator_3-way'!B295="","",'True_Odds_Calculator_3-way'!B295)</f>
        <v>3.91</v>
      </c>
      <c r="C294" s="4">
        <f>IF('True_Odds_Calculator_3-way'!C295="","",'True_Odds_Calculator_3-way'!C295)</f>
        <v>3.86</v>
      </c>
      <c r="D294" s="9">
        <f t="shared" si="65"/>
        <v>0.52372935374297347</v>
      </c>
      <c r="E294" s="9">
        <f t="shared" si="66"/>
        <v>0.23656314494176073</v>
      </c>
      <c r="F294" s="9">
        <f t="shared" si="67"/>
        <v>0.23970750131526578</v>
      </c>
      <c r="G294" s="9">
        <f t="shared" si="68"/>
        <v>1.1090038340186292</v>
      </c>
      <c r="H294" s="9">
        <f t="shared" si="69"/>
        <v>1.9093831438952764</v>
      </c>
      <c r="I294" s="9">
        <f t="shared" si="70"/>
        <v>4.2272011569942105</v>
      </c>
      <c r="J294" s="9">
        <f t="shared" si="71"/>
        <v>4.1717509652932794</v>
      </c>
      <c r="K294" s="11">
        <f t="shared" si="72"/>
        <v>0.54945054945054939</v>
      </c>
      <c r="L294" s="11">
        <f t="shared" si="73"/>
        <v>0.25575447570332482</v>
      </c>
      <c r="M294" s="11">
        <f t="shared" si="74"/>
        <v>0.2590673575129534</v>
      </c>
      <c r="N294" s="11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-0.24844909804426396</v>
      </c>
      <c r="O294" s="11">
        <f>0</f>
        <v>0</v>
      </c>
      <c r="P294" s="11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0.23991089148848577</v>
      </c>
      <c r="Q294" s="11">
        <f>2*'OddsRatio_working_3-way'!K294*'OddsRatio_working_3-way'!L294*'OddsRatio_working_3-way'!M294</f>
        <v>7.2810589222605721E-2</v>
      </c>
      <c r="R294" s="11">
        <f t="shared" si="75"/>
        <v>0</v>
      </c>
      <c r="S294" s="11">
        <f t="shared" si="76"/>
        <v>-0.96563398046928306</v>
      </c>
      <c r="T294" s="11">
        <f t="shared" si="77"/>
        <v>-0.29306038860979766</v>
      </c>
      <c r="U294" s="11">
        <f>'OddsRatio_working_3-way'!S294-'OddsRatio_working_3-way'!R294^2/3</f>
        <v>-0.96563398046928306</v>
      </c>
      <c r="V294" s="11">
        <f>'OddsRatio_working_3-way'!S294*'OddsRatio_working_3-way'!R294/3-2*'OddsRatio_working_3-way'!R294^3/27-'OddsRatio_working_3-way'!T294</f>
        <v>0.29306038860979766</v>
      </c>
      <c r="W294" s="11">
        <f>'OddsRatio_working_3-way'!V294^2+4*'OddsRatio_working_3-way'!U294^3/27</f>
        <v>-4.7508856662432528E-2</v>
      </c>
      <c r="X294" s="11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0.18261520201954584</v>
      </c>
      <c r="Y294" s="11">
        <f>IF('OddsRatio_working_3-way'!W294&gt;=0,IF('OddsRatio_working_3-way'!V294+SQRT('OddsRatio_working_3-way'!W294)&gt;0,0,PI()),ACOS('OddsRatio_working_3-way'!V294/(2*'OddsRatio_working_3-way'!X294)))</f>
        <v>0.63949261107603117</v>
      </c>
      <c r="Z294" s="11">
        <f>'OddsRatio_working_3-way'!X294^(1/3)*COS('OddsRatio_working_3-way'!Y294/3)</f>
        <v>0.55450191700931462</v>
      </c>
      <c r="AA294" s="11">
        <f>'OddsRatio_working_3-way'!X294^(1/3)*COS(('OddsRatio_working_3-way'!Y294+2*PI())/3)</f>
        <v>-0.38119427547148893</v>
      </c>
      <c r="AB294" s="11">
        <f>'OddsRatio_working_3-way'!X294^(1/3)*COS(('OddsRatio_working_3-way'!Y294+4*PI())/3)</f>
        <v>-0.17330764153782582</v>
      </c>
      <c r="AC294" s="11">
        <f>'OddsRatio_working_3-way'!X294^(1/3)*SIN('OddsRatio_working_3-way'!Y294/3)</f>
        <v>0.12002340406252558</v>
      </c>
      <c r="AD294" s="11">
        <f>'OddsRatio_working_3-way'!X294^(1/3)*SIN(('OddsRatio_working_3-way'!Y294+2*PI())/3)</f>
        <v>0.42020104454597412</v>
      </c>
      <c r="AE294" s="11">
        <f>'OddsRatio_working_3-way'!X294^(1/3)*SIN(('OddsRatio_working_3-way'!Y294+4*PI())/3)</f>
        <v>-0.54022444860849972</v>
      </c>
      <c r="AF294" s="11">
        <f>-'OddsRatio_working_3-way'!U294/(3*'OddsRatio_working_3-way'!X294^(1/3))*COS(('OddsRatio_working_3-way'!Y294)/3)</f>
        <v>0.5545019170093145</v>
      </c>
      <c r="AG294" s="11">
        <f>-'OddsRatio_working_3-way'!U294/(3*'OddsRatio_working_3-way'!X294^(1/3))*COS(('OddsRatio_working_3-way'!Y294+2*PI())/3)</f>
        <v>-0.38119427547148887</v>
      </c>
      <c r="AH294" s="11">
        <f>-'OddsRatio_working_3-way'!U294/(3*'OddsRatio_working_3-way'!X294^(1/3))*COS(('OddsRatio_working_3-way'!Y294+4*PI())/3)</f>
        <v>-0.1733076415378258</v>
      </c>
      <c r="AI294" s="11">
        <f>'OddsRatio_working_3-way'!U294/(3*'OddsRatio_working_3-way'!X294^(1/3))*SIN(('OddsRatio_working_3-way'!Y294)/3)</f>
        <v>-0.12002340406252555</v>
      </c>
      <c r="AJ294" s="11">
        <f>'OddsRatio_working_3-way'!U294/(3*'OddsRatio_working_3-way'!X294^(1/3))*SIN(('OddsRatio_working_3-way'!Y294+2*PI())/3)</f>
        <v>-0.42020104454597407</v>
      </c>
      <c r="AK294" s="11">
        <f>'OddsRatio_working_3-way'!U294/(3*'OddsRatio_working_3-way'!X294^(1/3))*SIN(('OddsRatio_working_3-way'!Y294+4*PI())/3)</f>
        <v>0.54022444860849961</v>
      </c>
      <c r="AL294" s="11">
        <f>'OddsRatio_working_3-way'!Z294+'OddsRatio_working_3-way'!AF294</f>
        <v>1.1090038340186292</v>
      </c>
      <c r="AM294" s="11">
        <f>'OddsRatio_working_3-way'!AA294+'OddsRatio_working_3-way'!AG294</f>
        <v>-0.76238855094297775</v>
      </c>
      <c r="AN294" s="11">
        <f>'OddsRatio_working_3-way'!AB294+'OddsRatio_working_3-way'!AH294</f>
        <v>-0.34661528307565159</v>
      </c>
      <c r="AO294" s="11">
        <f>'OddsRatio_working_3-way'!AC294+'OddsRatio_working_3-way'!AI294</f>
        <v>0</v>
      </c>
      <c r="AP294" s="11">
        <f>'OddsRatio_working_3-way'!AD294+'OddsRatio_working_3-way'!AJ294</f>
        <v>0</v>
      </c>
      <c r="AQ294" s="11">
        <f>'OddsRatio_working_3-way'!AE294+'OddsRatio_working_3-way'!AK294</f>
        <v>0</v>
      </c>
      <c r="AR294" s="10">
        <f>IF(A294="","",IF(('OddsRatio_working_3-way'!X294=0),IF(Q294&gt;0,-Q294^(1/3),(-Q294)^(1/3)),'OddsRatio_working_3-way'!AL294-'OddsRatio_working_3-way'!R294/3))</f>
        <v>1.1090038340186292</v>
      </c>
      <c r="AS294" s="11">
        <f>IF(('OddsRatio_working_3-way'!X294=0),IF(Q294&gt;0,-Q294^(1/3),(-Q294)^(1/3)),'OddsRatio_working_3-way'!AM294-'OddsRatio_working_3-way'!R294/3)</f>
        <v>-0.76238855094297775</v>
      </c>
      <c r="AT294" s="11">
        <f>IF(('OddsRatio_working_3-way'!X294=0),IF(Q294&gt;0,-Q294^(1/3),(-Q294)^(1/3)),'OddsRatio_working_3-way'!AN294-'OddsRatio_working_3-way'!R294/3)</f>
        <v>-0.34661528307565159</v>
      </c>
      <c r="AU294" s="11">
        <f>IF(('OddsRatio_working_3-way'!X294=0),0,'OddsRatio_working_3-way'!AO294)</f>
        <v>0</v>
      </c>
      <c r="AV294" s="11">
        <f>IF(('OddsRatio_working_3-way'!X294=0),0,'OddsRatio_working_3-way'!AP294)</f>
        <v>0</v>
      </c>
      <c r="AW294" s="11">
        <f>IF(('OddsRatio_working_3-way'!X294=0),0,'OddsRatio_working_3-way'!AQ294)</f>
        <v>0</v>
      </c>
    </row>
    <row r="295" spans="1:49" x14ac:dyDescent="0.2">
      <c r="A295" s="4">
        <f>IF('True_Odds_Calculator_3-way'!A296="","",'True_Odds_Calculator_3-way'!A296)</f>
        <v>1.44</v>
      </c>
      <c r="B295" s="4">
        <f>IF('True_Odds_Calculator_3-way'!B296="","",'True_Odds_Calculator_3-way'!B296)</f>
        <v>4.88</v>
      </c>
      <c r="C295" s="4">
        <f>IF('True_Odds_Calculator_3-way'!C296="","",'True_Odds_Calculator_3-way'!C296)</f>
        <v>6.4</v>
      </c>
      <c r="D295" s="9">
        <f t="shared" si="65"/>
        <v>0.67040178055036537</v>
      </c>
      <c r="E295" s="9">
        <f t="shared" si="66"/>
        <v>0.18742752140849817</v>
      </c>
      <c r="F295" s="9">
        <f t="shared" si="67"/>
        <v>0.14217069804113663</v>
      </c>
      <c r="G295" s="9">
        <f t="shared" si="68"/>
        <v>1.1173700370702648</v>
      </c>
      <c r="H295" s="9">
        <f t="shared" si="69"/>
        <v>1.4916428163109166</v>
      </c>
      <c r="I295" s="9">
        <f t="shared" si="70"/>
        <v>5.3353957438326285</v>
      </c>
      <c r="J295" s="9">
        <f t="shared" si="71"/>
        <v>7.0337982001794295</v>
      </c>
      <c r="K295" s="11">
        <f t="shared" si="72"/>
        <v>0.69444444444444442</v>
      </c>
      <c r="L295" s="11">
        <f t="shared" si="73"/>
        <v>0.20491803278688525</v>
      </c>
      <c r="M295" s="11">
        <f t="shared" si="74"/>
        <v>0.15625</v>
      </c>
      <c r="N295" s="11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-0.20498206967213128</v>
      </c>
      <c r="O295" s="11">
        <f>0</f>
        <v>0</v>
      </c>
      <c r="P295" s="11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0.21612448770491807</v>
      </c>
      <c r="Q295" s="11">
        <f>2*'OddsRatio_working_3-way'!K295*'OddsRatio_working_3-way'!L295*'OddsRatio_working_3-way'!M295</f>
        <v>4.4470059198542806E-2</v>
      </c>
      <c r="R295" s="11">
        <f t="shared" si="75"/>
        <v>0</v>
      </c>
      <c r="S295" s="11">
        <f t="shared" si="76"/>
        <v>-1.0543580131208992</v>
      </c>
      <c r="T295" s="11">
        <f t="shared" si="77"/>
        <v>-0.21694609323475289</v>
      </c>
      <c r="U295" s="11">
        <f>'OddsRatio_working_3-way'!S295-'OddsRatio_working_3-way'!R295^2/3</f>
        <v>-1.0543580131208992</v>
      </c>
      <c r="V295" s="11">
        <f>'OddsRatio_working_3-way'!S295*'OddsRatio_working_3-way'!R295/3-2*'OddsRatio_working_3-way'!R295^3/27-'OddsRatio_working_3-way'!T295</f>
        <v>0.21694609323475289</v>
      </c>
      <c r="W295" s="11">
        <f>'OddsRatio_working_3-way'!V295^2+4*'OddsRatio_working_3-way'!U295^3/27</f>
        <v>-0.12657869438466862</v>
      </c>
      <c r="X295" s="11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0.20835324676765343</v>
      </c>
      <c r="Y295" s="11">
        <f>IF('OddsRatio_working_3-way'!W295&gt;=0,IF('OddsRatio_working_3-way'!V295+SQRT('OddsRatio_working_3-way'!W295)&gt;0,0,PI()),ACOS('OddsRatio_working_3-way'!V295/(2*'OddsRatio_working_3-way'!X295)))</f>
        <v>1.0232183537423354</v>
      </c>
      <c r="Z295" s="11">
        <f>'OddsRatio_working_3-way'!X295^(1/3)*COS('OddsRatio_working_3-way'!Y295/3)</f>
        <v>0.55868501853513253</v>
      </c>
      <c r="AA295" s="11">
        <f>'OddsRatio_working_3-way'!X295^(1/3)*COS(('OddsRatio_working_3-way'!Y295+2*PI())/3)</f>
        <v>-0.45107716164886003</v>
      </c>
      <c r="AB295" s="11">
        <f>'OddsRatio_working_3-way'!X295^(1/3)*COS(('OddsRatio_working_3-way'!Y295+4*PI())/3)</f>
        <v>-0.10760785688627274</v>
      </c>
      <c r="AC295" s="11">
        <f>'OddsRatio_working_3-way'!X295^(1/3)*SIN('OddsRatio_working_3-way'!Y295/3)</f>
        <v>0.19830209556305348</v>
      </c>
      <c r="AD295" s="11">
        <f>'OddsRatio_working_3-way'!X295^(1/3)*SIN(('OddsRatio_working_3-way'!Y295+2*PI())/3)</f>
        <v>0.38468437098367808</v>
      </c>
      <c r="AE295" s="11">
        <f>'OddsRatio_working_3-way'!X295^(1/3)*SIN(('OddsRatio_working_3-way'!Y295+4*PI())/3)</f>
        <v>-0.58298646654673147</v>
      </c>
      <c r="AF295" s="11">
        <f>-'OddsRatio_working_3-way'!U295/(3*'OddsRatio_working_3-way'!X295^(1/3))*COS(('OddsRatio_working_3-way'!Y295)/3)</f>
        <v>0.55868501853513242</v>
      </c>
      <c r="AG295" s="11">
        <f>-'OddsRatio_working_3-way'!U295/(3*'OddsRatio_working_3-way'!X295^(1/3))*COS(('OddsRatio_working_3-way'!Y295+2*PI())/3)</f>
        <v>-0.45107716164885986</v>
      </c>
      <c r="AH295" s="11">
        <f>-'OddsRatio_working_3-way'!U295/(3*'OddsRatio_working_3-way'!X295^(1/3))*COS(('OddsRatio_working_3-way'!Y295+4*PI())/3)</f>
        <v>-0.1076078568862727</v>
      </c>
      <c r="AI295" s="11">
        <f>'OddsRatio_working_3-way'!U295/(3*'OddsRatio_working_3-way'!X295^(1/3))*SIN(('OddsRatio_working_3-way'!Y295)/3)</f>
        <v>-0.19830209556305339</v>
      </c>
      <c r="AJ295" s="11">
        <f>'OddsRatio_working_3-way'!U295/(3*'OddsRatio_working_3-way'!X295^(1/3))*SIN(('OddsRatio_working_3-way'!Y295+2*PI())/3)</f>
        <v>-0.38468437098367797</v>
      </c>
      <c r="AK295" s="11">
        <f>'OddsRatio_working_3-way'!U295/(3*'OddsRatio_working_3-way'!X295^(1/3))*SIN(('OddsRatio_working_3-way'!Y295+4*PI())/3)</f>
        <v>0.58298646654673125</v>
      </c>
      <c r="AL295" s="11">
        <f>'OddsRatio_working_3-way'!Z295+'OddsRatio_working_3-way'!AF295</f>
        <v>1.1173700370702648</v>
      </c>
      <c r="AM295" s="11">
        <f>'OddsRatio_working_3-way'!AA295+'OddsRatio_working_3-way'!AG295</f>
        <v>-0.90215432329771983</v>
      </c>
      <c r="AN295" s="11">
        <f>'OddsRatio_working_3-way'!AB295+'OddsRatio_working_3-way'!AH295</f>
        <v>-0.21521571377254545</v>
      </c>
      <c r="AO295" s="11">
        <f>'OddsRatio_working_3-way'!AC295+'OddsRatio_working_3-way'!AI295</f>
        <v>0</v>
      </c>
      <c r="AP295" s="11">
        <f>'OddsRatio_working_3-way'!AD295+'OddsRatio_working_3-way'!AJ295</f>
        <v>0</v>
      </c>
      <c r="AQ295" s="11">
        <f>'OddsRatio_working_3-way'!AE295+'OddsRatio_working_3-way'!AK295</f>
        <v>0</v>
      </c>
      <c r="AR295" s="10">
        <f>IF(A295="","",IF(('OddsRatio_working_3-way'!X295=0),IF(Q295&gt;0,-Q295^(1/3),(-Q295)^(1/3)),'OddsRatio_working_3-way'!AL295-'OddsRatio_working_3-way'!R295/3))</f>
        <v>1.1173700370702648</v>
      </c>
      <c r="AS295" s="11">
        <f>IF(('OddsRatio_working_3-way'!X295=0),IF(Q295&gt;0,-Q295^(1/3),(-Q295)^(1/3)),'OddsRatio_working_3-way'!AM295-'OddsRatio_working_3-way'!R295/3)</f>
        <v>-0.90215432329771983</v>
      </c>
      <c r="AT295" s="11">
        <f>IF(('OddsRatio_working_3-way'!X295=0),IF(Q295&gt;0,-Q295^(1/3),(-Q295)^(1/3)),'OddsRatio_working_3-way'!AN295-'OddsRatio_working_3-way'!R295/3)</f>
        <v>-0.21521571377254545</v>
      </c>
      <c r="AU295" s="11">
        <f>IF(('OddsRatio_working_3-way'!X295=0),0,'OddsRatio_working_3-way'!AO295)</f>
        <v>0</v>
      </c>
      <c r="AV295" s="11">
        <f>IF(('OddsRatio_working_3-way'!X295=0),0,'OddsRatio_working_3-way'!AP295)</f>
        <v>0</v>
      </c>
      <c r="AW295" s="11">
        <f>IF(('OddsRatio_working_3-way'!X295=0),0,'OddsRatio_working_3-way'!AQ295)</f>
        <v>0</v>
      </c>
    </row>
    <row r="296" spans="1:49" x14ac:dyDescent="0.2">
      <c r="A296" s="4">
        <f>IF('True_Odds_Calculator_3-way'!A297="","",'True_Odds_Calculator_3-way'!A297)</f>
        <v>1.22</v>
      </c>
      <c r="B296" s="4">
        <f>IF('True_Odds_Calculator_3-way'!B297="","",'True_Odds_Calculator_3-way'!B297)</f>
        <v>6.25</v>
      </c>
      <c r="C296" s="4">
        <f>IF('True_Odds_Calculator_3-way'!C297="","",'True_Odds_Calculator_3-way'!C297)</f>
        <v>18.61</v>
      </c>
      <c r="D296" s="9">
        <f t="shared" si="65"/>
        <v>0.8042729951354376</v>
      </c>
      <c r="E296" s="9">
        <f t="shared" si="66"/>
        <v>0.14689834367592966</v>
      </c>
      <c r="F296" s="9">
        <f t="shared" si="67"/>
        <v>4.8828661188632494E-2</v>
      </c>
      <c r="G296" s="9">
        <f t="shared" si="68"/>
        <v>1.1061768943019286</v>
      </c>
      <c r="H296" s="9">
        <f t="shared" si="69"/>
        <v>1.2433589167464245</v>
      </c>
      <c r="I296" s="9">
        <f t="shared" si="70"/>
        <v>6.8074286950851244</v>
      </c>
      <c r="J296" s="9">
        <f t="shared" si="71"/>
        <v>20.479775108656963</v>
      </c>
      <c r="K296" s="11">
        <f t="shared" si="72"/>
        <v>0.81967213114754101</v>
      </c>
      <c r="L296" s="11">
        <f t="shared" si="73"/>
        <v>0.16</v>
      </c>
      <c r="M296" s="11">
        <f t="shared" si="74"/>
        <v>5.3734551316496508E-2</v>
      </c>
      <c r="N296" s="11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-0.14333594665304206</v>
      </c>
      <c r="O296" s="11">
        <f>0</f>
        <v>0</v>
      </c>
      <c r="P296" s="11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0.1626483205750478</v>
      </c>
      <c r="Q296" s="11">
        <f>2*'OddsRatio_working_3-way'!K296*'OddsRatio_working_3-way'!L296*'OddsRatio_working_3-way'!M296</f>
        <v>1.4094308542031872E-2</v>
      </c>
      <c r="R296" s="11">
        <f t="shared" si="75"/>
        <v>0</v>
      </c>
      <c r="S296" s="11">
        <f t="shared" si="76"/>
        <v>-1.1347350359275412</v>
      </c>
      <c r="T296" s="11">
        <f t="shared" si="77"/>
        <v>-9.8330592368071165E-2</v>
      </c>
      <c r="U296" s="11">
        <f>'OddsRatio_working_3-way'!S296-'OddsRatio_working_3-way'!R296^2/3</f>
        <v>-1.1347350359275412</v>
      </c>
      <c r="V296" s="11">
        <f>'OddsRatio_working_3-way'!S296*'OddsRatio_working_3-way'!R296/3-2*'OddsRatio_working_3-way'!R296^3/27-'OddsRatio_working_3-way'!T296</f>
        <v>9.8330592368071165E-2</v>
      </c>
      <c r="W296" s="11">
        <f>'OddsRatio_working_3-way'!V296^2+4*'OddsRatio_working_3-way'!U296^3/27</f>
        <v>-0.20679207445727918</v>
      </c>
      <c r="X296" s="11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0.23262683629191139</v>
      </c>
      <c r="Y296" s="11">
        <f>IF('OddsRatio_working_3-way'!W296&gt;=0,IF('OddsRatio_working_3-way'!V296+SQRT('OddsRatio_working_3-way'!W296)&gt;0,0,PI()),ACOS('OddsRatio_working_3-way'!V296/(2*'OddsRatio_working_3-way'!X296)))</f>
        <v>1.3578420682747787</v>
      </c>
      <c r="Z296" s="11">
        <f>'OddsRatio_working_3-way'!X296^(1/3)*COS('OddsRatio_working_3-way'!Y296/3)</f>
        <v>0.55308844715096428</v>
      </c>
      <c r="AA296" s="11">
        <f>'OddsRatio_working_3-way'!X296^(1/3)*COS(('OddsRatio_working_3-way'!Y296+2*PI())/3)</f>
        <v>-0.50946832323669478</v>
      </c>
      <c r="AB296" s="11">
        <f>'OddsRatio_working_3-way'!X296^(1/3)*COS(('OddsRatio_working_3-way'!Y296+4*PI())/3)</f>
        <v>-4.3620123914269573E-2</v>
      </c>
      <c r="AC296" s="11">
        <f>'OddsRatio_working_3-way'!X296^(1/3)*SIN('OddsRatio_working_3-way'!Y296/3)</f>
        <v>0.26895758328030472</v>
      </c>
      <c r="AD296" s="11">
        <f>'OddsRatio_working_3-way'!X296^(1/3)*SIN(('OddsRatio_working_3-way'!Y296+2*PI())/3)</f>
        <v>0.34450985413226964</v>
      </c>
      <c r="AE296" s="11">
        <f>'OddsRatio_working_3-way'!X296^(1/3)*SIN(('OddsRatio_working_3-way'!Y296+4*PI())/3)</f>
        <v>-0.61346743741257437</v>
      </c>
      <c r="AF296" s="11">
        <f>-'OddsRatio_working_3-way'!U296/(3*'OddsRatio_working_3-way'!X296^(1/3))*COS(('OddsRatio_working_3-way'!Y296)/3)</f>
        <v>0.55308844715096439</v>
      </c>
      <c r="AG296" s="11">
        <f>-'OddsRatio_working_3-way'!U296/(3*'OddsRatio_working_3-way'!X296^(1/3))*COS(('OddsRatio_working_3-way'!Y296+2*PI())/3)</f>
        <v>-0.50946832323669489</v>
      </c>
      <c r="AH296" s="11">
        <f>-'OddsRatio_working_3-way'!U296/(3*'OddsRatio_working_3-way'!X296^(1/3))*COS(('OddsRatio_working_3-way'!Y296+4*PI())/3)</f>
        <v>-4.362012391426958E-2</v>
      </c>
      <c r="AI296" s="11">
        <f>'OddsRatio_working_3-way'!U296/(3*'OddsRatio_working_3-way'!X296^(1/3))*SIN(('OddsRatio_working_3-way'!Y296)/3)</f>
        <v>-0.26895758328030478</v>
      </c>
      <c r="AJ296" s="11">
        <f>'OddsRatio_working_3-way'!U296/(3*'OddsRatio_working_3-way'!X296^(1/3))*SIN(('OddsRatio_working_3-way'!Y296+2*PI())/3)</f>
        <v>-0.3445098541322697</v>
      </c>
      <c r="AK296" s="11">
        <f>'OddsRatio_working_3-way'!U296/(3*'OddsRatio_working_3-way'!X296^(1/3))*SIN(('OddsRatio_working_3-way'!Y296+4*PI())/3)</f>
        <v>0.61346743741257448</v>
      </c>
      <c r="AL296" s="11">
        <f>'OddsRatio_working_3-way'!Z296+'OddsRatio_working_3-way'!AF296</f>
        <v>1.1061768943019286</v>
      </c>
      <c r="AM296" s="11">
        <f>'OddsRatio_working_3-way'!AA296+'OddsRatio_working_3-way'!AG296</f>
        <v>-1.0189366464733896</v>
      </c>
      <c r="AN296" s="11">
        <f>'OddsRatio_working_3-way'!AB296+'OddsRatio_working_3-way'!AH296</f>
        <v>-8.7240247828539147E-2</v>
      </c>
      <c r="AO296" s="11">
        <f>'OddsRatio_working_3-way'!AC296+'OddsRatio_working_3-way'!AI296</f>
        <v>0</v>
      </c>
      <c r="AP296" s="11">
        <f>'OddsRatio_working_3-way'!AD296+'OddsRatio_working_3-way'!AJ296</f>
        <v>0</v>
      </c>
      <c r="AQ296" s="11">
        <f>'OddsRatio_working_3-way'!AE296+'OddsRatio_working_3-way'!AK296</f>
        <v>0</v>
      </c>
      <c r="AR296" s="10">
        <f>IF(A296="","",IF(('OddsRatio_working_3-way'!X296=0),IF(Q296&gt;0,-Q296^(1/3),(-Q296)^(1/3)),'OddsRatio_working_3-way'!AL296-'OddsRatio_working_3-way'!R296/3))</f>
        <v>1.1061768943019286</v>
      </c>
      <c r="AS296" s="11">
        <f>IF(('OddsRatio_working_3-way'!X296=0),IF(Q296&gt;0,-Q296^(1/3),(-Q296)^(1/3)),'OddsRatio_working_3-way'!AM296-'OddsRatio_working_3-way'!R296/3)</f>
        <v>-1.0189366464733896</v>
      </c>
      <c r="AT296" s="11">
        <f>IF(('OddsRatio_working_3-way'!X296=0),IF(Q296&gt;0,-Q296^(1/3),(-Q296)^(1/3)),'OddsRatio_working_3-way'!AN296-'OddsRatio_working_3-way'!R296/3)</f>
        <v>-8.7240247828539147E-2</v>
      </c>
      <c r="AU296" s="11">
        <f>IF(('OddsRatio_working_3-way'!X296=0),0,'OddsRatio_working_3-way'!AO296)</f>
        <v>0</v>
      </c>
      <c r="AV296" s="11">
        <f>IF(('OddsRatio_working_3-way'!X296=0),0,'OddsRatio_working_3-way'!AP296)</f>
        <v>0</v>
      </c>
      <c r="AW296" s="11">
        <f>IF(('OddsRatio_working_3-way'!X296=0),0,'OddsRatio_working_3-way'!AQ296)</f>
        <v>0</v>
      </c>
    </row>
    <row r="297" spans="1:49" x14ac:dyDescent="0.2">
      <c r="A297" s="4">
        <f>IF('True_Odds_Calculator_3-way'!A298="","",'True_Odds_Calculator_3-way'!A298)</f>
        <v>1.33</v>
      </c>
      <c r="B297" s="4">
        <f>IF('True_Odds_Calculator_3-way'!B298="","",'True_Odds_Calculator_3-way'!B298)</f>
        <v>5.94</v>
      </c>
      <c r="C297" s="4">
        <f>IF('True_Odds_Calculator_3-way'!C298="","",'True_Odds_Calculator_3-way'!C298)</f>
        <v>9.43</v>
      </c>
      <c r="D297" s="9">
        <f t="shared" si="65"/>
        <v>0.73999984827510534</v>
      </c>
      <c r="E297" s="9">
        <f t="shared" si="66"/>
        <v>0.15975391743466266</v>
      </c>
      <c r="F297" s="9">
        <f t="shared" si="67"/>
        <v>0.10024623429023198</v>
      </c>
      <c r="G297" s="9">
        <f t="shared" si="68"/>
        <v>1.064701904314838</v>
      </c>
      <c r="H297" s="9">
        <f t="shared" si="69"/>
        <v>1.3513516284238967</v>
      </c>
      <c r="I297" s="9">
        <f t="shared" si="70"/>
        <v>6.2596274073153007</v>
      </c>
      <c r="J297" s="9">
        <f t="shared" si="71"/>
        <v>9.9754370533740868</v>
      </c>
      <c r="K297" s="11">
        <f t="shared" si="72"/>
        <v>0.75187969924812026</v>
      </c>
      <c r="L297" s="11">
        <f t="shared" si="73"/>
        <v>0.16835016835016833</v>
      </c>
      <c r="M297" s="11">
        <f t="shared" si="74"/>
        <v>0.10604453870625663</v>
      </c>
      <c r="N297" s="11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-0.18446699994950266</v>
      </c>
      <c r="O297" s="11">
        <f>0</f>
        <v>0</v>
      </c>
      <c r="P297" s="11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0.18389536724079336</v>
      </c>
      <c r="Q297" s="11">
        <f>2*'OddsRatio_working_3-way'!K297*'OddsRatio_working_3-way'!L297*'OddsRatio_working_3-way'!M297</f>
        <v>2.6846039013254504E-2</v>
      </c>
      <c r="R297" s="11">
        <f t="shared" si="75"/>
        <v>0</v>
      </c>
      <c r="S297" s="11">
        <f t="shared" si="76"/>
        <v>-0.99690116547205854</v>
      </c>
      <c r="T297" s="11">
        <f t="shared" si="77"/>
        <v>-0.1455330168572348</v>
      </c>
      <c r="U297" s="11">
        <f>'OddsRatio_working_3-way'!S297-'OddsRatio_working_3-way'!R297^2/3</f>
        <v>-0.99690116547205854</v>
      </c>
      <c r="V297" s="11">
        <f>'OddsRatio_working_3-way'!S297*'OddsRatio_working_3-way'!R297/3-2*'OddsRatio_working_3-way'!R297^3/27-'OddsRatio_working_3-way'!T297</f>
        <v>0.1455330168572348</v>
      </c>
      <c r="W297" s="11">
        <f>'OddsRatio_working_3-way'!V297^2+4*'OddsRatio_working_3-way'!U297^3/27</f>
        <v>-0.12559529285407009</v>
      </c>
      <c r="X297" s="11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0.19155622663439986</v>
      </c>
      <c r="Y297" s="11">
        <f>IF('OddsRatio_working_3-way'!W297&gt;=0,IF('OddsRatio_working_3-way'!V297+SQRT('OddsRatio_working_3-way'!W297)&gt;0,0,PI()),ACOS('OddsRatio_working_3-way'!V297/(2*'OddsRatio_working_3-way'!X297)))</f>
        <v>1.1811403170647841</v>
      </c>
      <c r="Z297" s="11">
        <f>'OddsRatio_working_3-way'!X297^(1/3)*COS('OddsRatio_working_3-way'!Y297/3)</f>
        <v>0.53235095215741901</v>
      </c>
      <c r="AA297" s="11">
        <f>'OddsRatio_working_3-way'!X297^(1/3)*COS(('OddsRatio_working_3-way'!Y297+2*PI())/3)</f>
        <v>-0.45768824111235346</v>
      </c>
      <c r="AB297" s="11">
        <f>'OddsRatio_working_3-way'!X297^(1/3)*COS(('OddsRatio_working_3-way'!Y297+4*PI())/3)</f>
        <v>-7.4662711045065625E-2</v>
      </c>
      <c r="AC297" s="11">
        <f>'OddsRatio_working_3-way'!X297^(1/3)*SIN('OddsRatio_working_3-way'!Y297/3)</f>
        <v>0.22113989289084773</v>
      </c>
      <c r="AD297" s="11">
        <f>'OddsRatio_working_3-way'!X297^(1/3)*SIN(('OddsRatio_working_3-way'!Y297+2*PI())/3)</f>
        <v>0.35045950185173519</v>
      </c>
      <c r="AE297" s="11">
        <f>'OddsRatio_working_3-way'!X297^(1/3)*SIN(('OddsRatio_working_3-way'!Y297+4*PI())/3)</f>
        <v>-0.57159939474258303</v>
      </c>
      <c r="AF297" s="11">
        <f>-'OddsRatio_working_3-way'!U297/(3*'OddsRatio_working_3-way'!X297^(1/3))*COS(('OddsRatio_working_3-way'!Y297)/3)</f>
        <v>0.5323509521574189</v>
      </c>
      <c r="AG297" s="11">
        <f>-'OddsRatio_working_3-way'!U297/(3*'OddsRatio_working_3-way'!X297^(1/3))*COS(('OddsRatio_working_3-way'!Y297+2*PI())/3)</f>
        <v>-0.4576882411123534</v>
      </c>
      <c r="AH297" s="11">
        <f>-'OddsRatio_working_3-way'!U297/(3*'OddsRatio_working_3-way'!X297^(1/3))*COS(('OddsRatio_working_3-way'!Y297+4*PI())/3)</f>
        <v>-7.4662711045065611E-2</v>
      </c>
      <c r="AI297" s="11">
        <f>'OddsRatio_working_3-way'!U297/(3*'OddsRatio_working_3-way'!X297^(1/3))*SIN(('OddsRatio_working_3-way'!Y297)/3)</f>
        <v>-0.22113989289084768</v>
      </c>
      <c r="AJ297" s="11">
        <f>'OddsRatio_working_3-way'!U297/(3*'OddsRatio_working_3-way'!X297^(1/3))*SIN(('OddsRatio_working_3-way'!Y297+2*PI())/3)</f>
        <v>-0.35045950185173513</v>
      </c>
      <c r="AK297" s="11">
        <f>'OddsRatio_working_3-way'!U297/(3*'OddsRatio_working_3-way'!X297^(1/3))*SIN(('OddsRatio_working_3-way'!Y297+4*PI())/3)</f>
        <v>0.57159939474258292</v>
      </c>
      <c r="AL297" s="11">
        <f>'OddsRatio_working_3-way'!Z297+'OddsRatio_working_3-way'!AF297</f>
        <v>1.064701904314838</v>
      </c>
      <c r="AM297" s="11">
        <f>'OddsRatio_working_3-way'!AA297+'OddsRatio_working_3-way'!AG297</f>
        <v>-0.9153764822247068</v>
      </c>
      <c r="AN297" s="11">
        <f>'OddsRatio_working_3-way'!AB297+'OddsRatio_working_3-way'!AH297</f>
        <v>-0.14932542209013122</v>
      </c>
      <c r="AO297" s="11">
        <f>'OddsRatio_working_3-way'!AC297+'OddsRatio_working_3-way'!AI297</f>
        <v>0</v>
      </c>
      <c r="AP297" s="11">
        <f>'OddsRatio_working_3-way'!AD297+'OddsRatio_working_3-way'!AJ297</f>
        <v>0</v>
      </c>
      <c r="AQ297" s="11">
        <f>'OddsRatio_working_3-way'!AE297+'OddsRatio_working_3-way'!AK297</f>
        <v>0</v>
      </c>
      <c r="AR297" s="10">
        <f>IF(A297="","",IF(('OddsRatio_working_3-way'!X297=0),IF(Q297&gt;0,-Q297^(1/3),(-Q297)^(1/3)),'OddsRatio_working_3-way'!AL297-'OddsRatio_working_3-way'!R297/3))</f>
        <v>1.064701904314838</v>
      </c>
      <c r="AS297" s="11">
        <f>IF(('OddsRatio_working_3-way'!X297=0),IF(Q297&gt;0,-Q297^(1/3),(-Q297)^(1/3)),'OddsRatio_working_3-way'!AM297-'OddsRatio_working_3-way'!R297/3)</f>
        <v>-0.9153764822247068</v>
      </c>
      <c r="AT297" s="11">
        <f>IF(('OddsRatio_working_3-way'!X297=0),IF(Q297&gt;0,-Q297^(1/3),(-Q297)^(1/3)),'OddsRatio_working_3-way'!AN297-'OddsRatio_working_3-way'!R297/3)</f>
        <v>-0.14932542209013122</v>
      </c>
      <c r="AU297" s="11">
        <f>IF(('OddsRatio_working_3-way'!X297=0),0,'OddsRatio_working_3-way'!AO297)</f>
        <v>0</v>
      </c>
      <c r="AV297" s="11">
        <f>IF(('OddsRatio_working_3-way'!X297=0),0,'OddsRatio_working_3-way'!AP297)</f>
        <v>0</v>
      </c>
      <c r="AW297" s="11">
        <f>IF(('OddsRatio_working_3-way'!X297=0),0,'OddsRatio_working_3-way'!AQ297)</f>
        <v>0</v>
      </c>
    </row>
    <row r="298" spans="1:49" x14ac:dyDescent="0.2">
      <c r="A298" s="4">
        <f>IF('True_Odds_Calculator_3-way'!A299="","",'True_Odds_Calculator_3-way'!A299)</f>
        <v>3.65</v>
      </c>
      <c r="B298" s="4">
        <f>IF('True_Odds_Calculator_3-way'!B299="","",'True_Odds_Calculator_3-way'!B299)</f>
        <v>3.4</v>
      </c>
      <c r="C298" s="4">
        <f>IF('True_Odds_Calculator_3-way'!C299="","",'True_Odds_Calculator_3-way'!C299)</f>
        <v>2.2000000000000002</v>
      </c>
      <c r="D298" s="9">
        <f t="shared" si="65"/>
        <v>0.26711066551894247</v>
      </c>
      <c r="E298" s="9">
        <f t="shared" si="66"/>
        <v>0.28695057251107453</v>
      </c>
      <c r="F298" s="9">
        <f t="shared" si="67"/>
        <v>0.44593876196998272</v>
      </c>
      <c r="G298" s="9">
        <f t="shared" si="68"/>
        <v>1.0353836394904534</v>
      </c>
      <c r="H298" s="9">
        <f t="shared" si="69"/>
        <v>3.7437666446497015</v>
      </c>
      <c r="I298" s="9">
        <f t="shared" si="70"/>
        <v>3.4849207347770883</v>
      </c>
      <c r="J298" s="9">
        <f t="shared" si="71"/>
        <v>2.2424603673885444</v>
      </c>
      <c r="K298" s="11">
        <f t="shared" si="72"/>
        <v>0.27397260273972601</v>
      </c>
      <c r="L298" s="11">
        <f t="shared" si="73"/>
        <v>0.29411764705882354</v>
      </c>
      <c r="M298" s="11">
        <f t="shared" si="74"/>
        <v>0.45454545454545453</v>
      </c>
      <c r="N298" s="11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-0.27953996044245821</v>
      </c>
      <c r="O298" s="11">
        <f>0</f>
        <v>0</v>
      </c>
      <c r="P298" s="11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0.22892095817156255</v>
      </c>
      <c r="Q298" s="11">
        <f>2*'OddsRatio_working_3-way'!K298*'OddsRatio_working_3-way'!L298*'OddsRatio_working_3-way'!M298</f>
        <v>7.3254706614900009E-2</v>
      </c>
      <c r="R298" s="11">
        <f t="shared" si="75"/>
        <v>0</v>
      </c>
      <c r="S298" s="11">
        <f t="shared" si="76"/>
        <v>-0.81892033542977016</v>
      </c>
      <c r="T298" s="11">
        <f t="shared" si="77"/>
        <v>-0.26205450733752639</v>
      </c>
      <c r="U298" s="11">
        <f>'OddsRatio_working_3-way'!S298-'OddsRatio_working_3-way'!R298^2/3</f>
        <v>-0.81892033542977016</v>
      </c>
      <c r="V298" s="11">
        <f>'OddsRatio_working_3-way'!S298*'OddsRatio_working_3-way'!R298/3-2*'OddsRatio_working_3-way'!R298^3/27-'OddsRatio_working_3-way'!T298</f>
        <v>0.26205450733752639</v>
      </c>
      <c r="W298" s="11">
        <f>'OddsRatio_working_3-way'!V298^2+4*'OddsRatio_working_3-way'!U298^3/27</f>
        <v>-1.2689356211098318E-2</v>
      </c>
      <c r="X298" s="11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0.14262005559090557</v>
      </c>
      <c r="Y298" s="11">
        <f>IF('OddsRatio_working_3-way'!W298&gt;=0,IF('OddsRatio_working_3-way'!V298+SQRT('OddsRatio_working_3-way'!W298)&gt;0,0,PI()),ACOS('OddsRatio_working_3-way'!V298/(2*'OddsRatio_working_3-way'!X298)))</f>
        <v>0.40598083968253884</v>
      </c>
      <c r="Z298" s="11">
        <f>'OddsRatio_working_3-way'!X298^(1/3)*COS('OddsRatio_working_3-way'!Y298/3)</f>
        <v>0.51769181974522671</v>
      </c>
      <c r="AA298" s="11">
        <f>'OddsRatio_working_3-way'!X298^(1/3)*COS(('OddsRatio_working_3-way'!Y298+2*PI())/3)</f>
        <v>-0.31989071869448876</v>
      </c>
      <c r="AB298" s="11">
        <f>'OddsRatio_working_3-way'!X298^(1/3)*COS(('OddsRatio_working_3-way'!Y298+4*PI())/3)</f>
        <v>-0.19780110105073806</v>
      </c>
      <c r="AC298" s="11">
        <f>'OddsRatio_working_3-way'!X298^(1/3)*SIN('OddsRatio_working_3-way'!Y298/3)</f>
        <v>7.0488473611877947E-2</v>
      </c>
      <c r="AD298" s="11">
        <f>'OddsRatio_working_3-way'!X298^(1/3)*SIN(('OddsRatio_working_3-way'!Y298+2*PI())/3)</f>
        <v>0.41309003042482184</v>
      </c>
      <c r="AE298" s="11">
        <f>'OddsRatio_working_3-way'!X298^(1/3)*SIN(('OddsRatio_working_3-way'!Y298+4*PI())/3)</f>
        <v>-0.48357850403669977</v>
      </c>
      <c r="AF298" s="11">
        <f>-'OddsRatio_working_3-way'!U298/(3*'OddsRatio_working_3-way'!X298^(1/3))*COS(('OddsRatio_working_3-way'!Y298)/3)</f>
        <v>0.51769181974522671</v>
      </c>
      <c r="AG298" s="11">
        <f>-'OddsRatio_working_3-way'!U298/(3*'OddsRatio_working_3-way'!X298^(1/3))*COS(('OddsRatio_working_3-way'!Y298+2*PI())/3)</f>
        <v>-0.31989071869448876</v>
      </c>
      <c r="AH298" s="11">
        <f>-'OddsRatio_working_3-way'!U298/(3*'OddsRatio_working_3-way'!X298^(1/3))*COS(('OddsRatio_working_3-way'!Y298+4*PI())/3)</f>
        <v>-0.19780110105073806</v>
      </c>
      <c r="AI298" s="11">
        <f>'OddsRatio_working_3-way'!U298/(3*'OddsRatio_working_3-way'!X298^(1/3))*SIN(('OddsRatio_working_3-way'!Y298)/3)</f>
        <v>-7.0488473611877947E-2</v>
      </c>
      <c r="AJ298" s="11">
        <f>'OddsRatio_working_3-way'!U298/(3*'OddsRatio_working_3-way'!X298^(1/3))*SIN(('OddsRatio_working_3-way'!Y298+2*PI())/3)</f>
        <v>-0.41309003042482184</v>
      </c>
      <c r="AK298" s="11">
        <f>'OddsRatio_working_3-way'!U298/(3*'OddsRatio_working_3-way'!X298^(1/3))*SIN(('OddsRatio_working_3-way'!Y298+4*PI())/3)</f>
        <v>0.48357850403669977</v>
      </c>
      <c r="AL298" s="11">
        <f>'OddsRatio_working_3-way'!Z298+'OddsRatio_working_3-way'!AF298</f>
        <v>1.0353836394904534</v>
      </c>
      <c r="AM298" s="11">
        <f>'OddsRatio_working_3-way'!AA298+'OddsRatio_working_3-way'!AG298</f>
        <v>-0.63978143738897753</v>
      </c>
      <c r="AN298" s="11">
        <f>'OddsRatio_working_3-way'!AB298+'OddsRatio_working_3-way'!AH298</f>
        <v>-0.39560220210147612</v>
      </c>
      <c r="AO298" s="11">
        <f>'OddsRatio_working_3-way'!AC298+'OddsRatio_working_3-way'!AI298</f>
        <v>0</v>
      </c>
      <c r="AP298" s="11">
        <f>'OddsRatio_working_3-way'!AD298+'OddsRatio_working_3-way'!AJ298</f>
        <v>0</v>
      </c>
      <c r="AQ298" s="11">
        <f>'OddsRatio_working_3-way'!AE298+'OddsRatio_working_3-way'!AK298</f>
        <v>0</v>
      </c>
      <c r="AR298" s="10">
        <f>IF(A298="","",IF(('OddsRatio_working_3-way'!X298=0),IF(Q298&gt;0,-Q298^(1/3),(-Q298)^(1/3)),'OddsRatio_working_3-way'!AL298-'OddsRatio_working_3-way'!R298/3))</f>
        <v>1.0353836394904534</v>
      </c>
      <c r="AS298" s="11">
        <f>IF(('OddsRatio_working_3-way'!X298=0),IF(Q298&gt;0,-Q298^(1/3),(-Q298)^(1/3)),'OddsRatio_working_3-way'!AM298-'OddsRatio_working_3-way'!R298/3)</f>
        <v>-0.63978143738897753</v>
      </c>
      <c r="AT298" s="11">
        <f>IF(('OddsRatio_working_3-way'!X298=0),IF(Q298&gt;0,-Q298^(1/3),(-Q298)^(1/3)),'OddsRatio_working_3-way'!AN298-'OddsRatio_working_3-way'!R298/3)</f>
        <v>-0.39560220210147612</v>
      </c>
      <c r="AU298" s="11">
        <f>IF(('OddsRatio_working_3-way'!X298=0),0,'OddsRatio_working_3-way'!AO298)</f>
        <v>0</v>
      </c>
      <c r="AV298" s="11">
        <f>IF(('OddsRatio_working_3-way'!X298=0),0,'OddsRatio_working_3-way'!AP298)</f>
        <v>0</v>
      </c>
      <c r="AW298" s="11">
        <f>IF(('OddsRatio_working_3-way'!X298=0),0,'OddsRatio_working_3-way'!AQ298)</f>
        <v>0</v>
      </c>
    </row>
    <row r="299" spans="1:49" x14ac:dyDescent="0.2">
      <c r="A299" s="4">
        <f>IF('True_Odds_Calculator_3-way'!A300="","",'True_Odds_Calculator_3-way'!A300)</f>
        <v>3.77</v>
      </c>
      <c r="B299" s="4">
        <f>IF('True_Odds_Calculator_3-way'!B300="","",'True_Odds_Calculator_3-way'!B300)</f>
        <v>3.42</v>
      </c>
      <c r="C299" s="4">
        <f>IF('True_Odds_Calculator_3-way'!C300="","",'True_Odds_Calculator_3-way'!C300)</f>
        <v>2.15</v>
      </c>
      <c r="D299" s="9">
        <f t="shared" si="65"/>
        <v>0.25845231622030196</v>
      </c>
      <c r="E299" s="9">
        <f t="shared" si="66"/>
        <v>0.28517219859235365</v>
      </c>
      <c r="F299" s="9">
        <f t="shared" si="67"/>
        <v>0.45637548518734461</v>
      </c>
      <c r="G299" s="9">
        <f t="shared" si="68"/>
        <v>1.0358071034605554</v>
      </c>
      <c r="H299" s="9">
        <f t="shared" si="69"/>
        <v>3.8691856765857375</v>
      </c>
      <c r="I299" s="9">
        <f t="shared" si="70"/>
        <v>3.5066531903745441</v>
      </c>
      <c r="J299" s="9">
        <f t="shared" si="71"/>
        <v>2.1911781689796386</v>
      </c>
      <c r="K299" s="11">
        <f t="shared" si="72"/>
        <v>0.26525198938992045</v>
      </c>
      <c r="L299" s="11">
        <f t="shared" si="73"/>
        <v>0.29239766081871343</v>
      </c>
      <c r="M299" s="11">
        <f t="shared" si="74"/>
        <v>0.46511627906976744</v>
      </c>
      <c r="N299" s="11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-0.27809108031114538</v>
      </c>
      <c r="O299" s="11">
        <f>0</f>
        <v>0</v>
      </c>
      <c r="P299" s="11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0.22870904565919969</v>
      </c>
      <c r="Q299" s="11">
        <f>2*'OddsRatio_working_3-way'!K299*'OddsRatio_working_3-way'!L299*'OddsRatio_working_3-way'!M299</f>
        <v>7.214796393034692E-2</v>
      </c>
      <c r="R299" s="11">
        <f t="shared" si="75"/>
        <v>0</v>
      </c>
      <c r="S299" s="11">
        <f t="shared" si="76"/>
        <v>-0.82242496020838196</v>
      </c>
      <c r="T299" s="11">
        <f t="shared" si="77"/>
        <v>-0.25944005053892183</v>
      </c>
      <c r="U299" s="11">
        <f>'OddsRatio_working_3-way'!S299-'OddsRatio_working_3-way'!R299^2/3</f>
        <v>-0.82242496020838196</v>
      </c>
      <c r="V299" s="11">
        <f>'OddsRatio_working_3-way'!S299*'OddsRatio_working_3-way'!R299/3-2*'OddsRatio_working_3-way'!R299^3/27-'OddsRatio_working_3-way'!T299</f>
        <v>0.25944005053892183</v>
      </c>
      <c r="W299" s="11">
        <f>'OddsRatio_working_3-way'!V299^2+4*'OddsRatio_working_3-way'!U299^3/27</f>
        <v>-1.5101839414126392E-2</v>
      </c>
      <c r="X299" s="11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0.14353656262235479</v>
      </c>
      <c r="Y299" s="11">
        <f>IF('OddsRatio_working_3-way'!W299&gt;=0,IF('OddsRatio_working_3-way'!V299+SQRT('OddsRatio_working_3-way'!W299)&gt;0,0,PI()),ACOS('OddsRatio_working_3-way'!V299/(2*'OddsRatio_working_3-way'!X299)))</f>
        <v>0.4423644197553116</v>
      </c>
      <c r="Z299" s="11">
        <f>'OddsRatio_working_3-way'!X299^(1/3)*COS('OddsRatio_working_3-way'!Y299/3)</f>
        <v>0.5179035517302778</v>
      </c>
      <c r="AA299" s="11">
        <f>'OddsRatio_working_3-way'!X299^(1/3)*COS(('OddsRatio_working_3-way'!Y299+2*PI())/3)</f>
        <v>-0.32557139295326193</v>
      </c>
      <c r="AB299" s="11">
        <f>'OddsRatio_working_3-way'!X299^(1/3)*COS(('OddsRatio_working_3-way'!Y299+4*PI())/3)</f>
        <v>-0.19233215877701601</v>
      </c>
      <c r="AC299" s="11">
        <f>'OddsRatio_working_3-way'!X299^(1/3)*SIN('OddsRatio_working_3-way'!Y299/3)</f>
        <v>7.6925707718275144E-2</v>
      </c>
      <c r="AD299" s="11">
        <f>'OddsRatio_working_3-way'!X299^(1/3)*SIN(('OddsRatio_working_3-way'!Y299+2*PI())/3)</f>
        <v>0.41005477864947115</v>
      </c>
      <c r="AE299" s="11">
        <f>'OddsRatio_working_3-way'!X299^(1/3)*SIN(('OddsRatio_working_3-way'!Y299+4*PI())/3)</f>
        <v>-0.48698048636774632</v>
      </c>
      <c r="AF299" s="11">
        <f>-'OddsRatio_working_3-way'!U299/(3*'OddsRatio_working_3-way'!X299^(1/3))*COS(('OddsRatio_working_3-way'!Y299)/3)</f>
        <v>0.51790355173027769</v>
      </c>
      <c r="AG299" s="11">
        <f>-'OddsRatio_working_3-way'!U299/(3*'OddsRatio_working_3-way'!X299^(1/3))*COS(('OddsRatio_working_3-way'!Y299+2*PI())/3)</f>
        <v>-0.32557139295326182</v>
      </c>
      <c r="AH299" s="11">
        <f>-'OddsRatio_working_3-way'!U299/(3*'OddsRatio_working_3-way'!X299^(1/3))*COS(('OddsRatio_working_3-way'!Y299+4*PI())/3)</f>
        <v>-0.19233215877701598</v>
      </c>
      <c r="AI299" s="11">
        <f>'OddsRatio_working_3-way'!U299/(3*'OddsRatio_working_3-way'!X299^(1/3))*SIN(('OddsRatio_working_3-way'!Y299)/3)</f>
        <v>-7.6925707718275116E-2</v>
      </c>
      <c r="AJ299" s="11">
        <f>'OddsRatio_working_3-way'!U299/(3*'OddsRatio_working_3-way'!X299^(1/3))*SIN(('OddsRatio_working_3-way'!Y299+2*PI())/3)</f>
        <v>-0.41005477864947104</v>
      </c>
      <c r="AK299" s="11">
        <f>'OddsRatio_working_3-way'!U299/(3*'OddsRatio_working_3-way'!X299^(1/3))*SIN(('OddsRatio_working_3-way'!Y299+4*PI())/3)</f>
        <v>0.48698048636774621</v>
      </c>
      <c r="AL299" s="11">
        <f>'OddsRatio_working_3-way'!Z299+'OddsRatio_working_3-way'!AF299</f>
        <v>1.0358071034605554</v>
      </c>
      <c r="AM299" s="11">
        <f>'OddsRatio_working_3-way'!AA299+'OddsRatio_working_3-way'!AG299</f>
        <v>-0.65114278590652375</v>
      </c>
      <c r="AN299" s="11">
        <f>'OddsRatio_working_3-way'!AB299+'OddsRatio_working_3-way'!AH299</f>
        <v>-0.38466431755403196</v>
      </c>
      <c r="AO299" s="11">
        <f>'OddsRatio_working_3-way'!AC299+'OddsRatio_working_3-way'!AI299</f>
        <v>0</v>
      </c>
      <c r="AP299" s="11">
        <f>'OddsRatio_working_3-way'!AD299+'OddsRatio_working_3-way'!AJ299</f>
        <v>0</v>
      </c>
      <c r="AQ299" s="11">
        <f>'OddsRatio_working_3-way'!AE299+'OddsRatio_working_3-way'!AK299</f>
        <v>0</v>
      </c>
      <c r="AR299" s="10">
        <f>IF(A299="","",IF(('OddsRatio_working_3-way'!X299=0),IF(Q299&gt;0,-Q299^(1/3),(-Q299)^(1/3)),'OddsRatio_working_3-way'!AL299-'OddsRatio_working_3-way'!R299/3))</f>
        <v>1.0358071034605554</v>
      </c>
      <c r="AS299" s="11">
        <f>IF(('OddsRatio_working_3-way'!X299=0),IF(Q299&gt;0,-Q299^(1/3),(-Q299)^(1/3)),'OddsRatio_working_3-way'!AM299-'OddsRatio_working_3-way'!R299/3)</f>
        <v>-0.65114278590652375</v>
      </c>
      <c r="AT299" s="11">
        <f>IF(('OddsRatio_working_3-way'!X299=0),IF(Q299&gt;0,-Q299^(1/3),(-Q299)^(1/3)),'OddsRatio_working_3-way'!AN299-'OddsRatio_working_3-way'!R299/3)</f>
        <v>-0.38466431755403196</v>
      </c>
      <c r="AU299" s="11">
        <f>IF(('OddsRatio_working_3-way'!X299=0),0,'OddsRatio_working_3-way'!AO299)</f>
        <v>0</v>
      </c>
      <c r="AV299" s="11">
        <f>IF(('OddsRatio_working_3-way'!X299=0),0,'OddsRatio_working_3-way'!AP299)</f>
        <v>0</v>
      </c>
      <c r="AW299" s="11">
        <f>IF(('OddsRatio_working_3-way'!X299=0),0,'OddsRatio_working_3-way'!AQ299)</f>
        <v>0</v>
      </c>
    </row>
    <row r="300" spans="1:49" x14ac:dyDescent="0.2">
      <c r="A300" s="4">
        <f>IF('True_Odds_Calculator_3-way'!A301="","",'True_Odds_Calculator_3-way'!A301)</f>
        <v>1.55</v>
      </c>
      <c r="B300" s="4">
        <f>IF('True_Odds_Calculator_3-way'!B301="","",'True_Odds_Calculator_3-way'!B301)</f>
        <v>4.09</v>
      </c>
      <c r="C300" s="4">
        <f>IF('True_Odds_Calculator_3-way'!C301="","",'True_Odds_Calculator_3-way'!C301)</f>
        <v>7.47</v>
      </c>
      <c r="D300" s="9">
        <f t="shared" si="65"/>
        <v>0.63487646953458199</v>
      </c>
      <c r="E300" s="9">
        <f t="shared" si="66"/>
        <v>0.23634682846007177</v>
      </c>
      <c r="F300" s="9">
        <f t="shared" si="67"/>
        <v>0.12877670200534624</v>
      </c>
      <c r="G300" s="9">
        <f t="shared" si="68"/>
        <v>1.0456537552403606</v>
      </c>
      <c r="H300" s="9">
        <f t="shared" si="69"/>
        <v>1.5751095653821985</v>
      </c>
      <c r="I300" s="9">
        <f t="shared" si="70"/>
        <v>4.2310701036927139</v>
      </c>
      <c r="J300" s="9">
        <f t="shared" si="71"/>
        <v>7.7653797964051323</v>
      </c>
      <c r="K300" s="11">
        <f t="shared" si="72"/>
        <v>0.64516129032258063</v>
      </c>
      <c r="L300" s="11">
        <f t="shared" si="73"/>
        <v>0.24449877750611249</v>
      </c>
      <c r="M300" s="11">
        <f t="shared" si="74"/>
        <v>0.13386880856760375</v>
      </c>
      <c r="N300" s="11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-0.23219338431096415</v>
      </c>
      <c r="O300" s="11">
        <f>0</f>
        <v>0</v>
      </c>
      <c r="P300" s="11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0.21348902194470759</v>
      </c>
      <c r="Q300" s="11">
        <f>2*'OddsRatio_working_3-way'!K300*'OddsRatio_working_3-way'!L300*'OddsRatio_working_3-way'!M300</f>
        <v>4.2233238762553436E-2</v>
      </c>
      <c r="R300" s="11">
        <f t="shared" si="75"/>
        <v>0</v>
      </c>
      <c r="S300" s="11">
        <f t="shared" si="76"/>
        <v>-0.91944489537562879</v>
      </c>
      <c r="T300" s="11">
        <f t="shared" si="77"/>
        <v>-0.1818882087785616</v>
      </c>
      <c r="U300" s="11">
        <f>'OddsRatio_working_3-way'!S300-'OddsRatio_working_3-way'!R300^2/3</f>
        <v>-0.91944489537562879</v>
      </c>
      <c r="V300" s="11">
        <f>'OddsRatio_working_3-way'!S300*'OddsRatio_working_3-way'!R300/3-2*'OddsRatio_working_3-way'!R300^3/27-'OddsRatio_working_3-way'!T300</f>
        <v>0.1818882087785616</v>
      </c>
      <c r="W300" s="11">
        <f>'OddsRatio_working_3-way'!V300^2+4*'OddsRatio_working_3-way'!U300^3/27</f>
        <v>-8.2069172638630603E-2</v>
      </c>
      <c r="X300" s="11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0.16967063176291308</v>
      </c>
      <c r="Y300" s="11">
        <f>IF('OddsRatio_working_3-way'!W300&gt;=0,IF('OddsRatio_working_3-way'!V300+SQRT('OddsRatio_working_3-way'!W300)&gt;0,0,PI()),ACOS('OddsRatio_working_3-way'!V300/(2*'OddsRatio_working_3-way'!X300)))</f>
        <v>1.0050999879712834</v>
      </c>
      <c r="Z300" s="11">
        <f>'OddsRatio_working_3-way'!X300^(1/3)*COS('OddsRatio_working_3-way'!Y300/3)</f>
        <v>0.52282687762018032</v>
      </c>
      <c r="AA300" s="11">
        <f>'OddsRatio_working_3-way'!X300^(1/3)*COS(('OddsRatio_working_3-way'!Y300+2*PI())/3)</f>
        <v>-0.41905310980808769</v>
      </c>
      <c r="AB300" s="11">
        <f>'OddsRatio_working_3-way'!X300^(1/3)*COS(('OddsRatio_working_3-way'!Y300+4*PI())/3)</f>
        <v>-0.10377376781209281</v>
      </c>
      <c r="AC300" s="11">
        <f>'OddsRatio_working_3-way'!X300^(1/3)*SIN('OddsRatio_working_3-way'!Y300/3)</f>
        <v>0.18202661297131584</v>
      </c>
      <c r="AD300" s="11">
        <f>'OddsRatio_working_3-way'!X300^(1/3)*SIN(('OddsRatio_working_3-way'!Y300+2*PI())/3)</f>
        <v>0.36176805131471607</v>
      </c>
      <c r="AE300" s="11">
        <f>'OddsRatio_working_3-way'!X300^(1/3)*SIN(('OddsRatio_working_3-way'!Y300+4*PI())/3)</f>
        <v>-0.54379466428603185</v>
      </c>
      <c r="AF300" s="11">
        <f>-'OddsRatio_working_3-way'!U300/(3*'OddsRatio_working_3-way'!X300^(1/3))*COS(('OddsRatio_working_3-way'!Y300)/3)</f>
        <v>0.52282687762018032</v>
      </c>
      <c r="AG300" s="11">
        <f>-'OddsRatio_working_3-way'!U300/(3*'OddsRatio_working_3-way'!X300^(1/3))*COS(('OddsRatio_working_3-way'!Y300+2*PI())/3)</f>
        <v>-0.41905310980808769</v>
      </c>
      <c r="AH300" s="11">
        <f>-'OddsRatio_working_3-way'!U300/(3*'OddsRatio_working_3-way'!X300^(1/3))*COS(('OddsRatio_working_3-way'!Y300+4*PI())/3)</f>
        <v>-0.10377376781209281</v>
      </c>
      <c r="AI300" s="11">
        <f>'OddsRatio_working_3-way'!U300/(3*'OddsRatio_working_3-way'!X300^(1/3))*SIN(('OddsRatio_working_3-way'!Y300)/3)</f>
        <v>-0.18202661297131584</v>
      </c>
      <c r="AJ300" s="11">
        <f>'OddsRatio_working_3-way'!U300/(3*'OddsRatio_working_3-way'!X300^(1/3))*SIN(('OddsRatio_working_3-way'!Y300+2*PI())/3)</f>
        <v>-0.36176805131471607</v>
      </c>
      <c r="AK300" s="11">
        <f>'OddsRatio_working_3-way'!U300/(3*'OddsRatio_working_3-way'!X300^(1/3))*SIN(('OddsRatio_working_3-way'!Y300+4*PI())/3)</f>
        <v>0.54379466428603185</v>
      </c>
      <c r="AL300" s="11">
        <f>'OddsRatio_working_3-way'!Z300+'OddsRatio_working_3-way'!AF300</f>
        <v>1.0456537552403606</v>
      </c>
      <c r="AM300" s="11">
        <f>'OddsRatio_working_3-way'!AA300+'OddsRatio_working_3-way'!AG300</f>
        <v>-0.83810621961617537</v>
      </c>
      <c r="AN300" s="11">
        <f>'OddsRatio_working_3-way'!AB300+'OddsRatio_working_3-way'!AH300</f>
        <v>-0.20754753562418563</v>
      </c>
      <c r="AO300" s="11">
        <f>'OddsRatio_working_3-way'!AC300+'OddsRatio_working_3-way'!AI300</f>
        <v>0</v>
      </c>
      <c r="AP300" s="11">
        <f>'OddsRatio_working_3-way'!AD300+'OddsRatio_working_3-way'!AJ300</f>
        <v>0</v>
      </c>
      <c r="AQ300" s="11">
        <f>'OddsRatio_working_3-way'!AE300+'OddsRatio_working_3-way'!AK300</f>
        <v>0</v>
      </c>
      <c r="AR300" s="10">
        <f>IF(A300="","",IF(('OddsRatio_working_3-way'!X300=0),IF(Q300&gt;0,-Q300^(1/3),(-Q300)^(1/3)),'OddsRatio_working_3-way'!AL300-'OddsRatio_working_3-way'!R300/3))</f>
        <v>1.0456537552403606</v>
      </c>
      <c r="AS300" s="11">
        <f>IF(('OddsRatio_working_3-way'!X300=0),IF(Q300&gt;0,-Q300^(1/3),(-Q300)^(1/3)),'OddsRatio_working_3-way'!AM300-'OddsRatio_working_3-way'!R300/3)</f>
        <v>-0.83810621961617537</v>
      </c>
      <c r="AT300" s="11">
        <f>IF(('OddsRatio_working_3-way'!X300=0),IF(Q300&gt;0,-Q300^(1/3),(-Q300)^(1/3)),'OddsRatio_working_3-way'!AN300-'OddsRatio_working_3-way'!R300/3)</f>
        <v>-0.20754753562418563</v>
      </c>
      <c r="AU300" s="11">
        <f>IF(('OddsRatio_working_3-way'!X300=0),0,'OddsRatio_working_3-way'!AO300)</f>
        <v>0</v>
      </c>
      <c r="AV300" s="11">
        <f>IF(('OddsRatio_working_3-way'!X300=0),0,'OddsRatio_working_3-way'!AP300)</f>
        <v>0</v>
      </c>
      <c r="AW300" s="11">
        <f>IF(('OddsRatio_working_3-way'!X300=0),0,'OddsRatio_working_3-way'!AQ300)</f>
        <v>0</v>
      </c>
    </row>
    <row r="301" spans="1:49" x14ac:dyDescent="0.2">
      <c r="A301" s="4">
        <f>IF('True_Odds_Calculator_3-way'!A302="","",'True_Odds_Calculator_3-way'!A302)</f>
        <v>2.67</v>
      </c>
      <c r="B301" s="4">
        <f>IF('True_Odds_Calculator_3-way'!B302="","",'True_Odds_Calculator_3-way'!B302)</f>
        <v>2.99</v>
      </c>
      <c r="C301" s="4">
        <f>IF('True_Odds_Calculator_3-way'!C302="","",'True_Odds_Calculator_3-way'!C302)</f>
        <v>3.09</v>
      </c>
      <c r="D301" s="9">
        <f t="shared" si="65"/>
        <v>0.36321268170562782</v>
      </c>
      <c r="E301" s="9">
        <f t="shared" si="66"/>
        <v>0.3237134492728978</v>
      </c>
      <c r="F301" s="9">
        <f t="shared" si="67"/>
        <v>0.3130738690214746</v>
      </c>
      <c r="G301" s="9">
        <f t="shared" si="68"/>
        <v>1.0498250491781977</v>
      </c>
      <c r="H301" s="9">
        <f t="shared" si="69"/>
        <v>2.7532078321275901</v>
      </c>
      <c r="I301" s="9">
        <f t="shared" si="70"/>
        <v>3.0891518478646134</v>
      </c>
      <c r="J301" s="9">
        <f t="shared" si="71"/>
        <v>3.1941343527824331</v>
      </c>
      <c r="K301" s="11">
        <f t="shared" si="72"/>
        <v>0.37453183520599254</v>
      </c>
      <c r="L301" s="11">
        <f t="shared" si="73"/>
        <v>0.33444816053511706</v>
      </c>
      <c r="M301" s="11">
        <f t="shared" si="74"/>
        <v>0.3236245954692557</v>
      </c>
      <c r="N301" s="11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-0.28156255957774645</v>
      </c>
      <c r="O301" s="11">
        <f>0</f>
        <v>0</v>
      </c>
      <c r="P301" s="11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0.23309175703634089</v>
      </c>
      <c r="Q301" s="11">
        <f>2*'OddsRatio_working_3-way'!K301*'OddsRatio_working_3-way'!L301*'OddsRatio_working_3-way'!M301</f>
        <v>8.1075393751770752E-2</v>
      </c>
      <c r="R301" s="11">
        <f t="shared" si="75"/>
        <v>0</v>
      </c>
      <c r="S301" s="11">
        <f t="shared" si="76"/>
        <v>-0.82785068222814773</v>
      </c>
      <c r="T301" s="11">
        <f t="shared" si="77"/>
        <v>-0.2879480633837036</v>
      </c>
      <c r="U301" s="11">
        <f>'OddsRatio_working_3-way'!S301-'OddsRatio_working_3-way'!R301^2/3</f>
        <v>-0.82785068222814773</v>
      </c>
      <c r="V301" s="11">
        <f>'OddsRatio_working_3-way'!S301*'OddsRatio_working_3-way'!R301/3-2*'OddsRatio_working_3-way'!R301^3/27-'OddsRatio_working_3-way'!T301</f>
        <v>0.2879480633837036</v>
      </c>
      <c r="W301" s="11">
        <f>'OddsRatio_working_3-way'!V301^2+4*'OddsRatio_working_3-way'!U301^3/27</f>
        <v>-1.1387272755802175E-3</v>
      </c>
      <c r="X301" s="11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0.14495931712208568</v>
      </c>
      <c r="Y301" s="11">
        <f>IF('OddsRatio_working_3-way'!W301&gt;=0,IF('OddsRatio_working_3-way'!V301+SQRT('OddsRatio_working_3-way'!W301)&gt;0,0,PI()),ACOS('OddsRatio_working_3-way'!V301/(2*'OddsRatio_working_3-way'!X301)))</f>
        <v>0.11665927120419917</v>
      </c>
      <c r="Z301" s="11">
        <f>'OddsRatio_working_3-way'!X301^(1/3)*COS('OddsRatio_working_3-way'!Y301/3)</f>
        <v>0.52491252458909887</v>
      </c>
      <c r="AA301" s="11">
        <f>'OddsRatio_working_3-way'!X301^(1/3)*COS(('OddsRatio_working_3-way'!Y301+2*PI())/3)</f>
        <v>-0.28014246324785913</v>
      </c>
      <c r="AB301" s="11">
        <f>'OddsRatio_working_3-way'!X301^(1/3)*COS(('OddsRatio_working_3-way'!Y301+4*PI())/3)</f>
        <v>-0.24477006134123985</v>
      </c>
      <c r="AC301" s="11">
        <f>'OddsRatio_working_3-way'!X301^(1/3)*SIN('OddsRatio_working_3-way'!Y301/3)</f>
        <v>2.0422265762670359E-2</v>
      </c>
      <c r="AD301" s="11">
        <f>'OddsRatio_working_3-way'!X301^(1/3)*SIN(('OddsRatio_working_3-way'!Y301+2*PI())/3)</f>
        <v>0.44437644817744831</v>
      </c>
      <c r="AE301" s="11">
        <f>'OddsRatio_working_3-way'!X301^(1/3)*SIN(('OddsRatio_working_3-way'!Y301+4*PI())/3)</f>
        <v>-0.46479871394011862</v>
      </c>
      <c r="AF301" s="11">
        <f>-'OddsRatio_working_3-way'!U301/(3*'OddsRatio_working_3-way'!X301^(1/3))*COS(('OddsRatio_working_3-way'!Y301)/3)</f>
        <v>0.52491252458909898</v>
      </c>
      <c r="AG301" s="11">
        <f>-'OddsRatio_working_3-way'!U301/(3*'OddsRatio_working_3-way'!X301^(1/3))*COS(('OddsRatio_working_3-way'!Y301+2*PI())/3)</f>
        <v>-0.28014246324785919</v>
      </c>
      <c r="AH301" s="11">
        <f>-'OddsRatio_working_3-way'!U301/(3*'OddsRatio_working_3-way'!X301^(1/3))*COS(('OddsRatio_working_3-way'!Y301+4*PI())/3)</f>
        <v>-0.24477006134123988</v>
      </c>
      <c r="AI301" s="11">
        <f>'OddsRatio_working_3-way'!U301/(3*'OddsRatio_working_3-way'!X301^(1/3))*SIN(('OddsRatio_working_3-way'!Y301)/3)</f>
        <v>-2.0422265762670363E-2</v>
      </c>
      <c r="AJ301" s="11">
        <f>'OddsRatio_working_3-way'!U301/(3*'OddsRatio_working_3-way'!X301^(1/3))*SIN(('OddsRatio_working_3-way'!Y301+2*PI())/3)</f>
        <v>-0.44437644817744842</v>
      </c>
      <c r="AK301" s="11">
        <f>'OddsRatio_working_3-way'!U301/(3*'OddsRatio_working_3-way'!X301^(1/3))*SIN(('OddsRatio_working_3-way'!Y301+4*PI())/3)</f>
        <v>0.46479871394011868</v>
      </c>
      <c r="AL301" s="11">
        <f>'OddsRatio_working_3-way'!Z301+'OddsRatio_working_3-way'!AF301</f>
        <v>1.0498250491781977</v>
      </c>
      <c r="AM301" s="11">
        <f>'OddsRatio_working_3-way'!AA301+'OddsRatio_working_3-way'!AG301</f>
        <v>-0.56028492649571837</v>
      </c>
      <c r="AN301" s="11">
        <f>'OddsRatio_working_3-way'!AB301+'OddsRatio_working_3-way'!AH301</f>
        <v>-0.48954012268247971</v>
      </c>
      <c r="AO301" s="11">
        <f>'OddsRatio_working_3-way'!AC301+'OddsRatio_working_3-way'!AI301</f>
        <v>0</v>
      </c>
      <c r="AP301" s="11">
        <f>'OddsRatio_working_3-way'!AD301+'OddsRatio_working_3-way'!AJ301</f>
        <v>0</v>
      </c>
      <c r="AQ301" s="11">
        <f>'OddsRatio_working_3-way'!AE301+'OddsRatio_working_3-way'!AK301</f>
        <v>0</v>
      </c>
      <c r="AR301" s="10">
        <f>IF(A301="","",IF(('OddsRatio_working_3-way'!X301=0),IF(Q301&gt;0,-Q301^(1/3),(-Q301)^(1/3)),'OddsRatio_working_3-way'!AL301-'OddsRatio_working_3-way'!R301/3))</f>
        <v>1.0498250491781977</v>
      </c>
      <c r="AS301" s="11">
        <f>IF(('OddsRatio_working_3-way'!X301=0),IF(Q301&gt;0,-Q301^(1/3),(-Q301)^(1/3)),'OddsRatio_working_3-way'!AM301-'OddsRatio_working_3-way'!R301/3)</f>
        <v>-0.56028492649571837</v>
      </c>
      <c r="AT301" s="11">
        <f>IF(('OddsRatio_working_3-way'!X301=0),IF(Q301&gt;0,-Q301^(1/3),(-Q301)^(1/3)),'OddsRatio_working_3-way'!AN301-'OddsRatio_working_3-way'!R301/3)</f>
        <v>-0.48954012268247971</v>
      </c>
      <c r="AU301" s="11">
        <f>IF(('OddsRatio_working_3-way'!X301=0),0,'OddsRatio_working_3-way'!AO301)</f>
        <v>0</v>
      </c>
      <c r="AV301" s="11">
        <f>IF(('OddsRatio_working_3-way'!X301=0),0,'OddsRatio_working_3-way'!AP301)</f>
        <v>0</v>
      </c>
      <c r="AW301" s="11">
        <f>IF(('OddsRatio_working_3-way'!X301=0),0,'OddsRatio_working_3-way'!AQ301)</f>
        <v>0</v>
      </c>
    </row>
    <row r="302" spans="1:49" x14ac:dyDescent="0.2">
      <c r="A302" s="4">
        <f>IF('True_Odds_Calculator_3-way'!A303="","",'True_Odds_Calculator_3-way'!A303)</f>
        <v>1.63</v>
      </c>
      <c r="B302" s="4">
        <f>IF('True_Odds_Calculator_3-way'!B303="","",'True_Odds_Calculator_3-way'!B303)</f>
        <v>3.85</v>
      </c>
      <c r="C302" s="4">
        <f>IF('True_Odds_Calculator_3-way'!C303="","",'True_Odds_Calculator_3-way'!C303)</f>
        <v>6.17</v>
      </c>
      <c r="D302" s="9">
        <f t="shared" si="65"/>
        <v>0.59847008178879779</v>
      </c>
      <c r="E302" s="9">
        <f t="shared" si="66"/>
        <v>0.24782242613421174</v>
      </c>
      <c r="F302" s="9">
        <f t="shared" si="67"/>
        <v>0.15370749207699058</v>
      </c>
      <c r="G302" s="9">
        <f t="shared" si="68"/>
        <v>1.0649639738392811</v>
      </c>
      <c r="H302" s="9">
        <f t="shared" si="69"/>
        <v>1.6709273035187473</v>
      </c>
      <c r="I302" s="9">
        <f t="shared" si="70"/>
        <v>4.035147325441951</v>
      </c>
      <c r="J302" s="9">
        <f t="shared" si="71"/>
        <v>6.5058637447490835</v>
      </c>
      <c r="K302" s="11">
        <f t="shared" si="72"/>
        <v>0.61349693251533743</v>
      </c>
      <c r="L302" s="11">
        <f t="shared" si="73"/>
        <v>0.25974025974025972</v>
      </c>
      <c r="M302" s="11">
        <f t="shared" si="74"/>
        <v>0.16207455429497569</v>
      </c>
      <c r="N302" s="11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-0.23974107844209569</v>
      </c>
      <c r="O302" s="11">
        <f>0</f>
        <v>0</v>
      </c>
      <c r="P302" s="11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0.22339971231798894</v>
      </c>
      <c r="Q302" s="11">
        <f>2*'OddsRatio_working_3-way'!K302*'OddsRatio_working_3-way'!L302*'OddsRatio_working_3-way'!M302</f>
        <v>5.1653112674679529E-2</v>
      </c>
      <c r="R302" s="11">
        <f t="shared" si="75"/>
        <v>0</v>
      </c>
      <c r="S302" s="11">
        <f t="shared" si="76"/>
        <v>-0.93183743799645224</v>
      </c>
      <c r="T302" s="11">
        <f t="shared" si="77"/>
        <v>-0.21545374288935315</v>
      </c>
      <c r="U302" s="11">
        <f>'OddsRatio_working_3-way'!S302-'OddsRatio_working_3-way'!R302^2/3</f>
        <v>-0.93183743799645224</v>
      </c>
      <c r="V302" s="11">
        <f>'OddsRatio_working_3-way'!S302*'OddsRatio_working_3-way'!R302/3-2*'OddsRatio_working_3-way'!R302^3/27-'OddsRatio_working_3-way'!T302</f>
        <v>0.21545374288935315</v>
      </c>
      <c r="W302" s="11">
        <f>'OddsRatio_working_3-way'!V302^2+4*'OddsRatio_working_3-way'!U302^3/27</f>
        <v>-7.3451392246912731E-2</v>
      </c>
      <c r="X302" s="11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0.17311246891251381</v>
      </c>
      <c r="Y302" s="11">
        <f>IF('OddsRatio_working_3-way'!W302&gt;=0,IF('OddsRatio_working_3-way'!V302+SQRT('OddsRatio_working_3-way'!W302)&gt;0,0,PI()),ACOS('OddsRatio_working_3-way'!V302/(2*'OddsRatio_working_3-way'!X302)))</f>
        <v>0.89912630509413372</v>
      </c>
      <c r="Z302" s="11">
        <f>'OddsRatio_working_3-way'!X302^(1/3)*COS('OddsRatio_working_3-way'!Y302/3)</f>
        <v>0.53248198691964055</v>
      </c>
      <c r="AA302" s="11">
        <f>'OddsRatio_working_3-way'!X302^(1/3)*COS(('OddsRatio_working_3-way'!Y302+2*PI())/3)</f>
        <v>-0.40874208013531482</v>
      </c>
      <c r="AB302" s="11">
        <f>'OddsRatio_working_3-way'!X302^(1/3)*COS(('OddsRatio_working_3-way'!Y302+4*PI())/3)</f>
        <v>-0.12373990678432599</v>
      </c>
      <c r="AC302" s="11">
        <f>'OddsRatio_working_3-way'!X302^(1/3)*SIN('OddsRatio_working_3-way'!Y302/3)</f>
        <v>0.16454608150382194</v>
      </c>
      <c r="AD302" s="11">
        <f>'OddsRatio_working_3-way'!X302^(1/3)*SIN(('OddsRatio_working_3-way'!Y302+2*PI())/3)</f>
        <v>0.37886988697811103</v>
      </c>
      <c r="AE302" s="11">
        <f>'OddsRatio_working_3-way'!X302^(1/3)*SIN(('OddsRatio_working_3-way'!Y302+4*PI())/3)</f>
        <v>-0.54341596848193285</v>
      </c>
      <c r="AF302" s="11">
        <f>-'OddsRatio_working_3-way'!U302/(3*'OddsRatio_working_3-way'!X302^(1/3))*COS(('OddsRatio_working_3-way'!Y302)/3)</f>
        <v>0.53248198691964055</v>
      </c>
      <c r="AG302" s="11">
        <f>-'OddsRatio_working_3-way'!U302/(3*'OddsRatio_working_3-way'!X302^(1/3))*COS(('OddsRatio_working_3-way'!Y302+2*PI())/3)</f>
        <v>-0.40874208013531482</v>
      </c>
      <c r="AH302" s="11">
        <f>-'OddsRatio_working_3-way'!U302/(3*'OddsRatio_working_3-way'!X302^(1/3))*COS(('OddsRatio_working_3-way'!Y302+4*PI())/3)</f>
        <v>-0.12373990678432599</v>
      </c>
      <c r="AI302" s="11">
        <f>'OddsRatio_working_3-way'!U302/(3*'OddsRatio_working_3-way'!X302^(1/3))*SIN(('OddsRatio_working_3-way'!Y302)/3)</f>
        <v>-0.16454608150382194</v>
      </c>
      <c r="AJ302" s="11">
        <f>'OddsRatio_working_3-way'!U302/(3*'OddsRatio_working_3-way'!X302^(1/3))*SIN(('OddsRatio_working_3-way'!Y302+2*PI())/3)</f>
        <v>-0.37886988697811103</v>
      </c>
      <c r="AK302" s="11">
        <f>'OddsRatio_working_3-way'!U302/(3*'OddsRatio_working_3-way'!X302^(1/3))*SIN(('OddsRatio_working_3-way'!Y302+4*PI())/3)</f>
        <v>0.54341596848193285</v>
      </c>
      <c r="AL302" s="11">
        <f>'OddsRatio_working_3-way'!Z302+'OddsRatio_working_3-way'!AF302</f>
        <v>1.0649639738392811</v>
      </c>
      <c r="AM302" s="11">
        <f>'OddsRatio_working_3-way'!AA302+'OddsRatio_working_3-way'!AG302</f>
        <v>-0.81748416027062965</v>
      </c>
      <c r="AN302" s="11">
        <f>'OddsRatio_working_3-way'!AB302+'OddsRatio_working_3-way'!AH302</f>
        <v>-0.24747981356865198</v>
      </c>
      <c r="AO302" s="11">
        <f>'OddsRatio_working_3-way'!AC302+'OddsRatio_working_3-way'!AI302</f>
        <v>0</v>
      </c>
      <c r="AP302" s="11">
        <f>'OddsRatio_working_3-way'!AD302+'OddsRatio_working_3-way'!AJ302</f>
        <v>0</v>
      </c>
      <c r="AQ302" s="11">
        <f>'OddsRatio_working_3-way'!AE302+'OddsRatio_working_3-way'!AK302</f>
        <v>0</v>
      </c>
      <c r="AR302" s="10">
        <f>IF(A302="","",IF(('OddsRatio_working_3-way'!X302=0),IF(Q302&gt;0,-Q302^(1/3),(-Q302)^(1/3)),'OddsRatio_working_3-way'!AL302-'OddsRatio_working_3-way'!R302/3))</f>
        <v>1.0649639738392811</v>
      </c>
      <c r="AS302" s="11">
        <f>IF(('OddsRatio_working_3-way'!X302=0),IF(Q302&gt;0,-Q302^(1/3),(-Q302)^(1/3)),'OddsRatio_working_3-way'!AM302-'OddsRatio_working_3-way'!R302/3)</f>
        <v>-0.81748416027062965</v>
      </c>
      <c r="AT302" s="11">
        <f>IF(('OddsRatio_working_3-way'!X302=0),IF(Q302&gt;0,-Q302^(1/3),(-Q302)^(1/3)),'OddsRatio_working_3-way'!AN302-'OddsRatio_working_3-way'!R302/3)</f>
        <v>-0.24747981356865198</v>
      </c>
      <c r="AU302" s="11">
        <f>IF(('OddsRatio_working_3-way'!X302=0),0,'OddsRatio_working_3-way'!AO302)</f>
        <v>0</v>
      </c>
      <c r="AV302" s="11">
        <f>IF(('OddsRatio_working_3-way'!X302=0),0,'OddsRatio_working_3-way'!AP302)</f>
        <v>0</v>
      </c>
      <c r="AW302" s="11">
        <f>IF(('OddsRatio_working_3-way'!X302=0),0,'OddsRatio_working_3-way'!AQ302)</f>
        <v>0</v>
      </c>
    </row>
    <row r="303" spans="1:49" x14ac:dyDescent="0.2">
      <c r="A303" s="4">
        <f>IF('True_Odds_Calculator_3-way'!A304="","",'True_Odds_Calculator_3-way'!A304)</f>
        <v>2.41</v>
      </c>
      <c r="B303" s="4">
        <f>IF('True_Odds_Calculator_3-way'!B304="","",'True_Odds_Calculator_3-way'!B304)</f>
        <v>3.02</v>
      </c>
      <c r="C303" s="4">
        <f>IF('True_Odds_Calculator_3-way'!C304="","",'True_Odds_Calculator_3-way'!C304)</f>
        <v>3.49</v>
      </c>
      <c r="D303" s="9">
        <f t="shared" si="65"/>
        <v>0.40306483247952507</v>
      </c>
      <c r="E303" s="9">
        <f t="shared" si="66"/>
        <v>0.32033800732939022</v>
      </c>
      <c r="F303" s="9">
        <f t="shared" si="67"/>
        <v>0.2765971601910846</v>
      </c>
      <c r="G303" s="9">
        <f t="shared" si="68"/>
        <v>1.0503478366813908</v>
      </c>
      <c r="H303" s="9">
        <f t="shared" si="69"/>
        <v>2.4809904497207609</v>
      </c>
      <c r="I303" s="9">
        <f t="shared" si="70"/>
        <v>3.1217026300964084</v>
      </c>
      <c r="J303" s="9">
        <f t="shared" si="71"/>
        <v>3.6153661133366635</v>
      </c>
      <c r="K303" s="11">
        <f t="shared" si="72"/>
        <v>0.41493775933609955</v>
      </c>
      <c r="L303" s="11">
        <f t="shared" si="73"/>
        <v>0.33112582781456956</v>
      </c>
      <c r="M303" s="11">
        <f t="shared" si="74"/>
        <v>0.28653295128939826</v>
      </c>
      <c r="N303" s="11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-0.27920321619872157</v>
      </c>
      <c r="O303" s="11">
        <f>0</f>
        <v>0</v>
      </c>
      <c r="P303" s="11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0.23306244286131705</v>
      </c>
      <c r="Q303" s="11">
        <f>2*'OddsRatio_working_3-way'!K303*'OddsRatio_working_3-way'!L303*'OddsRatio_working_3-way'!M303</f>
        <v>7.8737311777471966E-2</v>
      </c>
      <c r="R303" s="11">
        <f t="shared" si="75"/>
        <v>0</v>
      </c>
      <c r="S303" s="11">
        <f t="shared" si="76"/>
        <v>-0.83474125418181411</v>
      </c>
      <c r="T303" s="11">
        <f t="shared" si="77"/>
        <v>-0.28200718046682904</v>
      </c>
      <c r="U303" s="11">
        <f>'OddsRatio_working_3-way'!S303-'OddsRatio_working_3-way'!R303^2/3</f>
        <v>-0.83474125418181411</v>
      </c>
      <c r="V303" s="11">
        <f>'OddsRatio_working_3-way'!S303*'OddsRatio_working_3-way'!R303/3-2*'OddsRatio_working_3-way'!R303^3/27-'OddsRatio_working_3-way'!T303</f>
        <v>0.28200718046682904</v>
      </c>
      <c r="W303" s="11">
        <f>'OddsRatio_working_3-way'!V303^2+4*'OddsRatio_working_3-way'!U303^3/27</f>
        <v>-6.6411102439146857E-3</v>
      </c>
      <c r="X303" s="11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0.14677291991267102</v>
      </c>
      <c r="Y303" s="11">
        <f>IF('OddsRatio_working_3-way'!W303&gt;=0,IF('OddsRatio_working_3-way'!V303+SQRT('OddsRatio_working_3-way'!W303)&gt;0,0,PI()),ACOS('OddsRatio_working_3-way'!V303/(2*'OddsRatio_working_3-way'!X303)))</f>
        <v>0.28131162047165237</v>
      </c>
      <c r="Z303" s="11">
        <f>'OddsRatio_working_3-way'!X303^(1/3)*COS('OddsRatio_working_3-way'!Y303/3)</f>
        <v>0.52517391834069527</v>
      </c>
      <c r="AA303" s="11">
        <f>'OddsRatio_working_3-way'!X303^(1/3)*COS(('OddsRatio_working_3-way'!Y303+2*PI())/3)</f>
        <v>-0.30536055109882732</v>
      </c>
      <c r="AB303" s="11">
        <f>'OddsRatio_working_3-way'!X303^(1/3)*COS(('OddsRatio_working_3-way'!Y303+4*PI())/3)</f>
        <v>-0.21981336724186798</v>
      </c>
      <c r="AC303" s="11">
        <f>'OddsRatio_working_3-way'!X303^(1/3)*SIN('OddsRatio_working_3-way'!Y303/3)</f>
        <v>4.9390689628229907E-2</v>
      </c>
      <c r="AD303" s="11">
        <f>'OddsRatio_working_3-way'!X303^(1/3)*SIN(('OddsRatio_working_3-way'!Y303+2*PI())/3)</f>
        <v>0.4301186098739414</v>
      </c>
      <c r="AE303" s="11">
        <f>'OddsRatio_working_3-way'!X303^(1/3)*SIN(('OddsRatio_working_3-way'!Y303+4*PI())/3)</f>
        <v>-0.47950929950217125</v>
      </c>
      <c r="AF303" s="11">
        <f>-'OddsRatio_working_3-way'!U303/(3*'OddsRatio_working_3-way'!X303^(1/3))*COS(('OddsRatio_working_3-way'!Y303)/3)</f>
        <v>0.52517391834069538</v>
      </c>
      <c r="AG303" s="11">
        <f>-'OddsRatio_working_3-way'!U303/(3*'OddsRatio_working_3-way'!X303^(1/3))*COS(('OddsRatio_working_3-way'!Y303+2*PI())/3)</f>
        <v>-0.30536055109882737</v>
      </c>
      <c r="AH303" s="11">
        <f>-'OddsRatio_working_3-way'!U303/(3*'OddsRatio_working_3-way'!X303^(1/3))*COS(('OddsRatio_working_3-way'!Y303+4*PI())/3)</f>
        <v>-0.21981336724186804</v>
      </c>
      <c r="AI303" s="11">
        <f>'OddsRatio_working_3-way'!U303/(3*'OddsRatio_working_3-way'!X303^(1/3))*SIN(('OddsRatio_working_3-way'!Y303)/3)</f>
        <v>-4.9390689628229921E-2</v>
      </c>
      <c r="AJ303" s="11">
        <f>'OddsRatio_working_3-way'!U303/(3*'OddsRatio_working_3-way'!X303^(1/3))*SIN(('OddsRatio_working_3-way'!Y303+2*PI())/3)</f>
        <v>-0.43011860987394152</v>
      </c>
      <c r="AK303" s="11">
        <f>'OddsRatio_working_3-way'!U303/(3*'OddsRatio_working_3-way'!X303^(1/3))*SIN(('OddsRatio_working_3-way'!Y303+4*PI())/3)</f>
        <v>0.47950929950217136</v>
      </c>
      <c r="AL303" s="11">
        <f>'OddsRatio_working_3-way'!Z303+'OddsRatio_working_3-way'!AF303</f>
        <v>1.0503478366813908</v>
      </c>
      <c r="AM303" s="11">
        <f>'OddsRatio_working_3-way'!AA303+'OddsRatio_working_3-way'!AG303</f>
        <v>-0.61072110219765463</v>
      </c>
      <c r="AN303" s="11">
        <f>'OddsRatio_working_3-way'!AB303+'OddsRatio_working_3-way'!AH303</f>
        <v>-0.43962673448373601</v>
      </c>
      <c r="AO303" s="11">
        <f>'OddsRatio_working_3-way'!AC303+'OddsRatio_working_3-way'!AI303</f>
        <v>0</v>
      </c>
      <c r="AP303" s="11">
        <f>'OddsRatio_working_3-way'!AD303+'OddsRatio_working_3-way'!AJ303</f>
        <v>0</v>
      </c>
      <c r="AQ303" s="11">
        <f>'OddsRatio_working_3-way'!AE303+'OddsRatio_working_3-way'!AK303</f>
        <v>0</v>
      </c>
      <c r="AR303" s="10">
        <f>IF(A303="","",IF(('OddsRatio_working_3-way'!X303=0),IF(Q303&gt;0,-Q303^(1/3),(-Q303)^(1/3)),'OddsRatio_working_3-way'!AL303-'OddsRatio_working_3-way'!R303/3))</f>
        <v>1.0503478366813908</v>
      </c>
      <c r="AS303" s="11">
        <f>IF(('OddsRatio_working_3-way'!X303=0),IF(Q303&gt;0,-Q303^(1/3),(-Q303)^(1/3)),'OddsRatio_working_3-way'!AM303-'OddsRatio_working_3-way'!R303/3)</f>
        <v>-0.61072110219765463</v>
      </c>
      <c r="AT303" s="11">
        <f>IF(('OddsRatio_working_3-way'!X303=0),IF(Q303&gt;0,-Q303^(1/3),(-Q303)^(1/3)),'OddsRatio_working_3-way'!AN303-'OddsRatio_working_3-way'!R303/3)</f>
        <v>-0.43962673448373601</v>
      </c>
      <c r="AU303" s="11">
        <f>IF(('OddsRatio_working_3-way'!X303=0),0,'OddsRatio_working_3-way'!AO303)</f>
        <v>0</v>
      </c>
      <c r="AV303" s="11">
        <f>IF(('OddsRatio_working_3-way'!X303=0),0,'OddsRatio_working_3-way'!AP303)</f>
        <v>0</v>
      </c>
      <c r="AW303" s="11">
        <f>IF(('OddsRatio_working_3-way'!X303=0),0,'OddsRatio_working_3-way'!AQ303)</f>
        <v>0</v>
      </c>
    </row>
    <row r="304" spans="1:49" x14ac:dyDescent="0.2">
      <c r="A304" s="4">
        <f>IF('True_Odds_Calculator_3-way'!A305="","",'True_Odds_Calculator_3-way'!A305)</f>
        <v>2.2000000000000002</v>
      </c>
      <c r="B304" s="4">
        <f>IF('True_Odds_Calculator_3-way'!B305="","",'True_Odds_Calculator_3-way'!B305)</f>
        <v>3.19</v>
      </c>
      <c r="C304" s="4">
        <f>IF('True_Odds_Calculator_3-way'!C305="","",'True_Odds_Calculator_3-way'!C305)</f>
        <v>3.69</v>
      </c>
      <c r="D304" s="9">
        <f t="shared" si="65"/>
        <v>0.43981258356645103</v>
      </c>
      <c r="E304" s="9">
        <f t="shared" si="66"/>
        <v>0.30079758869844975</v>
      </c>
      <c r="F304" s="9">
        <f t="shared" si="67"/>
        <v>0.25938982773509922</v>
      </c>
      <c r="G304" s="9">
        <f t="shared" si="68"/>
        <v>1.0614131211128148</v>
      </c>
      <c r="H304" s="9">
        <f t="shared" si="69"/>
        <v>2.2736957453353779</v>
      </c>
      <c r="I304" s="9">
        <f t="shared" si="70"/>
        <v>3.3244947352370642</v>
      </c>
      <c r="J304" s="9">
        <f t="shared" si="71"/>
        <v>3.855201295793472</v>
      </c>
      <c r="K304" s="11">
        <f t="shared" si="72"/>
        <v>0.45454545454545453</v>
      </c>
      <c r="L304" s="11">
        <f t="shared" si="73"/>
        <v>0.31347962382445144</v>
      </c>
      <c r="M304" s="11">
        <f t="shared" si="74"/>
        <v>0.2710027100271003</v>
      </c>
      <c r="N304" s="11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-0.27298445113262759</v>
      </c>
      <c r="O304" s="11">
        <f>0</f>
        <v>0</v>
      </c>
      <c r="P304" s="11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0.2347814871708136</v>
      </c>
      <c r="Q304" s="11">
        <f>2*'OddsRatio_working_3-way'!K304*'OddsRatio_working_3-way'!L304*'OddsRatio_working_3-way'!M304</f>
        <v>7.7230752358820265E-2</v>
      </c>
      <c r="R304" s="11">
        <f t="shared" si="75"/>
        <v>0</v>
      </c>
      <c r="S304" s="11">
        <f t="shared" si="76"/>
        <v>-0.86005443239236601</v>
      </c>
      <c r="T304" s="11">
        <f t="shared" si="77"/>
        <v>-0.28291264223433094</v>
      </c>
      <c r="U304" s="11">
        <f>'OddsRatio_working_3-way'!S304-'OddsRatio_working_3-way'!R304^2/3</f>
        <v>-0.86005443239236601</v>
      </c>
      <c r="V304" s="11">
        <f>'OddsRatio_working_3-way'!S304*'OddsRatio_working_3-way'!R304/3-2*'OddsRatio_working_3-way'!R304^3/27-'OddsRatio_working_3-way'!T304</f>
        <v>0.28291264223433094</v>
      </c>
      <c r="W304" s="11">
        <f>'OddsRatio_working_3-way'!V304^2+4*'OddsRatio_working_3-way'!U304^3/27</f>
        <v>-1.4208849047187569E-2</v>
      </c>
      <c r="X304" s="11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0.15349952132107619</v>
      </c>
      <c r="Y304" s="11">
        <f>IF('OddsRatio_working_3-way'!W304&gt;=0,IF('OddsRatio_working_3-way'!V304+SQRT('OddsRatio_working_3-way'!W304)&gt;0,0,PI()),ACOS('OddsRatio_working_3-way'!V304/(2*'OddsRatio_working_3-way'!X304)))</f>
        <v>0.39876190455634108</v>
      </c>
      <c r="Z304" s="11">
        <f>'OddsRatio_working_3-way'!X304^(1/3)*COS('OddsRatio_working_3-way'!Y304/3)</f>
        <v>0.53070656055640741</v>
      </c>
      <c r="AA304" s="11">
        <f>'OddsRatio_working_3-way'!X304^(1/3)*COS(('OddsRatio_working_3-way'!Y304+2*PI())/3)</f>
        <v>-0.32680666126641866</v>
      </c>
      <c r="AB304" s="11">
        <f>'OddsRatio_working_3-way'!X304^(1/3)*COS(('OddsRatio_working_3-way'!Y304+4*PI())/3)</f>
        <v>-0.20389989928998867</v>
      </c>
      <c r="AC304" s="11">
        <f>'OddsRatio_working_3-way'!X304^(1/3)*SIN('OddsRatio_working_3-way'!Y304/3)</f>
        <v>7.0960252112317032E-2</v>
      </c>
      <c r="AD304" s="11">
        <f>'OddsRatio_working_3-way'!X304^(1/3)*SIN(('OddsRatio_working_3-way'!Y304+2*PI())/3)</f>
        <v>0.42412523734075486</v>
      </c>
      <c r="AE304" s="11">
        <f>'OddsRatio_working_3-way'!X304^(1/3)*SIN(('OddsRatio_working_3-way'!Y304+4*PI())/3)</f>
        <v>-0.4950854894530719</v>
      </c>
      <c r="AF304" s="11">
        <f>-'OddsRatio_working_3-way'!U304/(3*'OddsRatio_working_3-way'!X304^(1/3))*COS(('OddsRatio_working_3-way'!Y304)/3)</f>
        <v>0.53070656055640741</v>
      </c>
      <c r="AG304" s="11">
        <f>-'OddsRatio_working_3-way'!U304/(3*'OddsRatio_working_3-way'!X304^(1/3))*COS(('OddsRatio_working_3-way'!Y304+2*PI())/3)</f>
        <v>-0.32680666126641866</v>
      </c>
      <c r="AH304" s="11">
        <f>-'OddsRatio_working_3-way'!U304/(3*'OddsRatio_working_3-way'!X304^(1/3))*COS(('OddsRatio_working_3-way'!Y304+4*PI())/3)</f>
        <v>-0.20389989928998867</v>
      </c>
      <c r="AI304" s="11">
        <f>'OddsRatio_working_3-way'!U304/(3*'OddsRatio_working_3-way'!X304^(1/3))*SIN(('OddsRatio_working_3-way'!Y304)/3)</f>
        <v>-7.0960252112317032E-2</v>
      </c>
      <c r="AJ304" s="11">
        <f>'OddsRatio_working_3-way'!U304/(3*'OddsRatio_working_3-way'!X304^(1/3))*SIN(('OddsRatio_working_3-way'!Y304+2*PI())/3)</f>
        <v>-0.42412523734075486</v>
      </c>
      <c r="AK304" s="11">
        <f>'OddsRatio_working_3-way'!U304/(3*'OddsRatio_working_3-way'!X304^(1/3))*SIN(('OddsRatio_working_3-way'!Y304+4*PI())/3)</f>
        <v>0.4950854894530719</v>
      </c>
      <c r="AL304" s="11">
        <f>'OddsRatio_working_3-way'!Z304+'OddsRatio_working_3-way'!AF304</f>
        <v>1.0614131211128148</v>
      </c>
      <c r="AM304" s="11">
        <f>'OddsRatio_working_3-way'!AA304+'OddsRatio_working_3-way'!AG304</f>
        <v>-0.65361332253283733</v>
      </c>
      <c r="AN304" s="11">
        <f>'OddsRatio_working_3-way'!AB304+'OddsRatio_working_3-way'!AH304</f>
        <v>-0.40779979857997734</v>
      </c>
      <c r="AO304" s="11">
        <f>'OddsRatio_working_3-way'!AC304+'OddsRatio_working_3-way'!AI304</f>
        <v>0</v>
      </c>
      <c r="AP304" s="11">
        <f>'OddsRatio_working_3-way'!AD304+'OddsRatio_working_3-way'!AJ304</f>
        <v>0</v>
      </c>
      <c r="AQ304" s="11">
        <f>'OddsRatio_working_3-way'!AE304+'OddsRatio_working_3-way'!AK304</f>
        <v>0</v>
      </c>
      <c r="AR304" s="10">
        <f>IF(A304="","",IF(('OddsRatio_working_3-way'!X304=0),IF(Q304&gt;0,-Q304^(1/3),(-Q304)^(1/3)),'OddsRatio_working_3-way'!AL304-'OddsRatio_working_3-way'!R304/3))</f>
        <v>1.0614131211128148</v>
      </c>
      <c r="AS304" s="11">
        <f>IF(('OddsRatio_working_3-way'!X304=0),IF(Q304&gt;0,-Q304^(1/3),(-Q304)^(1/3)),'OddsRatio_working_3-way'!AM304-'OddsRatio_working_3-way'!R304/3)</f>
        <v>-0.65361332253283733</v>
      </c>
      <c r="AT304" s="11">
        <f>IF(('OddsRatio_working_3-way'!X304=0),IF(Q304&gt;0,-Q304^(1/3),(-Q304)^(1/3)),'OddsRatio_working_3-way'!AN304-'OddsRatio_working_3-way'!R304/3)</f>
        <v>-0.40779979857997734</v>
      </c>
      <c r="AU304" s="11">
        <f>IF(('OddsRatio_working_3-way'!X304=0),0,'OddsRatio_working_3-way'!AO304)</f>
        <v>0</v>
      </c>
      <c r="AV304" s="11">
        <f>IF(('OddsRatio_working_3-way'!X304=0),0,'OddsRatio_working_3-way'!AP304)</f>
        <v>0</v>
      </c>
      <c r="AW304" s="11">
        <f>IF(('OddsRatio_working_3-way'!X304=0),0,'OddsRatio_working_3-way'!AQ304)</f>
        <v>0</v>
      </c>
    </row>
    <row r="305" spans="1:49" x14ac:dyDescent="0.2">
      <c r="A305" s="4">
        <f>IF('True_Odds_Calculator_3-way'!A306="","",'True_Odds_Calculator_3-way'!A306)</f>
        <v>1.81</v>
      </c>
      <c r="B305" s="4">
        <f>IF('True_Odds_Calculator_3-way'!B306="","",'True_Odds_Calculator_3-way'!B306)</f>
        <v>3.76</v>
      </c>
      <c r="C305" s="4">
        <f>IF('True_Odds_Calculator_3-way'!C306="","",'True_Odds_Calculator_3-way'!C306)</f>
        <v>4.49</v>
      </c>
      <c r="D305" s="9">
        <f t="shared" si="65"/>
        <v>0.53575048038541295</v>
      </c>
      <c r="E305" s="9">
        <f t="shared" si="66"/>
        <v>0.2529943966274335</v>
      </c>
      <c r="F305" s="9">
        <f t="shared" si="67"/>
        <v>0.21125512298715371</v>
      </c>
      <c r="G305" s="9">
        <f t="shared" si="68"/>
        <v>1.0698031566251167</v>
      </c>
      <c r="H305" s="9">
        <f t="shared" si="69"/>
        <v>1.866540556866344</v>
      </c>
      <c r="I305" s="9">
        <f t="shared" si="70"/>
        <v>3.9526567122853216</v>
      </c>
      <c r="J305" s="9">
        <f t="shared" si="71"/>
        <v>4.7336130166216579</v>
      </c>
      <c r="K305" s="11">
        <f t="shared" si="72"/>
        <v>0.5524861878453039</v>
      </c>
      <c r="L305" s="11">
        <f t="shared" si="73"/>
        <v>0.26595744680851063</v>
      </c>
      <c r="M305" s="11">
        <f t="shared" si="74"/>
        <v>0.22271714922048996</v>
      </c>
      <c r="N305" s="11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-0.25533289367618917</v>
      </c>
      <c r="O305" s="11">
        <f>0</f>
        <v>0</v>
      </c>
      <c r="P305" s="11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0.23104253460336477</v>
      </c>
      <c r="Q305" s="11">
        <f>2*'OddsRatio_working_3-way'!K305*'OddsRatio_working_3-way'!L305*'OddsRatio_working_3-way'!M305</f>
        <v>6.5451142947128824E-2</v>
      </c>
      <c r="R305" s="11">
        <f t="shared" si="75"/>
        <v>0</v>
      </c>
      <c r="S305" s="11">
        <f t="shared" si="76"/>
        <v>-0.90486788159919107</v>
      </c>
      <c r="T305" s="11">
        <f t="shared" si="77"/>
        <v>-0.25633651036804278</v>
      </c>
      <c r="U305" s="11">
        <f>'OddsRatio_working_3-way'!S305-'OddsRatio_working_3-way'!R305^2/3</f>
        <v>-0.90486788159919107</v>
      </c>
      <c r="V305" s="11">
        <f>'OddsRatio_working_3-way'!S305*'OddsRatio_working_3-way'!R305/3-2*'OddsRatio_working_3-way'!R305^3/27-'OddsRatio_working_3-way'!T305</f>
        <v>0.25633651036804278</v>
      </c>
      <c r="W305" s="11">
        <f>'OddsRatio_working_3-way'!V305^2+4*'OddsRatio_working_3-way'!U305^3/27</f>
        <v>-4.4053526425532702E-2</v>
      </c>
      <c r="X305" s="11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0.16565169254583426</v>
      </c>
      <c r="Y305" s="11">
        <f>IF('OddsRatio_working_3-way'!W305&gt;=0,IF('OddsRatio_working_3-way'!V305+SQRT('OddsRatio_working_3-way'!W305)&gt;0,0,PI()),ACOS('OddsRatio_working_3-way'!V305/(2*'OddsRatio_working_3-way'!X305)))</f>
        <v>0.68610199560019391</v>
      </c>
      <c r="Z305" s="11">
        <f>'OddsRatio_working_3-way'!X305^(1/3)*COS('OddsRatio_working_3-way'!Y305/3)</f>
        <v>0.53490157831255836</v>
      </c>
      <c r="AA305" s="11">
        <f>'OddsRatio_working_3-way'!X305^(1/3)*COS(('OddsRatio_working_3-way'!Y305+2*PI())/3)</f>
        <v>-0.37528026814439397</v>
      </c>
      <c r="AB305" s="11">
        <f>'OddsRatio_working_3-way'!X305^(1/3)*COS(('OddsRatio_working_3-way'!Y305+4*PI())/3)</f>
        <v>-0.15962131016816455</v>
      </c>
      <c r="AC305" s="11">
        <f>'OddsRatio_working_3-way'!X305^(1/3)*SIN('OddsRatio_working_3-way'!Y305/3)</f>
        <v>0.12451075744073038</v>
      </c>
      <c r="AD305" s="11">
        <f>'OddsRatio_working_3-way'!X305^(1/3)*SIN(('OddsRatio_working_3-way'!Y305+2*PI())/3)</f>
        <v>0.40098297662270177</v>
      </c>
      <c r="AE305" s="11">
        <f>'OddsRatio_working_3-way'!X305^(1/3)*SIN(('OddsRatio_working_3-way'!Y305+4*PI())/3)</f>
        <v>-0.52549373406343203</v>
      </c>
      <c r="AF305" s="11">
        <f>-'OddsRatio_working_3-way'!U305/(3*'OddsRatio_working_3-way'!X305^(1/3))*COS(('OddsRatio_working_3-way'!Y305)/3)</f>
        <v>0.53490157831255825</v>
      </c>
      <c r="AG305" s="11">
        <f>-'OddsRatio_working_3-way'!U305/(3*'OddsRatio_working_3-way'!X305^(1/3))*COS(('OddsRatio_working_3-way'!Y305+2*PI())/3)</f>
        <v>-0.37528026814439386</v>
      </c>
      <c r="AH305" s="11">
        <f>-'OddsRatio_working_3-way'!U305/(3*'OddsRatio_working_3-way'!X305^(1/3))*COS(('OddsRatio_working_3-way'!Y305+4*PI())/3)</f>
        <v>-0.15962131016816453</v>
      </c>
      <c r="AI305" s="11">
        <f>'OddsRatio_working_3-way'!U305/(3*'OddsRatio_working_3-way'!X305^(1/3))*SIN(('OddsRatio_working_3-way'!Y305)/3)</f>
        <v>-0.12451075744073035</v>
      </c>
      <c r="AJ305" s="11">
        <f>'OddsRatio_working_3-way'!U305/(3*'OddsRatio_working_3-way'!X305^(1/3))*SIN(('OddsRatio_working_3-way'!Y305+2*PI())/3)</f>
        <v>-0.40098297662270166</v>
      </c>
      <c r="AK305" s="11">
        <f>'OddsRatio_working_3-way'!U305/(3*'OddsRatio_working_3-way'!X305^(1/3))*SIN(('OddsRatio_working_3-way'!Y305+4*PI())/3)</f>
        <v>0.52549373406343192</v>
      </c>
      <c r="AL305" s="11">
        <f>'OddsRatio_working_3-way'!Z305+'OddsRatio_working_3-way'!AF305</f>
        <v>1.0698031566251167</v>
      </c>
      <c r="AM305" s="11">
        <f>'OddsRatio_working_3-way'!AA305+'OddsRatio_working_3-way'!AG305</f>
        <v>-0.75056053628878783</v>
      </c>
      <c r="AN305" s="11">
        <f>'OddsRatio_working_3-way'!AB305+'OddsRatio_working_3-way'!AH305</f>
        <v>-0.31924262033632911</v>
      </c>
      <c r="AO305" s="11">
        <f>'OddsRatio_working_3-way'!AC305+'OddsRatio_working_3-way'!AI305</f>
        <v>0</v>
      </c>
      <c r="AP305" s="11">
        <f>'OddsRatio_working_3-way'!AD305+'OddsRatio_working_3-way'!AJ305</f>
        <v>0</v>
      </c>
      <c r="AQ305" s="11">
        <f>'OddsRatio_working_3-way'!AE305+'OddsRatio_working_3-way'!AK305</f>
        <v>0</v>
      </c>
      <c r="AR305" s="10">
        <f>IF(A305="","",IF(('OddsRatio_working_3-way'!X305=0),IF(Q305&gt;0,-Q305^(1/3),(-Q305)^(1/3)),'OddsRatio_working_3-way'!AL305-'OddsRatio_working_3-way'!R305/3))</f>
        <v>1.0698031566251167</v>
      </c>
      <c r="AS305" s="11">
        <f>IF(('OddsRatio_working_3-way'!X305=0),IF(Q305&gt;0,-Q305^(1/3),(-Q305)^(1/3)),'OddsRatio_working_3-way'!AM305-'OddsRatio_working_3-way'!R305/3)</f>
        <v>-0.75056053628878783</v>
      </c>
      <c r="AT305" s="11">
        <f>IF(('OddsRatio_working_3-way'!X305=0),IF(Q305&gt;0,-Q305^(1/3),(-Q305)^(1/3)),'OddsRatio_working_3-way'!AN305-'OddsRatio_working_3-way'!R305/3)</f>
        <v>-0.31924262033632911</v>
      </c>
      <c r="AU305" s="11">
        <f>IF(('OddsRatio_working_3-way'!X305=0),0,'OddsRatio_working_3-way'!AO305)</f>
        <v>0</v>
      </c>
      <c r="AV305" s="11">
        <f>IF(('OddsRatio_working_3-way'!X305=0),0,'OddsRatio_working_3-way'!AP305)</f>
        <v>0</v>
      </c>
      <c r="AW305" s="11">
        <f>IF(('OddsRatio_working_3-way'!X305=0),0,'OddsRatio_working_3-way'!AQ305)</f>
        <v>0</v>
      </c>
    </row>
    <row r="306" spans="1:49" x14ac:dyDescent="0.2">
      <c r="A306" s="4">
        <f>IF('True_Odds_Calculator_3-way'!A307="","",'True_Odds_Calculator_3-way'!A307)</f>
        <v>2.15</v>
      </c>
      <c r="B306" s="4">
        <f>IF('True_Odds_Calculator_3-way'!B307="","",'True_Odds_Calculator_3-way'!B307)</f>
        <v>3.38</v>
      </c>
      <c r="C306" s="4">
        <f>IF('True_Odds_Calculator_3-way'!C307="","",'True_Odds_Calculator_3-way'!C307)</f>
        <v>3.58</v>
      </c>
      <c r="D306" s="9">
        <f t="shared" si="65"/>
        <v>0.44978422306267457</v>
      </c>
      <c r="E306" s="9">
        <f t="shared" si="66"/>
        <v>0.28315176920205914</v>
      </c>
      <c r="F306" s="9">
        <f t="shared" si="67"/>
        <v>0.26706400773526634</v>
      </c>
      <c r="G306" s="9">
        <f t="shared" si="68"/>
        <v>1.0637289552460851</v>
      </c>
      <c r="H306" s="9">
        <f t="shared" si="69"/>
        <v>2.2232882985329976</v>
      </c>
      <c r="I306" s="9">
        <f t="shared" si="70"/>
        <v>3.531674913485682</v>
      </c>
      <c r="J306" s="9">
        <f t="shared" si="71"/>
        <v>3.7444207045349001</v>
      </c>
      <c r="K306" s="11">
        <f t="shared" si="72"/>
        <v>0.46511627906976744</v>
      </c>
      <c r="L306" s="11">
        <f t="shared" si="73"/>
        <v>0.29585798816568049</v>
      </c>
      <c r="M306" s="11">
        <f t="shared" si="74"/>
        <v>0.27932960893854747</v>
      </c>
      <c r="N306" s="11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-0.27142904366797793</v>
      </c>
      <c r="O306" s="11">
        <f>0</f>
        <v>0</v>
      </c>
      <c r="P306" s="11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0.23485673739019197</v>
      </c>
      <c r="Q306" s="11">
        <f>2*'OddsRatio_working_3-way'!K306*'OddsRatio_working_3-way'!L306*'OddsRatio_working_3-way'!M306</f>
        <v>7.6876182451781336E-2</v>
      </c>
      <c r="R306" s="11">
        <f t="shared" si="75"/>
        <v>0</v>
      </c>
      <c r="S306" s="11">
        <f t="shared" si="76"/>
        <v>-0.86526015866407224</v>
      </c>
      <c r="T306" s="11">
        <f t="shared" si="77"/>
        <v>-0.2832275478442135</v>
      </c>
      <c r="U306" s="11">
        <f>'OddsRatio_working_3-way'!S306-'OddsRatio_working_3-way'!R306^2/3</f>
        <v>-0.86526015866407224</v>
      </c>
      <c r="V306" s="11">
        <f>'OddsRatio_working_3-way'!S306*'OddsRatio_working_3-way'!R306/3-2*'OddsRatio_working_3-way'!R306^3/27-'OddsRatio_working_3-way'!T306</f>
        <v>0.2832275478442135</v>
      </c>
      <c r="W306" s="11">
        <f>'OddsRatio_working_3-way'!V306^2+4*'OddsRatio_working_3-way'!U306^3/27</f>
        <v>-1.5752344631494664E-2</v>
      </c>
      <c r="X306" s="11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0.1548952779213596</v>
      </c>
      <c r="Y306" s="11">
        <f>IF('OddsRatio_working_3-way'!W306&gt;=0,IF('OddsRatio_working_3-way'!V306+SQRT('OddsRatio_working_3-way'!W306)&gt;0,0,PI()),ACOS('OddsRatio_working_3-way'!V306/(2*'OddsRatio_working_3-way'!X306)))</f>
        <v>0.41713124621041753</v>
      </c>
      <c r="Z306" s="11">
        <f>'OddsRatio_working_3-way'!X306^(1/3)*COS('OddsRatio_working_3-way'!Y306/3)</f>
        <v>0.53186447762304256</v>
      </c>
      <c r="AA306" s="11">
        <f>'OddsRatio_working_3-way'!X306^(1/3)*COS(('OddsRatio_working_3-way'!Y306+2*PI())/3)</f>
        <v>-0.33039286825379505</v>
      </c>
      <c r="AB306" s="11">
        <f>'OddsRatio_working_3-way'!X306^(1/3)*COS(('OddsRatio_working_3-way'!Y306+4*PI())/3)</f>
        <v>-0.20147160936924771</v>
      </c>
      <c r="AC306" s="11">
        <f>'OddsRatio_working_3-way'!X306^(1/3)*SIN('OddsRatio_working_3-way'!Y306/3)</f>
        <v>7.4432723521258973E-2</v>
      </c>
      <c r="AD306" s="11">
        <f>'OddsRatio_working_3-way'!X306^(1/3)*SIN(('OddsRatio_working_3-way'!Y306+2*PI())/3)</f>
        <v>0.42339178723146559</v>
      </c>
      <c r="AE306" s="11">
        <f>'OddsRatio_working_3-way'!X306^(1/3)*SIN(('OddsRatio_working_3-way'!Y306+4*PI())/3)</f>
        <v>-0.49782451075272438</v>
      </c>
      <c r="AF306" s="11">
        <f>-'OddsRatio_working_3-way'!U306/(3*'OddsRatio_working_3-way'!X306^(1/3))*COS(('OddsRatio_working_3-way'!Y306)/3)</f>
        <v>0.53186447762304245</v>
      </c>
      <c r="AG306" s="11">
        <f>-'OddsRatio_working_3-way'!U306/(3*'OddsRatio_working_3-way'!X306^(1/3))*COS(('OddsRatio_working_3-way'!Y306+2*PI())/3)</f>
        <v>-0.33039286825379499</v>
      </c>
      <c r="AH306" s="11">
        <f>-'OddsRatio_working_3-way'!U306/(3*'OddsRatio_working_3-way'!X306^(1/3))*COS(('OddsRatio_working_3-way'!Y306+4*PI())/3)</f>
        <v>-0.20147160936924766</v>
      </c>
      <c r="AI306" s="11">
        <f>'OddsRatio_working_3-way'!U306/(3*'OddsRatio_working_3-way'!X306^(1/3))*SIN(('OddsRatio_working_3-way'!Y306)/3)</f>
        <v>-7.4432723521258959E-2</v>
      </c>
      <c r="AJ306" s="11">
        <f>'OddsRatio_working_3-way'!U306/(3*'OddsRatio_working_3-way'!X306^(1/3))*SIN(('OddsRatio_working_3-way'!Y306+2*PI())/3)</f>
        <v>-0.42339178723146548</v>
      </c>
      <c r="AK306" s="11">
        <f>'OddsRatio_working_3-way'!U306/(3*'OddsRatio_working_3-way'!X306^(1/3))*SIN(('OddsRatio_working_3-way'!Y306+4*PI())/3)</f>
        <v>0.49782451075272427</v>
      </c>
      <c r="AL306" s="11">
        <f>'OddsRatio_working_3-way'!Z306+'OddsRatio_working_3-way'!AF306</f>
        <v>1.0637289552460851</v>
      </c>
      <c r="AM306" s="11">
        <f>'OddsRatio_working_3-way'!AA306+'OddsRatio_working_3-way'!AG306</f>
        <v>-0.66078573650758998</v>
      </c>
      <c r="AN306" s="11">
        <f>'OddsRatio_working_3-way'!AB306+'OddsRatio_working_3-way'!AH306</f>
        <v>-0.40294321873849537</v>
      </c>
      <c r="AO306" s="11">
        <f>'OddsRatio_working_3-way'!AC306+'OddsRatio_working_3-way'!AI306</f>
        <v>0</v>
      </c>
      <c r="AP306" s="11">
        <f>'OddsRatio_working_3-way'!AD306+'OddsRatio_working_3-way'!AJ306</f>
        <v>0</v>
      </c>
      <c r="AQ306" s="11">
        <f>'OddsRatio_working_3-way'!AE306+'OddsRatio_working_3-way'!AK306</f>
        <v>0</v>
      </c>
      <c r="AR306" s="10">
        <f>IF(A306="","",IF(('OddsRatio_working_3-way'!X306=0),IF(Q306&gt;0,-Q306^(1/3),(-Q306)^(1/3)),'OddsRatio_working_3-way'!AL306-'OddsRatio_working_3-way'!R306/3))</f>
        <v>1.0637289552460851</v>
      </c>
      <c r="AS306" s="11">
        <f>IF(('OddsRatio_working_3-way'!X306=0),IF(Q306&gt;0,-Q306^(1/3),(-Q306)^(1/3)),'OddsRatio_working_3-way'!AM306-'OddsRatio_working_3-way'!R306/3)</f>
        <v>-0.66078573650758998</v>
      </c>
      <c r="AT306" s="11">
        <f>IF(('OddsRatio_working_3-way'!X306=0),IF(Q306&gt;0,-Q306^(1/3),(-Q306)^(1/3)),'OddsRatio_working_3-way'!AN306-'OddsRatio_working_3-way'!R306/3)</f>
        <v>-0.40294321873849537</v>
      </c>
      <c r="AU306" s="11">
        <f>IF(('OddsRatio_working_3-way'!X306=0),0,'OddsRatio_working_3-way'!AO306)</f>
        <v>0</v>
      </c>
      <c r="AV306" s="11">
        <f>IF(('OddsRatio_working_3-way'!X306=0),0,'OddsRatio_working_3-way'!AP306)</f>
        <v>0</v>
      </c>
      <c r="AW306" s="11">
        <f>IF(('OddsRatio_working_3-way'!X306=0),0,'OddsRatio_working_3-way'!AQ306)</f>
        <v>0</v>
      </c>
    </row>
    <row r="307" spans="1:49" x14ac:dyDescent="0.2">
      <c r="A307" s="4">
        <f>IF('True_Odds_Calculator_3-way'!A308="","",'True_Odds_Calculator_3-way'!A308)</f>
        <v>3.81</v>
      </c>
      <c r="B307" s="4">
        <f>IF('True_Odds_Calculator_3-way'!B308="","",'True_Odds_Calculator_3-way'!B308)</f>
        <v>3.61</v>
      </c>
      <c r="C307" s="4">
        <f>IF('True_Odds_Calculator_3-way'!C308="","",'True_Odds_Calculator_3-way'!C308)</f>
        <v>2</v>
      </c>
      <c r="D307" s="9">
        <f t="shared" si="65"/>
        <v>0.2506691973124428</v>
      </c>
      <c r="E307" s="9">
        <f t="shared" si="66"/>
        <v>0.26479135523131908</v>
      </c>
      <c r="F307" s="9">
        <f t="shared" si="67"/>
        <v>0.48453944745623806</v>
      </c>
      <c r="G307" s="9">
        <f t="shared" si="68"/>
        <v>1.0638154545514409</v>
      </c>
      <c r="H307" s="9">
        <f t="shared" si="69"/>
        <v>3.9893214272895494</v>
      </c>
      <c r="I307" s="9">
        <f t="shared" si="70"/>
        <v>3.7765583363792596</v>
      </c>
      <c r="J307" s="9">
        <f t="shared" si="71"/>
        <v>2.0638154545514409</v>
      </c>
      <c r="K307" s="11">
        <f t="shared" si="72"/>
        <v>0.26246719160104987</v>
      </c>
      <c r="L307" s="11">
        <f t="shared" si="73"/>
        <v>0.2770083102493075</v>
      </c>
      <c r="M307" s="11">
        <f t="shared" si="74"/>
        <v>0.5</v>
      </c>
      <c r="N307" s="11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-0.26661504569546535</v>
      </c>
      <c r="O307" s="11">
        <f>0</f>
        <v>0</v>
      </c>
      <c r="P307" s="11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0.23338495430453465</v>
      </c>
      <c r="Q307" s="11">
        <f>2*'OddsRatio_working_3-way'!K307*'OddsRatio_working_3-way'!L307*'OddsRatio_working_3-way'!M307</f>
        <v>7.2705593241288058E-2</v>
      </c>
      <c r="R307" s="11">
        <f t="shared" si="75"/>
        <v>0</v>
      </c>
      <c r="S307" s="11">
        <f t="shared" si="76"/>
        <v>-0.87536303022865791</v>
      </c>
      <c r="T307" s="11">
        <f t="shared" si="77"/>
        <v>-0.27269876331110843</v>
      </c>
      <c r="U307" s="11">
        <f>'OddsRatio_working_3-way'!S307-'OddsRatio_working_3-way'!R307^2/3</f>
        <v>-0.87536303022865791</v>
      </c>
      <c r="V307" s="11">
        <f>'OddsRatio_working_3-way'!S307*'OddsRatio_working_3-way'!R307/3-2*'OddsRatio_working_3-way'!R307^3/27-'OddsRatio_working_3-way'!T307</f>
        <v>0.27269876331110843</v>
      </c>
      <c r="W307" s="11">
        <f>'OddsRatio_working_3-way'!V307^2+4*'OddsRatio_working_3-way'!U307^3/27</f>
        <v>-2.5006652052374054E-2</v>
      </c>
      <c r="X307" s="11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0.15761604261922546</v>
      </c>
      <c r="Y307" s="11">
        <f>IF('OddsRatio_working_3-way'!W307&gt;=0,IF('OddsRatio_working_3-way'!V307+SQRT('OddsRatio_working_3-way'!W307)&gt;0,0,PI()),ACOS('OddsRatio_working_3-way'!V307/(2*'OddsRatio_working_3-way'!X307)))</f>
        <v>0.52550046738083234</v>
      </c>
      <c r="Z307" s="11">
        <f>'OddsRatio_working_3-way'!X307^(1/3)*COS('OddsRatio_working_3-way'!Y307/3)</f>
        <v>0.53190772727572044</v>
      </c>
      <c r="AA307" s="11">
        <f>'OddsRatio_working_3-way'!X307^(1/3)*COS(('OddsRatio_working_3-way'!Y307+2*PI())/3)</f>
        <v>-0.34747922659594743</v>
      </c>
      <c r="AB307" s="11">
        <f>'OddsRatio_working_3-way'!X307^(1/3)*COS(('OddsRatio_working_3-way'!Y307+4*PI())/3)</f>
        <v>-0.18442850067977312</v>
      </c>
      <c r="AC307" s="11">
        <f>'OddsRatio_working_3-way'!X307^(1/3)*SIN('OddsRatio_working_3-way'!Y307/3)</f>
        <v>9.4137380499267273E-2</v>
      </c>
      <c r="AD307" s="11">
        <f>'OddsRatio_working_3-way'!X307^(1/3)*SIN(('OddsRatio_working_3-way'!Y307+2*PI())/3)</f>
        <v>0.41357691404038527</v>
      </c>
      <c r="AE307" s="11">
        <f>'OddsRatio_working_3-way'!X307^(1/3)*SIN(('OddsRatio_working_3-way'!Y307+4*PI())/3)</f>
        <v>-0.50771429453965244</v>
      </c>
      <c r="AF307" s="11">
        <f>-'OddsRatio_working_3-way'!U307/(3*'OddsRatio_working_3-way'!X307^(1/3))*COS(('OddsRatio_working_3-way'!Y307)/3)</f>
        <v>0.53190772727572033</v>
      </c>
      <c r="AG307" s="11">
        <f>-'OddsRatio_working_3-way'!U307/(3*'OddsRatio_working_3-way'!X307^(1/3))*COS(('OddsRatio_working_3-way'!Y307+2*PI())/3)</f>
        <v>-0.34747922659594738</v>
      </c>
      <c r="AH307" s="11">
        <f>-'OddsRatio_working_3-way'!U307/(3*'OddsRatio_working_3-way'!X307^(1/3))*COS(('OddsRatio_working_3-way'!Y307+4*PI())/3)</f>
        <v>-0.18442850067977309</v>
      </c>
      <c r="AI307" s="11">
        <f>'OddsRatio_working_3-way'!U307/(3*'OddsRatio_working_3-way'!X307^(1/3))*SIN(('OddsRatio_working_3-way'!Y307)/3)</f>
        <v>-9.4137380499267245E-2</v>
      </c>
      <c r="AJ307" s="11">
        <f>'OddsRatio_working_3-way'!U307/(3*'OddsRatio_working_3-way'!X307^(1/3))*SIN(('OddsRatio_working_3-way'!Y307+2*PI())/3)</f>
        <v>-0.41357691404038521</v>
      </c>
      <c r="AK307" s="11">
        <f>'OddsRatio_working_3-way'!U307/(3*'OddsRatio_working_3-way'!X307^(1/3))*SIN(('OddsRatio_working_3-way'!Y307+4*PI())/3)</f>
        <v>0.50771429453965233</v>
      </c>
      <c r="AL307" s="11">
        <f>'OddsRatio_working_3-way'!Z307+'OddsRatio_working_3-way'!AF307</f>
        <v>1.0638154545514409</v>
      </c>
      <c r="AM307" s="11">
        <f>'OddsRatio_working_3-way'!AA307+'OddsRatio_working_3-way'!AG307</f>
        <v>-0.69495845319189486</v>
      </c>
      <c r="AN307" s="11">
        <f>'OddsRatio_working_3-way'!AB307+'OddsRatio_working_3-way'!AH307</f>
        <v>-0.36885700135954624</v>
      </c>
      <c r="AO307" s="11">
        <f>'OddsRatio_working_3-way'!AC307+'OddsRatio_working_3-way'!AI307</f>
        <v>0</v>
      </c>
      <c r="AP307" s="11">
        <f>'OddsRatio_working_3-way'!AD307+'OddsRatio_working_3-way'!AJ307</f>
        <v>0</v>
      </c>
      <c r="AQ307" s="11">
        <f>'OddsRatio_working_3-way'!AE307+'OddsRatio_working_3-way'!AK307</f>
        <v>0</v>
      </c>
      <c r="AR307" s="10">
        <f>IF(A307="","",IF(('OddsRatio_working_3-way'!X307=0),IF(Q307&gt;0,-Q307^(1/3),(-Q307)^(1/3)),'OddsRatio_working_3-way'!AL307-'OddsRatio_working_3-way'!R307/3))</f>
        <v>1.0638154545514409</v>
      </c>
      <c r="AS307" s="11">
        <f>IF(('OddsRatio_working_3-way'!X307=0),IF(Q307&gt;0,-Q307^(1/3),(-Q307)^(1/3)),'OddsRatio_working_3-way'!AM307-'OddsRatio_working_3-way'!R307/3)</f>
        <v>-0.69495845319189486</v>
      </c>
      <c r="AT307" s="11">
        <f>IF(('OddsRatio_working_3-way'!X307=0),IF(Q307&gt;0,-Q307^(1/3),(-Q307)^(1/3)),'OddsRatio_working_3-way'!AN307-'OddsRatio_working_3-way'!R307/3)</f>
        <v>-0.36885700135954624</v>
      </c>
      <c r="AU307" s="11">
        <f>IF(('OddsRatio_working_3-way'!X307=0),0,'OddsRatio_working_3-way'!AO307)</f>
        <v>0</v>
      </c>
      <c r="AV307" s="11">
        <f>IF(('OddsRatio_working_3-way'!X307=0),0,'OddsRatio_working_3-way'!AP307)</f>
        <v>0</v>
      </c>
      <c r="AW307" s="11">
        <f>IF(('OddsRatio_working_3-way'!X307=0),0,'OddsRatio_working_3-way'!AQ307)</f>
        <v>0</v>
      </c>
    </row>
    <row r="308" spans="1:49" x14ac:dyDescent="0.2">
      <c r="A308" s="4">
        <f>IF('True_Odds_Calculator_3-way'!A309="","",'True_Odds_Calculator_3-way'!A309)</f>
        <v>1.59</v>
      </c>
      <c r="B308" s="4">
        <f>IF('True_Odds_Calculator_3-way'!B309="","",'True_Odds_Calculator_3-way'!B309)</f>
        <v>4.04</v>
      </c>
      <c r="C308" s="4">
        <f>IF('True_Odds_Calculator_3-way'!C309="","",'True_Odds_Calculator_3-way'!C309)</f>
        <v>5.97</v>
      </c>
      <c r="D308" s="9">
        <f t="shared" si="65"/>
        <v>0.6102295844299751</v>
      </c>
      <c r="E308" s="9">
        <f t="shared" si="66"/>
        <v>0.2330420813688405</v>
      </c>
      <c r="F308" s="9">
        <f t="shared" si="67"/>
        <v>0.15672833420118421</v>
      </c>
      <c r="G308" s="9">
        <f t="shared" si="68"/>
        <v>1.0825889793873968</v>
      </c>
      <c r="H308" s="9">
        <f t="shared" si="69"/>
        <v>1.6387274978385642</v>
      </c>
      <c r="I308" s="9">
        <f t="shared" si="70"/>
        <v>4.2910704973376861</v>
      </c>
      <c r="J308" s="9">
        <f t="shared" si="71"/>
        <v>6.3804672275553616</v>
      </c>
      <c r="K308" s="11">
        <f t="shared" si="72"/>
        <v>0.62893081761006286</v>
      </c>
      <c r="L308" s="11">
        <f t="shared" si="73"/>
        <v>0.24752475247524752</v>
      </c>
      <c r="M308" s="11">
        <f t="shared" si="74"/>
        <v>0.16750418760469013</v>
      </c>
      <c r="N308" s="11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-0.23244979281278833</v>
      </c>
      <c r="O308" s="11">
        <f>0</f>
        <v>0</v>
      </c>
      <c r="P308" s="11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0.22425680512490426</v>
      </c>
      <c r="Q308" s="11">
        <f>2*'OddsRatio_working_3-way'!K308*'OddsRatio_working_3-way'!L308*'OddsRatio_working_3-way'!M308</f>
        <v>5.2152745377884717E-2</v>
      </c>
      <c r="R308" s="11">
        <f t="shared" si="75"/>
        <v>0</v>
      </c>
      <c r="S308" s="11">
        <f t="shared" si="76"/>
        <v>-0.96475373202641401</v>
      </c>
      <c r="T308" s="11">
        <f t="shared" si="77"/>
        <v>-0.22436133302939865</v>
      </c>
      <c r="U308" s="11">
        <f>'OddsRatio_working_3-way'!S308-'OddsRatio_working_3-way'!R308^2/3</f>
        <v>-0.96475373202641401</v>
      </c>
      <c r="V308" s="11">
        <f>'OddsRatio_working_3-way'!S308*'OddsRatio_working_3-way'!R308/3-2*'OddsRatio_working_3-way'!R308^3/27-'OddsRatio_working_3-way'!T308</f>
        <v>0.22436133302939865</v>
      </c>
      <c r="W308" s="11">
        <f>'OddsRatio_working_3-way'!V308^2+4*'OddsRatio_working_3-way'!U308^3/27</f>
        <v>-8.2690778593814934E-2</v>
      </c>
      <c r="X308" s="11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0.18236555757087444</v>
      </c>
      <c r="Y308" s="11">
        <f>IF('OddsRatio_working_3-way'!W308&gt;=0,IF('OddsRatio_working_3-way'!V308+SQRT('OddsRatio_working_3-way'!W308)&gt;0,0,PI()),ACOS('OddsRatio_working_3-way'!V308/(2*'OddsRatio_working_3-way'!X308)))</f>
        <v>0.90823059403747664</v>
      </c>
      <c r="Z308" s="11">
        <f>'OddsRatio_working_3-way'!X308^(1/3)*COS('OddsRatio_working_3-way'!Y308/3)</f>
        <v>0.54129448969369842</v>
      </c>
      <c r="AA308" s="11">
        <f>'OddsRatio_working_3-way'!X308^(1/3)*COS(('OddsRatio_working_3-way'!Y308+2*PI())/3)</f>
        <v>-0.41706664102451574</v>
      </c>
      <c r="AB308" s="11">
        <f>'OddsRatio_working_3-way'!X308^(1/3)*COS(('OddsRatio_working_3-way'!Y308+4*PI())/3)</f>
        <v>-0.12422784866918286</v>
      </c>
      <c r="AC308" s="11">
        <f>'OddsRatio_working_3-way'!X308^(1/3)*SIN('OddsRatio_working_3-way'!Y308/3)</f>
        <v>0.16907055559551656</v>
      </c>
      <c r="AD308" s="11">
        <f>'OddsRatio_working_3-way'!X308^(1/3)*SIN(('OddsRatio_working_3-way'!Y308+2*PI())/3)</f>
        <v>0.38423950120551864</v>
      </c>
      <c r="AE308" s="11">
        <f>'OddsRatio_working_3-way'!X308^(1/3)*SIN(('OddsRatio_working_3-way'!Y308+4*PI())/3)</f>
        <v>-0.55331005680103507</v>
      </c>
      <c r="AF308" s="11">
        <f>-'OddsRatio_working_3-way'!U308/(3*'OddsRatio_working_3-way'!X308^(1/3))*COS(('OddsRatio_working_3-way'!Y308)/3)</f>
        <v>0.54129448969369831</v>
      </c>
      <c r="AG308" s="11">
        <f>-'OddsRatio_working_3-way'!U308/(3*'OddsRatio_working_3-way'!X308^(1/3))*COS(('OddsRatio_working_3-way'!Y308+2*PI())/3)</f>
        <v>-0.41706664102451563</v>
      </c>
      <c r="AH308" s="11">
        <f>-'OddsRatio_working_3-way'!U308/(3*'OddsRatio_working_3-way'!X308^(1/3))*COS(('OddsRatio_working_3-way'!Y308+4*PI())/3)</f>
        <v>-0.12422784866918285</v>
      </c>
      <c r="AI308" s="11">
        <f>'OddsRatio_working_3-way'!U308/(3*'OddsRatio_working_3-way'!X308^(1/3))*SIN(('OddsRatio_working_3-way'!Y308)/3)</f>
        <v>-0.16907055559551654</v>
      </c>
      <c r="AJ308" s="11">
        <f>'OddsRatio_working_3-way'!U308/(3*'OddsRatio_working_3-way'!X308^(1/3))*SIN(('OddsRatio_working_3-way'!Y308+2*PI())/3)</f>
        <v>-0.38423950120551859</v>
      </c>
      <c r="AK308" s="11">
        <f>'OddsRatio_working_3-way'!U308/(3*'OddsRatio_working_3-way'!X308^(1/3))*SIN(('OddsRatio_working_3-way'!Y308+4*PI())/3)</f>
        <v>0.55331005680103496</v>
      </c>
      <c r="AL308" s="11">
        <f>'OddsRatio_working_3-way'!Z308+'OddsRatio_working_3-way'!AF308</f>
        <v>1.0825889793873968</v>
      </c>
      <c r="AM308" s="11">
        <f>'OddsRatio_working_3-way'!AA308+'OddsRatio_working_3-way'!AG308</f>
        <v>-0.83413328204903137</v>
      </c>
      <c r="AN308" s="11">
        <f>'OddsRatio_working_3-way'!AB308+'OddsRatio_working_3-way'!AH308</f>
        <v>-0.2484556973383657</v>
      </c>
      <c r="AO308" s="11">
        <f>'OddsRatio_working_3-way'!AC308+'OddsRatio_working_3-way'!AI308</f>
        <v>0</v>
      </c>
      <c r="AP308" s="11">
        <f>'OddsRatio_working_3-way'!AD308+'OddsRatio_working_3-way'!AJ308</f>
        <v>0</v>
      </c>
      <c r="AQ308" s="11">
        <f>'OddsRatio_working_3-way'!AE308+'OddsRatio_working_3-way'!AK308</f>
        <v>0</v>
      </c>
      <c r="AR308" s="10">
        <f>IF(A308="","",IF(('OddsRatio_working_3-way'!X308=0),IF(Q308&gt;0,-Q308^(1/3),(-Q308)^(1/3)),'OddsRatio_working_3-way'!AL308-'OddsRatio_working_3-way'!R308/3))</f>
        <v>1.0825889793873968</v>
      </c>
      <c r="AS308" s="11">
        <f>IF(('OddsRatio_working_3-way'!X308=0),IF(Q308&gt;0,-Q308^(1/3),(-Q308)^(1/3)),'OddsRatio_working_3-way'!AM308-'OddsRatio_working_3-way'!R308/3)</f>
        <v>-0.83413328204903137</v>
      </c>
      <c r="AT308" s="11">
        <f>IF(('OddsRatio_working_3-way'!X308=0),IF(Q308&gt;0,-Q308^(1/3),(-Q308)^(1/3)),'OddsRatio_working_3-way'!AN308-'OddsRatio_working_3-way'!R308/3)</f>
        <v>-0.2484556973383657</v>
      </c>
      <c r="AU308" s="11">
        <f>IF(('OddsRatio_working_3-way'!X308=0),0,'OddsRatio_working_3-way'!AO308)</f>
        <v>0</v>
      </c>
      <c r="AV308" s="11">
        <f>IF(('OddsRatio_working_3-way'!X308=0),0,'OddsRatio_working_3-way'!AP308)</f>
        <v>0</v>
      </c>
      <c r="AW308" s="11">
        <f>IF(('OddsRatio_working_3-way'!X308=0),0,'OddsRatio_working_3-way'!AQ308)</f>
        <v>0</v>
      </c>
    </row>
    <row r="309" spans="1:49" x14ac:dyDescent="0.2">
      <c r="A309" s="4">
        <f>IF('True_Odds_Calculator_3-way'!A310="","",'True_Odds_Calculator_3-way'!A310)</f>
        <v>2.5499999999999998</v>
      </c>
      <c r="B309" s="4">
        <f>IF('True_Odds_Calculator_3-way'!B310="","",'True_Odds_Calculator_3-way'!B310)</f>
        <v>3.51</v>
      </c>
      <c r="C309" s="4">
        <f>IF('True_Odds_Calculator_3-way'!C310="","",'True_Odds_Calculator_3-way'!C310)</f>
        <v>2.76</v>
      </c>
      <c r="D309" s="9">
        <f t="shared" si="65"/>
        <v>0.3781784809133924</v>
      </c>
      <c r="E309" s="9">
        <f t="shared" si="66"/>
        <v>0.27302778906393899</v>
      </c>
      <c r="F309" s="9">
        <f t="shared" si="67"/>
        <v>0.34879373002266861</v>
      </c>
      <c r="G309" s="9">
        <f t="shared" si="68"/>
        <v>1.0608090990141168</v>
      </c>
      <c r="H309" s="9">
        <f t="shared" si="69"/>
        <v>2.6442541034718801</v>
      </c>
      <c r="I309" s="9">
        <f t="shared" si="70"/>
        <v>3.6626308385254336</v>
      </c>
      <c r="J309" s="9">
        <f t="shared" si="71"/>
        <v>2.8670240142648451</v>
      </c>
      <c r="K309" s="11">
        <f t="shared" si="72"/>
        <v>0.39215686274509809</v>
      </c>
      <c r="L309" s="11">
        <f t="shared" si="73"/>
        <v>0.28490028490028491</v>
      </c>
      <c r="M309" s="11">
        <f t="shared" si="74"/>
        <v>0.3623188405797102</v>
      </c>
      <c r="N309" s="11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-0.27717988388633441</v>
      </c>
      <c r="O309" s="11">
        <f>0</f>
        <v>0</v>
      </c>
      <c r="P309" s="11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0.23559529100876073</v>
      </c>
      <c r="Q309" s="11">
        <f>2*'OddsRatio_working_3-way'!K309*'OddsRatio_working_3-way'!L309*'OddsRatio_working_3-way'!M309</f>
        <v>8.0960581102666948E-2</v>
      </c>
      <c r="R309" s="11">
        <f t="shared" si="75"/>
        <v>0</v>
      </c>
      <c r="S309" s="11">
        <f t="shared" si="76"/>
        <v>-0.84997254384222687</v>
      </c>
      <c r="T309" s="11">
        <f t="shared" si="77"/>
        <v>-0.29208678482550765</v>
      </c>
      <c r="U309" s="11">
        <f>'OddsRatio_working_3-way'!S309-'OddsRatio_working_3-way'!R309^2/3</f>
        <v>-0.84997254384222687</v>
      </c>
      <c r="V309" s="11">
        <f>'OddsRatio_working_3-way'!S309*'OddsRatio_working_3-way'!R309/3-2*'OddsRatio_working_3-way'!R309^3/27-'OddsRatio_working_3-way'!T309</f>
        <v>0.29208678482550765</v>
      </c>
      <c r="W309" s="11">
        <f>'OddsRatio_working_3-way'!V309^2+4*'OddsRatio_working_3-way'!U309^3/27</f>
        <v>-5.657975419230854E-3</v>
      </c>
      <c r="X309" s="11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0.15080837616735124</v>
      </c>
      <c r="Y309" s="11">
        <f>IF('OddsRatio_working_3-way'!W309&gt;=0,IF('OddsRatio_working_3-way'!V309+SQRT('OddsRatio_working_3-way'!W309)&gt;0,0,PI()),ACOS('OddsRatio_working_3-way'!V309/(2*'OddsRatio_working_3-way'!X309)))</f>
        <v>0.25204794906254757</v>
      </c>
      <c r="Z309" s="11">
        <f>'OddsRatio_working_3-way'!X309^(1/3)*COS('OddsRatio_working_3-way'!Y309/3)</f>
        <v>0.5304045495070584</v>
      </c>
      <c r="AA309" s="11">
        <f>'OddsRatio_working_3-way'!X309^(1/3)*COS(('OddsRatio_working_3-way'!Y309+2*PI())/3)</f>
        <v>-0.30388555741177203</v>
      </c>
      <c r="AB309" s="11">
        <f>'OddsRatio_working_3-way'!X309^(1/3)*COS(('OddsRatio_working_3-way'!Y309+4*PI())/3)</f>
        <v>-0.22651899209528648</v>
      </c>
      <c r="AC309" s="11">
        <f>'OddsRatio_working_3-way'!X309^(1/3)*SIN('OddsRatio_working_3-way'!Y309/3)</f>
        <v>4.4667607311749707E-2</v>
      </c>
      <c r="AD309" s="11">
        <f>'OddsRatio_working_3-way'!X309^(1/3)*SIN(('OddsRatio_working_3-way'!Y309+2*PI())/3)</f>
        <v>0.4370100105000787</v>
      </c>
      <c r="AE309" s="11">
        <f>'OddsRatio_working_3-way'!X309^(1/3)*SIN(('OddsRatio_working_3-way'!Y309+4*PI())/3)</f>
        <v>-0.48167761781182838</v>
      </c>
      <c r="AF309" s="11">
        <f>-'OddsRatio_working_3-way'!U309/(3*'OddsRatio_working_3-way'!X309^(1/3))*COS(('OddsRatio_working_3-way'!Y309)/3)</f>
        <v>0.5304045495070584</v>
      </c>
      <c r="AG309" s="11">
        <f>-'OddsRatio_working_3-way'!U309/(3*'OddsRatio_working_3-way'!X309^(1/3))*COS(('OddsRatio_working_3-way'!Y309+2*PI())/3)</f>
        <v>-0.30388555741177203</v>
      </c>
      <c r="AH309" s="11">
        <f>-'OddsRatio_working_3-way'!U309/(3*'OddsRatio_working_3-way'!X309^(1/3))*COS(('OddsRatio_working_3-way'!Y309+4*PI())/3)</f>
        <v>-0.22651899209528648</v>
      </c>
      <c r="AI309" s="11">
        <f>'OddsRatio_working_3-way'!U309/(3*'OddsRatio_working_3-way'!X309^(1/3))*SIN(('OddsRatio_working_3-way'!Y309)/3)</f>
        <v>-4.4667607311749707E-2</v>
      </c>
      <c r="AJ309" s="11">
        <f>'OddsRatio_working_3-way'!U309/(3*'OddsRatio_working_3-way'!X309^(1/3))*SIN(('OddsRatio_working_3-way'!Y309+2*PI())/3)</f>
        <v>-0.4370100105000787</v>
      </c>
      <c r="AK309" s="11">
        <f>'OddsRatio_working_3-way'!U309/(3*'OddsRatio_working_3-way'!X309^(1/3))*SIN(('OddsRatio_working_3-way'!Y309+4*PI())/3)</f>
        <v>0.48167761781182838</v>
      </c>
      <c r="AL309" s="11">
        <f>'OddsRatio_working_3-way'!Z309+'OddsRatio_working_3-way'!AF309</f>
        <v>1.0608090990141168</v>
      </c>
      <c r="AM309" s="11">
        <f>'OddsRatio_working_3-way'!AA309+'OddsRatio_working_3-way'!AG309</f>
        <v>-0.60777111482354407</v>
      </c>
      <c r="AN309" s="11">
        <f>'OddsRatio_working_3-way'!AB309+'OddsRatio_working_3-way'!AH309</f>
        <v>-0.45303798419057295</v>
      </c>
      <c r="AO309" s="11">
        <f>'OddsRatio_working_3-way'!AC309+'OddsRatio_working_3-way'!AI309</f>
        <v>0</v>
      </c>
      <c r="AP309" s="11">
        <f>'OddsRatio_working_3-way'!AD309+'OddsRatio_working_3-way'!AJ309</f>
        <v>0</v>
      </c>
      <c r="AQ309" s="11">
        <f>'OddsRatio_working_3-way'!AE309+'OddsRatio_working_3-way'!AK309</f>
        <v>0</v>
      </c>
      <c r="AR309" s="10">
        <f>IF(A309="","",IF(('OddsRatio_working_3-way'!X309=0),IF(Q309&gt;0,-Q309^(1/3),(-Q309)^(1/3)),'OddsRatio_working_3-way'!AL309-'OddsRatio_working_3-way'!R309/3))</f>
        <v>1.0608090990141168</v>
      </c>
      <c r="AS309" s="11">
        <f>IF(('OddsRatio_working_3-way'!X309=0),IF(Q309&gt;0,-Q309^(1/3),(-Q309)^(1/3)),'OddsRatio_working_3-way'!AM309-'OddsRatio_working_3-way'!R309/3)</f>
        <v>-0.60777111482354407</v>
      </c>
      <c r="AT309" s="11">
        <f>IF(('OddsRatio_working_3-way'!X309=0),IF(Q309&gt;0,-Q309^(1/3),(-Q309)^(1/3)),'OddsRatio_working_3-way'!AN309-'OddsRatio_working_3-way'!R309/3)</f>
        <v>-0.45303798419057295</v>
      </c>
      <c r="AU309" s="11">
        <f>IF(('OddsRatio_working_3-way'!X309=0),0,'OddsRatio_working_3-way'!AO309)</f>
        <v>0</v>
      </c>
      <c r="AV309" s="11">
        <f>IF(('OddsRatio_working_3-way'!X309=0),0,'OddsRatio_working_3-way'!AP309)</f>
        <v>0</v>
      </c>
      <c r="AW309" s="11">
        <f>IF(('OddsRatio_working_3-way'!X309=0),0,'OddsRatio_working_3-way'!AQ309)</f>
        <v>0</v>
      </c>
    </row>
    <row r="310" spans="1:49" x14ac:dyDescent="0.2">
      <c r="A310" s="4">
        <f>IF('True_Odds_Calculator_3-way'!A311="","",'True_Odds_Calculator_3-way'!A311)</f>
        <v>1.4</v>
      </c>
      <c r="B310" s="4">
        <f>IF('True_Odds_Calculator_3-way'!B311="","",'True_Odds_Calculator_3-way'!B311)</f>
        <v>4.87</v>
      </c>
      <c r="C310" s="4">
        <f>IF('True_Odds_Calculator_3-way'!C311="","",'True_Odds_Calculator_3-way'!C311)</f>
        <v>7.94</v>
      </c>
      <c r="D310" s="9">
        <f t="shared" si="65"/>
        <v>0.69422333792249902</v>
      </c>
      <c r="E310" s="9">
        <f t="shared" si="66"/>
        <v>0.19006213488306087</v>
      </c>
      <c r="F310" s="9">
        <f t="shared" si="67"/>
        <v>0.11571452719443985</v>
      </c>
      <c r="G310" s="9">
        <f t="shared" si="68"/>
        <v>1.1011465812736647</v>
      </c>
      <c r="H310" s="9">
        <f t="shared" si="69"/>
        <v>1.4404586325094662</v>
      </c>
      <c r="I310" s="9">
        <f t="shared" si="70"/>
        <v>5.2614372695290825</v>
      </c>
      <c r="J310" s="9">
        <f t="shared" si="71"/>
        <v>8.6419572740392319</v>
      </c>
      <c r="K310" s="11">
        <f t="shared" si="72"/>
        <v>0.7142857142857143</v>
      </c>
      <c r="L310" s="11">
        <f t="shared" si="73"/>
        <v>0.20533880903490759</v>
      </c>
      <c r="M310" s="11">
        <f t="shared" si="74"/>
        <v>0.12594458438287154</v>
      </c>
      <c r="N310" s="11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-0.19845083358394167</v>
      </c>
      <c r="O310" s="11">
        <f>0</f>
        <v>0</v>
      </c>
      <c r="P310" s="11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0.20707521134232765</v>
      </c>
      <c r="Q310" s="11">
        <f>2*'OddsRatio_working_3-way'!K310*'OddsRatio_working_3-way'!L310*'OddsRatio_working_3-way'!M310</f>
        <v>3.6944729945107523E-2</v>
      </c>
      <c r="R310" s="11">
        <f t="shared" si="75"/>
        <v>0</v>
      </c>
      <c r="S310" s="11">
        <f t="shared" si="76"/>
        <v>-1.0434585111215369</v>
      </c>
      <c r="T310" s="11">
        <f t="shared" si="77"/>
        <v>-0.1861656576488023</v>
      </c>
      <c r="U310" s="11">
        <f>'OddsRatio_working_3-way'!S310-'OddsRatio_working_3-way'!R310^2/3</f>
        <v>-1.0434585111215369</v>
      </c>
      <c r="V310" s="11">
        <f>'OddsRatio_working_3-way'!S310*'OddsRatio_working_3-way'!R310/3-2*'OddsRatio_working_3-way'!R310^3/27-'OddsRatio_working_3-way'!T310</f>
        <v>0.1861656576488023</v>
      </c>
      <c r="W310" s="11">
        <f>'OddsRatio_working_3-way'!V310^2+4*'OddsRatio_working_3-way'!U310^3/27</f>
        <v>-0.13365694606165324</v>
      </c>
      <c r="X310" s="11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0.20513081079488296</v>
      </c>
      <c r="Y310" s="11">
        <f>IF('OddsRatio_working_3-way'!W310&gt;=0,IF('OddsRatio_working_3-way'!V310+SQRT('OddsRatio_working_3-way'!W310)&gt;0,0,PI()),ACOS('OddsRatio_working_3-way'!V310/(2*'OddsRatio_working_3-way'!X310)))</f>
        <v>1.099801489607084</v>
      </c>
      <c r="Z310" s="11">
        <f>'OddsRatio_working_3-way'!X310^(1/3)*COS('OddsRatio_working_3-way'!Y310/3)</f>
        <v>0.55057329063683236</v>
      </c>
      <c r="AA310" s="11">
        <f>'OddsRatio_working_3-way'!X310^(1/3)*COS(('OddsRatio_working_3-way'!Y310+2*PI())/3)</f>
        <v>-0.45836153848616279</v>
      </c>
      <c r="AB310" s="11">
        <f>'OddsRatio_working_3-way'!X310^(1/3)*COS(('OddsRatio_working_3-way'!Y310+4*PI())/3)</f>
        <v>-9.2211752150669526E-2</v>
      </c>
      <c r="AC310" s="11">
        <f>'OddsRatio_working_3-way'!X310^(1/3)*SIN('OddsRatio_working_3-way'!Y310/3)</f>
        <v>0.21139667770452095</v>
      </c>
      <c r="AD310" s="11">
        <f>'OddsRatio_working_3-way'!X310^(1/3)*SIN(('OddsRatio_working_3-way'!Y310+2*PI())/3)</f>
        <v>0.3711121174844294</v>
      </c>
      <c r="AE310" s="11">
        <f>'OddsRatio_working_3-way'!X310^(1/3)*SIN(('OddsRatio_working_3-way'!Y310+4*PI())/3)</f>
        <v>-0.58250879518895038</v>
      </c>
      <c r="AF310" s="11">
        <f>-'OddsRatio_working_3-way'!U310/(3*'OddsRatio_working_3-way'!X310^(1/3))*COS(('OddsRatio_working_3-way'!Y310)/3)</f>
        <v>0.55057329063683236</v>
      </c>
      <c r="AG310" s="11">
        <f>-'OddsRatio_working_3-way'!U310/(3*'OddsRatio_working_3-way'!X310^(1/3))*COS(('OddsRatio_working_3-way'!Y310+2*PI())/3)</f>
        <v>-0.45836153848616279</v>
      </c>
      <c r="AH310" s="11">
        <f>-'OddsRatio_working_3-way'!U310/(3*'OddsRatio_working_3-way'!X310^(1/3))*COS(('OddsRatio_working_3-way'!Y310+4*PI())/3)</f>
        <v>-9.2211752150669526E-2</v>
      </c>
      <c r="AI310" s="11">
        <f>'OddsRatio_working_3-way'!U310/(3*'OddsRatio_working_3-way'!X310^(1/3))*SIN(('OddsRatio_working_3-way'!Y310)/3)</f>
        <v>-0.21139667770452095</v>
      </c>
      <c r="AJ310" s="11">
        <f>'OddsRatio_working_3-way'!U310/(3*'OddsRatio_working_3-way'!X310^(1/3))*SIN(('OddsRatio_working_3-way'!Y310+2*PI())/3)</f>
        <v>-0.3711121174844294</v>
      </c>
      <c r="AK310" s="11">
        <f>'OddsRatio_working_3-way'!U310/(3*'OddsRatio_working_3-way'!X310^(1/3))*SIN(('OddsRatio_working_3-way'!Y310+4*PI())/3)</f>
        <v>0.58250879518895038</v>
      </c>
      <c r="AL310" s="11">
        <f>'OddsRatio_working_3-way'!Z310+'OddsRatio_working_3-way'!AF310</f>
        <v>1.1011465812736647</v>
      </c>
      <c r="AM310" s="11">
        <f>'OddsRatio_working_3-way'!AA310+'OddsRatio_working_3-way'!AG310</f>
        <v>-0.91672307697232558</v>
      </c>
      <c r="AN310" s="11">
        <f>'OddsRatio_working_3-way'!AB310+'OddsRatio_working_3-way'!AH310</f>
        <v>-0.18442350430133905</v>
      </c>
      <c r="AO310" s="11">
        <f>'OddsRatio_working_3-way'!AC310+'OddsRatio_working_3-way'!AI310</f>
        <v>0</v>
      </c>
      <c r="AP310" s="11">
        <f>'OddsRatio_working_3-way'!AD310+'OddsRatio_working_3-way'!AJ310</f>
        <v>0</v>
      </c>
      <c r="AQ310" s="11">
        <f>'OddsRatio_working_3-way'!AE310+'OddsRatio_working_3-way'!AK310</f>
        <v>0</v>
      </c>
      <c r="AR310" s="10">
        <f>IF(A310="","",IF(('OddsRatio_working_3-way'!X310=0),IF(Q310&gt;0,-Q310^(1/3),(-Q310)^(1/3)),'OddsRatio_working_3-way'!AL310-'OddsRatio_working_3-way'!R310/3))</f>
        <v>1.1011465812736647</v>
      </c>
      <c r="AS310" s="11">
        <f>IF(('OddsRatio_working_3-way'!X310=0),IF(Q310&gt;0,-Q310^(1/3),(-Q310)^(1/3)),'OddsRatio_working_3-way'!AM310-'OddsRatio_working_3-way'!R310/3)</f>
        <v>-0.91672307697232558</v>
      </c>
      <c r="AT310" s="11">
        <f>IF(('OddsRatio_working_3-way'!X310=0),IF(Q310&gt;0,-Q310^(1/3),(-Q310)^(1/3)),'OddsRatio_working_3-way'!AN310-'OddsRatio_working_3-way'!R310/3)</f>
        <v>-0.18442350430133905</v>
      </c>
      <c r="AU310" s="11">
        <f>IF(('OddsRatio_working_3-way'!X310=0),0,'OddsRatio_working_3-way'!AO310)</f>
        <v>0</v>
      </c>
      <c r="AV310" s="11">
        <f>IF(('OddsRatio_working_3-way'!X310=0),0,'OddsRatio_working_3-way'!AP310)</f>
        <v>0</v>
      </c>
      <c r="AW310" s="11">
        <f>IF(('OddsRatio_working_3-way'!X310=0),0,'OddsRatio_working_3-way'!AQ310)</f>
        <v>0</v>
      </c>
    </row>
    <row r="311" spans="1:49" x14ac:dyDescent="0.2">
      <c r="A311" s="4">
        <f>IF('True_Odds_Calculator_3-way'!A312="","",'True_Odds_Calculator_3-way'!A312)</f>
        <v>4.18</v>
      </c>
      <c r="B311" s="4">
        <f>IF('True_Odds_Calculator_3-way'!B312="","",'True_Odds_Calculator_3-way'!B312)</f>
        <v>3.96</v>
      </c>
      <c r="C311" s="4">
        <f>IF('True_Odds_Calculator_3-way'!C312="","",'True_Odds_Calculator_3-way'!C312)</f>
        <v>1.82</v>
      </c>
      <c r="D311" s="9">
        <f t="shared" si="65"/>
        <v>0.22720813012578617</v>
      </c>
      <c r="E311" s="9">
        <f t="shared" si="66"/>
        <v>0.24004161631919718</v>
      </c>
      <c r="F311" s="9">
        <f t="shared" si="67"/>
        <v>0.53275025355501682</v>
      </c>
      <c r="G311" s="9">
        <f t="shared" si="68"/>
        <v>1.0695757724279562</v>
      </c>
      <c r="H311" s="9">
        <f t="shared" si="69"/>
        <v>4.4012509563209008</v>
      </c>
      <c r="I311" s="9">
        <f t="shared" si="70"/>
        <v>4.1659442863867504</v>
      </c>
      <c r="J311" s="9">
        <f t="shared" si="71"/>
        <v>1.877052133390924</v>
      </c>
      <c r="K311" s="11">
        <f t="shared" si="72"/>
        <v>0.23923444976076558</v>
      </c>
      <c r="L311" s="11">
        <f t="shared" si="73"/>
        <v>0.25252525252525254</v>
      </c>
      <c r="M311" s="11">
        <f t="shared" si="74"/>
        <v>0.54945054945054939</v>
      </c>
      <c r="N311" s="11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-0.25620631362258162</v>
      </c>
      <c r="O311" s="11">
        <f>0</f>
        <v>0</v>
      </c>
      <c r="P311" s="11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0.23102893916291045</v>
      </c>
      <c r="Q311" s="11">
        <f>2*'OddsRatio_working_3-way'!K311*'OddsRatio_working_3-way'!L311*'OddsRatio_working_3-way'!M311</f>
        <v>6.6387626196238642E-2</v>
      </c>
      <c r="R311" s="11">
        <f t="shared" si="75"/>
        <v>0</v>
      </c>
      <c r="S311" s="11">
        <f t="shared" si="76"/>
        <v>-0.90173007798410443</v>
      </c>
      <c r="T311" s="11">
        <f t="shared" si="77"/>
        <v>-0.25911783850117948</v>
      </c>
      <c r="U311" s="11">
        <f>'OddsRatio_working_3-way'!S311-'OddsRatio_working_3-way'!R311^2/3</f>
        <v>-0.90173007798410443</v>
      </c>
      <c r="V311" s="11">
        <f>'OddsRatio_working_3-way'!S311*'OddsRatio_working_3-way'!R311/3-2*'OddsRatio_working_3-way'!R311^3/27-'OddsRatio_working_3-way'!T311</f>
        <v>0.25911783850117948</v>
      </c>
      <c r="W311" s="11">
        <f>'OddsRatio_working_3-way'!V311^2+4*'OddsRatio_working_3-way'!U311^3/27</f>
        <v>-4.1481971879859622E-2</v>
      </c>
      <c r="X311" s="11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0.16479079624586362</v>
      </c>
      <c r="Y311" s="11">
        <f>IF('OddsRatio_working_3-way'!W311&gt;=0,IF('OddsRatio_working_3-way'!V311+SQRT('OddsRatio_working_3-way'!W311)&gt;0,0,PI()),ACOS('OddsRatio_working_3-way'!V311/(2*'OddsRatio_working_3-way'!X311)))</f>
        <v>0.66615687494668352</v>
      </c>
      <c r="Z311" s="11">
        <f>'OddsRatio_working_3-way'!X311^(1/3)*COS('OddsRatio_working_3-way'!Y311/3)</f>
        <v>0.5347878862139781</v>
      </c>
      <c r="AA311" s="11">
        <f>'OddsRatio_working_3-way'!X311^(1/3)*COS(('OddsRatio_working_3-way'!Y311+2*PI())/3)</f>
        <v>-0.37195950658328347</v>
      </c>
      <c r="AB311" s="11">
        <f>'OddsRatio_working_3-way'!X311^(1/3)*COS(('OddsRatio_working_3-way'!Y311+4*PI())/3)</f>
        <v>-0.16282837963069458</v>
      </c>
      <c r="AC311" s="11">
        <f>'OddsRatio_working_3-way'!X311^(1/3)*SIN('OddsRatio_working_3-way'!Y311/3)</f>
        <v>0.12074191244200708</v>
      </c>
      <c r="AD311" s="11">
        <f>'OddsRatio_working_3-way'!X311^(1/3)*SIN(('OddsRatio_working_3-way'!Y311+2*PI())/3)</f>
        <v>0.40276893887648341</v>
      </c>
      <c r="AE311" s="11">
        <f>'OddsRatio_working_3-way'!X311^(1/3)*SIN(('OddsRatio_working_3-way'!Y311+4*PI())/3)</f>
        <v>-0.5235108513184904</v>
      </c>
      <c r="AF311" s="11">
        <f>-'OddsRatio_working_3-way'!U311/(3*'OddsRatio_working_3-way'!X311^(1/3))*COS(('OddsRatio_working_3-way'!Y311)/3)</f>
        <v>0.5347878862139781</v>
      </c>
      <c r="AG311" s="11">
        <f>-'OddsRatio_working_3-way'!U311/(3*'OddsRatio_working_3-way'!X311^(1/3))*COS(('OddsRatio_working_3-way'!Y311+2*PI())/3)</f>
        <v>-0.37195950658328347</v>
      </c>
      <c r="AH311" s="11">
        <f>-'OddsRatio_working_3-way'!U311/(3*'OddsRatio_working_3-way'!X311^(1/3))*COS(('OddsRatio_working_3-way'!Y311+4*PI())/3)</f>
        <v>-0.16282837963069458</v>
      </c>
      <c r="AI311" s="11">
        <f>'OddsRatio_working_3-way'!U311/(3*'OddsRatio_working_3-way'!X311^(1/3))*SIN(('OddsRatio_working_3-way'!Y311)/3)</f>
        <v>-0.12074191244200708</v>
      </c>
      <c r="AJ311" s="11">
        <f>'OddsRatio_working_3-way'!U311/(3*'OddsRatio_working_3-way'!X311^(1/3))*SIN(('OddsRatio_working_3-way'!Y311+2*PI())/3)</f>
        <v>-0.40276893887648341</v>
      </c>
      <c r="AK311" s="11">
        <f>'OddsRatio_working_3-way'!U311/(3*'OddsRatio_working_3-way'!X311^(1/3))*SIN(('OddsRatio_working_3-way'!Y311+4*PI())/3)</f>
        <v>0.5235108513184904</v>
      </c>
      <c r="AL311" s="11">
        <f>'OddsRatio_working_3-way'!Z311+'OddsRatio_working_3-way'!AF311</f>
        <v>1.0695757724279562</v>
      </c>
      <c r="AM311" s="11">
        <f>'OddsRatio_working_3-way'!AA311+'OddsRatio_working_3-way'!AG311</f>
        <v>-0.74391901316656694</v>
      </c>
      <c r="AN311" s="11">
        <f>'OddsRatio_working_3-way'!AB311+'OddsRatio_working_3-way'!AH311</f>
        <v>-0.32565675926138915</v>
      </c>
      <c r="AO311" s="11">
        <f>'OddsRatio_working_3-way'!AC311+'OddsRatio_working_3-way'!AI311</f>
        <v>0</v>
      </c>
      <c r="AP311" s="11">
        <f>'OddsRatio_working_3-way'!AD311+'OddsRatio_working_3-way'!AJ311</f>
        <v>0</v>
      </c>
      <c r="AQ311" s="11">
        <f>'OddsRatio_working_3-way'!AE311+'OddsRatio_working_3-way'!AK311</f>
        <v>0</v>
      </c>
      <c r="AR311" s="10">
        <f>IF(A311="","",IF(('OddsRatio_working_3-way'!X311=0),IF(Q311&gt;0,-Q311^(1/3),(-Q311)^(1/3)),'OddsRatio_working_3-way'!AL311-'OddsRatio_working_3-way'!R311/3))</f>
        <v>1.0695757724279562</v>
      </c>
      <c r="AS311" s="11">
        <f>IF(('OddsRatio_working_3-way'!X311=0),IF(Q311&gt;0,-Q311^(1/3),(-Q311)^(1/3)),'OddsRatio_working_3-way'!AM311-'OddsRatio_working_3-way'!R311/3)</f>
        <v>-0.74391901316656694</v>
      </c>
      <c r="AT311" s="11">
        <f>IF(('OddsRatio_working_3-way'!X311=0),IF(Q311&gt;0,-Q311^(1/3),(-Q311)^(1/3)),'OddsRatio_working_3-way'!AN311-'OddsRatio_working_3-way'!R311/3)</f>
        <v>-0.32565675926138915</v>
      </c>
      <c r="AU311" s="11">
        <f>IF(('OddsRatio_working_3-way'!X311=0),0,'OddsRatio_working_3-way'!AO311)</f>
        <v>0</v>
      </c>
      <c r="AV311" s="11">
        <f>IF(('OddsRatio_working_3-way'!X311=0),0,'OddsRatio_working_3-way'!AP311)</f>
        <v>0</v>
      </c>
      <c r="AW311" s="11">
        <f>IF(('OddsRatio_working_3-way'!X311=0),0,'OddsRatio_working_3-way'!AQ311)</f>
        <v>0</v>
      </c>
    </row>
    <row r="312" spans="1:49" x14ac:dyDescent="0.2">
      <c r="A312" s="4">
        <f>IF('True_Odds_Calculator_3-way'!A313="","",'True_Odds_Calculator_3-way'!A313)</f>
        <v>2.67</v>
      </c>
      <c r="B312" s="4">
        <f>IF('True_Odds_Calculator_3-way'!B313="","",'True_Odds_Calculator_3-way'!B313)</f>
        <v>3.54</v>
      </c>
      <c r="C312" s="4">
        <f>IF('True_Odds_Calculator_3-way'!C313="","",'True_Odds_Calculator_3-way'!C313)</f>
        <v>2.74</v>
      </c>
      <c r="D312" s="9">
        <f t="shared" si="65"/>
        <v>0.36682364205439127</v>
      </c>
      <c r="E312" s="9">
        <f t="shared" si="66"/>
        <v>0.27583662892822036</v>
      </c>
      <c r="F312" s="9">
        <f t="shared" si="67"/>
        <v>0.35733972901738831</v>
      </c>
      <c r="G312" s="9">
        <f t="shared" si="68"/>
        <v>1.033596192449588</v>
      </c>
      <c r="H312" s="9">
        <f t="shared" si="69"/>
        <v>2.726105641390812</v>
      </c>
      <c r="I312" s="9">
        <f t="shared" si="70"/>
        <v>3.6253343288219533</v>
      </c>
      <c r="J312" s="9">
        <f t="shared" si="71"/>
        <v>2.798457374862283</v>
      </c>
      <c r="K312" s="11">
        <f t="shared" si="72"/>
        <v>0.37453183520599254</v>
      </c>
      <c r="L312" s="11">
        <f t="shared" si="73"/>
        <v>0.2824858757062147</v>
      </c>
      <c r="M312" s="11">
        <f t="shared" si="74"/>
        <v>0.36496350364963503</v>
      </c>
      <c r="N312" s="11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-0.28499310292420255</v>
      </c>
      <c r="O312" s="11">
        <f>0</f>
        <v>0</v>
      </c>
      <c r="P312" s="11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0.22974807409332923</v>
      </c>
      <c r="Q312" s="11">
        <f>2*'OddsRatio_working_3-way'!K312*'OddsRatio_working_3-way'!L312*'OddsRatio_working_3-way'!M312</f>
        <v>7.7226243392715693E-2</v>
      </c>
      <c r="R312" s="11">
        <f t="shared" si="75"/>
        <v>0</v>
      </c>
      <c r="S312" s="11">
        <f t="shared" si="76"/>
        <v>-0.80615310242940719</v>
      </c>
      <c r="T312" s="11">
        <f t="shared" si="77"/>
        <v>-0.27097583274938053</v>
      </c>
      <c r="U312" s="11">
        <f>'OddsRatio_working_3-way'!S312-'OddsRatio_working_3-way'!R312^2/3</f>
        <v>-0.80615310242940719</v>
      </c>
      <c r="V312" s="11">
        <f>'OddsRatio_working_3-way'!S312*'OddsRatio_working_3-way'!R312/3-2*'OddsRatio_working_3-way'!R312^3/27-'OddsRatio_working_3-way'!T312</f>
        <v>0.27097583274938053</v>
      </c>
      <c r="W312" s="11">
        <f>'OddsRatio_working_3-way'!V312^2+4*'OddsRatio_working_3-way'!U312^3/27</f>
        <v>-4.1876618038324404E-3</v>
      </c>
      <c r="X312" s="11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0.1392978497124531</v>
      </c>
      <c r="Y312" s="11">
        <f>IF('OddsRatio_working_3-way'!W312&gt;=0,IF('OddsRatio_working_3-way'!V312+SQRT('OddsRatio_working_3-way'!W312)&gt;0,0,PI()),ACOS('OddsRatio_working_3-way'!V312/(2*'OddsRatio_working_3-way'!X312)))</f>
        <v>0.23442090945328697</v>
      </c>
      <c r="Z312" s="11">
        <f>'OddsRatio_working_3-way'!X312^(1/3)*COS('OddsRatio_working_3-way'!Y312/3)</f>
        <v>0.516798096224794</v>
      </c>
      <c r="AA312" s="11">
        <f>'OddsRatio_working_3-way'!X312^(1/3)*COS(('OddsRatio_working_3-way'!Y312+2*PI())/3)</f>
        <v>-0.29344289794618611</v>
      </c>
      <c r="AB312" s="11">
        <f>'OddsRatio_working_3-way'!X312^(1/3)*COS(('OddsRatio_working_3-way'!Y312+4*PI())/3)</f>
        <v>-0.22335519827860759</v>
      </c>
      <c r="AC312" s="11">
        <f>'OddsRatio_working_3-way'!X312^(1/3)*SIN('OddsRatio_working_3-way'!Y312/3)</f>
        <v>4.046515226995806E-2</v>
      </c>
      <c r="AD312" s="11">
        <f>'OddsRatio_working_3-way'!X312^(1/3)*SIN(('OddsRatio_working_3-way'!Y312+2*PI())/3)</f>
        <v>0.42732770382312751</v>
      </c>
      <c r="AE312" s="11">
        <f>'OddsRatio_working_3-way'!X312^(1/3)*SIN(('OddsRatio_working_3-way'!Y312+4*PI())/3)</f>
        <v>-0.46779285609308557</v>
      </c>
      <c r="AF312" s="11">
        <f>-'OddsRatio_working_3-way'!U312/(3*'OddsRatio_working_3-way'!X312^(1/3))*COS(('OddsRatio_working_3-way'!Y312)/3)</f>
        <v>0.51679809622479411</v>
      </c>
      <c r="AG312" s="11">
        <f>-'OddsRatio_working_3-way'!U312/(3*'OddsRatio_working_3-way'!X312^(1/3))*COS(('OddsRatio_working_3-way'!Y312+2*PI())/3)</f>
        <v>-0.29344289794618617</v>
      </c>
      <c r="AH312" s="11">
        <f>-'OddsRatio_working_3-way'!U312/(3*'OddsRatio_working_3-way'!X312^(1/3))*COS(('OddsRatio_working_3-way'!Y312+4*PI())/3)</f>
        <v>-0.22335519827860764</v>
      </c>
      <c r="AI312" s="11">
        <f>'OddsRatio_working_3-way'!U312/(3*'OddsRatio_working_3-way'!X312^(1/3))*SIN(('OddsRatio_working_3-way'!Y312)/3)</f>
        <v>-4.0465152269958067E-2</v>
      </c>
      <c r="AJ312" s="11">
        <f>'OddsRatio_working_3-way'!U312/(3*'OddsRatio_working_3-way'!X312^(1/3))*SIN(('OddsRatio_working_3-way'!Y312+2*PI())/3)</f>
        <v>-0.42732770382312757</v>
      </c>
      <c r="AK312" s="11">
        <f>'OddsRatio_working_3-way'!U312/(3*'OddsRatio_working_3-way'!X312^(1/3))*SIN(('OddsRatio_working_3-way'!Y312+4*PI())/3)</f>
        <v>0.46779285609308568</v>
      </c>
      <c r="AL312" s="11">
        <f>'OddsRatio_working_3-way'!Z312+'OddsRatio_working_3-way'!AF312</f>
        <v>1.033596192449588</v>
      </c>
      <c r="AM312" s="11">
        <f>'OddsRatio_working_3-way'!AA312+'OddsRatio_working_3-way'!AG312</f>
        <v>-0.58688579589237233</v>
      </c>
      <c r="AN312" s="11">
        <f>'OddsRatio_working_3-way'!AB312+'OddsRatio_working_3-way'!AH312</f>
        <v>-0.44671039655721523</v>
      </c>
      <c r="AO312" s="11">
        <f>'OddsRatio_working_3-way'!AC312+'OddsRatio_working_3-way'!AI312</f>
        <v>0</v>
      </c>
      <c r="AP312" s="11">
        <f>'OddsRatio_working_3-way'!AD312+'OddsRatio_working_3-way'!AJ312</f>
        <v>0</v>
      </c>
      <c r="AQ312" s="11">
        <f>'OddsRatio_working_3-way'!AE312+'OddsRatio_working_3-way'!AK312</f>
        <v>0</v>
      </c>
      <c r="AR312" s="10">
        <f>IF(A312="","",IF(('OddsRatio_working_3-way'!X312=0),IF(Q312&gt;0,-Q312^(1/3),(-Q312)^(1/3)),'OddsRatio_working_3-way'!AL312-'OddsRatio_working_3-way'!R312/3))</f>
        <v>1.033596192449588</v>
      </c>
      <c r="AS312" s="11">
        <f>IF(('OddsRatio_working_3-way'!X312=0),IF(Q312&gt;0,-Q312^(1/3),(-Q312)^(1/3)),'OddsRatio_working_3-way'!AM312-'OddsRatio_working_3-way'!R312/3)</f>
        <v>-0.58688579589237233</v>
      </c>
      <c r="AT312" s="11">
        <f>IF(('OddsRatio_working_3-way'!X312=0),IF(Q312&gt;0,-Q312^(1/3),(-Q312)^(1/3)),'OddsRatio_working_3-way'!AN312-'OddsRatio_working_3-way'!R312/3)</f>
        <v>-0.44671039655721523</v>
      </c>
      <c r="AU312" s="11">
        <f>IF(('OddsRatio_working_3-way'!X312=0),0,'OddsRatio_working_3-way'!AO312)</f>
        <v>0</v>
      </c>
      <c r="AV312" s="11">
        <f>IF(('OddsRatio_working_3-way'!X312=0),0,'OddsRatio_working_3-way'!AP312)</f>
        <v>0</v>
      </c>
      <c r="AW312" s="11">
        <f>IF(('OddsRatio_working_3-way'!X312=0),0,'OddsRatio_working_3-way'!AQ312)</f>
        <v>0</v>
      </c>
    </row>
    <row r="313" spans="1:49" x14ac:dyDescent="0.2">
      <c r="A313" s="4">
        <f>IF('True_Odds_Calculator_3-way'!A314="","",'True_Odds_Calculator_3-way'!A314)</f>
        <v>2.2999999999999998</v>
      </c>
      <c r="B313" s="4">
        <f>IF('True_Odds_Calculator_3-way'!B314="","",'True_Odds_Calculator_3-way'!B314)</f>
        <v>3.76</v>
      </c>
      <c r="C313" s="4">
        <f>IF('True_Odds_Calculator_3-way'!C314="","",'True_Odds_Calculator_3-way'!C314)</f>
        <v>3.1</v>
      </c>
      <c r="D313" s="9">
        <f t="shared" si="65"/>
        <v>0.42606581490381196</v>
      </c>
      <c r="E313" s="9">
        <f t="shared" si="66"/>
        <v>0.25907394329754196</v>
      </c>
      <c r="F313" s="9">
        <f t="shared" si="67"/>
        <v>0.31486024179864602</v>
      </c>
      <c r="G313" s="9">
        <f t="shared" si="68"/>
        <v>1.0361963322240371</v>
      </c>
      <c r="H313" s="9">
        <f t="shared" si="69"/>
        <v>2.3470552318912481</v>
      </c>
      <c r="I313" s="9">
        <f t="shared" si="70"/>
        <v>3.8599018769383426</v>
      </c>
      <c r="J313" s="9">
        <f t="shared" si="71"/>
        <v>3.1760122976704781</v>
      </c>
      <c r="K313" s="11">
        <f t="shared" si="72"/>
        <v>0.43478260869565222</v>
      </c>
      <c r="L313" s="11">
        <f t="shared" si="73"/>
        <v>0.26595744680851063</v>
      </c>
      <c r="M313" s="11">
        <f t="shared" si="74"/>
        <v>0.32258064516129031</v>
      </c>
      <c r="N313" s="11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-0.28105696636925181</v>
      </c>
      <c r="O313" s="11">
        <f>0</f>
        <v>0</v>
      </c>
      <c r="P313" s="11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0.22977529766345378</v>
      </c>
      <c r="Q313" s="11">
        <f>2*'OddsRatio_working_3-way'!K313*'OddsRatio_working_3-way'!L313*'OddsRatio_working_3-way'!M313</f>
        <v>7.460236937125124E-2</v>
      </c>
      <c r="R313" s="11">
        <f t="shared" si="75"/>
        <v>0</v>
      </c>
      <c r="S313" s="11">
        <f t="shared" si="76"/>
        <v>-0.81753994797473073</v>
      </c>
      <c r="T313" s="11">
        <f t="shared" si="77"/>
        <v>-0.26543504804374379</v>
      </c>
      <c r="U313" s="11">
        <f>'OddsRatio_working_3-way'!S313-'OddsRatio_working_3-way'!R313^2/3</f>
        <v>-0.81753994797473073</v>
      </c>
      <c r="V313" s="11">
        <f>'OddsRatio_working_3-way'!S313*'OddsRatio_working_3-way'!R313/3-2*'OddsRatio_working_3-way'!R313^3/27-'OddsRatio_working_3-way'!T313</f>
        <v>0.26543504804374379</v>
      </c>
      <c r="W313" s="11">
        <f>'OddsRatio_working_3-way'!V313^2+4*'OddsRatio_working_3-way'!U313^3/27</f>
        <v>-1.0495413897041381E-2</v>
      </c>
      <c r="X313" s="11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0.14225960303879837</v>
      </c>
      <c r="Y313" s="11">
        <f>IF('OddsRatio_working_3-way'!W313&gt;=0,IF('OddsRatio_working_3-way'!V313+SQRT('OddsRatio_working_3-way'!W313)&gt;0,0,PI()),ACOS('OddsRatio_working_3-way'!V313/(2*'OddsRatio_working_3-way'!X313)))</f>
        <v>0.36834404328834158</v>
      </c>
      <c r="Z313" s="11">
        <f>'OddsRatio_working_3-way'!X313^(1/3)*COS('OddsRatio_working_3-way'!Y313/3)</f>
        <v>0.51809816611201853</v>
      </c>
      <c r="AA313" s="11">
        <f>'OddsRatio_working_3-way'!X313^(1/3)*COS(('OddsRatio_working_3-way'!Y313+2*PI())/3)</f>
        <v>-0.31441788923065139</v>
      </c>
      <c r="AB313" s="11">
        <f>'OddsRatio_working_3-way'!X313^(1/3)*COS(('OddsRatio_working_3-way'!Y313+4*PI())/3)</f>
        <v>-0.20368027688136706</v>
      </c>
      <c r="AC313" s="11">
        <f>'OddsRatio_working_3-way'!X313^(1/3)*SIN('OddsRatio_working_3-way'!Y313/3)</f>
        <v>6.3934390299275751E-2</v>
      </c>
      <c r="AD313" s="11">
        <f>'OddsRatio_working_3-way'!X313^(1/3)*SIN(('OddsRatio_working_3-way'!Y313+2*PI())/3)</f>
        <v>0.41671897835750021</v>
      </c>
      <c r="AE313" s="11">
        <f>'OddsRatio_working_3-way'!X313^(1/3)*SIN(('OddsRatio_working_3-way'!Y313+4*PI())/3)</f>
        <v>-0.48065336865677588</v>
      </c>
      <c r="AF313" s="11">
        <f>-'OddsRatio_working_3-way'!U313/(3*'OddsRatio_working_3-way'!X313^(1/3))*COS(('OddsRatio_working_3-way'!Y313)/3)</f>
        <v>0.51809816611201864</v>
      </c>
      <c r="AG313" s="11">
        <f>-'OddsRatio_working_3-way'!U313/(3*'OddsRatio_working_3-way'!X313^(1/3))*COS(('OddsRatio_working_3-way'!Y313+2*PI())/3)</f>
        <v>-0.31441788923065145</v>
      </c>
      <c r="AH313" s="11">
        <f>-'OddsRatio_working_3-way'!U313/(3*'OddsRatio_working_3-way'!X313^(1/3))*COS(('OddsRatio_working_3-way'!Y313+4*PI())/3)</f>
        <v>-0.20368027688136711</v>
      </c>
      <c r="AI313" s="11">
        <f>'OddsRatio_working_3-way'!U313/(3*'OddsRatio_working_3-way'!X313^(1/3))*SIN(('OddsRatio_working_3-way'!Y313)/3)</f>
        <v>-6.3934390299275765E-2</v>
      </c>
      <c r="AJ313" s="11">
        <f>'OddsRatio_working_3-way'!U313/(3*'OddsRatio_working_3-way'!X313^(1/3))*SIN(('OddsRatio_working_3-way'!Y313+2*PI())/3)</f>
        <v>-0.41671897835750027</v>
      </c>
      <c r="AK313" s="11">
        <f>'OddsRatio_working_3-way'!U313/(3*'OddsRatio_working_3-way'!X313^(1/3))*SIN(('OddsRatio_working_3-way'!Y313+4*PI())/3)</f>
        <v>0.48065336865677599</v>
      </c>
      <c r="AL313" s="11">
        <f>'OddsRatio_working_3-way'!Z313+'OddsRatio_working_3-way'!AF313</f>
        <v>1.0361963322240371</v>
      </c>
      <c r="AM313" s="11">
        <f>'OddsRatio_working_3-way'!AA313+'OddsRatio_working_3-way'!AG313</f>
        <v>-0.62883577846130279</v>
      </c>
      <c r="AN313" s="11">
        <f>'OddsRatio_working_3-way'!AB313+'OddsRatio_working_3-way'!AH313</f>
        <v>-0.40736055376273417</v>
      </c>
      <c r="AO313" s="11">
        <f>'OddsRatio_working_3-way'!AC313+'OddsRatio_working_3-way'!AI313</f>
        <v>0</v>
      </c>
      <c r="AP313" s="11">
        <f>'OddsRatio_working_3-way'!AD313+'OddsRatio_working_3-way'!AJ313</f>
        <v>0</v>
      </c>
      <c r="AQ313" s="11">
        <f>'OddsRatio_working_3-way'!AE313+'OddsRatio_working_3-way'!AK313</f>
        <v>0</v>
      </c>
      <c r="AR313" s="10">
        <f>IF(A313="","",IF(('OddsRatio_working_3-way'!X313=0),IF(Q313&gt;0,-Q313^(1/3),(-Q313)^(1/3)),'OddsRatio_working_3-way'!AL313-'OddsRatio_working_3-way'!R313/3))</f>
        <v>1.0361963322240371</v>
      </c>
      <c r="AS313" s="11">
        <f>IF(('OddsRatio_working_3-way'!X313=0),IF(Q313&gt;0,-Q313^(1/3),(-Q313)^(1/3)),'OddsRatio_working_3-way'!AM313-'OddsRatio_working_3-way'!R313/3)</f>
        <v>-0.62883577846130279</v>
      </c>
      <c r="AT313" s="11">
        <f>IF(('OddsRatio_working_3-way'!X313=0),IF(Q313&gt;0,-Q313^(1/3),(-Q313)^(1/3)),'OddsRatio_working_3-way'!AN313-'OddsRatio_working_3-way'!R313/3)</f>
        <v>-0.40736055376273417</v>
      </c>
      <c r="AU313" s="11">
        <f>IF(('OddsRatio_working_3-way'!X313=0),0,'OddsRatio_working_3-way'!AO313)</f>
        <v>0</v>
      </c>
      <c r="AV313" s="11">
        <f>IF(('OddsRatio_working_3-way'!X313=0),0,'OddsRatio_working_3-way'!AP313)</f>
        <v>0</v>
      </c>
      <c r="AW313" s="11">
        <f>IF(('OddsRatio_working_3-way'!X313=0),0,'OddsRatio_working_3-way'!AQ313)</f>
        <v>0</v>
      </c>
    </row>
    <row r="314" spans="1:49" x14ac:dyDescent="0.2">
      <c r="A314" s="4">
        <f>IF('True_Odds_Calculator_3-way'!A315="","",'True_Odds_Calculator_3-way'!A315)</f>
        <v>1.99</v>
      </c>
      <c r="B314" s="4">
        <f>IF('True_Odds_Calculator_3-way'!B315="","",'True_Odds_Calculator_3-way'!B315)</f>
        <v>3.5</v>
      </c>
      <c r="C314" s="4">
        <f>IF('True_Odds_Calculator_3-way'!C315="","",'True_Odds_Calculator_3-way'!C315)</f>
        <v>4.17</v>
      </c>
      <c r="D314" s="9">
        <f t="shared" si="65"/>
        <v>0.4914289007095215</v>
      </c>
      <c r="E314" s="9">
        <f t="shared" si="66"/>
        <v>0.27675231156167157</v>
      </c>
      <c r="F314" s="9">
        <f t="shared" si="67"/>
        <v>0.23181878772880696</v>
      </c>
      <c r="G314" s="9">
        <f t="shared" si="68"/>
        <v>1.0453357146065385</v>
      </c>
      <c r="H314" s="9">
        <f t="shared" si="69"/>
        <v>2.0348823574604733</v>
      </c>
      <c r="I314" s="9">
        <f t="shared" si="70"/>
        <v>3.6133392865163465</v>
      </c>
      <c r="J314" s="9">
        <f t="shared" si="71"/>
        <v>4.3137142153027268</v>
      </c>
      <c r="K314" s="11">
        <f t="shared" si="72"/>
        <v>0.50251256281407031</v>
      </c>
      <c r="L314" s="11">
        <f t="shared" si="73"/>
        <v>0.2857142857142857</v>
      </c>
      <c r="M314" s="11">
        <f t="shared" si="74"/>
        <v>0.23980815347721823</v>
      </c>
      <c r="N314" s="11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-0.27013278106875593</v>
      </c>
      <c r="O314" s="11">
        <f>0</f>
        <v>0</v>
      </c>
      <c r="P314" s="11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0.22930686319573201</v>
      </c>
      <c r="Q314" s="11">
        <f>2*'OddsRatio_working_3-way'!K314*'OddsRatio_working_3-way'!L314*'OddsRatio_working_3-way'!M314</f>
        <v>6.8860919878598187E-2</v>
      </c>
      <c r="R314" s="11">
        <f t="shared" si="75"/>
        <v>0</v>
      </c>
      <c r="S314" s="11">
        <f t="shared" si="76"/>
        <v>-0.84886722110696866</v>
      </c>
      <c r="T314" s="11">
        <f t="shared" si="77"/>
        <v>-0.25491508141350405</v>
      </c>
      <c r="U314" s="11">
        <f>'OddsRatio_working_3-way'!S314-'OddsRatio_working_3-way'!R314^2/3</f>
        <v>-0.84886722110696866</v>
      </c>
      <c r="V314" s="11">
        <f>'OddsRatio_working_3-way'!S314*'OddsRatio_working_3-way'!R314/3-2*'OddsRatio_working_3-way'!R314^3/27-'OddsRatio_working_3-way'!T314</f>
        <v>0.25491508141350405</v>
      </c>
      <c r="W314" s="11">
        <f>'OddsRatio_working_3-way'!V314^2+4*'OddsRatio_working_3-way'!U314^3/27</f>
        <v>-2.5636519405018987E-2</v>
      </c>
      <c r="X314" s="11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0.15051430009892114</v>
      </c>
      <c r="Y314" s="11">
        <f>IF('OddsRatio_working_3-way'!W314&gt;=0,IF('OddsRatio_working_3-way'!V314+SQRT('OddsRatio_working_3-way'!W314)&gt;0,0,PI()),ACOS('OddsRatio_working_3-way'!V314/(2*'OddsRatio_working_3-way'!X314)))</f>
        <v>0.56083082423830377</v>
      </c>
      <c r="Z314" s="11">
        <f>'OddsRatio_working_3-way'!X314^(1/3)*COS('OddsRatio_working_3-way'!Y314/3)</f>
        <v>0.52266785730326926</v>
      </c>
      <c r="AA314" s="11">
        <f>'OddsRatio_working_3-way'!X314^(1/3)*COS(('OddsRatio_working_3-way'!Y314+2*PI())/3)</f>
        <v>-0.34695249254550714</v>
      </c>
      <c r="AB314" s="11">
        <f>'OddsRatio_working_3-way'!X314^(1/3)*COS(('OddsRatio_working_3-way'!Y314+4*PI())/3)</f>
        <v>-0.17571536475776206</v>
      </c>
      <c r="AC314" s="11">
        <f>'OddsRatio_working_3-way'!X314^(1/3)*SIN('OddsRatio_working_3-way'!Y314/3)</f>
        <v>9.8863801823512981E-2</v>
      </c>
      <c r="AD314" s="11">
        <f>'OddsRatio_working_3-way'!X314^(1/3)*SIN(('OddsRatio_working_3-way'!Y314+2*PI())/3)</f>
        <v>0.40321174125445469</v>
      </c>
      <c r="AE314" s="11">
        <f>'OddsRatio_working_3-way'!X314^(1/3)*SIN(('OddsRatio_working_3-way'!Y314+4*PI())/3)</f>
        <v>-0.50207554307796765</v>
      </c>
      <c r="AF314" s="11">
        <f>-'OddsRatio_working_3-way'!U314/(3*'OddsRatio_working_3-way'!X314^(1/3))*COS(('OddsRatio_working_3-way'!Y314)/3)</f>
        <v>0.52266785730326926</v>
      </c>
      <c r="AG314" s="11">
        <f>-'OddsRatio_working_3-way'!U314/(3*'OddsRatio_working_3-way'!X314^(1/3))*COS(('OddsRatio_working_3-way'!Y314+2*PI())/3)</f>
        <v>-0.34695249254550714</v>
      </c>
      <c r="AH314" s="11">
        <f>-'OddsRatio_working_3-way'!U314/(3*'OddsRatio_working_3-way'!X314^(1/3))*COS(('OddsRatio_working_3-way'!Y314+4*PI())/3)</f>
        <v>-0.17571536475776206</v>
      </c>
      <c r="AI314" s="11">
        <f>'OddsRatio_working_3-way'!U314/(3*'OddsRatio_working_3-way'!X314^(1/3))*SIN(('OddsRatio_working_3-way'!Y314)/3)</f>
        <v>-9.8863801823512981E-2</v>
      </c>
      <c r="AJ314" s="11">
        <f>'OddsRatio_working_3-way'!U314/(3*'OddsRatio_working_3-way'!X314^(1/3))*SIN(('OddsRatio_working_3-way'!Y314+2*PI())/3)</f>
        <v>-0.40321174125445469</v>
      </c>
      <c r="AK314" s="11">
        <f>'OddsRatio_working_3-way'!U314/(3*'OddsRatio_working_3-way'!X314^(1/3))*SIN(('OddsRatio_working_3-way'!Y314+4*PI())/3)</f>
        <v>0.50207554307796765</v>
      </c>
      <c r="AL314" s="11">
        <f>'OddsRatio_working_3-way'!Z314+'OddsRatio_working_3-way'!AF314</f>
        <v>1.0453357146065385</v>
      </c>
      <c r="AM314" s="11">
        <f>'OddsRatio_working_3-way'!AA314+'OddsRatio_working_3-way'!AG314</f>
        <v>-0.69390498509101428</v>
      </c>
      <c r="AN314" s="11">
        <f>'OddsRatio_working_3-way'!AB314+'OddsRatio_working_3-way'!AH314</f>
        <v>-0.35143072951552412</v>
      </c>
      <c r="AO314" s="11">
        <f>'OddsRatio_working_3-way'!AC314+'OddsRatio_working_3-way'!AI314</f>
        <v>0</v>
      </c>
      <c r="AP314" s="11">
        <f>'OddsRatio_working_3-way'!AD314+'OddsRatio_working_3-way'!AJ314</f>
        <v>0</v>
      </c>
      <c r="AQ314" s="11">
        <f>'OddsRatio_working_3-way'!AE314+'OddsRatio_working_3-way'!AK314</f>
        <v>0</v>
      </c>
      <c r="AR314" s="10">
        <f>IF(A314="","",IF(('OddsRatio_working_3-way'!X314=0),IF(Q314&gt;0,-Q314^(1/3),(-Q314)^(1/3)),'OddsRatio_working_3-way'!AL314-'OddsRatio_working_3-way'!R314/3))</f>
        <v>1.0453357146065385</v>
      </c>
      <c r="AS314" s="11">
        <f>IF(('OddsRatio_working_3-way'!X314=0),IF(Q314&gt;0,-Q314^(1/3),(-Q314)^(1/3)),'OddsRatio_working_3-way'!AM314-'OddsRatio_working_3-way'!R314/3)</f>
        <v>-0.69390498509101428</v>
      </c>
      <c r="AT314" s="11">
        <f>IF(('OddsRatio_working_3-way'!X314=0),IF(Q314&gt;0,-Q314^(1/3),(-Q314)^(1/3)),'OddsRatio_working_3-way'!AN314-'OddsRatio_working_3-way'!R314/3)</f>
        <v>-0.35143072951552412</v>
      </c>
      <c r="AU314" s="11">
        <f>IF(('OddsRatio_working_3-way'!X314=0),0,'OddsRatio_working_3-way'!AO314)</f>
        <v>0</v>
      </c>
      <c r="AV314" s="11">
        <f>IF(('OddsRatio_working_3-way'!X314=0),0,'OddsRatio_working_3-way'!AP314)</f>
        <v>0</v>
      </c>
      <c r="AW314" s="11">
        <f>IF(('OddsRatio_working_3-way'!X314=0),0,'OddsRatio_working_3-way'!AQ314)</f>
        <v>0</v>
      </c>
    </row>
    <row r="315" spans="1:49" x14ac:dyDescent="0.2">
      <c r="A315" s="4">
        <f>IF('True_Odds_Calculator_3-way'!A316="","",'True_Odds_Calculator_3-way'!A316)</f>
        <v>3.37</v>
      </c>
      <c r="B315" s="4">
        <f>IF('True_Odds_Calculator_3-way'!B316="","",'True_Odds_Calculator_3-way'!B316)</f>
        <v>3.5</v>
      </c>
      <c r="C315" s="4">
        <f>IF('True_Odds_Calculator_3-way'!C316="","",'True_Odds_Calculator_3-way'!C316)</f>
        <v>2.2400000000000002</v>
      </c>
      <c r="D315" s="9">
        <f t="shared" si="65"/>
        <v>0.28762444956090183</v>
      </c>
      <c r="E315" s="9">
        <f t="shared" si="66"/>
        <v>0.27680804985841162</v>
      </c>
      <c r="F315" s="9">
        <f t="shared" si="67"/>
        <v>0.43556750058068672</v>
      </c>
      <c r="G315" s="9">
        <f t="shared" si="68"/>
        <v>1.0450446806174947</v>
      </c>
      <c r="H315" s="9">
        <f t="shared" si="69"/>
        <v>3.4767558930634621</v>
      </c>
      <c r="I315" s="9">
        <f t="shared" si="70"/>
        <v>3.6126117015437371</v>
      </c>
      <c r="J315" s="9">
        <f t="shared" si="71"/>
        <v>2.2958554039656938</v>
      </c>
      <c r="K315" s="11">
        <f t="shared" si="72"/>
        <v>0.29673590504451036</v>
      </c>
      <c r="L315" s="11">
        <f t="shared" si="73"/>
        <v>0.2857142857142857</v>
      </c>
      <c r="M315" s="11">
        <f t="shared" si="74"/>
        <v>0.4464285714285714</v>
      </c>
      <c r="N315" s="11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-0.27807636407678815</v>
      </c>
      <c r="O315" s="11">
        <f>0</f>
        <v>0</v>
      </c>
      <c r="P315" s="11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0.23125719130382119</v>
      </c>
      <c r="Q315" s="11">
        <f>2*'OddsRatio_working_3-way'!K315*'OddsRatio_working_3-way'!L315*'OddsRatio_working_3-way'!M315</f>
        <v>7.5697934960334265E-2</v>
      </c>
      <c r="R315" s="11">
        <f t="shared" si="75"/>
        <v>0</v>
      </c>
      <c r="S315" s="11">
        <f t="shared" si="76"/>
        <v>-0.83163195862256634</v>
      </c>
      <c r="T315" s="11">
        <f t="shared" si="77"/>
        <v>-0.27221995372260765</v>
      </c>
      <c r="U315" s="11">
        <f>'OddsRatio_working_3-way'!S315-'OddsRatio_working_3-way'!R315^2/3</f>
        <v>-0.83163195862256634</v>
      </c>
      <c r="V315" s="11">
        <f>'OddsRatio_working_3-way'!S315*'OddsRatio_working_3-way'!R315/3-2*'OddsRatio_working_3-way'!R315^3/27-'OddsRatio_working_3-way'!T315</f>
        <v>0.27221995372260765</v>
      </c>
      <c r="W315" s="11">
        <f>'OddsRatio_working_3-way'!V315^2+4*'OddsRatio_working_3-way'!U315^3/27</f>
        <v>-1.110613454653693E-2</v>
      </c>
      <c r="X315" s="11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0.14595362084518115</v>
      </c>
      <c r="Y315" s="11">
        <f>IF('OddsRatio_working_3-way'!W315&gt;=0,IF('OddsRatio_working_3-way'!V315+SQRT('OddsRatio_working_3-way'!W315)&gt;0,0,PI()),ACOS('OddsRatio_working_3-way'!V315/(2*'OddsRatio_working_3-way'!X315)))</f>
        <v>0.36936618275746946</v>
      </c>
      <c r="Z315" s="11">
        <f>'OddsRatio_working_3-way'!X315^(1/3)*COS('OddsRatio_working_3-way'!Y315/3)</f>
        <v>0.52252234030874734</v>
      </c>
      <c r="AA315" s="11">
        <f>'OddsRatio_working_3-way'!X315^(1/3)*COS(('OddsRatio_working_3-way'!Y315+2*PI())/3)</f>
        <v>-0.31725931801967189</v>
      </c>
      <c r="AB315" s="11">
        <f>'OddsRatio_working_3-way'!X315^(1/3)*COS(('OddsRatio_working_3-way'!Y315+4*PI())/3)</f>
        <v>-0.20526302228907556</v>
      </c>
      <c r="AC315" s="11">
        <f>'OddsRatio_working_3-way'!X315^(1/3)*SIN('OddsRatio_working_3-way'!Y315/3)</f>
        <v>6.4661091488301015E-2</v>
      </c>
      <c r="AD315" s="11">
        <f>'OddsRatio_working_3-way'!X315^(1/3)*SIN(('OddsRatio_working_3-way'!Y315+2*PI())/3)</f>
        <v>0.42018707500812241</v>
      </c>
      <c r="AE315" s="11">
        <f>'OddsRatio_working_3-way'!X315^(1/3)*SIN(('OddsRatio_working_3-way'!Y315+4*PI())/3)</f>
        <v>-0.48484816649642315</v>
      </c>
      <c r="AF315" s="11">
        <f>-'OddsRatio_working_3-way'!U315/(3*'OddsRatio_working_3-way'!X315^(1/3))*COS(('OddsRatio_working_3-way'!Y315)/3)</f>
        <v>0.52252234030874734</v>
      </c>
      <c r="AG315" s="11">
        <f>-'OddsRatio_working_3-way'!U315/(3*'OddsRatio_working_3-way'!X315^(1/3))*COS(('OddsRatio_working_3-way'!Y315+2*PI())/3)</f>
        <v>-0.31725931801967189</v>
      </c>
      <c r="AH315" s="11">
        <f>-'OddsRatio_working_3-way'!U315/(3*'OddsRatio_working_3-way'!X315^(1/3))*COS(('OddsRatio_working_3-way'!Y315+4*PI())/3)</f>
        <v>-0.20526302228907556</v>
      </c>
      <c r="AI315" s="11">
        <f>'OddsRatio_working_3-way'!U315/(3*'OddsRatio_working_3-way'!X315^(1/3))*SIN(('OddsRatio_working_3-way'!Y315)/3)</f>
        <v>-6.4661091488301015E-2</v>
      </c>
      <c r="AJ315" s="11">
        <f>'OddsRatio_working_3-way'!U315/(3*'OddsRatio_working_3-way'!X315^(1/3))*SIN(('OddsRatio_working_3-way'!Y315+2*PI())/3)</f>
        <v>-0.42018707500812241</v>
      </c>
      <c r="AK315" s="11">
        <f>'OddsRatio_working_3-way'!U315/(3*'OddsRatio_working_3-way'!X315^(1/3))*SIN(('OddsRatio_working_3-way'!Y315+4*PI())/3)</f>
        <v>0.48484816649642315</v>
      </c>
      <c r="AL315" s="11">
        <f>'OddsRatio_working_3-way'!Z315+'OddsRatio_working_3-way'!AF315</f>
        <v>1.0450446806174947</v>
      </c>
      <c r="AM315" s="11">
        <f>'OddsRatio_working_3-way'!AA315+'OddsRatio_working_3-way'!AG315</f>
        <v>-0.63451863603934378</v>
      </c>
      <c r="AN315" s="11">
        <f>'OddsRatio_working_3-way'!AB315+'OddsRatio_working_3-way'!AH315</f>
        <v>-0.41052604457815112</v>
      </c>
      <c r="AO315" s="11">
        <f>'OddsRatio_working_3-way'!AC315+'OddsRatio_working_3-way'!AI315</f>
        <v>0</v>
      </c>
      <c r="AP315" s="11">
        <f>'OddsRatio_working_3-way'!AD315+'OddsRatio_working_3-way'!AJ315</f>
        <v>0</v>
      </c>
      <c r="AQ315" s="11">
        <f>'OddsRatio_working_3-way'!AE315+'OddsRatio_working_3-way'!AK315</f>
        <v>0</v>
      </c>
      <c r="AR315" s="10">
        <f>IF(A315="","",IF(('OddsRatio_working_3-way'!X315=0),IF(Q315&gt;0,-Q315^(1/3),(-Q315)^(1/3)),'OddsRatio_working_3-way'!AL315-'OddsRatio_working_3-way'!R315/3))</f>
        <v>1.0450446806174947</v>
      </c>
      <c r="AS315" s="11">
        <f>IF(('OddsRatio_working_3-way'!X315=0),IF(Q315&gt;0,-Q315^(1/3),(-Q315)^(1/3)),'OddsRatio_working_3-way'!AM315-'OddsRatio_working_3-way'!R315/3)</f>
        <v>-0.63451863603934378</v>
      </c>
      <c r="AT315" s="11">
        <f>IF(('OddsRatio_working_3-way'!X315=0),IF(Q315&gt;0,-Q315^(1/3),(-Q315)^(1/3)),'OddsRatio_working_3-way'!AN315-'OddsRatio_working_3-way'!R315/3)</f>
        <v>-0.41052604457815112</v>
      </c>
      <c r="AU315" s="11">
        <f>IF(('OddsRatio_working_3-way'!X315=0),0,'OddsRatio_working_3-way'!AO315)</f>
        <v>0</v>
      </c>
      <c r="AV315" s="11">
        <f>IF(('OddsRatio_working_3-way'!X315=0),0,'OddsRatio_working_3-way'!AP315)</f>
        <v>0</v>
      </c>
      <c r="AW315" s="11">
        <f>IF(('OddsRatio_working_3-way'!X315=0),0,'OddsRatio_working_3-way'!AQ315)</f>
        <v>0</v>
      </c>
    </row>
    <row r="316" spans="1:49" x14ac:dyDescent="0.2">
      <c r="A316" s="4">
        <f>IF('True_Odds_Calculator_3-way'!A317="","",'True_Odds_Calculator_3-way'!A317)</f>
        <v>2.64</v>
      </c>
      <c r="B316" s="4">
        <f>IF('True_Odds_Calculator_3-way'!B317="","",'True_Odds_Calculator_3-way'!B317)</f>
        <v>3.49</v>
      </c>
      <c r="C316" s="4">
        <f>IF('True_Odds_Calculator_3-way'!C317="","",'True_Odds_Calculator_3-way'!C317)</f>
        <v>2.76</v>
      </c>
      <c r="D316" s="9">
        <f t="shared" si="65"/>
        <v>0.36907852052713774</v>
      </c>
      <c r="E316" s="9">
        <f t="shared" si="66"/>
        <v>0.27812959161639006</v>
      </c>
      <c r="F316" s="9">
        <f t="shared" si="67"/>
        <v>0.35279188785647225</v>
      </c>
      <c r="G316" s="9">
        <f t="shared" si="68"/>
        <v>1.0423478956220715</v>
      </c>
      <c r="H316" s="9">
        <f t="shared" si="69"/>
        <v>2.7094505488201976</v>
      </c>
      <c r="I316" s="9">
        <f t="shared" si="70"/>
        <v>3.5954462600989574</v>
      </c>
      <c r="J316" s="9">
        <f t="shared" si="71"/>
        <v>2.8345322962948458</v>
      </c>
      <c r="K316" s="11">
        <f t="shared" si="72"/>
        <v>0.37878787878787878</v>
      </c>
      <c r="L316" s="11">
        <f t="shared" si="73"/>
        <v>0.28653295128939826</v>
      </c>
      <c r="M316" s="11">
        <f t="shared" si="74"/>
        <v>0.3623188405797102</v>
      </c>
      <c r="N316" s="11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-0.28262945890951374</v>
      </c>
      <c r="O316" s="11">
        <f>0</f>
        <v>0</v>
      </c>
      <c r="P316" s="11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0.23162042752176049</v>
      </c>
      <c r="Q316" s="11">
        <f>2*'OddsRatio_working_3-way'!K316*'OddsRatio_working_3-way'!L316*'OddsRatio_working_3-way'!M316</f>
        <v>7.8648702044740421E-2</v>
      </c>
      <c r="R316" s="11">
        <f t="shared" si="75"/>
        <v>0</v>
      </c>
      <c r="S316" s="11">
        <f t="shared" si="76"/>
        <v>-0.81951976420092765</v>
      </c>
      <c r="T316" s="11">
        <f t="shared" si="77"/>
        <v>-0.2782749623772251</v>
      </c>
      <c r="U316" s="11">
        <f>'OddsRatio_working_3-way'!S316-'OddsRatio_working_3-way'!R316^2/3</f>
        <v>-0.81951976420092765</v>
      </c>
      <c r="V316" s="11">
        <f>'OddsRatio_working_3-way'!S316*'OddsRatio_working_3-way'!R316/3-2*'OddsRatio_working_3-way'!R316^3/27-'OddsRatio_working_3-way'!T316</f>
        <v>0.2782749623772251</v>
      </c>
      <c r="W316" s="11">
        <f>'OddsRatio_working_3-way'!V316^2+4*'OddsRatio_working_3-way'!U316^3/27</f>
        <v>-4.1037616956363376E-3</v>
      </c>
      <c r="X316" s="11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0.14277667560011542</v>
      </c>
      <c r="Y316" s="11">
        <f>IF('OddsRatio_working_3-way'!W316&gt;=0,IF('OddsRatio_working_3-way'!V316+SQRT('OddsRatio_working_3-way'!W316)&gt;0,0,PI()),ACOS('OddsRatio_working_3-way'!V316/(2*'OddsRatio_working_3-way'!X316)))</f>
        <v>0.22626417795045639</v>
      </c>
      <c r="Z316" s="11">
        <f>'OddsRatio_working_3-way'!X316^(1/3)*COS('OddsRatio_working_3-way'!Y316/3)</f>
        <v>0.52117394781103576</v>
      </c>
      <c r="AA316" s="11">
        <f>'OddsRatio_working_3-way'!X316^(1/3)*COS(('OddsRatio_working_3-way'!Y316+2*PI())/3)</f>
        <v>-0.29469310447652719</v>
      </c>
      <c r="AB316" s="11">
        <f>'OddsRatio_working_3-way'!X316^(1/3)*COS(('OddsRatio_working_3-way'!Y316+4*PI())/3)</f>
        <v>-0.22648084333450844</v>
      </c>
      <c r="AC316" s="11">
        <f>'OddsRatio_working_3-way'!X316^(1/3)*SIN('OddsRatio_working_3-way'!Y316/3)</f>
        <v>3.9382367332377523E-2</v>
      </c>
      <c r="AD316" s="11">
        <f>'OddsRatio_working_3-way'!X316^(1/3)*SIN(('OddsRatio_working_3-way'!Y316+2*PI())/3)</f>
        <v>0.43165869492879344</v>
      </c>
      <c r="AE316" s="11">
        <f>'OddsRatio_working_3-way'!X316^(1/3)*SIN(('OddsRatio_working_3-way'!Y316+4*PI())/3)</f>
        <v>-0.47104106226117098</v>
      </c>
      <c r="AF316" s="11">
        <f>-'OddsRatio_working_3-way'!U316/(3*'OddsRatio_working_3-way'!X316^(1/3))*COS(('OddsRatio_working_3-way'!Y316)/3)</f>
        <v>0.52117394781103576</v>
      </c>
      <c r="AG316" s="11">
        <f>-'OddsRatio_working_3-way'!U316/(3*'OddsRatio_working_3-way'!X316^(1/3))*COS(('OddsRatio_working_3-way'!Y316+2*PI())/3)</f>
        <v>-0.29469310447652719</v>
      </c>
      <c r="AH316" s="11">
        <f>-'OddsRatio_working_3-way'!U316/(3*'OddsRatio_working_3-way'!X316^(1/3))*COS(('OddsRatio_working_3-way'!Y316+4*PI())/3)</f>
        <v>-0.22648084333450844</v>
      </c>
      <c r="AI316" s="11">
        <f>'OddsRatio_working_3-way'!U316/(3*'OddsRatio_working_3-way'!X316^(1/3))*SIN(('OddsRatio_working_3-way'!Y316)/3)</f>
        <v>-3.9382367332377523E-2</v>
      </c>
      <c r="AJ316" s="11">
        <f>'OddsRatio_working_3-way'!U316/(3*'OddsRatio_working_3-way'!X316^(1/3))*SIN(('OddsRatio_working_3-way'!Y316+2*PI())/3)</f>
        <v>-0.43165869492879344</v>
      </c>
      <c r="AK316" s="11">
        <f>'OddsRatio_working_3-way'!U316/(3*'OddsRatio_working_3-way'!X316^(1/3))*SIN(('OddsRatio_working_3-way'!Y316+4*PI())/3)</f>
        <v>0.47104106226117098</v>
      </c>
      <c r="AL316" s="11">
        <f>'OddsRatio_working_3-way'!Z316+'OddsRatio_working_3-way'!AF316</f>
        <v>1.0423478956220715</v>
      </c>
      <c r="AM316" s="11">
        <f>'OddsRatio_working_3-way'!AA316+'OddsRatio_working_3-way'!AG316</f>
        <v>-0.58938620895305438</v>
      </c>
      <c r="AN316" s="11">
        <f>'OddsRatio_working_3-way'!AB316+'OddsRatio_working_3-way'!AH316</f>
        <v>-0.45296168666901687</v>
      </c>
      <c r="AO316" s="11">
        <f>'OddsRatio_working_3-way'!AC316+'OddsRatio_working_3-way'!AI316</f>
        <v>0</v>
      </c>
      <c r="AP316" s="11">
        <f>'OddsRatio_working_3-way'!AD316+'OddsRatio_working_3-way'!AJ316</f>
        <v>0</v>
      </c>
      <c r="AQ316" s="11">
        <f>'OddsRatio_working_3-way'!AE316+'OddsRatio_working_3-way'!AK316</f>
        <v>0</v>
      </c>
      <c r="AR316" s="10">
        <f>IF(A316="","",IF(('OddsRatio_working_3-way'!X316=0),IF(Q316&gt;0,-Q316^(1/3),(-Q316)^(1/3)),'OddsRatio_working_3-way'!AL316-'OddsRatio_working_3-way'!R316/3))</f>
        <v>1.0423478956220715</v>
      </c>
      <c r="AS316" s="11">
        <f>IF(('OddsRatio_working_3-way'!X316=0),IF(Q316&gt;0,-Q316^(1/3),(-Q316)^(1/3)),'OddsRatio_working_3-way'!AM316-'OddsRatio_working_3-way'!R316/3)</f>
        <v>-0.58938620895305438</v>
      </c>
      <c r="AT316" s="11">
        <f>IF(('OddsRatio_working_3-way'!X316=0),IF(Q316&gt;0,-Q316^(1/3),(-Q316)^(1/3)),'OddsRatio_working_3-way'!AN316-'OddsRatio_working_3-way'!R316/3)</f>
        <v>-0.45296168666901687</v>
      </c>
      <c r="AU316" s="11">
        <f>IF(('OddsRatio_working_3-way'!X316=0),0,'OddsRatio_working_3-way'!AO316)</f>
        <v>0</v>
      </c>
      <c r="AV316" s="11">
        <f>IF(('OddsRatio_working_3-way'!X316=0),0,'OddsRatio_working_3-way'!AP316)</f>
        <v>0</v>
      </c>
      <c r="AW316" s="11">
        <f>IF(('OddsRatio_working_3-way'!X316=0),0,'OddsRatio_working_3-way'!AQ316)</f>
        <v>0</v>
      </c>
    </row>
    <row r="317" spans="1:49" x14ac:dyDescent="0.2">
      <c r="A317" s="4">
        <f>IF('True_Odds_Calculator_3-way'!A318="","",'True_Odds_Calculator_3-way'!A318)</f>
        <v>1.69</v>
      </c>
      <c r="B317" s="4">
        <f>IF('True_Odds_Calculator_3-way'!B318="","",'True_Odds_Calculator_3-way'!B318)</f>
        <v>3.85</v>
      </c>
      <c r="C317" s="4">
        <f>IF('True_Odds_Calculator_3-way'!C318="","",'True_Odds_Calculator_3-way'!C318)</f>
        <v>5.79</v>
      </c>
      <c r="D317" s="9">
        <f t="shared" si="65"/>
        <v>0.58150133789995428</v>
      </c>
      <c r="E317" s="9">
        <f t="shared" si="66"/>
        <v>0.25172316155778429</v>
      </c>
      <c r="F317" s="9">
        <f t="shared" si="67"/>
        <v>0.16677550054226153</v>
      </c>
      <c r="G317" s="9">
        <f t="shared" si="68"/>
        <v>1.0430239117512472</v>
      </c>
      <c r="H317" s="9">
        <f t="shared" si="69"/>
        <v>1.7196864991083602</v>
      </c>
      <c r="I317" s="9">
        <f t="shared" si="70"/>
        <v>3.9726181484910561</v>
      </c>
      <c r="J317" s="9">
        <f t="shared" si="71"/>
        <v>5.9960845372884748</v>
      </c>
      <c r="K317" s="11">
        <f t="shared" si="72"/>
        <v>0.59171597633136097</v>
      </c>
      <c r="L317" s="11">
        <f t="shared" si="73"/>
        <v>0.25974025974025972</v>
      </c>
      <c r="M317" s="11">
        <f t="shared" si="74"/>
        <v>0.17271157167530224</v>
      </c>
      <c r="N317" s="11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-0.25003653182210372</v>
      </c>
      <c r="O317" s="11">
        <f>0</f>
        <v>0</v>
      </c>
      <c r="P317" s="11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0.22111540644820832</v>
      </c>
      <c r="Q317" s="11">
        <f>2*'OddsRatio_working_3-way'!K317*'OddsRatio_working_3-way'!L317*'OddsRatio_working_3-way'!M317</f>
        <v>5.3088933120818332E-2</v>
      </c>
      <c r="R317" s="11">
        <f t="shared" si="75"/>
        <v>0</v>
      </c>
      <c r="S317" s="11">
        <f t="shared" si="76"/>
        <v>-0.88433240069706198</v>
      </c>
      <c r="T317" s="11">
        <f t="shared" si="77"/>
        <v>-0.21232470604971479</v>
      </c>
      <c r="U317" s="11">
        <f>'OddsRatio_working_3-way'!S317-'OddsRatio_working_3-way'!R317^2/3</f>
        <v>-0.88433240069706198</v>
      </c>
      <c r="V317" s="11">
        <f>'OddsRatio_working_3-way'!S317*'OddsRatio_working_3-way'!R317/3-2*'OddsRatio_working_3-way'!R317^3/27-'OddsRatio_working_3-way'!T317</f>
        <v>0.21232470604971479</v>
      </c>
      <c r="W317" s="11">
        <f>'OddsRatio_working_3-way'!V317^2+4*'OddsRatio_working_3-way'!U317^3/27</f>
        <v>-5.737550314374211E-2</v>
      </c>
      <c r="X317" s="11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0.16004474682322434</v>
      </c>
      <c r="Y317" s="11">
        <f>IF('OddsRatio_working_3-way'!W317&gt;=0,IF('OddsRatio_working_3-way'!V317+SQRT('OddsRatio_working_3-way'!W317)&gt;0,0,PI()),ACOS('OddsRatio_working_3-way'!V317/(2*'OddsRatio_working_3-way'!X317)))</f>
        <v>0.84553744315843693</v>
      </c>
      <c r="Z317" s="11">
        <f>'OddsRatio_working_3-way'!X317^(1/3)*COS('OddsRatio_working_3-way'!Y317/3)</f>
        <v>0.5215119558756236</v>
      </c>
      <c r="AA317" s="11">
        <f>'OddsRatio_working_3-way'!X317^(1/3)*COS(('OddsRatio_working_3-way'!Y317+2*PI())/3)</f>
        <v>-0.39153082293237346</v>
      </c>
      <c r="AB317" s="11">
        <f>'OddsRatio_working_3-way'!X317^(1/3)*COS(('OddsRatio_working_3-way'!Y317+4*PI())/3)</f>
        <v>-0.12998113294325031</v>
      </c>
      <c r="AC317" s="11">
        <f>'OddsRatio_working_3-way'!X317^(1/3)*SIN('OddsRatio_working_3-way'!Y317/3)</f>
        <v>0.15100578392168357</v>
      </c>
      <c r="AD317" s="11">
        <f>'OddsRatio_working_3-way'!X317^(1/3)*SIN(('OddsRatio_working_3-way'!Y317+2*PI())/3)</f>
        <v>0.37613971020475756</v>
      </c>
      <c r="AE317" s="11">
        <f>'OddsRatio_working_3-way'!X317^(1/3)*SIN(('OddsRatio_working_3-way'!Y317+4*PI())/3)</f>
        <v>-0.52714549412644107</v>
      </c>
      <c r="AF317" s="11">
        <f>-'OddsRatio_working_3-way'!U317/(3*'OddsRatio_working_3-way'!X317^(1/3))*COS(('OddsRatio_working_3-way'!Y317)/3)</f>
        <v>0.52151195587562371</v>
      </c>
      <c r="AG317" s="11">
        <f>-'OddsRatio_working_3-way'!U317/(3*'OddsRatio_working_3-way'!X317^(1/3))*COS(('OddsRatio_working_3-way'!Y317+2*PI())/3)</f>
        <v>-0.39153082293237351</v>
      </c>
      <c r="AH317" s="11">
        <f>-'OddsRatio_working_3-way'!U317/(3*'OddsRatio_working_3-way'!X317^(1/3))*COS(('OddsRatio_working_3-way'!Y317+4*PI())/3)</f>
        <v>-0.12998113294325034</v>
      </c>
      <c r="AI317" s="11">
        <f>'OddsRatio_working_3-way'!U317/(3*'OddsRatio_working_3-way'!X317^(1/3))*SIN(('OddsRatio_working_3-way'!Y317)/3)</f>
        <v>-0.15100578392168362</v>
      </c>
      <c r="AJ317" s="11">
        <f>'OddsRatio_working_3-way'!U317/(3*'OddsRatio_working_3-way'!X317^(1/3))*SIN(('OddsRatio_working_3-way'!Y317+2*PI())/3)</f>
        <v>-0.37613971020475767</v>
      </c>
      <c r="AK317" s="11">
        <f>'OddsRatio_working_3-way'!U317/(3*'OddsRatio_working_3-way'!X317^(1/3))*SIN(('OddsRatio_working_3-way'!Y317+4*PI())/3)</f>
        <v>0.52714549412644118</v>
      </c>
      <c r="AL317" s="11">
        <f>'OddsRatio_working_3-way'!Z317+'OddsRatio_working_3-way'!AF317</f>
        <v>1.0430239117512472</v>
      </c>
      <c r="AM317" s="11">
        <f>'OddsRatio_working_3-way'!AA317+'OddsRatio_working_3-way'!AG317</f>
        <v>-0.78306164586474702</v>
      </c>
      <c r="AN317" s="11">
        <f>'OddsRatio_working_3-way'!AB317+'OddsRatio_working_3-way'!AH317</f>
        <v>-0.25996226588650062</v>
      </c>
      <c r="AO317" s="11">
        <f>'OddsRatio_working_3-way'!AC317+'OddsRatio_working_3-way'!AI317</f>
        <v>0</v>
      </c>
      <c r="AP317" s="11">
        <f>'OddsRatio_working_3-way'!AD317+'OddsRatio_working_3-way'!AJ317</f>
        <v>0</v>
      </c>
      <c r="AQ317" s="11">
        <f>'OddsRatio_working_3-way'!AE317+'OddsRatio_working_3-way'!AK317</f>
        <v>0</v>
      </c>
      <c r="AR317" s="10">
        <f>IF(A317="","",IF(('OddsRatio_working_3-way'!X317=0),IF(Q317&gt;0,-Q317^(1/3),(-Q317)^(1/3)),'OddsRatio_working_3-way'!AL317-'OddsRatio_working_3-way'!R317/3))</f>
        <v>1.0430239117512472</v>
      </c>
      <c r="AS317" s="11">
        <f>IF(('OddsRatio_working_3-way'!X317=0),IF(Q317&gt;0,-Q317^(1/3),(-Q317)^(1/3)),'OddsRatio_working_3-way'!AM317-'OddsRatio_working_3-way'!R317/3)</f>
        <v>-0.78306164586474702</v>
      </c>
      <c r="AT317" s="11">
        <f>IF(('OddsRatio_working_3-way'!X317=0),IF(Q317&gt;0,-Q317^(1/3),(-Q317)^(1/3)),'OddsRatio_working_3-way'!AN317-'OddsRatio_working_3-way'!R317/3)</f>
        <v>-0.25996226588650062</v>
      </c>
      <c r="AU317" s="11">
        <f>IF(('OddsRatio_working_3-way'!X317=0),0,'OddsRatio_working_3-way'!AO317)</f>
        <v>0</v>
      </c>
      <c r="AV317" s="11">
        <f>IF(('OddsRatio_working_3-way'!X317=0),0,'OddsRatio_working_3-way'!AP317)</f>
        <v>0</v>
      </c>
      <c r="AW317" s="11">
        <f>IF(('OddsRatio_working_3-way'!X317=0),0,'OddsRatio_working_3-way'!AQ317)</f>
        <v>0</v>
      </c>
    </row>
    <row r="318" spans="1:49" x14ac:dyDescent="0.2">
      <c r="A318" s="4">
        <f>IF('True_Odds_Calculator_3-way'!A319="","",'True_Odds_Calculator_3-way'!A319)</f>
        <v>2.1</v>
      </c>
      <c r="B318" s="4">
        <f>IF('True_Odds_Calculator_3-way'!B319="","",'True_Odds_Calculator_3-way'!B319)</f>
        <v>3.54</v>
      </c>
      <c r="C318" s="4">
        <f>IF('True_Odds_Calculator_3-way'!C319="","",'True_Odds_Calculator_3-way'!C319)</f>
        <v>3.79</v>
      </c>
      <c r="D318" s="9">
        <f t="shared" si="65"/>
        <v>0.46745872407415018</v>
      </c>
      <c r="E318" s="9">
        <f t="shared" si="66"/>
        <v>0.27543830360152732</v>
      </c>
      <c r="F318" s="9">
        <f t="shared" si="67"/>
        <v>0.25710297232432261</v>
      </c>
      <c r="G318" s="9">
        <f t="shared" si="68"/>
        <v>1.0356602791374352</v>
      </c>
      <c r="H318" s="9">
        <f t="shared" si="69"/>
        <v>2.1392263070511781</v>
      </c>
      <c r="I318" s="9">
        <f t="shared" si="70"/>
        <v>3.6305771090090859</v>
      </c>
      <c r="J318" s="9">
        <f t="shared" si="71"/>
        <v>3.8894921787934438</v>
      </c>
      <c r="K318" s="11">
        <f t="shared" si="72"/>
        <v>0.47619047619047616</v>
      </c>
      <c r="L318" s="11">
        <f t="shared" si="73"/>
        <v>0.2824858757062147</v>
      </c>
      <c r="M318" s="11">
        <f t="shared" si="74"/>
        <v>0.26385224274406333</v>
      </c>
      <c r="N318" s="11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-0.27667431178007629</v>
      </c>
      <c r="O318" s="11">
        <f>0</f>
        <v>0</v>
      </c>
      <c r="P318" s="11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0.22821763799358724</v>
      </c>
      <c r="Q318" s="11">
        <f>2*'OddsRatio_working_3-way'!K318*'OddsRatio_working_3-way'!L318*'OddsRatio_working_3-way'!M318</f>
        <v>7.0985268427243287E-2</v>
      </c>
      <c r="R318" s="11">
        <f t="shared" si="75"/>
        <v>0</v>
      </c>
      <c r="S318" s="11">
        <f t="shared" si="76"/>
        <v>-0.82486023557905719</v>
      </c>
      <c r="T318" s="11">
        <f t="shared" si="77"/>
        <v>-0.25656616969799595</v>
      </c>
      <c r="U318" s="11">
        <f>'OddsRatio_working_3-way'!S318-'OddsRatio_working_3-way'!R318^2/3</f>
        <v>-0.82486023557905719</v>
      </c>
      <c r="V318" s="11">
        <f>'OddsRatio_working_3-way'!S318*'OddsRatio_working_3-way'!R318/3-2*'OddsRatio_working_3-way'!R318^3/27-'OddsRatio_working_3-way'!T318</f>
        <v>0.25656616969799595</v>
      </c>
      <c r="W318" s="11">
        <f>'OddsRatio_working_3-way'!V318^2+4*'OddsRatio_working_3-way'!U318^3/27</f>
        <v>-1.731902899126038E-2</v>
      </c>
      <c r="X318" s="11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0.14417457163518921</v>
      </c>
      <c r="Y318" s="11">
        <f>IF('OddsRatio_working_3-way'!W318&gt;=0,IF('OddsRatio_working_3-way'!V318+SQRT('OddsRatio_working_3-way'!W318)&gt;0,0,PI()),ACOS('OddsRatio_working_3-way'!V318/(2*'OddsRatio_working_3-way'!X318)))</f>
        <v>0.47394202239518513</v>
      </c>
      <c r="Z318" s="11">
        <f>'OddsRatio_working_3-way'!X318^(1/3)*COS('OddsRatio_working_3-way'!Y318/3)</f>
        <v>0.5178301395687176</v>
      </c>
      <c r="AA318" s="11">
        <f>'OddsRatio_working_3-way'!X318^(1/3)*COS(('OddsRatio_working_3-way'!Y318+2*PI())/3)</f>
        <v>-0.33035748583005314</v>
      </c>
      <c r="AB318" s="11">
        <f>'OddsRatio_working_3-way'!X318^(1/3)*COS(('OddsRatio_working_3-way'!Y318+4*PI())/3)</f>
        <v>-0.18747265373866465</v>
      </c>
      <c r="AC318" s="11">
        <f>'OddsRatio_working_3-way'!X318^(1/3)*SIN('OddsRatio_working_3-way'!Y318/3)</f>
        <v>8.2494596271077775E-2</v>
      </c>
      <c r="AD318" s="11">
        <f>'OddsRatio_working_3-way'!X318^(1/3)*SIN(('OddsRatio_working_3-way'!Y318+2*PI())/3)</f>
        <v>0.40720675757621211</v>
      </c>
      <c r="AE318" s="11">
        <f>'OddsRatio_working_3-way'!X318^(1/3)*SIN(('OddsRatio_working_3-way'!Y318+4*PI())/3)</f>
        <v>-0.48970135384728974</v>
      </c>
      <c r="AF318" s="11">
        <f>-'OddsRatio_working_3-way'!U318/(3*'OddsRatio_working_3-way'!X318^(1/3))*COS(('OddsRatio_working_3-way'!Y318)/3)</f>
        <v>0.5178301395687176</v>
      </c>
      <c r="AG318" s="11">
        <f>-'OddsRatio_working_3-way'!U318/(3*'OddsRatio_working_3-way'!X318^(1/3))*COS(('OddsRatio_working_3-way'!Y318+2*PI())/3)</f>
        <v>-0.33035748583005314</v>
      </c>
      <c r="AH318" s="11">
        <f>-'OddsRatio_working_3-way'!U318/(3*'OddsRatio_working_3-way'!X318^(1/3))*COS(('OddsRatio_working_3-way'!Y318+4*PI())/3)</f>
        <v>-0.18747265373866465</v>
      </c>
      <c r="AI318" s="11">
        <f>'OddsRatio_working_3-way'!U318/(3*'OddsRatio_working_3-way'!X318^(1/3))*SIN(('OddsRatio_working_3-way'!Y318)/3)</f>
        <v>-8.2494596271077775E-2</v>
      </c>
      <c r="AJ318" s="11">
        <f>'OddsRatio_working_3-way'!U318/(3*'OddsRatio_working_3-way'!X318^(1/3))*SIN(('OddsRatio_working_3-way'!Y318+2*PI())/3)</f>
        <v>-0.40720675757621211</v>
      </c>
      <c r="AK318" s="11">
        <f>'OddsRatio_working_3-way'!U318/(3*'OddsRatio_working_3-way'!X318^(1/3))*SIN(('OddsRatio_working_3-way'!Y318+4*PI())/3)</f>
        <v>0.48970135384728974</v>
      </c>
      <c r="AL318" s="11">
        <f>'OddsRatio_working_3-way'!Z318+'OddsRatio_working_3-way'!AF318</f>
        <v>1.0356602791374352</v>
      </c>
      <c r="AM318" s="11">
        <f>'OddsRatio_working_3-way'!AA318+'OddsRatio_working_3-way'!AG318</f>
        <v>-0.66071497166010629</v>
      </c>
      <c r="AN318" s="11">
        <f>'OddsRatio_working_3-way'!AB318+'OddsRatio_working_3-way'!AH318</f>
        <v>-0.37494530747732929</v>
      </c>
      <c r="AO318" s="11">
        <f>'OddsRatio_working_3-way'!AC318+'OddsRatio_working_3-way'!AI318</f>
        <v>0</v>
      </c>
      <c r="AP318" s="11">
        <f>'OddsRatio_working_3-way'!AD318+'OddsRatio_working_3-way'!AJ318</f>
        <v>0</v>
      </c>
      <c r="AQ318" s="11">
        <f>'OddsRatio_working_3-way'!AE318+'OddsRatio_working_3-way'!AK318</f>
        <v>0</v>
      </c>
      <c r="AR318" s="10">
        <f>IF(A318="","",IF(('OddsRatio_working_3-way'!X318=0),IF(Q318&gt;0,-Q318^(1/3),(-Q318)^(1/3)),'OddsRatio_working_3-way'!AL318-'OddsRatio_working_3-way'!R318/3))</f>
        <v>1.0356602791374352</v>
      </c>
      <c r="AS318" s="11">
        <f>IF(('OddsRatio_working_3-way'!X318=0),IF(Q318&gt;0,-Q318^(1/3),(-Q318)^(1/3)),'OddsRatio_working_3-way'!AM318-'OddsRatio_working_3-way'!R318/3)</f>
        <v>-0.66071497166010629</v>
      </c>
      <c r="AT318" s="11">
        <f>IF(('OddsRatio_working_3-way'!X318=0),IF(Q318&gt;0,-Q318^(1/3),(-Q318)^(1/3)),'OddsRatio_working_3-way'!AN318-'OddsRatio_working_3-way'!R318/3)</f>
        <v>-0.37494530747732929</v>
      </c>
      <c r="AU318" s="11">
        <f>IF(('OddsRatio_working_3-way'!X318=0),0,'OddsRatio_working_3-way'!AO318)</f>
        <v>0</v>
      </c>
      <c r="AV318" s="11">
        <f>IF(('OddsRatio_working_3-way'!X318=0),0,'OddsRatio_working_3-way'!AP318)</f>
        <v>0</v>
      </c>
      <c r="AW318" s="11">
        <f>IF(('OddsRatio_working_3-way'!X318=0),0,'OddsRatio_working_3-way'!AQ318)</f>
        <v>0</v>
      </c>
    </row>
    <row r="319" spans="1:49" x14ac:dyDescent="0.2">
      <c r="A319" s="4">
        <f>IF('True_Odds_Calculator_3-way'!A320="","",'True_Odds_Calculator_3-way'!A320)</f>
        <v>1.73</v>
      </c>
      <c r="B319" s="4">
        <f>IF('True_Odds_Calculator_3-way'!B320="","",'True_Odds_Calculator_3-way'!B320)</f>
        <v>4.3099999999999996</v>
      </c>
      <c r="C319" s="4">
        <f>IF('True_Odds_Calculator_3-way'!C320="","",'True_Odds_Calculator_3-way'!C320)</f>
        <v>4.66</v>
      </c>
      <c r="D319" s="9">
        <f t="shared" si="65"/>
        <v>0.56776845776820206</v>
      </c>
      <c r="E319" s="9">
        <f t="shared" si="66"/>
        <v>0.22462635377196907</v>
      </c>
      <c r="F319" s="9">
        <f t="shared" si="67"/>
        <v>0.20760518845982878</v>
      </c>
      <c r="G319" s="9">
        <f t="shared" si="68"/>
        <v>1.042851174552194</v>
      </c>
      <c r="H319" s="9">
        <f t="shared" si="69"/>
        <v>1.7612813574231019</v>
      </c>
      <c r="I319" s="9">
        <f t="shared" si="70"/>
        <v>4.4518373877677622</v>
      </c>
      <c r="J319" s="9">
        <f t="shared" si="71"/>
        <v>4.8168352988610312</v>
      </c>
      <c r="K319" s="11">
        <f t="shared" si="72"/>
        <v>0.5780346820809249</v>
      </c>
      <c r="L319" s="11">
        <f t="shared" si="73"/>
        <v>0.23201856148491881</v>
      </c>
      <c r="M319" s="11">
        <f t="shared" si="74"/>
        <v>0.21459227467811159</v>
      </c>
      <c r="N319" s="11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-0.25452043060167628</v>
      </c>
      <c r="O319" s="11">
        <f>0</f>
        <v>0</v>
      </c>
      <c r="P319" s="11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0.22160595939292399</v>
      </c>
      <c r="Q319" s="11">
        <f>2*'OddsRatio_working_3-way'!K319*'OddsRatio_working_3-way'!L319*'OddsRatio_working_3-way'!M319</f>
        <v>5.7559989452707544E-2</v>
      </c>
      <c r="R319" s="11">
        <f t="shared" si="75"/>
        <v>0</v>
      </c>
      <c r="S319" s="11">
        <f t="shared" si="76"/>
        <v>-0.87068043562969077</v>
      </c>
      <c r="T319" s="11">
        <f t="shared" si="77"/>
        <v>-0.22615076250121843</v>
      </c>
      <c r="U319" s="11">
        <f>'OddsRatio_working_3-way'!S319-'OddsRatio_working_3-way'!R319^2/3</f>
        <v>-0.87068043562969077</v>
      </c>
      <c r="V319" s="11">
        <f>'OddsRatio_working_3-way'!S319*'OddsRatio_working_3-way'!R319/3-2*'OddsRatio_working_3-way'!R319^3/27-'OddsRatio_working_3-way'!T319</f>
        <v>0.22615076250121843</v>
      </c>
      <c r="W319" s="11">
        <f>'OddsRatio_working_3-way'!V319^2+4*'OddsRatio_working_3-way'!U319^3/27</f>
        <v>-4.664091023644075E-2</v>
      </c>
      <c r="X319" s="11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0.15635302812571561</v>
      </c>
      <c r="Y319" s="11">
        <f>IF('OddsRatio_working_3-way'!W319&gt;=0,IF('OddsRatio_working_3-way'!V319+SQRT('OddsRatio_working_3-way'!W319)&gt;0,0,PI()),ACOS('OddsRatio_working_3-way'!V319/(2*'OddsRatio_working_3-way'!X319)))</f>
        <v>0.76236371602989328</v>
      </c>
      <c r="Z319" s="11">
        <f>'OddsRatio_working_3-way'!X319^(1/3)*COS('OddsRatio_working_3-way'!Y319/3)</f>
        <v>0.521425587276097</v>
      </c>
      <c r="AA319" s="11">
        <f>'OddsRatio_working_3-way'!X319^(1/3)*COS(('OddsRatio_working_3-way'!Y319+2*PI())/3)</f>
        <v>-0.37800144018048115</v>
      </c>
      <c r="AB319" s="11">
        <f>'OddsRatio_working_3-way'!X319^(1/3)*COS(('OddsRatio_working_3-way'!Y319+4*PI())/3)</f>
        <v>-0.14342414709561577</v>
      </c>
      <c r="AC319" s="11">
        <f>'OddsRatio_working_3-way'!X319^(1/3)*SIN('OddsRatio_working_3-way'!Y319/3)</f>
        <v>0.13543326330832064</v>
      </c>
      <c r="AD319" s="11">
        <f>'OddsRatio_working_3-way'!X319^(1/3)*SIN(('OddsRatio_working_3-way'!Y319+2*PI())/3)</f>
        <v>0.38385117311015965</v>
      </c>
      <c r="AE319" s="11">
        <f>'OddsRatio_working_3-way'!X319^(1/3)*SIN(('OddsRatio_working_3-way'!Y319+4*PI())/3)</f>
        <v>-0.51928443641848032</v>
      </c>
      <c r="AF319" s="11">
        <f>-'OddsRatio_working_3-way'!U319/(3*'OddsRatio_working_3-way'!X319^(1/3))*COS(('OddsRatio_working_3-way'!Y319)/3)</f>
        <v>0.521425587276097</v>
      </c>
      <c r="AG319" s="11">
        <f>-'OddsRatio_working_3-way'!U319/(3*'OddsRatio_working_3-way'!X319^(1/3))*COS(('OddsRatio_working_3-way'!Y319+2*PI())/3)</f>
        <v>-0.37800144018048115</v>
      </c>
      <c r="AH319" s="11">
        <f>-'OddsRatio_working_3-way'!U319/(3*'OddsRatio_working_3-way'!X319^(1/3))*COS(('OddsRatio_working_3-way'!Y319+4*PI())/3)</f>
        <v>-0.14342414709561577</v>
      </c>
      <c r="AI319" s="11">
        <f>'OddsRatio_working_3-way'!U319/(3*'OddsRatio_working_3-way'!X319^(1/3))*SIN(('OddsRatio_working_3-way'!Y319)/3)</f>
        <v>-0.13543326330832064</v>
      </c>
      <c r="AJ319" s="11">
        <f>'OddsRatio_working_3-way'!U319/(3*'OddsRatio_working_3-way'!X319^(1/3))*SIN(('OddsRatio_working_3-way'!Y319+2*PI())/3)</f>
        <v>-0.38385117311015965</v>
      </c>
      <c r="AK319" s="11">
        <f>'OddsRatio_working_3-way'!U319/(3*'OddsRatio_working_3-way'!X319^(1/3))*SIN(('OddsRatio_working_3-way'!Y319+4*PI())/3)</f>
        <v>0.51928443641848032</v>
      </c>
      <c r="AL319" s="11">
        <f>'OddsRatio_working_3-way'!Z319+'OddsRatio_working_3-way'!AF319</f>
        <v>1.042851174552194</v>
      </c>
      <c r="AM319" s="11">
        <f>'OddsRatio_working_3-way'!AA319+'OddsRatio_working_3-way'!AG319</f>
        <v>-0.7560028803609623</v>
      </c>
      <c r="AN319" s="11">
        <f>'OddsRatio_working_3-way'!AB319+'OddsRatio_working_3-way'!AH319</f>
        <v>-0.28684829419123153</v>
      </c>
      <c r="AO319" s="11">
        <f>'OddsRatio_working_3-way'!AC319+'OddsRatio_working_3-way'!AI319</f>
        <v>0</v>
      </c>
      <c r="AP319" s="11">
        <f>'OddsRatio_working_3-way'!AD319+'OddsRatio_working_3-way'!AJ319</f>
        <v>0</v>
      </c>
      <c r="AQ319" s="11">
        <f>'OddsRatio_working_3-way'!AE319+'OddsRatio_working_3-way'!AK319</f>
        <v>0</v>
      </c>
      <c r="AR319" s="10">
        <f>IF(A319="","",IF(('OddsRatio_working_3-way'!X319=0),IF(Q319&gt;0,-Q319^(1/3),(-Q319)^(1/3)),'OddsRatio_working_3-way'!AL319-'OddsRatio_working_3-way'!R319/3))</f>
        <v>1.042851174552194</v>
      </c>
      <c r="AS319" s="11">
        <f>IF(('OddsRatio_working_3-way'!X319=0),IF(Q319&gt;0,-Q319^(1/3),(-Q319)^(1/3)),'OddsRatio_working_3-way'!AM319-'OddsRatio_working_3-way'!R319/3)</f>
        <v>-0.7560028803609623</v>
      </c>
      <c r="AT319" s="11">
        <f>IF(('OddsRatio_working_3-way'!X319=0),IF(Q319&gt;0,-Q319^(1/3),(-Q319)^(1/3)),'OddsRatio_working_3-way'!AN319-'OddsRatio_working_3-way'!R319/3)</f>
        <v>-0.28684829419123153</v>
      </c>
      <c r="AU319" s="11">
        <f>IF(('OddsRatio_working_3-way'!X319=0),0,'OddsRatio_working_3-way'!AO319)</f>
        <v>0</v>
      </c>
      <c r="AV319" s="11">
        <f>IF(('OddsRatio_working_3-way'!X319=0),0,'OddsRatio_working_3-way'!AP319)</f>
        <v>0</v>
      </c>
      <c r="AW319" s="11">
        <f>IF(('OddsRatio_working_3-way'!X319=0),0,'OddsRatio_working_3-way'!AQ319)</f>
        <v>0</v>
      </c>
    </row>
    <row r="320" spans="1:49" x14ac:dyDescent="0.2">
      <c r="A320" s="4">
        <f>IF('True_Odds_Calculator_3-way'!A321="","",'True_Odds_Calculator_3-way'!A321)</f>
        <v>3.82</v>
      </c>
      <c r="B320" s="4">
        <f>IF('True_Odds_Calculator_3-way'!B321="","",'True_Odds_Calculator_3-way'!B321)</f>
        <v>3.83</v>
      </c>
      <c r="C320" s="4">
        <f>IF('True_Odds_Calculator_3-way'!C321="","",'True_Odds_Calculator_3-way'!C321)</f>
        <v>2</v>
      </c>
      <c r="D320" s="9">
        <f t="shared" si="65"/>
        <v>0.25485423270723895</v>
      </c>
      <c r="E320" s="9">
        <f t="shared" si="66"/>
        <v>0.25418259057430997</v>
      </c>
      <c r="F320" s="9">
        <f t="shared" si="67"/>
        <v>0.49096317671845102</v>
      </c>
      <c r="G320" s="9">
        <f t="shared" si="68"/>
        <v>1.0368126316191375</v>
      </c>
      <c r="H320" s="9">
        <f t="shared" si="69"/>
        <v>3.9238116211659677</v>
      </c>
      <c r="I320" s="9">
        <f t="shared" si="70"/>
        <v>3.9341797474821596</v>
      </c>
      <c r="J320" s="9">
        <f t="shared" si="71"/>
        <v>2.0368126316191377</v>
      </c>
      <c r="K320" s="11">
        <f t="shared" si="72"/>
        <v>0.26178010471204188</v>
      </c>
      <c r="L320" s="11">
        <f t="shared" si="73"/>
        <v>0.2610966057441253</v>
      </c>
      <c r="M320" s="11">
        <f t="shared" si="74"/>
        <v>0.5</v>
      </c>
      <c r="N320" s="11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-0.27273659316774435</v>
      </c>
      <c r="O320" s="11">
        <f>0</f>
        <v>0</v>
      </c>
      <c r="P320" s="11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0.22726340683225565</v>
      </c>
      <c r="Q320" s="11">
        <f>2*'OddsRatio_working_3-way'!K320*'OddsRatio_working_3-way'!L320*'OddsRatio_working_3-way'!M320</f>
        <v>6.8349896791655831E-2</v>
      </c>
      <c r="R320" s="11">
        <f t="shared" si="75"/>
        <v>0</v>
      </c>
      <c r="S320" s="11">
        <f t="shared" si="76"/>
        <v>-0.83327068140240068</v>
      </c>
      <c r="T320" s="11">
        <f t="shared" si="77"/>
        <v>-0.25060772373004531</v>
      </c>
      <c r="U320" s="11">
        <f>'OddsRatio_working_3-way'!S320-'OddsRatio_working_3-way'!R320^2/3</f>
        <v>-0.83327068140240068</v>
      </c>
      <c r="V320" s="11">
        <f>'OddsRatio_working_3-way'!S320*'OddsRatio_working_3-way'!R320/3-2*'OddsRatio_working_3-way'!R320^3/27-'OddsRatio_working_3-way'!T320</f>
        <v>0.25060772373004531</v>
      </c>
      <c r="W320" s="11">
        <f>'OddsRatio_working_3-way'!V320^2+4*'OddsRatio_working_3-way'!U320^3/27</f>
        <v>-2.2910315275068871E-2</v>
      </c>
      <c r="X320" s="11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0.14638523360317426</v>
      </c>
      <c r="Y320" s="11">
        <f>IF('OddsRatio_working_3-way'!W320&gt;=0,IF('OddsRatio_working_3-way'!V320+SQRT('OddsRatio_working_3-way'!W320)&gt;0,0,PI()),ACOS('OddsRatio_working_3-way'!V320/(2*'OddsRatio_working_3-way'!X320)))</f>
        <v>0.54333932821422559</v>
      </c>
      <c r="Z320" s="11">
        <f>'OddsRatio_working_3-way'!X320^(1/3)*COS('OddsRatio_working_3-way'!Y320/3)</f>
        <v>0.51840631580956875</v>
      </c>
      <c r="AA320" s="11">
        <f>'OddsRatio_working_3-way'!X320^(1/3)*COS(('OddsRatio_working_3-way'!Y320+2*PI())/3)</f>
        <v>-0.34141531726799801</v>
      </c>
      <c r="AB320" s="11">
        <f>'OddsRatio_working_3-way'!X320^(1/3)*COS(('OddsRatio_working_3-way'!Y320+4*PI())/3)</f>
        <v>-0.17699099854157085</v>
      </c>
      <c r="AC320" s="11">
        <f>'OddsRatio_working_3-way'!X320^(1/3)*SIN('OddsRatio_working_3-way'!Y320/3)</f>
        <v>9.493042467802365E-2</v>
      </c>
      <c r="AD320" s="11">
        <f>'OddsRatio_working_3-way'!X320^(1/3)*SIN(('OddsRatio_working_3-way'!Y320+2*PI())/3)</f>
        <v>0.40148782663437316</v>
      </c>
      <c r="AE320" s="11">
        <f>'OddsRatio_working_3-way'!X320^(1/3)*SIN(('OddsRatio_working_3-way'!Y320+4*PI())/3)</f>
        <v>-0.49641825131239675</v>
      </c>
      <c r="AF320" s="11">
        <f>-'OddsRatio_working_3-way'!U320/(3*'OddsRatio_working_3-way'!X320^(1/3))*COS(('OddsRatio_working_3-way'!Y320)/3)</f>
        <v>0.51840631580956875</v>
      </c>
      <c r="AG320" s="11">
        <f>-'OddsRatio_working_3-way'!U320/(3*'OddsRatio_working_3-way'!X320^(1/3))*COS(('OddsRatio_working_3-way'!Y320+2*PI())/3)</f>
        <v>-0.34141531726799801</v>
      </c>
      <c r="AH320" s="11">
        <f>-'OddsRatio_working_3-way'!U320/(3*'OddsRatio_working_3-way'!X320^(1/3))*COS(('OddsRatio_working_3-way'!Y320+4*PI())/3)</f>
        <v>-0.17699099854157085</v>
      </c>
      <c r="AI320" s="11">
        <f>'OddsRatio_working_3-way'!U320/(3*'OddsRatio_working_3-way'!X320^(1/3))*SIN(('OddsRatio_working_3-way'!Y320)/3)</f>
        <v>-9.493042467802365E-2</v>
      </c>
      <c r="AJ320" s="11">
        <f>'OddsRatio_working_3-way'!U320/(3*'OddsRatio_working_3-way'!X320^(1/3))*SIN(('OddsRatio_working_3-way'!Y320+2*PI())/3)</f>
        <v>-0.40148782663437316</v>
      </c>
      <c r="AK320" s="11">
        <f>'OddsRatio_working_3-way'!U320/(3*'OddsRatio_working_3-way'!X320^(1/3))*SIN(('OddsRatio_working_3-way'!Y320+4*PI())/3)</f>
        <v>0.49641825131239675</v>
      </c>
      <c r="AL320" s="11">
        <f>'OddsRatio_working_3-way'!Z320+'OddsRatio_working_3-way'!AF320</f>
        <v>1.0368126316191375</v>
      </c>
      <c r="AM320" s="11">
        <f>'OddsRatio_working_3-way'!AA320+'OddsRatio_working_3-way'!AG320</f>
        <v>-0.68283063453599602</v>
      </c>
      <c r="AN320" s="11">
        <f>'OddsRatio_working_3-way'!AB320+'OddsRatio_working_3-way'!AH320</f>
        <v>-0.35398199708314171</v>
      </c>
      <c r="AO320" s="11">
        <f>'OddsRatio_working_3-way'!AC320+'OddsRatio_working_3-way'!AI320</f>
        <v>0</v>
      </c>
      <c r="AP320" s="11">
        <f>'OddsRatio_working_3-way'!AD320+'OddsRatio_working_3-way'!AJ320</f>
        <v>0</v>
      </c>
      <c r="AQ320" s="11">
        <f>'OddsRatio_working_3-way'!AE320+'OddsRatio_working_3-way'!AK320</f>
        <v>0</v>
      </c>
      <c r="AR320" s="10">
        <f>IF(A320="","",IF(('OddsRatio_working_3-way'!X320=0),IF(Q320&gt;0,-Q320^(1/3),(-Q320)^(1/3)),'OddsRatio_working_3-way'!AL320-'OddsRatio_working_3-way'!R320/3))</f>
        <v>1.0368126316191375</v>
      </c>
      <c r="AS320" s="11">
        <f>IF(('OddsRatio_working_3-way'!X320=0),IF(Q320&gt;0,-Q320^(1/3),(-Q320)^(1/3)),'OddsRatio_working_3-way'!AM320-'OddsRatio_working_3-way'!R320/3)</f>
        <v>-0.68283063453599602</v>
      </c>
      <c r="AT320" s="11">
        <f>IF(('OddsRatio_working_3-way'!X320=0),IF(Q320&gt;0,-Q320^(1/3),(-Q320)^(1/3)),'OddsRatio_working_3-way'!AN320-'OddsRatio_working_3-way'!R320/3)</f>
        <v>-0.35398199708314171</v>
      </c>
      <c r="AU320" s="11">
        <f>IF(('OddsRatio_working_3-way'!X320=0),0,'OddsRatio_working_3-way'!AO320)</f>
        <v>0</v>
      </c>
      <c r="AV320" s="11">
        <f>IF(('OddsRatio_working_3-way'!X320=0),0,'OddsRatio_working_3-way'!AP320)</f>
        <v>0</v>
      </c>
      <c r="AW320" s="11">
        <f>IF(('OddsRatio_working_3-way'!X320=0),0,'OddsRatio_working_3-way'!AQ320)</f>
        <v>0</v>
      </c>
    </row>
    <row r="321" spans="1:49" x14ac:dyDescent="0.2">
      <c r="A321" s="4">
        <f>IF('True_Odds_Calculator_3-way'!A322="","",'True_Odds_Calculator_3-way'!A322)</f>
        <v>3.13</v>
      </c>
      <c r="B321" s="4">
        <f>IF('True_Odds_Calculator_3-way'!B322="","",'True_Odds_Calculator_3-way'!B322)</f>
        <v>3.56</v>
      </c>
      <c r="C321" s="4">
        <f>IF('True_Odds_Calculator_3-way'!C322="","",'True_Odds_Calculator_3-way'!C322)</f>
        <v>2.37</v>
      </c>
      <c r="D321" s="9">
        <f t="shared" si="65"/>
        <v>0.31217656780247671</v>
      </c>
      <c r="E321" s="9">
        <f t="shared" si="66"/>
        <v>0.27411408060681536</v>
      </c>
      <c r="F321" s="9">
        <f t="shared" si="67"/>
        <v>0.41370935159070804</v>
      </c>
      <c r="G321" s="9">
        <f t="shared" si="68"/>
        <v>1.0344203648176724</v>
      </c>
      <c r="H321" s="9">
        <f t="shared" si="69"/>
        <v>3.2033153770616423</v>
      </c>
      <c r="I321" s="9">
        <f t="shared" si="70"/>
        <v>3.6481161339332409</v>
      </c>
      <c r="J321" s="9">
        <f t="shared" si="71"/>
        <v>2.4171558998002114</v>
      </c>
      <c r="K321" s="11">
        <f t="shared" si="72"/>
        <v>0.31948881789137379</v>
      </c>
      <c r="L321" s="11">
        <f t="shared" si="73"/>
        <v>0.2808988764044944</v>
      </c>
      <c r="M321" s="11">
        <f t="shared" si="74"/>
        <v>0.42194092827004215</v>
      </c>
      <c r="N321" s="11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-0.28287688070584727</v>
      </c>
      <c r="O321" s="11">
        <f>0</f>
        <v>0</v>
      </c>
      <c r="P321" s="11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0.22947212777008072</v>
      </c>
      <c r="Q321" s="11">
        <f>2*'OddsRatio_working_3-way'!K321*'OddsRatio_working_3-way'!L321*'OddsRatio_working_3-way'!M321</f>
        <v>7.5733375501676803E-2</v>
      </c>
      <c r="R321" s="11">
        <f t="shared" si="75"/>
        <v>0</v>
      </c>
      <c r="S321" s="11">
        <f t="shared" si="76"/>
        <v>-0.81120849182687327</v>
      </c>
      <c r="T321" s="11">
        <f t="shared" si="77"/>
        <v>-0.2677255748603542</v>
      </c>
      <c r="U321" s="11">
        <f>'OddsRatio_working_3-way'!S321-'OddsRatio_working_3-way'!R321^2/3</f>
        <v>-0.81120849182687327</v>
      </c>
      <c r="V321" s="11">
        <f>'OddsRatio_working_3-way'!S321*'OddsRatio_working_3-way'!R321/3-2*'OddsRatio_working_3-way'!R321^3/27-'OddsRatio_working_3-way'!T321</f>
        <v>0.2677255748603542</v>
      </c>
      <c r="W321" s="11">
        <f>'OddsRatio_working_3-way'!V321^2+4*'OddsRatio_working_3-way'!U321^3/27</f>
        <v>-7.4079388067808671E-3</v>
      </c>
      <c r="X321" s="11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0.14061020788076517</v>
      </c>
      <c r="Y321" s="11">
        <f>IF('OddsRatio_working_3-way'!W321&gt;=0,IF('OddsRatio_working_3-way'!V321+SQRT('OddsRatio_working_3-way'!W321)&gt;0,0,PI()),ACOS('OddsRatio_working_3-way'!V321/(2*'OddsRatio_working_3-way'!X321)))</f>
        <v>0.31104816238735489</v>
      </c>
      <c r="Z321" s="11">
        <f>'OddsRatio_working_3-way'!X321^(1/3)*COS('OddsRatio_working_3-way'!Y321/3)</f>
        <v>0.51721018240883621</v>
      </c>
      <c r="AA321" s="11">
        <f>'OddsRatio_working_3-way'!X321^(1/3)*COS(('OddsRatio_working_3-way'!Y321+2*PI())/3)</f>
        <v>-0.3052134956630787</v>
      </c>
      <c r="AB321" s="11">
        <f>'OddsRatio_working_3-way'!X321^(1/3)*COS(('OddsRatio_working_3-way'!Y321+4*PI())/3)</f>
        <v>-0.21199668674575767</v>
      </c>
      <c r="AC321" s="11">
        <f>'OddsRatio_working_3-way'!X321^(1/3)*SIN('OddsRatio_working_3-way'!Y321/3)</f>
        <v>5.3818749721413421E-2</v>
      </c>
      <c r="AD321" s="11">
        <f>'OddsRatio_working_3-way'!X321^(1/3)*SIN(('OddsRatio_working_3-way'!Y321+2*PI())/3)</f>
        <v>0.42100778220132895</v>
      </c>
      <c r="AE321" s="11">
        <f>'OddsRatio_working_3-way'!X321^(1/3)*SIN(('OddsRatio_working_3-way'!Y321+4*PI())/3)</f>
        <v>-0.47482653192274216</v>
      </c>
      <c r="AF321" s="11">
        <f>-'OddsRatio_working_3-way'!U321/(3*'OddsRatio_working_3-way'!X321^(1/3))*COS(('OddsRatio_working_3-way'!Y321)/3)</f>
        <v>0.51721018240883609</v>
      </c>
      <c r="AG321" s="11">
        <f>-'OddsRatio_working_3-way'!U321/(3*'OddsRatio_working_3-way'!X321^(1/3))*COS(('OddsRatio_working_3-way'!Y321+2*PI())/3)</f>
        <v>-0.30521349566307865</v>
      </c>
      <c r="AH321" s="11">
        <f>-'OddsRatio_working_3-way'!U321/(3*'OddsRatio_working_3-way'!X321^(1/3))*COS(('OddsRatio_working_3-way'!Y321+4*PI())/3)</f>
        <v>-0.21199668674575764</v>
      </c>
      <c r="AI321" s="11">
        <f>'OddsRatio_working_3-way'!U321/(3*'OddsRatio_working_3-way'!X321^(1/3))*SIN(('OddsRatio_working_3-way'!Y321)/3)</f>
        <v>-5.3818749721413407E-2</v>
      </c>
      <c r="AJ321" s="11">
        <f>'OddsRatio_working_3-way'!U321/(3*'OddsRatio_working_3-way'!X321^(1/3))*SIN(('OddsRatio_working_3-way'!Y321+2*PI())/3)</f>
        <v>-0.4210077822013289</v>
      </c>
      <c r="AK321" s="11">
        <f>'OddsRatio_working_3-way'!U321/(3*'OddsRatio_working_3-way'!X321^(1/3))*SIN(('OddsRatio_working_3-way'!Y321+4*PI())/3)</f>
        <v>0.47482653192274205</v>
      </c>
      <c r="AL321" s="11">
        <f>'OddsRatio_working_3-way'!Z321+'OddsRatio_working_3-way'!AF321</f>
        <v>1.0344203648176724</v>
      </c>
      <c r="AM321" s="11">
        <f>'OddsRatio_working_3-way'!AA321+'OddsRatio_working_3-way'!AG321</f>
        <v>-0.6104269913261573</v>
      </c>
      <c r="AN321" s="11">
        <f>'OddsRatio_working_3-way'!AB321+'OddsRatio_working_3-way'!AH321</f>
        <v>-0.42399337349151534</v>
      </c>
      <c r="AO321" s="11">
        <f>'OddsRatio_working_3-way'!AC321+'OddsRatio_working_3-way'!AI321</f>
        <v>0</v>
      </c>
      <c r="AP321" s="11">
        <f>'OddsRatio_working_3-way'!AD321+'OddsRatio_working_3-way'!AJ321</f>
        <v>0</v>
      </c>
      <c r="AQ321" s="11">
        <f>'OddsRatio_working_3-way'!AE321+'OddsRatio_working_3-way'!AK321</f>
        <v>0</v>
      </c>
      <c r="AR321" s="10">
        <f>IF(A321="","",IF(('OddsRatio_working_3-way'!X321=0),IF(Q321&gt;0,-Q321^(1/3),(-Q321)^(1/3)),'OddsRatio_working_3-way'!AL321-'OddsRatio_working_3-way'!R321/3))</f>
        <v>1.0344203648176724</v>
      </c>
      <c r="AS321" s="11">
        <f>IF(('OddsRatio_working_3-way'!X321=0),IF(Q321&gt;0,-Q321^(1/3),(-Q321)^(1/3)),'OddsRatio_working_3-way'!AM321-'OddsRatio_working_3-way'!R321/3)</f>
        <v>-0.6104269913261573</v>
      </c>
      <c r="AT321" s="11">
        <f>IF(('OddsRatio_working_3-way'!X321=0),IF(Q321&gt;0,-Q321^(1/3),(-Q321)^(1/3)),'OddsRatio_working_3-way'!AN321-'OddsRatio_working_3-way'!R321/3)</f>
        <v>-0.42399337349151534</v>
      </c>
      <c r="AU321" s="11">
        <f>IF(('OddsRatio_working_3-way'!X321=0),0,'OddsRatio_working_3-way'!AO321)</f>
        <v>0</v>
      </c>
      <c r="AV321" s="11">
        <f>IF(('OddsRatio_working_3-way'!X321=0),0,'OddsRatio_working_3-way'!AP321)</f>
        <v>0</v>
      </c>
      <c r="AW321" s="11">
        <f>IF(('OddsRatio_working_3-way'!X321=0),0,'OddsRatio_working_3-way'!AQ321)</f>
        <v>0</v>
      </c>
    </row>
    <row r="322" spans="1:49" x14ac:dyDescent="0.2">
      <c r="A322" s="4">
        <f>IF('True_Odds_Calculator_3-way'!A323="","",'True_Odds_Calculator_3-way'!A323)</f>
        <v>5.95</v>
      </c>
      <c r="B322" s="4">
        <f>IF('True_Odds_Calculator_3-way'!B323="","",'True_Odds_Calculator_3-way'!B323)</f>
        <v>4.6100000000000003</v>
      </c>
      <c r="C322" s="4">
        <f>IF('True_Odds_Calculator_3-way'!C323="","",'True_Odds_Calculator_3-way'!C323)</f>
        <v>1.56</v>
      </c>
      <c r="D322" s="9">
        <f t="shared" si="65"/>
        <v>0.16139981743955559</v>
      </c>
      <c r="E322" s="9">
        <f t="shared" si="66"/>
        <v>0.20880071050936369</v>
      </c>
      <c r="F322" s="9">
        <f t="shared" si="67"/>
        <v>0.62979947205108067</v>
      </c>
      <c r="G322" s="9">
        <f t="shared" si="68"/>
        <v>1.049655327884649</v>
      </c>
      <c r="H322" s="9">
        <f t="shared" si="69"/>
        <v>6.1957938730290145</v>
      </c>
      <c r="I322" s="9">
        <f t="shared" si="70"/>
        <v>4.789255733663583</v>
      </c>
      <c r="J322" s="9">
        <f t="shared" si="71"/>
        <v>1.5878069836154034</v>
      </c>
      <c r="K322" s="11">
        <f t="shared" si="72"/>
        <v>0.16806722689075629</v>
      </c>
      <c r="L322" s="11">
        <f t="shared" si="73"/>
        <v>0.21691973969631234</v>
      </c>
      <c r="M322" s="11">
        <f t="shared" si="74"/>
        <v>0.64102564102564097</v>
      </c>
      <c r="N322" s="11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-0.23386107321286598</v>
      </c>
      <c r="O322" s="11">
        <f>0</f>
        <v>0</v>
      </c>
      <c r="P322" s="11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0.21313381017349364</v>
      </c>
      <c r="Q322" s="11">
        <f>2*'OddsRatio_working_3-way'!K322*'OddsRatio_working_3-way'!L322*'OddsRatio_working_3-way'!M322</f>
        <v>4.6739870652081947E-2</v>
      </c>
      <c r="R322" s="11">
        <f t="shared" si="75"/>
        <v>0</v>
      </c>
      <c r="S322" s="11">
        <f t="shared" si="76"/>
        <v>-0.91136933242196372</v>
      </c>
      <c r="T322" s="11">
        <f t="shared" si="77"/>
        <v>-0.19986169570657103</v>
      </c>
      <c r="U322" s="11">
        <f>'OddsRatio_working_3-way'!S322-'OddsRatio_working_3-way'!R322^2/3</f>
        <v>-0.91136933242196372</v>
      </c>
      <c r="V322" s="11">
        <f>'OddsRatio_working_3-way'!S322*'OddsRatio_working_3-way'!R322/3-2*'OddsRatio_working_3-way'!R322^3/27-'OddsRatio_working_3-way'!T322</f>
        <v>0.19986169570657103</v>
      </c>
      <c r="W322" s="11">
        <f>'OddsRatio_working_3-way'!V322^2+4*'OddsRatio_working_3-way'!U322^3/27</f>
        <v>-7.2200184670491024E-2</v>
      </c>
      <c r="X322" s="11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0.1674401998335503</v>
      </c>
      <c r="Y322" s="11">
        <f>IF('OddsRatio_working_3-way'!W322&gt;=0,IF('OddsRatio_working_3-way'!V322+SQRT('OddsRatio_working_3-way'!W322)&gt;0,0,PI()),ACOS('OddsRatio_working_3-way'!V322/(2*'OddsRatio_working_3-way'!X322)))</f>
        <v>0.93127036624581216</v>
      </c>
      <c r="Z322" s="11">
        <f>'OddsRatio_working_3-way'!X322^(1/3)*COS('OddsRatio_working_3-way'!Y322/3)</f>
        <v>0.5248276639423245</v>
      </c>
      <c r="AA322" s="11">
        <f>'OddsRatio_working_3-way'!X322^(1/3)*COS(('OddsRatio_working_3-way'!Y322+2*PI())/3)</f>
        <v>-0.40821944049196929</v>
      </c>
      <c r="AB322" s="11">
        <f>'OddsRatio_working_3-way'!X322^(1/3)*COS(('OddsRatio_working_3-way'!Y322+4*PI())/3)</f>
        <v>-0.11660822345035528</v>
      </c>
      <c r="AC322" s="11">
        <f>'OddsRatio_working_3-way'!X322^(1/3)*SIN('OddsRatio_working_3-way'!Y322/3)</f>
        <v>0.16836181465769032</v>
      </c>
      <c r="AD322" s="11">
        <f>'OddsRatio_working_3-way'!X322^(1/3)*SIN(('OddsRatio_working_3-way'!Y322+2*PI())/3)</f>
        <v>0.37033318225405004</v>
      </c>
      <c r="AE322" s="11">
        <f>'OddsRatio_working_3-way'!X322^(1/3)*SIN(('OddsRatio_working_3-way'!Y322+4*PI())/3)</f>
        <v>-0.53869499691174028</v>
      </c>
      <c r="AF322" s="11">
        <f>-'OddsRatio_working_3-way'!U322/(3*'OddsRatio_working_3-way'!X322^(1/3))*COS(('OddsRatio_working_3-way'!Y322)/3)</f>
        <v>0.5248276639423245</v>
      </c>
      <c r="AG322" s="11">
        <f>-'OddsRatio_working_3-way'!U322/(3*'OddsRatio_working_3-way'!X322^(1/3))*COS(('OddsRatio_working_3-way'!Y322+2*PI())/3)</f>
        <v>-0.40821944049196929</v>
      </c>
      <c r="AH322" s="11">
        <f>-'OddsRatio_working_3-way'!U322/(3*'OddsRatio_working_3-way'!X322^(1/3))*COS(('OddsRatio_working_3-way'!Y322+4*PI())/3)</f>
        <v>-0.11660822345035528</v>
      </c>
      <c r="AI322" s="11">
        <f>'OddsRatio_working_3-way'!U322/(3*'OddsRatio_working_3-way'!X322^(1/3))*SIN(('OddsRatio_working_3-way'!Y322)/3)</f>
        <v>-0.16836181465769032</v>
      </c>
      <c r="AJ322" s="11">
        <f>'OddsRatio_working_3-way'!U322/(3*'OddsRatio_working_3-way'!X322^(1/3))*SIN(('OddsRatio_working_3-way'!Y322+2*PI())/3)</f>
        <v>-0.37033318225405004</v>
      </c>
      <c r="AK322" s="11">
        <f>'OddsRatio_working_3-way'!U322/(3*'OddsRatio_working_3-way'!X322^(1/3))*SIN(('OddsRatio_working_3-way'!Y322+4*PI())/3)</f>
        <v>0.53869499691174028</v>
      </c>
      <c r="AL322" s="11">
        <f>'OddsRatio_working_3-way'!Z322+'OddsRatio_working_3-way'!AF322</f>
        <v>1.049655327884649</v>
      </c>
      <c r="AM322" s="11">
        <f>'OddsRatio_working_3-way'!AA322+'OddsRatio_working_3-way'!AG322</f>
        <v>-0.81643888098393858</v>
      </c>
      <c r="AN322" s="11">
        <f>'OddsRatio_working_3-way'!AB322+'OddsRatio_working_3-way'!AH322</f>
        <v>-0.23321644690071056</v>
      </c>
      <c r="AO322" s="11">
        <f>'OddsRatio_working_3-way'!AC322+'OddsRatio_working_3-way'!AI322</f>
        <v>0</v>
      </c>
      <c r="AP322" s="11">
        <f>'OddsRatio_working_3-way'!AD322+'OddsRatio_working_3-way'!AJ322</f>
        <v>0</v>
      </c>
      <c r="AQ322" s="11">
        <f>'OddsRatio_working_3-way'!AE322+'OddsRatio_working_3-way'!AK322</f>
        <v>0</v>
      </c>
      <c r="AR322" s="10">
        <f>IF(A322="","",IF(('OddsRatio_working_3-way'!X322=0),IF(Q322&gt;0,-Q322^(1/3),(-Q322)^(1/3)),'OddsRatio_working_3-way'!AL322-'OddsRatio_working_3-way'!R322/3))</f>
        <v>1.049655327884649</v>
      </c>
      <c r="AS322" s="11">
        <f>IF(('OddsRatio_working_3-way'!X322=0),IF(Q322&gt;0,-Q322^(1/3),(-Q322)^(1/3)),'OddsRatio_working_3-way'!AM322-'OddsRatio_working_3-way'!R322/3)</f>
        <v>-0.81643888098393858</v>
      </c>
      <c r="AT322" s="11">
        <f>IF(('OddsRatio_working_3-way'!X322=0),IF(Q322&gt;0,-Q322^(1/3),(-Q322)^(1/3)),'OddsRatio_working_3-way'!AN322-'OddsRatio_working_3-way'!R322/3)</f>
        <v>-0.23321644690071056</v>
      </c>
      <c r="AU322" s="11">
        <f>IF(('OddsRatio_working_3-way'!X322=0),0,'OddsRatio_working_3-way'!AO322)</f>
        <v>0</v>
      </c>
      <c r="AV322" s="11">
        <f>IF(('OddsRatio_working_3-way'!X322=0),0,'OddsRatio_working_3-way'!AP322)</f>
        <v>0</v>
      </c>
      <c r="AW322" s="11">
        <f>IF(('OddsRatio_working_3-way'!X322=0),0,'OddsRatio_working_3-way'!AQ322)</f>
        <v>0</v>
      </c>
    </row>
    <row r="323" spans="1:49" x14ac:dyDescent="0.2">
      <c r="A323" s="4">
        <f>IF('True_Odds_Calculator_3-way'!A324="","",'True_Odds_Calculator_3-way'!A324)</f>
        <v>2.52</v>
      </c>
      <c r="B323" s="4">
        <f>IF('True_Odds_Calculator_3-way'!B324="","",'True_Odds_Calculator_3-way'!B324)</f>
        <v>3.43</v>
      </c>
      <c r="C323" s="4">
        <f>IF('True_Odds_Calculator_3-way'!C324="","",'True_Odds_Calculator_3-way'!C324)</f>
        <v>2.99</v>
      </c>
      <c r="D323" s="9">
        <f t="shared" si="65"/>
        <v>0.38864024841947664</v>
      </c>
      <c r="E323" s="9">
        <f t="shared" si="66"/>
        <v>0.28450731803624768</v>
      </c>
      <c r="F323" s="9">
        <f t="shared" si="67"/>
        <v>0.32685243354427573</v>
      </c>
      <c r="G323" s="9">
        <f t="shared" si="68"/>
        <v>1.0349169045605378</v>
      </c>
      <c r="H323" s="9">
        <f t="shared" si="69"/>
        <v>2.5730736949320177</v>
      </c>
      <c r="I323" s="9">
        <f t="shared" si="70"/>
        <v>3.5148480780821072</v>
      </c>
      <c r="J323" s="9">
        <f t="shared" si="71"/>
        <v>3.0594846400754703</v>
      </c>
      <c r="K323" s="11">
        <f t="shared" si="72"/>
        <v>0.3968253968253968</v>
      </c>
      <c r="L323" s="11">
        <f t="shared" si="73"/>
        <v>0.29154518950437314</v>
      </c>
      <c r="M323" s="11">
        <f t="shared" si="74"/>
        <v>0.33444816053511706</v>
      </c>
      <c r="N323" s="11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-0.28440490932568518</v>
      </c>
      <c r="O323" s="11">
        <f>0</f>
        <v>0</v>
      </c>
      <c r="P323" s="11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0.22983734480755649</v>
      </c>
      <c r="Q323" s="11">
        <f>2*'OddsRatio_working_3-way'!K323*'OddsRatio_working_3-way'!L323*'OddsRatio_working_3-way'!M323</f>
        <v>7.7386311383015646E-2</v>
      </c>
      <c r="R323" s="11">
        <f t="shared" si="75"/>
        <v>0</v>
      </c>
      <c r="S323" s="11">
        <f t="shared" si="76"/>
        <v>-0.80813423844368015</v>
      </c>
      <c r="T323" s="11">
        <f t="shared" si="77"/>
        <v>-0.27209907018305723</v>
      </c>
      <c r="U323" s="11">
        <f>'OddsRatio_working_3-way'!S323-'OddsRatio_working_3-way'!R323^2/3</f>
        <v>-0.80813423844368015</v>
      </c>
      <c r="V323" s="11">
        <f>'OddsRatio_working_3-way'!S323*'OddsRatio_working_3-way'!R323/3-2*'OddsRatio_working_3-way'!R323^3/27-'OddsRatio_working_3-way'!T323</f>
        <v>0.27209907018305723</v>
      </c>
      <c r="W323" s="11">
        <f>'OddsRatio_working_3-way'!V323^2+4*'OddsRatio_working_3-way'!U323^3/27</f>
        <v>-4.1512921573210182E-3</v>
      </c>
      <c r="X323" s="11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0.13981165558690495</v>
      </c>
      <c r="Y323" s="11">
        <f>IF('OddsRatio_working_3-way'!W323&gt;=0,IF('OddsRatio_working_3-way'!V323+SQRT('OddsRatio_working_3-way'!W323)&gt;0,0,PI()),ACOS('OddsRatio_working_3-way'!V323/(2*'OddsRatio_working_3-way'!X323)))</f>
        <v>0.23250824074889609</v>
      </c>
      <c r="Z323" s="11">
        <f>'OddsRatio_working_3-way'!X323^(1/3)*COS('OddsRatio_working_3-way'!Y323/3)</f>
        <v>0.51745845228026888</v>
      </c>
      <c r="AA323" s="11">
        <f>'OddsRatio_working_3-way'!X323^(1/3)*COS(('OddsRatio_working_3-way'!Y323+2*PI())/3)</f>
        <v>-0.29353040763877786</v>
      </c>
      <c r="AB323" s="11">
        <f>'OddsRatio_working_3-way'!X323^(1/3)*COS(('OddsRatio_working_3-way'!Y323+4*PI())/3)</f>
        <v>-0.22392804464149116</v>
      </c>
      <c r="AC323" s="11">
        <f>'OddsRatio_working_3-way'!X323^(1/3)*SIN('OddsRatio_working_3-way'!Y323/3)</f>
        <v>4.0184943012717779E-2</v>
      </c>
      <c r="AD323" s="11">
        <f>'OddsRatio_working_3-way'!X323^(1/3)*SIN(('OddsRatio_working_3-way'!Y323+2*PI())/3)</f>
        <v>0.42803969357133181</v>
      </c>
      <c r="AE323" s="11">
        <f>'OddsRatio_working_3-way'!X323^(1/3)*SIN(('OddsRatio_working_3-way'!Y323+4*PI())/3)</f>
        <v>-0.46822463658404934</v>
      </c>
      <c r="AF323" s="11">
        <f>-'OddsRatio_working_3-way'!U323/(3*'OddsRatio_working_3-way'!X323^(1/3))*COS(('OddsRatio_working_3-way'!Y323)/3)</f>
        <v>0.51745845228026888</v>
      </c>
      <c r="AG323" s="11">
        <f>-'OddsRatio_working_3-way'!U323/(3*'OddsRatio_working_3-way'!X323^(1/3))*COS(('OddsRatio_working_3-way'!Y323+2*PI())/3)</f>
        <v>-0.29353040763877786</v>
      </c>
      <c r="AH323" s="11">
        <f>-'OddsRatio_working_3-way'!U323/(3*'OddsRatio_working_3-way'!X323^(1/3))*COS(('OddsRatio_working_3-way'!Y323+4*PI())/3)</f>
        <v>-0.22392804464149116</v>
      </c>
      <c r="AI323" s="11">
        <f>'OddsRatio_working_3-way'!U323/(3*'OddsRatio_working_3-way'!X323^(1/3))*SIN(('OddsRatio_working_3-way'!Y323)/3)</f>
        <v>-4.0184943012717779E-2</v>
      </c>
      <c r="AJ323" s="11">
        <f>'OddsRatio_working_3-way'!U323/(3*'OddsRatio_working_3-way'!X323^(1/3))*SIN(('OddsRatio_working_3-way'!Y323+2*PI())/3)</f>
        <v>-0.42803969357133181</v>
      </c>
      <c r="AK323" s="11">
        <f>'OddsRatio_working_3-way'!U323/(3*'OddsRatio_working_3-way'!X323^(1/3))*SIN(('OddsRatio_working_3-way'!Y323+4*PI())/3)</f>
        <v>0.46822463658404934</v>
      </c>
      <c r="AL323" s="11">
        <f>'OddsRatio_working_3-way'!Z323+'OddsRatio_working_3-way'!AF323</f>
        <v>1.0349169045605378</v>
      </c>
      <c r="AM323" s="11">
        <f>'OddsRatio_working_3-way'!AA323+'OddsRatio_working_3-way'!AG323</f>
        <v>-0.58706081527755571</v>
      </c>
      <c r="AN323" s="11">
        <f>'OddsRatio_working_3-way'!AB323+'OddsRatio_working_3-way'!AH323</f>
        <v>-0.44785608928298232</v>
      </c>
      <c r="AO323" s="11">
        <f>'OddsRatio_working_3-way'!AC323+'OddsRatio_working_3-way'!AI323</f>
        <v>0</v>
      </c>
      <c r="AP323" s="11">
        <f>'OddsRatio_working_3-way'!AD323+'OddsRatio_working_3-way'!AJ323</f>
        <v>0</v>
      </c>
      <c r="AQ323" s="11">
        <f>'OddsRatio_working_3-way'!AE323+'OddsRatio_working_3-way'!AK323</f>
        <v>0</v>
      </c>
      <c r="AR323" s="10">
        <f>IF(A323="","",IF(('OddsRatio_working_3-way'!X323=0),IF(Q323&gt;0,-Q323^(1/3),(-Q323)^(1/3)),'OddsRatio_working_3-way'!AL323-'OddsRatio_working_3-way'!R323/3))</f>
        <v>1.0349169045605378</v>
      </c>
      <c r="AS323" s="11">
        <f>IF(('OddsRatio_working_3-way'!X323=0),IF(Q323&gt;0,-Q323^(1/3),(-Q323)^(1/3)),'OddsRatio_working_3-way'!AM323-'OddsRatio_working_3-way'!R323/3)</f>
        <v>-0.58706081527755571</v>
      </c>
      <c r="AT323" s="11">
        <f>IF(('OddsRatio_working_3-way'!X323=0),IF(Q323&gt;0,-Q323^(1/3),(-Q323)^(1/3)),'OddsRatio_working_3-way'!AN323-'OddsRatio_working_3-way'!R323/3)</f>
        <v>-0.44785608928298232</v>
      </c>
      <c r="AU323" s="11">
        <f>IF(('OddsRatio_working_3-way'!X323=0),0,'OddsRatio_working_3-way'!AO323)</f>
        <v>0</v>
      </c>
      <c r="AV323" s="11">
        <f>IF(('OddsRatio_working_3-way'!X323=0),0,'OddsRatio_working_3-way'!AP323)</f>
        <v>0</v>
      </c>
      <c r="AW323" s="11">
        <f>IF(('OddsRatio_working_3-way'!X323=0),0,'OddsRatio_working_3-way'!AQ323)</f>
        <v>0</v>
      </c>
    </row>
    <row r="324" spans="1:49" x14ac:dyDescent="0.2">
      <c r="A324" s="4">
        <f>IF('True_Odds_Calculator_3-way'!A325="","",'True_Odds_Calculator_3-way'!A325)</f>
        <v>1.59</v>
      </c>
      <c r="B324" s="4">
        <f>IF('True_Odds_Calculator_3-way'!B325="","",'True_Odds_Calculator_3-way'!B325)</f>
        <v>4.33</v>
      </c>
      <c r="C324" s="4">
        <f>IF('True_Odds_Calculator_3-way'!C325="","",'True_Odds_Calculator_3-way'!C325)</f>
        <v>6</v>
      </c>
      <c r="D324" s="9">
        <f t="shared" ref="D324:D387" si="78">(K324/(AR324+K324-(AR324*K324)))</f>
        <v>0.61753113829546968</v>
      </c>
      <c r="E324" s="9">
        <f t="shared" ref="E324:E387" si="79">(L324/(AR324+L324-(AR324*L324)))</f>
        <v>0.22243664701990268</v>
      </c>
      <c r="F324" s="9">
        <f t="shared" ref="F324:F387" si="80">(M324/(AR324+M324-(AR324*M324)))</f>
        <v>0.16003221468462753</v>
      </c>
      <c r="G324" s="9">
        <f t="shared" ref="G324:G387" si="81">AR324</f>
        <v>1.0497483734392867</v>
      </c>
      <c r="H324" s="9">
        <f t="shared" ref="H324:H387" si="82">IF(A324="","",1/D324)</f>
        <v>1.6193515403291789</v>
      </c>
      <c r="I324" s="9">
        <f t="shared" ref="I324:I387" si="83">IF(B324="","",1/E324)</f>
        <v>4.4956620835528254</v>
      </c>
      <c r="J324" s="9">
        <f t="shared" ref="J324:J387" si="84">IF(C324="","",1/F324)</f>
        <v>6.2487418671964337</v>
      </c>
      <c r="K324" s="11">
        <f t="shared" ref="K324:K387" si="85">1/A324</f>
        <v>0.62893081761006286</v>
      </c>
      <c r="L324" s="11">
        <f t="shared" ref="L324:L387" si="86">1/B324</f>
        <v>0.23094688221709006</v>
      </c>
      <c r="M324" s="11">
        <f t="shared" ref="M324:M387" si="87">1/C324</f>
        <v>0.16666666666666666</v>
      </c>
      <c r="N324" s="11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-0.23780992635844689</v>
      </c>
      <c r="O324" s="11">
        <f>0</f>
        <v>0</v>
      </c>
      <c r="P324" s="11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0.21593775569983686</v>
      </c>
      <c r="Q324" s="11">
        <f>2*'OddsRatio_working_3-way'!K324*'OddsRatio_working_3-way'!L324*'OddsRatio_working_3-way'!M324</f>
        <v>4.841653715242978E-2</v>
      </c>
      <c r="R324" s="11">
        <f t="shared" ref="R324:R387" si="88">O324/N324</f>
        <v>0</v>
      </c>
      <c r="S324" s="11">
        <f t="shared" ref="S324:S387" si="89">P324/N324</f>
        <v>-0.9080266707385356</v>
      </c>
      <c r="T324" s="11">
        <f t="shared" ref="T324:T387" si="90">Q324/N324</f>
        <v>-0.20359342393240706</v>
      </c>
      <c r="U324" s="11">
        <f>'OddsRatio_working_3-way'!S324-'OddsRatio_working_3-way'!R324^2/3</f>
        <v>-0.9080266707385356</v>
      </c>
      <c r="V324" s="11">
        <f>'OddsRatio_working_3-way'!S324*'OddsRatio_working_3-way'!R324/3-2*'OddsRatio_working_3-way'!R324^3/27-'OddsRatio_working_3-way'!T324</f>
        <v>0.20359342393240706</v>
      </c>
      <c r="W324" s="11">
        <f>'OddsRatio_working_3-way'!V324^2+4*'OddsRatio_working_3-way'!U324^3/27</f>
        <v>-6.946516678762811E-2</v>
      </c>
      <c r="X324" s="11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0.16651985546485809</v>
      </c>
      <c r="Y324" s="11">
        <f>IF('OddsRatio_working_3-way'!W324&gt;=0,IF('OddsRatio_working_3-way'!V324+SQRT('OddsRatio_working_3-way'!W324)&gt;0,0,PI()),ACOS('OddsRatio_working_3-way'!V324/(2*'OddsRatio_working_3-way'!X324)))</f>
        <v>0.91307040703476949</v>
      </c>
      <c r="Z324" s="11">
        <f>'OddsRatio_working_3-way'!X324^(1/3)*COS('OddsRatio_working_3-way'!Y324/3)</f>
        <v>0.52487418671964337</v>
      </c>
      <c r="AA324" s="11">
        <f>'OddsRatio_working_3-way'!X324^(1/3)*COS(('OddsRatio_working_3-way'!Y324+2*PI())/3)</f>
        <v>-0.40522008874505183</v>
      </c>
      <c r="AB324" s="11">
        <f>'OddsRatio_working_3-way'!X324^(1/3)*COS(('OddsRatio_working_3-way'!Y324+4*PI())/3)</f>
        <v>-0.11965409797459163</v>
      </c>
      <c r="AC324" s="11">
        <f>'OddsRatio_working_3-way'!X324^(1/3)*SIN('OddsRatio_working_3-way'!Y324/3)</f>
        <v>0.16487160164272752</v>
      </c>
      <c r="AD324" s="11">
        <f>'OddsRatio_working_3-way'!X324^(1/3)*SIN(('OddsRatio_working_3-way'!Y324+2*PI())/3)</f>
        <v>0.37211857866854425</v>
      </c>
      <c r="AE324" s="11">
        <f>'OddsRatio_working_3-way'!X324^(1/3)*SIN(('OddsRatio_working_3-way'!Y324+4*PI())/3)</f>
        <v>-0.53699018031127166</v>
      </c>
      <c r="AF324" s="11">
        <f>-'OddsRatio_working_3-way'!U324/(3*'OddsRatio_working_3-way'!X324^(1/3))*COS(('OddsRatio_working_3-way'!Y324)/3)</f>
        <v>0.52487418671964337</v>
      </c>
      <c r="AG324" s="11">
        <f>-'OddsRatio_working_3-way'!U324/(3*'OddsRatio_working_3-way'!X324^(1/3))*COS(('OddsRatio_working_3-way'!Y324+2*PI())/3)</f>
        <v>-0.40522008874505183</v>
      </c>
      <c r="AH324" s="11">
        <f>-'OddsRatio_working_3-way'!U324/(3*'OddsRatio_working_3-way'!X324^(1/3))*COS(('OddsRatio_working_3-way'!Y324+4*PI())/3)</f>
        <v>-0.11965409797459163</v>
      </c>
      <c r="AI324" s="11">
        <f>'OddsRatio_working_3-way'!U324/(3*'OddsRatio_working_3-way'!X324^(1/3))*SIN(('OddsRatio_working_3-way'!Y324)/3)</f>
        <v>-0.16487160164272752</v>
      </c>
      <c r="AJ324" s="11">
        <f>'OddsRatio_working_3-way'!U324/(3*'OddsRatio_working_3-way'!X324^(1/3))*SIN(('OddsRatio_working_3-way'!Y324+2*PI())/3)</f>
        <v>-0.37211857866854425</v>
      </c>
      <c r="AK324" s="11">
        <f>'OddsRatio_working_3-way'!U324/(3*'OddsRatio_working_3-way'!X324^(1/3))*SIN(('OddsRatio_working_3-way'!Y324+4*PI())/3)</f>
        <v>0.53699018031127166</v>
      </c>
      <c r="AL324" s="11">
        <f>'OddsRatio_working_3-way'!Z324+'OddsRatio_working_3-way'!AF324</f>
        <v>1.0497483734392867</v>
      </c>
      <c r="AM324" s="11">
        <f>'OddsRatio_working_3-way'!AA324+'OddsRatio_working_3-way'!AG324</f>
        <v>-0.81044017749010366</v>
      </c>
      <c r="AN324" s="11">
        <f>'OddsRatio_working_3-way'!AB324+'OddsRatio_working_3-way'!AH324</f>
        <v>-0.23930819594918326</v>
      </c>
      <c r="AO324" s="11">
        <f>'OddsRatio_working_3-way'!AC324+'OddsRatio_working_3-way'!AI324</f>
        <v>0</v>
      </c>
      <c r="AP324" s="11">
        <f>'OddsRatio_working_3-way'!AD324+'OddsRatio_working_3-way'!AJ324</f>
        <v>0</v>
      </c>
      <c r="AQ324" s="11">
        <f>'OddsRatio_working_3-way'!AE324+'OddsRatio_working_3-way'!AK324</f>
        <v>0</v>
      </c>
      <c r="AR324" s="10">
        <f>IF(A324="","",IF(('OddsRatio_working_3-way'!X324=0),IF(Q324&gt;0,-Q324^(1/3),(-Q324)^(1/3)),'OddsRatio_working_3-way'!AL324-'OddsRatio_working_3-way'!R324/3))</f>
        <v>1.0497483734392867</v>
      </c>
      <c r="AS324" s="11">
        <f>IF(('OddsRatio_working_3-way'!X324=0),IF(Q324&gt;0,-Q324^(1/3),(-Q324)^(1/3)),'OddsRatio_working_3-way'!AM324-'OddsRatio_working_3-way'!R324/3)</f>
        <v>-0.81044017749010366</v>
      </c>
      <c r="AT324" s="11">
        <f>IF(('OddsRatio_working_3-way'!X324=0),IF(Q324&gt;0,-Q324^(1/3),(-Q324)^(1/3)),'OddsRatio_working_3-way'!AN324-'OddsRatio_working_3-way'!R324/3)</f>
        <v>-0.23930819594918326</v>
      </c>
      <c r="AU324" s="11">
        <f>IF(('OddsRatio_working_3-way'!X324=0),0,'OddsRatio_working_3-way'!AO324)</f>
        <v>0</v>
      </c>
      <c r="AV324" s="11">
        <f>IF(('OddsRatio_working_3-way'!X324=0),0,'OddsRatio_working_3-way'!AP324)</f>
        <v>0</v>
      </c>
      <c r="AW324" s="11">
        <f>IF(('OddsRatio_working_3-way'!X324=0),0,'OddsRatio_working_3-way'!AQ324)</f>
        <v>0</v>
      </c>
    </row>
    <row r="325" spans="1:49" x14ac:dyDescent="0.2">
      <c r="A325" s="4">
        <f>IF('True_Odds_Calculator_3-way'!A326="","",'True_Odds_Calculator_3-way'!A326)</f>
        <v>2.2400000000000002</v>
      </c>
      <c r="B325" s="4">
        <f>IF('True_Odds_Calculator_3-way'!B326="","",'True_Odds_Calculator_3-way'!B326)</f>
        <v>3.41</v>
      </c>
      <c r="C325" s="4">
        <f>IF('True_Odds_Calculator_3-way'!C326="","",'True_Odds_Calculator_3-way'!C326)</f>
        <v>3.54</v>
      </c>
      <c r="D325" s="9">
        <f t="shared" si="78"/>
        <v>0.43806258608079013</v>
      </c>
      <c r="E325" s="9">
        <f t="shared" si="79"/>
        <v>0.28627516123160063</v>
      </c>
      <c r="F325" s="9">
        <f t="shared" si="80"/>
        <v>0.27566225268760908</v>
      </c>
      <c r="G325" s="9">
        <f t="shared" si="81"/>
        <v>1.0344990606484643</v>
      </c>
      <c r="H325" s="9">
        <f t="shared" si="82"/>
        <v>2.2827788352040956</v>
      </c>
      <c r="I325" s="9">
        <f t="shared" si="83"/>
        <v>3.4931427361627994</v>
      </c>
      <c r="J325" s="9">
        <f t="shared" si="84"/>
        <v>3.6276276140470998</v>
      </c>
      <c r="K325" s="11">
        <f t="shared" si="85"/>
        <v>0.4464285714285714</v>
      </c>
      <c r="L325" s="11">
        <f t="shared" si="86"/>
        <v>0.29325513196480935</v>
      </c>
      <c r="M325" s="11">
        <f t="shared" si="87"/>
        <v>0.2824858757062147</v>
      </c>
      <c r="N325" s="11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-0.28071575317338027</v>
      </c>
      <c r="O325" s="11">
        <f>0</f>
        <v>0</v>
      </c>
      <c r="P325" s="11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0.22892066016724297</v>
      </c>
      <c r="Q325" s="11">
        <f>2*'OddsRatio_working_3-way'!K325*'OddsRatio_working_3-way'!L325*'OddsRatio_working_3-way'!M325</f>
        <v>7.3964672105732779E-2</v>
      </c>
      <c r="R325" s="11">
        <f t="shared" si="88"/>
        <v>0</v>
      </c>
      <c r="S325" s="11">
        <f t="shared" si="89"/>
        <v>-0.81548918284558558</v>
      </c>
      <c r="T325" s="11">
        <f t="shared" si="90"/>
        <v>-0.2634860041504315</v>
      </c>
      <c r="U325" s="11">
        <f>'OddsRatio_working_3-way'!S325-'OddsRatio_working_3-way'!R325^2/3</f>
        <v>-0.81548918284558558</v>
      </c>
      <c r="V325" s="11">
        <f>'OddsRatio_working_3-way'!S325*'OddsRatio_working_3-way'!R325/3-2*'OddsRatio_working_3-way'!R325^3/27-'OddsRatio_working_3-way'!T325</f>
        <v>0.2634860041504315</v>
      </c>
      <c r="W325" s="11">
        <f>'OddsRatio_working_3-way'!V325^2+4*'OddsRatio_working_3-way'!U325^3/27</f>
        <v>-1.0918643043807311E-2</v>
      </c>
      <c r="X325" s="11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0.14172466036911899</v>
      </c>
      <c r="Y325" s="11">
        <f>IF('OddsRatio_working_3-way'!W325&gt;=0,IF('OddsRatio_working_3-way'!V325+SQRT('OddsRatio_working_3-way'!W325)&gt;0,0,PI()),ACOS('OddsRatio_working_3-way'!V325/(2*'OddsRatio_working_3-way'!X325)))</f>
        <v>0.3775514522907697</v>
      </c>
      <c r="Z325" s="11">
        <f>'OddsRatio_working_3-way'!X325^(1/3)*COS('OddsRatio_working_3-way'!Y325/3)</f>
        <v>0.51724953032423215</v>
      </c>
      <c r="AA325" s="11">
        <f>'OddsRatio_working_3-way'!X325^(1/3)*COS(('OddsRatio_working_3-way'!Y325+2*PI())/3)</f>
        <v>-0.31529917072509828</v>
      </c>
      <c r="AB325" s="11">
        <f>'OddsRatio_working_3-way'!X325^(1/3)*COS(('OddsRatio_working_3-way'!Y325+4*PI())/3)</f>
        <v>-0.20195035959913354</v>
      </c>
      <c r="AC325" s="11">
        <f>'OddsRatio_working_3-way'!X325^(1/3)*SIN('OddsRatio_working_3-way'!Y325/3)</f>
        <v>6.5441966615899724E-2</v>
      </c>
      <c r="AD325" s="11">
        <f>'OddsRatio_working_3-way'!X325^(1/3)*SIN(('OddsRatio_working_3-way'!Y325+2*PI())/3)</f>
        <v>0.41523025004840458</v>
      </c>
      <c r="AE325" s="11">
        <f>'OddsRatio_working_3-way'!X325^(1/3)*SIN(('OddsRatio_working_3-way'!Y325+4*PI())/3)</f>
        <v>-0.48067221666430432</v>
      </c>
      <c r="AF325" s="11">
        <f>-'OddsRatio_working_3-way'!U325/(3*'OddsRatio_working_3-way'!X325^(1/3))*COS(('OddsRatio_working_3-way'!Y325)/3)</f>
        <v>0.51724953032423204</v>
      </c>
      <c r="AG325" s="11">
        <f>-'OddsRatio_working_3-way'!U325/(3*'OddsRatio_working_3-way'!X325^(1/3))*COS(('OddsRatio_working_3-way'!Y325+2*PI())/3)</f>
        <v>-0.31529917072509817</v>
      </c>
      <c r="AH325" s="11">
        <f>-'OddsRatio_working_3-way'!U325/(3*'OddsRatio_working_3-way'!X325^(1/3))*COS(('OddsRatio_working_3-way'!Y325+4*PI())/3)</f>
        <v>-0.20195035959913349</v>
      </c>
      <c r="AI325" s="11">
        <f>'OddsRatio_working_3-way'!U325/(3*'OddsRatio_working_3-way'!X325^(1/3))*SIN(('OddsRatio_working_3-way'!Y325)/3)</f>
        <v>-6.544196661589971E-2</v>
      </c>
      <c r="AJ325" s="11">
        <f>'OddsRatio_working_3-way'!U325/(3*'OddsRatio_working_3-way'!X325^(1/3))*SIN(('OddsRatio_working_3-way'!Y325+2*PI())/3)</f>
        <v>-0.41523025004840447</v>
      </c>
      <c r="AK325" s="11">
        <f>'OddsRatio_working_3-way'!U325/(3*'OddsRatio_working_3-way'!X325^(1/3))*SIN(('OddsRatio_working_3-way'!Y325+4*PI())/3)</f>
        <v>0.48067221666430421</v>
      </c>
      <c r="AL325" s="11">
        <f>'OddsRatio_working_3-way'!Z325+'OddsRatio_working_3-way'!AF325</f>
        <v>1.0344990606484643</v>
      </c>
      <c r="AM325" s="11">
        <f>'OddsRatio_working_3-way'!AA325+'OddsRatio_working_3-way'!AG325</f>
        <v>-0.63059834145019644</v>
      </c>
      <c r="AN325" s="11">
        <f>'OddsRatio_working_3-way'!AB325+'OddsRatio_working_3-way'!AH325</f>
        <v>-0.40390071919826703</v>
      </c>
      <c r="AO325" s="11">
        <f>'OddsRatio_working_3-way'!AC325+'OddsRatio_working_3-way'!AI325</f>
        <v>0</v>
      </c>
      <c r="AP325" s="11">
        <f>'OddsRatio_working_3-way'!AD325+'OddsRatio_working_3-way'!AJ325</f>
        <v>0</v>
      </c>
      <c r="AQ325" s="11">
        <f>'OddsRatio_working_3-way'!AE325+'OddsRatio_working_3-way'!AK325</f>
        <v>0</v>
      </c>
      <c r="AR325" s="10">
        <f>IF(A325="","",IF(('OddsRatio_working_3-way'!X325=0),IF(Q325&gt;0,-Q325^(1/3),(-Q325)^(1/3)),'OddsRatio_working_3-way'!AL325-'OddsRatio_working_3-way'!R325/3))</f>
        <v>1.0344990606484643</v>
      </c>
      <c r="AS325" s="11">
        <f>IF(('OddsRatio_working_3-way'!X325=0),IF(Q325&gt;0,-Q325^(1/3),(-Q325)^(1/3)),'OddsRatio_working_3-way'!AM325-'OddsRatio_working_3-way'!R325/3)</f>
        <v>-0.63059834145019644</v>
      </c>
      <c r="AT325" s="11">
        <f>IF(('OddsRatio_working_3-way'!X325=0),IF(Q325&gt;0,-Q325^(1/3),(-Q325)^(1/3)),'OddsRatio_working_3-way'!AN325-'OddsRatio_working_3-way'!R325/3)</f>
        <v>-0.40390071919826703</v>
      </c>
      <c r="AU325" s="11">
        <f>IF(('OddsRatio_working_3-way'!X325=0),0,'OddsRatio_working_3-way'!AO325)</f>
        <v>0</v>
      </c>
      <c r="AV325" s="11">
        <f>IF(('OddsRatio_working_3-way'!X325=0),0,'OddsRatio_working_3-way'!AP325)</f>
        <v>0</v>
      </c>
      <c r="AW325" s="11">
        <f>IF(('OddsRatio_working_3-way'!X325=0),0,'OddsRatio_working_3-way'!AQ325)</f>
        <v>0</v>
      </c>
    </row>
    <row r="326" spans="1:49" x14ac:dyDescent="0.2">
      <c r="A326" s="4">
        <f>IF('True_Odds_Calculator_3-way'!A327="","",'True_Odds_Calculator_3-way'!A327)</f>
        <v>4.0999999999999996</v>
      </c>
      <c r="B326" s="4">
        <f>IF('True_Odds_Calculator_3-way'!B327="","",'True_Odds_Calculator_3-way'!B327)</f>
        <v>3.66</v>
      </c>
      <c r="C326" s="4">
        <f>IF('True_Odds_Calculator_3-way'!C327="","",'True_Odds_Calculator_3-way'!C327)</f>
        <v>1.97</v>
      </c>
      <c r="D326" s="9">
        <f t="shared" si="78"/>
        <v>0.23672579475210187</v>
      </c>
      <c r="E326" s="9">
        <f t="shared" si="79"/>
        <v>0.26548757538655338</v>
      </c>
      <c r="F326" s="9">
        <f t="shared" si="80"/>
        <v>0.49778662986134492</v>
      </c>
      <c r="G326" s="9">
        <f t="shared" si="81"/>
        <v>1.0400957184310053</v>
      </c>
      <c r="H326" s="9">
        <f t="shared" si="82"/>
        <v>4.2242967271361165</v>
      </c>
      <c r="I326" s="9">
        <f t="shared" si="83"/>
        <v>3.7666546110264743</v>
      </c>
      <c r="J326" s="9">
        <f t="shared" si="84"/>
        <v>2.0088928468780756</v>
      </c>
      <c r="K326" s="11">
        <f t="shared" si="85"/>
        <v>0.24390243902439027</v>
      </c>
      <c r="L326" s="11">
        <f t="shared" si="86"/>
        <v>0.27322404371584696</v>
      </c>
      <c r="M326" s="11">
        <f t="shared" si="87"/>
        <v>0.50761421319796951</v>
      </c>
      <c r="N326" s="11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-0.2705726508043147</v>
      </c>
      <c r="O326" s="11">
        <f>0</f>
        <v>0</v>
      </c>
      <c r="P326" s="11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0.22765851358272257</v>
      </c>
      <c r="Q326" s="11">
        <f>2*'OddsRatio_working_3-way'!K326*'OddsRatio_working_3-way'!L326*'OddsRatio_working_3-way'!M326</f>
        <v>6.7654833159798672E-2</v>
      </c>
      <c r="R326" s="11">
        <f t="shared" si="88"/>
        <v>0</v>
      </c>
      <c r="S326" s="11">
        <f t="shared" si="89"/>
        <v>-0.84139514066176346</v>
      </c>
      <c r="T326" s="11">
        <f t="shared" si="90"/>
        <v>-0.25004313244034571</v>
      </c>
      <c r="U326" s="11">
        <f>'OddsRatio_working_3-way'!S326-'OddsRatio_working_3-way'!R326^2/3</f>
        <v>-0.84139514066176346</v>
      </c>
      <c r="V326" s="11">
        <f>'OddsRatio_working_3-way'!S326*'OddsRatio_working_3-way'!R326/3-2*'OddsRatio_working_3-way'!R326^3/27-'OddsRatio_working_3-way'!T326</f>
        <v>0.25004313244034571</v>
      </c>
      <c r="W326" s="11">
        <f>'OddsRatio_working_3-way'!V326^2+4*'OddsRatio_working_3-way'!U326^3/27</f>
        <v>-2.5724675095769617E-2</v>
      </c>
      <c r="X326" s="11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0.14853134616668454</v>
      </c>
      <c r="Y326" s="11">
        <f>IF('OddsRatio_working_3-way'!W326&gt;=0,IF('OddsRatio_working_3-way'!V326+SQRT('OddsRatio_working_3-way'!W326)&gt;0,0,PI()),ACOS('OddsRatio_working_3-way'!V326/(2*'OddsRatio_working_3-way'!X326)))</f>
        <v>0.57033825373771241</v>
      </c>
      <c r="Z326" s="11">
        <f>'OddsRatio_working_3-way'!X326^(1/3)*COS('OddsRatio_working_3-way'!Y326/3)</f>
        <v>0.52004785921550278</v>
      </c>
      <c r="AA326" s="11">
        <f>'OddsRatio_working_3-way'!X326^(1/3)*COS(('OddsRatio_working_3-way'!Y326+2*PI())/3)</f>
        <v>-0.34669257018478128</v>
      </c>
      <c r="AB326" s="11">
        <f>'OddsRatio_working_3-way'!X326^(1/3)*COS(('OddsRatio_working_3-way'!Y326+4*PI())/3)</f>
        <v>-0.17335528903072139</v>
      </c>
      <c r="AC326" s="11">
        <f>'OddsRatio_working_3-way'!X326^(1/3)*SIN('OddsRatio_working_3-way'!Y326/3)</f>
        <v>0.10007632593489435</v>
      </c>
      <c r="AD326" s="11">
        <f>'OddsRatio_working_3-way'!X326^(1/3)*SIN(('OddsRatio_working_3-way'!Y326+2*PI())/3)</f>
        <v>0.40033649429689155</v>
      </c>
      <c r="AE326" s="11">
        <f>'OddsRatio_working_3-way'!X326^(1/3)*SIN(('OddsRatio_working_3-way'!Y326+4*PI())/3)</f>
        <v>-0.5004128202317859</v>
      </c>
      <c r="AF326" s="11">
        <f>-'OddsRatio_working_3-way'!U326/(3*'OddsRatio_working_3-way'!X326^(1/3))*COS(('OddsRatio_working_3-way'!Y326)/3)</f>
        <v>0.52004785921550256</v>
      </c>
      <c r="AG326" s="11">
        <f>-'OddsRatio_working_3-way'!U326/(3*'OddsRatio_working_3-way'!X326^(1/3))*COS(('OddsRatio_working_3-way'!Y326+2*PI())/3)</f>
        <v>-0.34669257018478117</v>
      </c>
      <c r="AH326" s="11">
        <f>-'OddsRatio_working_3-way'!U326/(3*'OddsRatio_working_3-way'!X326^(1/3))*COS(('OddsRatio_working_3-way'!Y326+4*PI())/3)</f>
        <v>-0.17335528903072134</v>
      </c>
      <c r="AI326" s="11">
        <f>'OddsRatio_working_3-way'!U326/(3*'OddsRatio_working_3-way'!X326^(1/3))*SIN(('OddsRatio_working_3-way'!Y326)/3)</f>
        <v>-0.10007632593489431</v>
      </c>
      <c r="AJ326" s="11">
        <f>'OddsRatio_working_3-way'!U326/(3*'OddsRatio_working_3-way'!X326^(1/3))*SIN(('OddsRatio_working_3-way'!Y326+2*PI())/3)</f>
        <v>-0.40033649429689139</v>
      </c>
      <c r="AK326" s="11">
        <f>'OddsRatio_working_3-way'!U326/(3*'OddsRatio_working_3-way'!X326^(1/3))*SIN(('OddsRatio_working_3-way'!Y326+4*PI())/3)</f>
        <v>0.50041282023178568</v>
      </c>
      <c r="AL326" s="11">
        <f>'OddsRatio_working_3-way'!Z326+'OddsRatio_working_3-way'!AF326</f>
        <v>1.0400957184310053</v>
      </c>
      <c r="AM326" s="11">
        <f>'OddsRatio_working_3-way'!AA326+'OddsRatio_working_3-way'!AG326</f>
        <v>-0.69338514036956245</v>
      </c>
      <c r="AN326" s="11">
        <f>'OddsRatio_working_3-way'!AB326+'OddsRatio_working_3-way'!AH326</f>
        <v>-0.34671057806144273</v>
      </c>
      <c r="AO326" s="11">
        <f>'OddsRatio_working_3-way'!AC326+'OddsRatio_working_3-way'!AI326</f>
        <v>0</v>
      </c>
      <c r="AP326" s="11">
        <f>'OddsRatio_working_3-way'!AD326+'OddsRatio_working_3-way'!AJ326</f>
        <v>0</v>
      </c>
      <c r="AQ326" s="11">
        <f>'OddsRatio_working_3-way'!AE326+'OddsRatio_working_3-way'!AK326</f>
        <v>0</v>
      </c>
      <c r="AR326" s="10">
        <f>IF(A326="","",IF(('OddsRatio_working_3-way'!X326=0),IF(Q326&gt;0,-Q326^(1/3),(-Q326)^(1/3)),'OddsRatio_working_3-way'!AL326-'OddsRatio_working_3-way'!R326/3))</f>
        <v>1.0400957184310053</v>
      </c>
      <c r="AS326" s="11">
        <f>IF(('OddsRatio_working_3-way'!X326=0),IF(Q326&gt;0,-Q326^(1/3),(-Q326)^(1/3)),'OddsRatio_working_3-way'!AM326-'OddsRatio_working_3-way'!R326/3)</f>
        <v>-0.69338514036956245</v>
      </c>
      <c r="AT326" s="11">
        <f>IF(('OddsRatio_working_3-way'!X326=0),IF(Q326&gt;0,-Q326^(1/3),(-Q326)^(1/3)),'OddsRatio_working_3-way'!AN326-'OddsRatio_working_3-way'!R326/3)</f>
        <v>-0.34671057806144273</v>
      </c>
      <c r="AU326" s="11">
        <f>IF(('OddsRatio_working_3-way'!X326=0),0,'OddsRatio_working_3-way'!AO326)</f>
        <v>0</v>
      </c>
      <c r="AV326" s="11">
        <f>IF(('OddsRatio_working_3-way'!X326=0),0,'OddsRatio_working_3-way'!AP326)</f>
        <v>0</v>
      </c>
      <c r="AW326" s="11">
        <f>IF(('OddsRatio_working_3-way'!X326=0),0,'OddsRatio_working_3-way'!AQ326)</f>
        <v>0</v>
      </c>
    </row>
    <row r="327" spans="1:49" x14ac:dyDescent="0.2">
      <c r="A327" s="4">
        <f>IF('True_Odds_Calculator_3-way'!A328="","",'True_Odds_Calculator_3-way'!A328)</f>
        <v>3.53</v>
      </c>
      <c r="B327" s="4">
        <f>IF('True_Odds_Calculator_3-way'!B328="","",'True_Odds_Calculator_3-way'!B328)</f>
        <v>3.85</v>
      </c>
      <c r="C327" s="4">
        <f>IF('True_Odds_Calculator_3-way'!C328="","",'True_Odds_Calculator_3-way'!C328)</f>
        <v>1.99</v>
      </c>
      <c r="D327" s="9">
        <f t="shared" si="78"/>
        <v>0.26903723464758261</v>
      </c>
      <c r="E327" s="9">
        <f t="shared" si="79"/>
        <v>0.24626875523607183</v>
      </c>
      <c r="F327" s="9">
        <f t="shared" si="80"/>
        <v>0.48469401011634577</v>
      </c>
      <c r="G327" s="9">
        <f t="shared" si="81"/>
        <v>1.0738962933906213</v>
      </c>
      <c r="H327" s="9">
        <f t="shared" si="82"/>
        <v>3.7169576222782714</v>
      </c>
      <c r="I327" s="9">
        <f t="shared" si="83"/>
        <v>4.0606044361632705</v>
      </c>
      <c r="J327" s="9">
        <f t="shared" si="84"/>
        <v>2.0631573304567152</v>
      </c>
      <c r="K327" s="11">
        <f t="shared" si="85"/>
        <v>0.28328611898016998</v>
      </c>
      <c r="L327" s="11">
        <f t="shared" si="86"/>
        <v>0.25974025974025972</v>
      </c>
      <c r="M327" s="11">
        <f t="shared" si="87"/>
        <v>0.50251256281407031</v>
      </c>
      <c r="N327" s="11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-0.26394416436695833</v>
      </c>
      <c r="O327" s="11">
        <f>0</f>
        <v>0</v>
      </c>
      <c r="P327" s="11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0.23553254296204168</v>
      </c>
      <c r="Q327" s="11">
        <f>2*'OddsRatio_working_3-way'!K327*'OddsRatio_working_3-way'!L327*'OddsRatio_working_3-way'!M327</f>
        <v>7.3950562939416542E-2</v>
      </c>
      <c r="R327" s="11">
        <f t="shared" si="88"/>
        <v>0</v>
      </c>
      <c r="S327" s="11">
        <f t="shared" si="89"/>
        <v>-0.89235745570257685</v>
      </c>
      <c r="T327" s="11">
        <f t="shared" si="90"/>
        <v>-0.28017502533832866</v>
      </c>
      <c r="U327" s="11">
        <f>'OddsRatio_working_3-way'!S327-'OddsRatio_working_3-way'!R327^2/3</f>
        <v>-0.89235745570257685</v>
      </c>
      <c r="V327" s="11">
        <f>'OddsRatio_working_3-way'!S327*'OddsRatio_working_3-way'!R327/3-2*'OddsRatio_working_3-way'!R327^3/27-'OddsRatio_working_3-way'!T327</f>
        <v>0.28017502533832866</v>
      </c>
      <c r="W327" s="11">
        <f>'OddsRatio_working_3-way'!V327^2+4*'OddsRatio_working_3-way'!U327^3/27</f>
        <v>-2.6773936491163677E-2</v>
      </c>
      <c r="X327" s="11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0.16222821988983357</v>
      </c>
      <c r="Y327" s="11">
        <f>IF('OddsRatio_working_3-way'!W327&gt;=0,IF('OddsRatio_working_3-way'!V327+SQRT('OddsRatio_working_3-way'!W327)&gt;0,0,PI()),ACOS('OddsRatio_working_3-way'!V327/(2*'OddsRatio_working_3-way'!X327)))</f>
        <v>0.52858559871405597</v>
      </c>
      <c r="Z327" s="11">
        <f>'OddsRatio_working_3-way'!X327^(1/3)*COS('OddsRatio_working_3-way'!Y327/3)</f>
        <v>0.53694814669531066</v>
      </c>
      <c r="AA327" s="11">
        <f>'OddsRatio_working_3-way'!X327^(1/3)*COS(('OddsRatio_working_3-way'!Y327+2*PI())/3)</f>
        <v>-0.35126525491911004</v>
      </c>
      <c r="AB327" s="11">
        <f>'OddsRatio_working_3-way'!X327^(1/3)*COS(('OddsRatio_working_3-way'!Y327+4*PI())/3)</f>
        <v>-0.18568289177620073</v>
      </c>
      <c r="AC327" s="11">
        <f>'OddsRatio_working_3-way'!X327^(1/3)*SIN('OddsRatio_working_3-way'!Y327/3)</f>
        <v>9.5599021933613124E-2</v>
      </c>
      <c r="AD327" s="11">
        <f>'OddsRatio_working_3-way'!X327^(1/3)*SIN(('OddsRatio_working_3-way'!Y327+2*PI())/3)</f>
        <v>0.41721122458630583</v>
      </c>
      <c r="AE327" s="11">
        <f>'OddsRatio_working_3-way'!X327^(1/3)*SIN(('OddsRatio_working_3-way'!Y327+4*PI())/3)</f>
        <v>-0.51281024651991891</v>
      </c>
      <c r="AF327" s="11">
        <f>-'OddsRatio_working_3-way'!U327/(3*'OddsRatio_working_3-way'!X327^(1/3))*COS(('OddsRatio_working_3-way'!Y327)/3)</f>
        <v>0.53694814669531066</v>
      </c>
      <c r="AG327" s="11">
        <f>-'OddsRatio_working_3-way'!U327/(3*'OddsRatio_working_3-way'!X327^(1/3))*COS(('OddsRatio_working_3-way'!Y327+2*PI())/3)</f>
        <v>-0.35126525491911004</v>
      </c>
      <c r="AH327" s="11">
        <f>-'OddsRatio_working_3-way'!U327/(3*'OddsRatio_working_3-way'!X327^(1/3))*COS(('OddsRatio_working_3-way'!Y327+4*PI())/3)</f>
        <v>-0.18568289177620073</v>
      </c>
      <c r="AI327" s="11">
        <f>'OddsRatio_working_3-way'!U327/(3*'OddsRatio_working_3-way'!X327^(1/3))*SIN(('OddsRatio_working_3-way'!Y327)/3)</f>
        <v>-9.5599021933613124E-2</v>
      </c>
      <c r="AJ327" s="11">
        <f>'OddsRatio_working_3-way'!U327/(3*'OddsRatio_working_3-way'!X327^(1/3))*SIN(('OddsRatio_working_3-way'!Y327+2*PI())/3)</f>
        <v>-0.41721122458630583</v>
      </c>
      <c r="AK327" s="11">
        <f>'OddsRatio_working_3-way'!U327/(3*'OddsRatio_working_3-way'!X327^(1/3))*SIN(('OddsRatio_working_3-way'!Y327+4*PI())/3)</f>
        <v>0.51281024651991891</v>
      </c>
      <c r="AL327" s="11">
        <f>'OddsRatio_working_3-way'!Z327+'OddsRatio_working_3-way'!AF327</f>
        <v>1.0738962933906213</v>
      </c>
      <c r="AM327" s="11">
        <f>'OddsRatio_working_3-way'!AA327+'OddsRatio_working_3-way'!AG327</f>
        <v>-0.70253050983822007</v>
      </c>
      <c r="AN327" s="11">
        <f>'OddsRatio_working_3-way'!AB327+'OddsRatio_working_3-way'!AH327</f>
        <v>-0.37136578355240146</v>
      </c>
      <c r="AO327" s="11">
        <f>'OddsRatio_working_3-way'!AC327+'OddsRatio_working_3-way'!AI327</f>
        <v>0</v>
      </c>
      <c r="AP327" s="11">
        <f>'OddsRatio_working_3-way'!AD327+'OddsRatio_working_3-way'!AJ327</f>
        <v>0</v>
      </c>
      <c r="AQ327" s="11">
        <f>'OddsRatio_working_3-way'!AE327+'OddsRatio_working_3-way'!AK327</f>
        <v>0</v>
      </c>
      <c r="AR327" s="10">
        <f>IF(A327="","",IF(('OddsRatio_working_3-way'!X327=0),IF(Q327&gt;0,-Q327^(1/3),(-Q327)^(1/3)),'OddsRatio_working_3-way'!AL327-'OddsRatio_working_3-way'!R327/3))</f>
        <v>1.0738962933906213</v>
      </c>
      <c r="AS327" s="11">
        <f>IF(('OddsRatio_working_3-way'!X327=0),IF(Q327&gt;0,-Q327^(1/3),(-Q327)^(1/3)),'OddsRatio_working_3-way'!AM327-'OddsRatio_working_3-way'!R327/3)</f>
        <v>-0.70253050983822007</v>
      </c>
      <c r="AT327" s="11">
        <f>IF(('OddsRatio_working_3-way'!X327=0),IF(Q327&gt;0,-Q327^(1/3),(-Q327)^(1/3)),'OddsRatio_working_3-way'!AN327-'OddsRatio_working_3-way'!R327/3)</f>
        <v>-0.37136578355240146</v>
      </c>
      <c r="AU327" s="11">
        <f>IF(('OddsRatio_working_3-way'!X327=0),0,'OddsRatio_working_3-way'!AO327)</f>
        <v>0</v>
      </c>
      <c r="AV327" s="11">
        <f>IF(('OddsRatio_working_3-way'!X327=0),0,'OddsRatio_working_3-way'!AP327)</f>
        <v>0</v>
      </c>
      <c r="AW327" s="11">
        <f>IF(('OddsRatio_working_3-way'!X327=0),0,'OddsRatio_working_3-way'!AQ327)</f>
        <v>0</v>
      </c>
    </row>
    <row r="328" spans="1:49" x14ac:dyDescent="0.2">
      <c r="A328" s="4">
        <f>IF('True_Odds_Calculator_3-way'!A329="","",'True_Odds_Calculator_3-way'!A329)</f>
        <v>1.1299999999999999</v>
      </c>
      <c r="B328" s="4">
        <f>IF('True_Odds_Calculator_3-way'!B329="","",'True_Odds_Calculator_3-way'!B329)</f>
        <v>8.4</v>
      </c>
      <c r="C328" s="4">
        <f>IF('True_Odds_Calculator_3-way'!C329="","",'True_Odds_Calculator_3-way'!C329)</f>
        <v>19.350000000000001</v>
      </c>
      <c r="D328" s="9">
        <f t="shared" si="78"/>
        <v>0.8604320833175817</v>
      </c>
      <c r="E328" s="9">
        <f t="shared" si="79"/>
        <v>9.7720102530931691E-2</v>
      </c>
      <c r="F328" s="9">
        <f t="shared" si="80"/>
        <v>4.1847814151486688E-2</v>
      </c>
      <c r="G328" s="9">
        <f t="shared" si="81"/>
        <v>1.24774445294512</v>
      </c>
      <c r="H328" s="9">
        <f t="shared" si="82"/>
        <v>1.1622067788828656</v>
      </c>
      <c r="I328" s="9">
        <f t="shared" si="83"/>
        <v>10.233308951793889</v>
      </c>
      <c r="J328" s="9">
        <f t="shared" si="84"/>
        <v>23.896110711542956</v>
      </c>
      <c r="K328" s="11">
        <f t="shared" si="85"/>
        <v>0.88495575221238942</v>
      </c>
      <c r="L328" s="11">
        <f t="shared" si="86"/>
        <v>0.11904761904761904</v>
      </c>
      <c r="M328" s="11">
        <f t="shared" si="87"/>
        <v>5.1679586563307491E-2</v>
      </c>
      <c r="N328" s="11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-9.6110855217667379E-2</v>
      </c>
      <c r="O328" s="11">
        <f>0</f>
        <v>0</v>
      </c>
      <c r="P328" s="11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0.14090473032642206</v>
      </c>
      <c r="Q328" s="11">
        <f>2*'OddsRatio_working_3-way'!K328*'OddsRatio_working_3-way'!L328*'OddsRatio_working_3-way'!M328</f>
        <v>1.0889082714561208E-2</v>
      </c>
      <c r="R328" s="11">
        <f t="shared" si="88"/>
        <v>0</v>
      </c>
      <c r="S328" s="11">
        <f t="shared" si="89"/>
        <v>-1.4660646813235363</v>
      </c>
      <c r="T328" s="11">
        <f t="shared" si="90"/>
        <v>-0.1132971160219116</v>
      </c>
      <c r="U328" s="11">
        <f>'OddsRatio_working_3-way'!S328-'OddsRatio_working_3-way'!R328^2/3</f>
        <v>-1.4660646813235363</v>
      </c>
      <c r="V328" s="11">
        <f>'OddsRatio_working_3-way'!S328*'OddsRatio_working_3-way'!R328/3-2*'OddsRatio_working_3-way'!R328^3/27-'OddsRatio_working_3-way'!T328</f>
        <v>0.1132971160219116</v>
      </c>
      <c r="W328" s="11">
        <f>'OddsRatio_working_3-way'!V328^2+4*'OddsRatio_working_3-way'!U328^3/27</f>
        <v>-0.45399039241426797</v>
      </c>
      <c r="X328" s="11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0.3416235607043045</v>
      </c>
      <c r="Y328" s="11">
        <f>IF('OddsRatio_working_3-way'!W328&gt;=0,IF('OddsRatio_working_3-way'!V328+SQRT('OddsRatio_working_3-way'!W328)&gt;0,0,PI()),ACOS('OddsRatio_working_3-way'!V328/(2*'OddsRatio_working_3-way'!X328)))</f>
        <v>1.404205261668457</v>
      </c>
      <c r="Z328" s="11">
        <f>'OddsRatio_working_3-way'!X328^(1/3)*COS('OddsRatio_working_3-way'!Y328/3)</f>
        <v>0.62387222647256002</v>
      </c>
      <c r="AA328" s="11">
        <f>'OddsRatio_working_3-way'!X328^(1/3)*COS(('OddsRatio_working_3-way'!Y328+2*PI())/3)</f>
        <v>-0.58507299120776923</v>
      </c>
      <c r="AB328" s="11">
        <f>'OddsRatio_working_3-way'!X328^(1/3)*COS(('OddsRatio_working_3-way'!Y328+4*PI())/3)</f>
        <v>-3.8799235264791163E-2</v>
      </c>
      <c r="AC328" s="11">
        <f>'OddsRatio_working_3-way'!X328^(1/3)*SIN('OddsRatio_working_3-way'!Y328/3)</f>
        <v>0.31539130004490656</v>
      </c>
      <c r="AD328" s="11">
        <f>'OddsRatio_working_3-way'!X328^(1/3)*SIN(('OddsRatio_working_3-way'!Y328+2*PI())/3)</f>
        <v>0.38259354681834246</v>
      </c>
      <c r="AE328" s="11">
        <f>'OddsRatio_working_3-way'!X328^(1/3)*SIN(('OddsRatio_working_3-way'!Y328+4*PI())/3)</f>
        <v>-0.6979848468632488</v>
      </c>
      <c r="AF328" s="11">
        <f>-'OddsRatio_working_3-way'!U328/(3*'OddsRatio_working_3-way'!X328^(1/3))*COS(('OddsRatio_working_3-way'!Y328)/3)</f>
        <v>0.62387222647255991</v>
      </c>
      <c r="AG328" s="11">
        <f>-'OddsRatio_working_3-way'!U328/(3*'OddsRatio_working_3-way'!X328^(1/3))*COS(('OddsRatio_working_3-way'!Y328+2*PI())/3)</f>
        <v>-0.58507299120776912</v>
      </c>
      <c r="AH328" s="11">
        <f>-'OddsRatio_working_3-way'!U328/(3*'OddsRatio_working_3-way'!X328^(1/3))*COS(('OddsRatio_working_3-way'!Y328+4*PI())/3)</f>
        <v>-3.8799235264791156E-2</v>
      </c>
      <c r="AI328" s="11">
        <f>'OddsRatio_working_3-way'!U328/(3*'OddsRatio_working_3-way'!X328^(1/3))*SIN(('OddsRatio_working_3-way'!Y328)/3)</f>
        <v>-0.31539130004490651</v>
      </c>
      <c r="AJ328" s="11">
        <f>'OddsRatio_working_3-way'!U328/(3*'OddsRatio_working_3-way'!X328^(1/3))*SIN(('OddsRatio_working_3-way'!Y328+2*PI())/3)</f>
        <v>-0.3825935468183424</v>
      </c>
      <c r="AK328" s="11">
        <f>'OddsRatio_working_3-way'!U328/(3*'OddsRatio_working_3-way'!X328^(1/3))*SIN(('OddsRatio_working_3-way'!Y328+4*PI())/3)</f>
        <v>0.69798484686324869</v>
      </c>
      <c r="AL328" s="11">
        <f>'OddsRatio_working_3-way'!Z328+'OddsRatio_working_3-way'!AF328</f>
        <v>1.24774445294512</v>
      </c>
      <c r="AM328" s="11">
        <f>'OddsRatio_working_3-way'!AA328+'OddsRatio_working_3-way'!AG328</f>
        <v>-1.1701459824155385</v>
      </c>
      <c r="AN328" s="11">
        <f>'OddsRatio_working_3-way'!AB328+'OddsRatio_working_3-way'!AH328</f>
        <v>-7.7598470529582325E-2</v>
      </c>
      <c r="AO328" s="11">
        <f>'OddsRatio_working_3-way'!AC328+'OddsRatio_working_3-way'!AI328</f>
        <v>0</v>
      </c>
      <c r="AP328" s="11">
        <f>'OddsRatio_working_3-way'!AD328+'OddsRatio_working_3-way'!AJ328</f>
        <v>0</v>
      </c>
      <c r="AQ328" s="11">
        <f>'OddsRatio_working_3-way'!AE328+'OddsRatio_working_3-way'!AK328</f>
        <v>0</v>
      </c>
      <c r="AR328" s="10">
        <f>IF(A328="","",IF(('OddsRatio_working_3-way'!X328=0),IF(Q328&gt;0,-Q328^(1/3),(-Q328)^(1/3)),'OddsRatio_working_3-way'!AL328-'OddsRatio_working_3-way'!R328/3))</f>
        <v>1.24774445294512</v>
      </c>
      <c r="AS328" s="11">
        <f>IF(('OddsRatio_working_3-way'!X328=0),IF(Q328&gt;0,-Q328^(1/3),(-Q328)^(1/3)),'OddsRatio_working_3-way'!AM328-'OddsRatio_working_3-way'!R328/3)</f>
        <v>-1.1701459824155385</v>
      </c>
      <c r="AT328" s="11">
        <f>IF(('OddsRatio_working_3-way'!X328=0),IF(Q328&gt;0,-Q328^(1/3),(-Q328)^(1/3)),'OddsRatio_working_3-way'!AN328-'OddsRatio_working_3-way'!R328/3)</f>
        <v>-7.7598470529582325E-2</v>
      </c>
      <c r="AU328" s="11">
        <f>IF(('OddsRatio_working_3-way'!X328=0),0,'OddsRatio_working_3-way'!AO328)</f>
        <v>0</v>
      </c>
      <c r="AV328" s="11">
        <f>IF(('OddsRatio_working_3-way'!X328=0),0,'OddsRatio_working_3-way'!AP328)</f>
        <v>0</v>
      </c>
      <c r="AW328" s="11">
        <f>IF(('OddsRatio_working_3-way'!X328=0),0,'OddsRatio_working_3-way'!AQ328)</f>
        <v>0</v>
      </c>
    </row>
    <row r="329" spans="1:49" x14ac:dyDescent="0.2">
      <c r="A329" s="4">
        <f>IF('True_Odds_Calculator_3-way'!A330="","",'True_Odds_Calculator_3-way'!A330)</f>
        <v>1.68</v>
      </c>
      <c r="B329" s="4">
        <f>IF('True_Odds_Calculator_3-way'!B330="","",'True_Odds_Calculator_3-way'!B330)</f>
        <v>3.69</v>
      </c>
      <c r="C329" s="4">
        <f>IF('True_Odds_Calculator_3-way'!C330="","",'True_Odds_Calculator_3-way'!C330)</f>
        <v>5.32</v>
      </c>
      <c r="D329" s="9">
        <f t="shared" si="78"/>
        <v>0.5727080429724376</v>
      </c>
      <c r="E329" s="9">
        <f t="shared" si="79"/>
        <v>0.25307193022223551</v>
      </c>
      <c r="F329" s="9">
        <f t="shared" si="80"/>
        <v>0.17422002680532711</v>
      </c>
      <c r="G329" s="9">
        <f t="shared" si="81"/>
        <v>1.0971917240400522</v>
      </c>
      <c r="H329" s="9">
        <f t="shared" si="82"/>
        <v>1.7460903723472352</v>
      </c>
      <c r="I329" s="9">
        <f t="shared" si="83"/>
        <v>3.951445737667739</v>
      </c>
      <c r="J329" s="9">
        <f t="shared" si="84"/>
        <v>5.7398682478530247</v>
      </c>
      <c r="K329" s="11">
        <f t="shared" si="85"/>
        <v>0.59523809523809523</v>
      </c>
      <c r="L329" s="11">
        <f t="shared" si="86"/>
        <v>0.2710027100271003</v>
      </c>
      <c r="M329" s="11">
        <f t="shared" si="87"/>
        <v>0.18796992481203006</v>
      </c>
      <c r="N329" s="11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-0.23960598360011531</v>
      </c>
      <c r="O329" s="11">
        <f>0</f>
        <v>0</v>
      </c>
      <c r="P329" s="11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0.23317342912061417</v>
      </c>
      <c r="Q329" s="11">
        <f>2*'OddsRatio_working_3-way'!K329*'OddsRatio_working_3-way'!L329*'OddsRatio_working_3-way'!M329</f>
        <v>6.0643284556726698E-2</v>
      </c>
      <c r="R329" s="11">
        <f t="shared" si="88"/>
        <v>0</v>
      </c>
      <c r="S329" s="11">
        <f t="shared" si="89"/>
        <v>-0.97315361501891118</v>
      </c>
      <c r="T329" s="11">
        <f t="shared" si="90"/>
        <v>-0.25309586866551653</v>
      </c>
      <c r="U329" s="11">
        <f>'OddsRatio_working_3-way'!S329-'OddsRatio_working_3-way'!R329^2/3</f>
        <v>-0.97315361501891118</v>
      </c>
      <c r="V329" s="11">
        <f>'OddsRatio_working_3-way'!S329*'OddsRatio_working_3-way'!R329/3-2*'OddsRatio_working_3-way'!R329^3/27-'OddsRatio_working_3-way'!T329</f>
        <v>0.25309586866551653</v>
      </c>
      <c r="W329" s="11">
        <f>'OddsRatio_working_3-way'!V329^2+4*'OddsRatio_working_3-way'!U329^3/27</f>
        <v>-7.2476359970323131E-2</v>
      </c>
      <c r="X329" s="11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0.1847524551297462</v>
      </c>
      <c r="Y329" s="11">
        <f>IF('OddsRatio_working_3-way'!W329&gt;=0,IF('OddsRatio_working_3-way'!V329+SQRT('OddsRatio_working_3-way'!W329)&gt;0,0,PI()),ACOS('OddsRatio_working_3-way'!V329/(2*'OddsRatio_working_3-way'!X329)))</f>
        <v>0.81624832800657965</v>
      </c>
      <c r="Z329" s="11">
        <f>'OddsRatio_working_3-way'!X329^(1/3)*COS('OddsRatio_working_3-way'!Y329/3)</f>
        <v>0.54859586202002608</v>
      </c>
      <c r="AA329" s="11">
        <f>'OddsRatio_working_3-way'!X329^(1/3)*COS(('OddsRatio_working_3-way'!Y329+2*PI())/3)</f>
        <v>-0.40685108595400576</v>
      </c>
      <c r="AB329" s="11">
        <f>'OddsRatio_working_3-way'!X329^(1/3)*COS(('OddsRatio_working_3-way'!Y329+4*PI())/3)</f>
        <v>-0.14174477606602051</v>
      </c>
      <c r="AC329" s="11">
        <f>'OddsRatio_working_3-way'!X329^(1/3)*SIN('OddsRatio_working_3-way'!Y329/3)</f>
        <v>0.15305919937769677</v>
      </c>
      <c r="AD329" s="11">
        <f>'OddsRatio_working_3-way'!X329^(1/3)*SIN(('OddsRatio_working_3-way'!Y329+2*PI())/3)</f>
        <v>0.39856835323151701</v>
      </c>
      <c r="AE329" s="11">
        <f>'OddsRatio_working_3-way'!X329^(1/3)*SIN(('OddsRatio_working_3-way'!Y329+4*PI())/3)</f>
        <v>-0.5516275526092137</v>
      </c>
      <c r="AF329" s="11">
        <f>-'OddsRatio_working_3-way'!U329/(3*'OddsRatio_working_3-way'!X329^(1/3))*COS(('OddsRatio_working_3-way'!Y329)/3)</f>
        <v>0.54859586202002608</v>
      </c>
      <c r="AG329" s="11">
        <f>-'OddsRatio_working_3-way'!U329/(3*'OddsRatio_working_3-way'!X329^(1/3))*COS(('OddsRatio_working_3-way'!Y329+2*PI())/3)</f>
        <v>-0.40685108595400576</v>
      </c>
      <c r="AH329" s="11">
        <f>-'OddsRatio_working_3-way'!U329/(3*'OddsRatio_working_3-way'!X329^(1/3))*COS(('OddsRatio_working_3-way'!Y329+4*PI())/3)</f>
        <v>-0.14174477606602051</v>
      </c>
      <c r="AI329" s="11">
        <f>'OddsRatio_working_3-way'!U329/(3*'OddsRatio_working_3-way'!X329^(1/3))*SIN(('OddsRatio_working_3-way'!Y329)/3)</f>
        <v>-0.15305919937769677</v>
      </c>
      <c r="AJ329" s="11">
        <f>'OddsRatio_working_3-way'!U329/(3*'OddsRatio_working_3-way'!X329^(1/3))*SIN(('OddsRatio_working_3-way'!Y329+2*PI())/3)</f>
        <v>-0.39856835323151701</v>
      </c>
      <c r="AK329" s="11">
        <f>'OddsRatio_working_3-way'!U329/(3*'OddsRatio_working_3-way'!X329^(1/3))*SIN(('OddsRatio_working_3-way'!Y329+4*PI())/3)</f>
        <v>0.5516275526092137</v>
      </c>
      <c r="AL329" s="11">
        <f>'OddsRatio_working_3-way'!Z329+'OddsRatio_working_3-way'!AF329</f>
        <v>1.0971917240400522</v>
      </c>
      <c r="AM329" s="11">
        <f>'OddsRatio_working_3-way'!AA329+'OddsRatio_working_3-way'!AG329</f>
        <v>-0.81370217190801153</v>
      </c>
      <c r="AN329" s="11">
        <f>'OddsRatio_working_3-way'!AB329+'OddsRatio_working_3-way'!AH329</f>
        <v>-0.28348955213204102</v>
      </c>
      <c r="AO329" s="11">
        <f>'OddsRatio_working_3-way'!AC329+'OddsRatio_working_3-way'!AI329</f>
        <v>0</v>
      </c>
      <c r="AP329" s="11">
        <f>'OddsRatio_working_3-way'!AD329+'OddsRatio_working_3-way'!AJ329</f>
        <v>0</v>
      </c>
      <c r="AQ329" s="11">
        <f>'OddsRatio_working_3-way'!AE329+'OddsRatio_working_3-way'!AK329</f>
        <v>0</v>
      </c>
      <c r="AR329" s="10">
        <f>IF(A329="","",IF(('OddsRatio_working_3-way'!X329=0),IF(Q329&gt;0,-Q329^(1/3),(-Q329)^(1/3)),'OddsRatio_working_3-way'!AL329-'OddsRatio_working_3-way'!R329/3))</f>
        <v>1.0971917240400522</v>
      </c>
      <c r="AS329" s="11">
        <f>IF(('OddsRatio_working_3-way'!X329=0),IF(Q329&gt;0,-Q329^(1/3),(-Q329)^(1/3)),'OddsRatio_working_3-way'!AM329-'OddsRatio_working_3-way'!R329/3)</f>
        <v>-0.81370217190801153</v>
      </c>
      <c r="AT329" s="11">
        <f>IF(('OddsRatio_working_3-way'!X329=0),IF(Q329&gt;0,-Q329^(1/3),(-Q329)^(1/3)),'OddsRatio_working_3-way'!AN329-'OddsRatio_working_3-way'!R329/3)</f>
        <v>-0.28348955213204102</v>
      </c>
      <c r="AU329" s="11">
        <f>IF(('OddsRatio_working_3-way'!X329=0),0,'OddsRatio_working_3-way'!AO329)</f>
        <v>0</v>
      </c>
      <c r="AV329" s="11">
        <f>IF(('OddsRatio_working_3-way'!X329=0),0,'OddsRatio_working_3-way'!AP329)</f>
        <v>0</v>
      </c>
      <c r="AW329" s="11">
        <f>IF(('OddsRatio_working_3-way'!X329=0),0,'OddsRatio_working_3-way'!AQ329)</f>
        <v>0</v>
      </c>
    </row>
    <row r="330" spans="1:49" x14ac:dyDescent="0.2">
      <c r="A330" s="4">
        <f>IF('True_Odds_Calculator_3-way'!A331="","",'True_Odds_Calculator_3-way'!A331)</f>
        <v>1.62</v>
      </c>
      <c r="B330" s="4">
        <f>IF('True_Odds_Calculator_3-way'!B331="","",'True_Odds_Calculator_3-way'!B331)</f>
        <v>3.92</v>
      </c>
      <c r="C330" s="4">
        <f>IF('True_Odds_Calculator_3-way'!C331="","",'True_Odds_Calculator_3-way'!C331)</f>
        <v>5.45</v>
      </c>
      <c r="D330" s="9">
        <f t="shared" si="78"/>
        <v>0.59385227247196593</v>
      </c>
      <c r="E330" s="9">
        <f t="shared" si="79"/>
        <v>0.23690816955761443</v>
      </c>
      <c r="F330" s="9">
        <f t="shared" si="80"/>
        <v>0.16923955797041962</v>
      </c>
      <c r="G330" s="9">
        <f t="shared" si="81"/>
        <v>1.1030975383105066</v>
      </c>
      <c r="H330" s="9">
        <f t="shared" si="82"/>
        <v>1.6839204737525142</v>
      </c>
      <c r="I330" s="9">
        <f t="shared" si="83"/>
        <v>4.2210448118666797</v>
      </c>
      <c r="J330" s="9">
        <f t="shared" si="84"/>
        <v>5.9087840454817551</v>
      </c>
      <c r="K330" s="11">
        <f t="shared" si="85"/>
        <v>0.61728395061728392</v>
      </c>
      <c r="L330" s="11">
        <f t="shared" si="86"/>
        <v>0.25510204081632654</v>
      </c>
      <c r="M330" s="11">
        <f t="shared" si="87"/>
        <v>0.18348623853211007</v>
      </c>
      <c r="N330" s="11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-0.23277533915367032</v>
      </c>
      <c r="O330" s="11">
        <f>0</f>
        <v>0</v>
      </c>
      <c r="P330" s="11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0.23086026799438766</v>
      </c>
      <c r="Q330" s="11">
        <f>2*'OddsRatio_working_3-way'!K330*'OddsRatio_working_3-way'!L330*'OddsRatio_working_3-way'!M330</f>
        <v>5.7787301125003174E-2</v>
      </c>
      <c r="R330" s="11">
        <f t="shared" si="88"/>
        <v>0</v>
      </c>
      <c r="S330" s="11">
        <f t="shared" si="89"/>
        <v>-0.99177287780464407</v>
      </c>
      <c r="T330" s="11">
        <f t="shared" si="90"/>
        <v>-0.24825353637162556</v>
      </c>
      <c r="U330" s="11">
        <f>'OddsRatio_working_3-way'!S330-'OddsRatio_working_3-way'!R330^2/3</f>
        <v>-0.99177287780464407</v>
      </c>
      <c r="V330" s="11">
        <f>'OddsRatio_working_3-way'!S330*'OddsRatio_working_3-way'!R330/3-2*'OddsRatio_working_3-way'!R330^3/27-'OddsRatio_working_3-way'!T330</f>
        <v>0.24825353637162556</v>
      </c>
      <c r="W330" s="11">
        <f>'OddsRatio_working_3-way'!V330^2+4*'OddsRatio_working_3-way'!U330^3/27</f>
        <v>-8.2891831038327007E-2</v>
      </c>
      <c r="X330" s="11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0.19008001562456864</v>
      </c>
      <c r="Y330" s="11">
        <f>IF('OddsRatio_working_3-way'!W330&gt;=0,IF('OddsRatio_working_3-way'!V330+SQRT('OddsRatio_working_3-way'!W330)&gt;0,0,PI()),ACOS('OddsRatio_working_3-way'!V330/(2*'OddsRatio_working_3-way'!X330)))</f>
        <v>0.85922609767313729</v>
      </c>
      <c r="Z330" s="11">
        <f>'OddsRatio_working_3-way'!X330^(1/3)*COS('OddsRatio_working_3-way'!Y330/3)</f>
        <v>0.5515487691552533</v>
      </c>
      <c r="AA330" s="11">
        <f>'OddsRatio_working_3-way'!X330^(1/3)*COS(('OddsRatio_working_3-way'!Y330+2*PI())/3)</f>
        <v>-0.41644664866566533</v>
      </c>
      <c r="AB330" s="11">
        <f>'OddsRatio_working_3-way'!X330^(1/3)*COS(('OddsRatio_working_3-way'!Y330+4*PI())/3)</f>
        <v>-0.13510212048958808</v>
      </c>
      <c r="AC330" s="11">
        <f>'OddsRatio_working_3-way'!X330^(1/3)*SIN('OddsRatio_working_3-way'!Y330/3)</f>
        <v>0.16243433907748642</v>
      </c>
      <c r="AD330" s="11">
        <f>'OddsRatio_working_3-way'!X330^(1/3)*SIN(('OddsRatio_working_3-way'!Y330+2*PI())/3)</f>
        <v>0.39643807597574504</v>
      </c>
      <c r="AE330" s="11">
        <f>'OddsRatio_working_3-way'!X330^(1/3)*SIN(('OddsRatio_working_3-way'!Y330+4*PI())/3)</f>
        <v>-0.5588724150532316</v>
      </c>
      <c r="AF330" s="11">
        <f>-'OddsRatio_working_3-way'!U330/(3*'OddsRatio_working_3-way'!X330^(1/3))*COS(('OddsRatio_working_3-way'!Y330)/3)</f>
        <v>0.5515487691552533</v>
      </c>
      <c r="AG330" s="11">
        <f>-'OddsRatio_working_3-way'!U330/(3*'OddsRatio_working_3-way'!X330^(1/3))*COS(('OddsRatio_working_3-way'!Y330+2*PI())/3)</f>
        <v>-0.41644664866566533</v>
      </c>
      <c r="AH330" s="11">
        <f>-'OddsRatio_working_3-way'!U330/(3*'OddsRatio_working_3-way'!X330^(1/3))*COS(('OddsRatio_working_3-way'!Y330+4*PI())/3)</f>
        <v>-0.13510212048958808</v>
      </c>
      <c r="AI330" s="11">
        <f>'OddsRatio_working_3-way'!U330/(3*'OddsRatio_working_3-way'!X330^(1/3))*SIN(('OddsRatio_working_3-way'!Y330)/3)</f>
        <v>-0.16243433907748642</v>
      </c>
      <c r="AJ330" s="11">
        <f>'OddsRatio_working_3-way'!U330/(3*'OddsRatio_working_3-way'!X330^(1/3))*SIN(('OddsRatio_working_3-way'!Y330+2*PI())/3)</f>
        <v>-0.39643807597574504</v>
      </c>
      <c r="AK330" s="11">
        <f>'OddsRatio_working_3-way'!U330/(3*'OddsRatio_working_3-way'!X330^(1/3))*SIN(('OddsRatio_working_3-way'!Y330+4*PI())/3)</f>
        <v>0.5588724150532316</v>
      </c>
      <c r="AL330" s="11">
        <f>'OddsRatio_working_3-way'!Z330+'OddsRatio_working_3-way'!AF330</f>
        <v>1.1030975383105066</v>
      </c>
      <c r="AM330" s="11">
        <f>'OddsRatio_working_3-way'!AA330+'OddsRatio_working_3-way'!AG330</f>
        <v>-0.83289329733133066</v>
      </c>
      <c r="AN330" s="11">
        <f>'OddsRatio_working_3-way'!AB330+'OddsRatio_working_3-way'!AH330</f>
        <v>-0.27020424097917617</v>
      </c>
      <c r="AO330" s="11">
        <f>'OddsRatio_working_3-way'!AC330+'OddsRatio_working_3-way'!AI330</f>
        <v>0</v>
      </c>
      <c r="AP330" s="11">
        <f>'OddsRatio_working_3-way'!AD330+'OddsRatio_working_3-way'!AJ330</f>
        <v>0</v>
      </c>
      <c r="AQ330" s="11">
        <f>'OddsRatio_working_3-way'!AE330+'OddsRatio_working_3-way'!AK330</f>
        <v>0</v>
      </c>
      <c r="AR330" s="10">
        <f>IF(A330="","",IF(('OddsRatio_working_3-way'!X330=0),IF(Q330&gt;0,-Q330^(1/3),(-Q330)^(1/3)),'OddsRatio_working_3-way'!AL330-'OddsRatio_working_3-way'!R330/3))</f>
        <v>1.1030975383105066</v>
      </c>
      <c r="AS330" s="11">
        <f>IF(('OddsRatio_working_3-way'!X330=0),IF(Q330&gt;0,-Q330^(1/3),(-Q330)^(1/3)),'OddsRatio_working_3-way'!AM330-'OddsRatio_working_3-way'!R330/3)</f>
        <v>-0.83289329733133066</v>
      </c>
      <c r="AT330" s="11">
        <f>IF(('OddsRatio_working_3-way'!X330=0),IF(Q330&gt;0,-Q330^(1/3),(-Q330)^(1/3)),'OddsRatio_working_3-way'!AN330-'OddsRatio_working_3-way'!R330/3)</f>
        <v>-0.27020424097917617</v>
      </c>
      <c r="AU330" s="11">
        <f>IF(('OddsRatio_working_3-way'!X330=0),0,'OddsRatio_working_3-way'!AO330)</f>
        <v>0</v>
      </c>
      <c r="AV330" s="11">
        <f>IF(('OddsRatio_working_3-way'!X330=0),0,'OddsRatio_working_3-way'!AP330)</f>
        <v>0</v>
      </c>
      <c r="AW330" s="11">
        <f>IF(('OddsRatio_working_3-way'!X330=0),0,'OddsRatio_working_3-way'!AQ330)</f>
        <v>0</v>
      </c>
    </row>
    <row r="331" spans="1:49" x14ac:dyDescent="0.2">
      <c r="A331" s="4">
        <f>IF('True_Odds_Calculator_3-way'!A332="","",'True_Odds_Calculator_3-way'!A332)</f>
        <v>2.69</v>
      </c>
      <c r="B331" s="4">
        <f>IF('True_Odds_Calculator_3-way'!B332="","",'True_Odds_Calculator_3-way'!B332)</f>
        <v>3.61</v>
      </c>
      <c r="C331" s="4">
        <f>IF('True_Odds_Calculator_3-way'!C332="","",'True_Odds_Calculator_3-way'!C332)</f>
        <v>2.68</v>
      </c>
      <c r="D331" s="9">
        <f t="shared" si="78"/>
        <v>0.36408383281606105</v>
      </c>
      <c r="E331" s="9">
        <f t="shared" si="79"/>
        <v>0.27045717887017723</v>
      </c>
      <c r="F331" s="9">
        <f t="shared" si="80"/>
        <v>0.36545898831376161</v>
      </c>
      <c r="G331" s="9">
        <f t="shared" si="81"/>
        <v>1.0335030611486746</v>
      </c>
      <c r="H331" s="9">
        <f t="shared" si="82"/>
        <v>2.7466201733412601</v>
      </c>
      <c r="I331" s="9">
        <f t="shared" si="83"/>
        <v>3.6974429895980401</v>
      </c>
      <c r="J331" s="9">
        <f t="shared" si="84"/>
        <v>2.7362851427297739</v>
      </c>
      <c r="K331" s="11">
        <f t="shared" si="85"/>
        <v>0.37174721189591081</v>
      </c>
      <c r="L331" s="11">
        <f t="shared" si="86"/>
        <v>0.2770083102493075</v>
      </c>
      <c r="M331" s="11">
        <f t="shared" si="87"/>
        <v>0.37313432835820892</v>
      </c>
      <c r="N331" s="11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-0.28473589379406394</v>
      </c>
      <c r="O331" s="11">
        <f>0</f>
        <v>0</v>
      </c>
      <c r="P331" s="11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0.22977718682944831</v>
      </c>
      <c r="Q331" s="11">
        <f>2*'OddsRatio_working_3-way'!K331*'OddsRatio_working_3-way'!L331*'OddsRatio_working_3-way'!M331</f>
        <v>7.6848557468042908E-2</v>
      </c>
      <c r="R331" s="11">
        <f t="shared" si="88"/>
        <v>0</v>
      </c>
      <c r="S331" s="11">
        <f t="shared" si="89"/>
        <v>-0.80698356560425544</v>
      </c>
      <c r="T331" s="11">
        <f t="shared" si="90"/>
        <v>-0.26989416909841318</v>
      </c>
      <c r="U331" s="11">
        <f>'OddsRatio_working_3-way'!S331-'OddsRatio_working_3-way'!R331^2/3</f>
        <v>-0.80698356560425544</v>
      </c>
      <c r="V331" s="11">
        <f>'OddsRatio_working_3-way'!S331*'OddsRatio_working_3-way'!R331/3-2*'OddsRatio_working_3-way'!R331^3/27-'OddsRatio_working_3-way'!T331</f>
        <v>0.26989416909841318</v>
      </c>
      <c r="W331" s="11">
        <f>'OddsRatio_working_3-way'!V331^2+4*'OddsRatio_working_3-way'!U331^3/27</f>
        <v>-5.0128167463066586E-3</v>
      </c>
      <c r="X331" s="11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0.13951315283838789</v>
      </c>
      <c r="Y331" s="11">
        <f>IF('OddsRatio_working_3-way'!W331&gt;=0,IF('OddsRatio_working_3-way'!V331+SQRT('OddsRatio_working_3-way'!W331)&gt;0,0,PI()),ACOS('OddsRatio_working_3-way'!V331/(2*'OddsRatio_working_3-way'!X331)))</f>
        <v>0.25654897356024708</v>
      </c>
      <c r="Z331" s="11">
        <f>'OddsRatio_working_3-way'!X331^(1/3)*COS('OddsRatio_working_3-way'!Y331/3)</f>
        <v>0.51675153057433743</v>
      </c>
      <c r="AA331" s="11">
        <f>'OddsRatio_working_3-way'!X331^(1/3)*COS(('OddsRatio_working_3-way'!Y331+2*PI())/3)</f>
        <v>-0.29673959118962079</v>
      </c>
      <c r="AB331" s="11">
        <f>'OddsRatio_working_3-way'!X331^(1/3)*COS(('OddsRatio_working_3-way'!Y331+4*PI())/3)</f>
        <v>-0.22001193938471694</v>
      </c>
      <c r="AC331" s="11">
        <f>'OddsRatio_working_3-way'!X331^(1/3)*SIN('OddsRatio_working_3-way'!Y331/3)</f>
        <v>4.4298730423849332E-2</v>
      </c>
      <c r="AD331" s="11">
        <f>'OddsRatio_working_3-way'!X331^(1/3)*SIN(('OddsRatio_working_3-way'!Y331+2*PI())/3)</f>
        <v>0.42537058770994252</v>
      </c>
      <c r="AE331" s="11">
        <f>'OddsRatio_working_3-way'!X331^(1/3)*SIN(('OddsRatio_working_3-way'!Y331+4*PI())/3)</f>
        <v>-0.4696693181337917</v>
      </c>
      <c r="AF331" s="11">
        <f>-'OddsRatio_working_3-way'!U331/(3*'OddsRatio_working_3-way'!X331^(1/3))*COS(('OddsRatio_working_3-way'!Y331)/3)</f>
        <v>0.51675153057433731</v>
      </c>
      <c r="AG331" s="11">
        <f>-'OddsRatio_working_3-way'!U331/(3*'OddsRatio_working_3-way'!X331^(1/3))*COS(('OddsRatio_working_3-way'!Y331+2*PI())/3)</f>
        <v>-0.29673959118962068</v>
      </c>
      <c r="AH331" s="11">
        <f>-'OddsRatio_working_3-way'!U331/(3*'OddsRatio_working_3-way'!X331^(1/3))*COS(('OddsRatio_working_3-way'!Y331+4*PI())/3)</f>
        <v>-0.22001193938471689</v>
      </c>
      <c r="AI331" s="11">
        <f>'OddsRatio_working_3-way'!U331/(3*'OddsRatio_working_3-way'!X331^(1/3))*SIN(('OddsRatio_working_3-way'!Y331)/3)</f>
        <v>-4.4298730423849318E-2</v>
      </c>
      <c r="AJ331" s="11">
        <f>'OddsRatio_working_3-way'!U331/(3*'OddsRatio_working_3-way'!X331^(1/3))*SIN(('OddsRatio_working_3-way'!Y331+2*PI())/3)</f>
        <v>-0.42537058770994246</v>
      </c>
      <c r="AK331" s="11">
        <f>'OddsRatio_working_3-way'!U331/(3*'OddsRatio_working_3-way'!X331^(1/3))*SIN(('OddsRatio_working_3-way'!Y331+4*PI())/3)</f>
        <v>0.46966931813379159</v>
      </c>
      <c r="AL331" s="11">
        <f>'OddsRatio_working_3-way'!Z331+'OddsRatio_working_3-way'!AF331</f>
        <v>1.0335030611486746</v>
      </c>
      <c r="AM331" s="11">
        <f>'OddsRatio_working_3-way'!AA331+'OddsRatio_working_3-way'!AG331</f>
        <v>-0.59347918237924147</v>
      </c>
      <c r="AN331" s="11">
        <f>'OddsRatio_working_3-way'!AB331+'OddsRatio_working_3-way'!AH331</f>
        <v>-0.44002387876943383</v>
      </c>
      <c r="AO331" s="11">
        <f>'OddsRatio_working_3-way'!AC331+'OddsRatio_working_3-way'!AI331</f>
        <v>0</v>
      </c>
      <c r="AP331" s="11">
        <f>'OddsRatio_working_3-way'!AD331+'OddsRatio_working_3-way'!AJ331</f>
        <v>0</v>
      </c>
      <c r="AQ331" s="11">
        <f>'OddsRatio_working_3-way'!AE331+'OddsRatio_working_3-way'!AK331</f>
        <v>0</v>
      </c>
      <c r="AR331" s="10">
        <f>IF(A331="","",IF(('OddsRatio_working_3-way'!X331=0),IF(Q331&gt;0,-Q331^(1/3),(-Q331)^(1/3)),'OddsRatio_working_3-way'!AL331-'OddsRatio_working_3-way'!R331/3))</f>
        <v>1.0335030611486746</v>
      </c>
      <c r="AS331" s="11">
        <f>IF(('OddsRatio_working_3-way'!X331=0),IF(Q331&gt;0,-Q331^(1/3),(-Q331)^(1/3)),'OddsRatio_working_3-way'!AM331-'OddsRatio_working_3-way'!R331/3)</f>
        <v>-0.59347918237924147</v>
      </c>
      <c r="AT331" s="11">
        <f>IF(('OddsRatio_working_3-way'!X331=0),IF(Q331&gt;0,-Q331^(1/3),(-Q331)^(1/3)),'OddsRatio_working_3-way'!AN331-'OddsRatio_working_3-way'!R331/3)</f>
        <v>-0.44002387876943383</v>
      </c>
      <c r="AU331" s="11">
        <f>IF(('OddsRatio_working_3-way'!X331=0),0,'OddsRatio_working_3-way'!AO331)</f>
        <v>0</v>
      </c>
      <c r="AV331" s="11">
        <f>IF(('OddsRatio_working_3-way'!X331=0),0,'OddsRatio_working_3-way'!AP331)</f>
        <v>0</v>
      </c>
      <c r="AW331" s="11">
        <f>IF(('OddsRatio_working_3-way'!X331=0),0,'OddsRatio_working_3-way'!AQ331)</f>
        <v>0</v>
      </c>
    </row>
    <row r="332" spans="1:49" x14ac:dyDescent="0.2">
      <c r="A332" s="4">
        <f>IF('True_Odds_Calculator_3-way'!A333="","",'True_Odds_Calculator_3-way'!A333)</f>
        <v>2.33</v>
      </c>
      <c r="B332" s="4">
        <f>IF('True_Odds_Calculator_3-way'!B333="","",'True_Odds_Calculator_3-way'!B333)</f>
        <v>3.47</v>
      </c>
      <c r="C332" s="4">
        <f>IF('True_Odds_Calculator_3-way'!C333="","",'True_Odds_Calculator_3-way'!C333)</f>
        <v>3.28</v>
      </c>
      <c r="D332" s="9">
        <f t="shared" si="78"/>
        <v>0.42092908965187847</v>
      </c>
      <c r="E332" s="9">
        <f t="shared" si="79"/>
        <v>0.28130455825264711</v>
      </c>
      <c r="F332" s="9">
        <f t="shared" si="80"/>
        <v>0.29776635209547436</v>
      </c>
      <c r="G332" s="9">
        <f t="shared" si="81"/>
        <v>1.0343586903817066</v>
      </c>
      <c r="H332" s="9">
        <f t="shared" si="82"/>
        <v>2.3756970582076695</v>
      </c>
      <c r="I332" s="9">
        <f t="shared" si="83"/>
        <v>3.554865965242815</v>
      </c>
      <c r="J332" s="9">
        <f t="shared" si="84"/>
        <v>3.3583378140702909</v>
      </c>
      <c r="K332" s="11">
        <f t="shared" si="85"/>
        <v>0.42918454935622319</v>
      </c>
      <c r="L332" s="11">
        <f t="shared" si="86"/>
        <v>0.28818443804034583</v>
      </c>
      <c r="M332" s="11">
        <f t="shared" si="87"/>
        <v>0.3048780487804878</v>
      </c>
      <c r="N332" s="11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-0.28243869858767601</v>
      </c>
      <c r="O332" s="11">
        <f>0</f>
        <v>0</v>
      </c>
      <c r="P332" s="11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0.22926847368435344</v>
      </c>
      <c r="Q332" s="11">
        <f>2*'OddsRatio_working_3-way'!K332*'OddsRatio_working_3-way'!L332*'OddsRatio_working_3-way'!M332</f>
        <v>7.5417261080379411E-2</v>
      </c>
      <c r="R332" s="11">
        <f t="shared" si="88"/>
        <v>0</v>
      </c>
      <c r="S332" s="11">
        <f t="shared" si="89"/>
        <v>-0.8117459641005349</v>
      </c>
      <c r="T332" s="11">
        <f t="shared" si="90"/>
        <v>-0.26702169871728115</v>
      </c>
      <c r="U332" s="11">
        <f>'OddsRatio_working_3-way'!S332-'OddsRatio_working_3-way'!R332^2/3</f>
        <v>-0.8117459641005349</v>
      </c>
      <c r="V332" s="11">
        <f>'OddsRatio_working_3-way'!S332*'OddsRatio_working_3-way'!R332/3-2*'OddsRatio_working_3-way'!R332^3/27-'OddsRatio_working_3-way'!T332</f>
        <v>0.26702169871728115</v>
      </c>
      <c r="W332" s="11">
        <f>'OddsRatio_working_3-way'!V332^2+4*'OddsRatio_working_3-way'!U332^3/27</f>
        <v>-7.9416337549848698E-3</v>
      </c>
      <c r="X332" s="11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0.14074997454781948</v>
      </c>
      <c r="Y332" s="11">
        <f>IF('OddsRatio_working_3-way'!W332&gt;=0,IF('OddsRatio_working_3-way'!V332+SQRT('OddsRatio_working_3-way'!W332)&gt;0,0,PI()),ACOS('OddsRatio_working_3-way'!V332/(2*'OddsRatio_working_3-way'!X332)))</f>
        <v>0.32211658672728882</v>
      </c>
      <c r="Z332" s="11">
        <f>'OddsRatio_working_3-way'!X332^(1/3)*COS('OddsRatio_working_3-way'!Y332/3)</f>
        <v>0.51717934519085329</v>
      </c>
      <c r="AA332" s="11">
        <f>'OddsRatio_working_3-way'!X332^(1/3)*COS(('OddsRatio_working_3-way'!Y332+2*PI())/3)</f>
        <v>-0.30686632022245169</v>
      </c>
      <c r="AB332" s="11">
        <f>'OddsRatio_working_3-way'!X332^(1/3)*COS(('OddsRatio_working_3-way'!Y332+4*PI())/3)</f>
        <v>-0.21031302496840146</v>
      </c>
      <c r="AC332" s="11">
        <f>'OddsRatio_working_3-way'!X332^(1/3)*SIN('OddsRatio_working_3-way'!Y332/3)</f>
        <v>5.574507100607138E-2</v>
      </c>
      <c r="AD332" s="11">
        <f>'OddsRatio_working_3-way'!X332^(1/3)*SIN(('OddsRatio_working_3-way'!Y332+2*PI())/3)</f>
        <v>0.42001791574484465</v>
      </c>
      <c r="AE332" s="11">
        <f>'OddsRatio_working_3-way'!X332^(1/3)*SIN(('OddsRatio_working_3-way'!Y332+4*PI())/3)</f>
        <v>-0.47576298675091599</v>
      </c>
      <c r="AF332" s="11">
        <f>-'OddsRatio_working_3-way'!U332/(3*'OddsRatio_working_3-way'!X332^(1/3))*COS(('OddsRatio_working_3-way'!Y332)/3)</f>
        <v>0.51717934519085318</v>
      </c>
      <c r="AG332" s="11">
        <f>-'OddsRatio_working_3-way'!U332/(3*'OddsRatio_working_3-way'!X332^(1/3))*COS(('OddsRatio_working_3-way'!Y332+2*PI())/3)</f>
        <v>-0.30686632022245164</v>
      </c>
      <c r="AH332" s="11">
        <f>-'OddsRatio_working_3-way'!U332/(3*'OddsRatio_working_3-way'!X332^(1/3))*COS(('OddsRatio_working_3-way'!Y332+4*PI())/3)</f>
        <v>-0.21031302496840143</v>
      </c>
      <c r="AI332" s="11">
        <f>'OddsRatio_working_3-way'!U332/(3*'OddsRatio_working_3-way'!X332^(1/3))*SIN(('OddsRatio_working_3-way'!Y332)/3)</f>
        <v>-5.5745071006071373E-2</v>
      </c>
      <c r="AJ332" s="11">
        <f>'OddsRatio_working_3-way'!U332/(3*'OddsRatio_working_3-way'!X332^(1/3))*SIN(('OddsRatio_working_3-way'!Y332+2*PI())/3)</f>
        <v>-0.42001791574484454</v>
      </c>
      <c r="AK332" s="11">
        <f>'OddsRatio_working_3-way'!U332/(3*'OddsRatio_working_3-way'!X332^(1/3))*SIN(('OddsRatio_working_3-way'!Y332+4*PI())/3)</f>
        <v>0.47576298675091588</v>
      </c>
      <c r="AL332" s="11">
        <f>'OddsRatio_working_3-way'!Z332+'OddsRatio_working_3-way'!AF332</f>
        <v>1.0343586903817066</v>
      </c>
      <c r="AM332" s="11">
        <f>'OddsRatio_working_3-way'!AA332+'OddsRatio_working_3-way'!AG332</f>
        <v>-0.61373264044490328</v>
      </c>
      <c r="AN332" s="11">
        <f>'OddsRatio_working_3-way'!AB332+'OddsRatio_working_3-way'!AH332</f>
        <v>-0.42062604993680286</v>
      </c>
      <c r="AO332" s="11">
        <f>'OddsRatio_working_3-way'!AC332+'OddsRatio_working_3-way'!AI332</f>
        <v>0</v>
      </c>
      <c r="AP332" s="11">
        <f>'OddsRatio_working_3-way'!AD332+'OddsRatio_working_3-way'!AJ332</f>
        <v>0</v>
      </c>
      <c r="AQ332" s="11">
        <f>'OddsRatio_working_3-way'!AE332+'OddsRatio_working_3-way'!AK332</f>
        <v>0</v>
      </c>
      <c r="AR332" s="10">
        <f>IF(A332="","",IF(('OddsRatio_working_3-way'!X332=0),IF(Q332&gt;0,-Q332^(1/3),(-Q332)^(1/3)),'OddsRatio_working_3-way'!AL332-'OddsRatio_working_3-way'!R332/3))</f>
        <v>1.0343586903817066</v>
      </c>
      <c r="AS332" s="11">
        <f>IF(('OddsRatio_working_3-way'!X332=0),IF(Q332&gt;0,-Q332^(1/3),(-Q332)^(1/3)),'OddsRatio_working_3-way'!AM332-'OddsRatio_working_3-way'!R332/3)</f>
        <v>-0.61373264044490328</v>
      </c>
      <c r="AT332" s="11">
        <f>IF(('OddsRatio_working_3-way'!X332=0),IF(Q332&gt;0,-Q332^(1/3),(-Q332)^(1/3)),'OddsRatio_working_3-way'!AN332-'OddsRatio_working_3-way'!R332/3)</f>
        <v>-0.42062604993680286</v>
      </c>
      <c r="AU332" s="11">
        <f>IF(('OddsRatio_working_3-way'!X332=0),0,'OddsRatio_working_3-way'!AO332)</f>
        <v>0</v>
      </c>
      <c r="AV332" s="11">
        <f>IF(('OddsRatio_working_3-way'!X332=0),0,'OddsRatio_working_3-way'!AP332)</f>
        <v>0</v>
      </c>
      <c r="AW332" s="11">
        <f>IF(('OddsRatio_working_3-way'!X332=0),0,'OddsRatio_working_3-way'!AQ332)</f>
        <v>0</v>
      </c>
    </row>
    <row r="333" spans="1:49" x14ac:dyDescent="0.2">
      <c r="A333" s="4">
        <f>IF('True_Odds_Calculator_3-way'!A334="","",'True_Odds_Calculator_3-way'!A334)</f>
        <v>3.17</v>
      </c>
      <c r="B333" s="4">
        <f>IF('True_Odds_Calculator_3-way'!B334="","",'True_Odds_Calculator_3-way'!B334)</f>
        <v>3.5</v>
      </c>
      <c r="C333" s="4">
        <f>IF('True_Odds_Calculator_3-way'!C334="","",'True_Odds_Calculator_3-way'!C334)</f>
        <v>2.37</v>
      </c>
      <c r="D333" s="9">
        <f t="shared" si="78"/>
        <v>0.30794789959039759</v>
      </c>
      <c r="E333" s="9">
        <f t="shared" si="79"/>
        <v>0.27862462335944232</v>
      </c>
      <c r="F333" s="9">
        <f t="shared" si="80"/>
        <v>0.4134274770501602</v>
      </c>
      <c r="G333" s="9">
        <f t="shared" si="81"/>
        <v>1.0356232955189184</v>
      </c>
      <c r="H333" s="9">
        <f t="shared" si="82"/>
        <v>3.2473025512760532</v>
      </c>
      <c r="I333" s="9">
        <f t="shared" si="83"/>
        <v>3.5890582387972958</v>
      </c>
      <c r="J333" s="9">
        <f t="shared" si="84"/>
        <v>2.4188039148609186</v>
      </c>
      <c r="K333" s="11">
        <f t="shared" si="85"/>
        <v>0.31545741324921134</v>
      </c>
      <c r="L333" s="11">
        <f t="shared" si="86"/>
        <v>0.2857142857142857</v>
      </c>
      <c r="M333" s="11">
        <f t="shared" si="87"/>
        <v>0.42194092827004215</v>
      </c>
      <c r="N333" s="11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-0.28264718018341806</v>
      </c>
      <c r="O333" s="11">
        <f>0</f>
        <v>0</v>
      </c>
      <c r="P333" s="11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0.22970015383064937</v>
      </c>
      <c r="Q333" s="11">
        <f>2*'OddsRatio_working_3-way'!K333*'OddsRatio_working_3-way'!L333*'OddsRatio_working_3-way'!M333</f>
        <v>7.6059653586307729E-2</v>
      </c>
      <c r="R333" s="11">
        <f t="shared" si="88"/>
        <v>0</v>
      </c>
      <c r="S333" s="11">
        <f t="shared" si="89"/>
        <v>-0.81267449291937111</v>
      </c>
      <c r="T333" s="11">
        <f t="shared" si="90"/>
        <v>-0.26909751421171224</v>
      </c>
      <c r="U333" s="11">
        <f>'OddsRatio_working_3-way'!S333-'OddsRatio_working_3-way'!R333^2/3</f>
        <v>-0.81267449291937111</v>
      </c>
      <c r="V333" s="11">
        <f>'OddsRatio_working_3-way'!S333*'OddsRatio_working_3-way'!R333/3-2*'OddsRatio_working_3-way'!R333^3/27-'OddsRatio_working_3-way'!T333</f>
        <v>0.26909751421171224</v>
      </c>
      <c r="W333" s="11">
        <f>'OddsRatio_working_3-way'!V333^2+4*'OddsRatio_working_3-way'!U333^3/27</f>
        <v>-7.1009878629565565E-3</v>
      </c>
      <c r="X333" s="11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0.14099154231538077</v>
      </c>
      <c r="Y333" s="11">
        <f>IF('OddsRatio_working_3-way'!W333&gt;=0,IF('OddsRatio_working_3-way'!V333+SQRT('OddsRatio_working_3-way'!W333)&gt;0,0,PI()),ACOS('OddsRatio_working_3-way'!V333/(2*'OddsRatio_working_3-way'!X333)))</f>
        <v>0.30347514551873056</v>
      </c>
      <c r="Z333" s="11">
        <f>'OddsRatio_working_3-way'!X333^(1/3)*COS('OddsRatio_working_3-way'!Y333/3)</f>
        <v>0.5178116477594592</v>
      </c>
      <c r="AA333" s="11">
        <f>'OddsRatio_working_3-way'!X333^(1/3)*COS(('OddsRatio_working_3-way'!Y333+2*PI())/3)</f>
        <v>-0.30442446086852898</v>
      </c>
      <c r="AB333" s="11">
        <f>'OddsRatio_working_3-way'!X333^(1/3)*COS(('OddsRatio_working_3-way'!Y333+4*PI())/3)</f>
        <v>-0.21338718689093045</v>
      </c>
      <c r="AC333" s="11">
        <f>'OddsRatio_working_3-way'!X333^(1/3)*SIN('OddsRatio_working_3-way'!Y333/3)</f>
        <v>5.2560394637256452E-2</v>
      </c>
      <c r="AD333" s="11">
        <f>'OddsRatio_working_3-way'!X333^(1/3)*SIN(('OddsRatio_working_3-way'!Y333+2*PI())/3)</f>
        <v>0.42215784401654305</v>
      </c>
      <c r="AE333" s="11">
        <f>'OddsRatio_working_3-way'!X333^(1/3)*SIN(('OddsRatio_working_3-way'!Y333+4*PI())/3)</f>
        <v>-0.47471823865379931</v>
      </c>
      <c r="AF333" s="11">
        <f>-'OddsRatio_working_3-way'!U333/(3*'OddsRatio_working_3-way'!X333^(1/3))*COS(('OddsRatio_working_3-way'!Y333)/3)</f>
        <v>0.51781164775945909</v>
      </c>
      <c r="AG333" s="11">
        <f>-'OddsRatio_working_3-way'!U333/(3*'OddsRatio_working_3-way'!X333^(1/3))*COS(('OddsRatio_working_3-way'!Y333+2*PI())/3)</f>
        <v>-0.30442446086852887</v>
      </c>
      <c r="AH333" s="11">
        <f>-'OddsRatio_working_3-way'!U333/(3*'OddsRatio_working_3-way'!X333^(1/3))*COS(('OddsRatio_working_3-way'!Y333+4*PI())/3)</f>
        <v>-0.21338718689093039</v>
      </c>
      <c r="AI333" s="11">
        <f>'OddsRatio_working_3-way'!U333/(3*'OddsRatio_working_3-way'!X333^(1/3))*SIN(('OddsRatio_working_3-way'!Y333)/3)</f>
        <v>-5.2560394637256445E-2</v>
      </c>
      <c r="AJ333" s="11">
        <f>'OddsRatio_working_3-way'!U333/(3*'OddsRatio_working_3-way'!X333^(1/3))*SIN(('OddsRatio_working_3-way'!Y333+2*PI())/3)</f>
        <v>-0.42215784401654299</v>
      </c>
      <c r="AK333" s="11">
        <f>'OddsRatio_working_3-way'!U333/(3*'OddsRatio_working_3-way'!X333^(1/3))*SIN(('OddsRatio_working_3-way'!Y333+4*PI())/3)</f>
        <v>0.4747182386537992</v>
      </c>
      <c r="AL333" s="11">
        <f>'OddsRatio_working_3-way'!Z333+'OddsRatio_working_3-way'!AF333</f>
        <v>1.0356232955189184</v>
      </c>
      <c r="AM333" s="11">
        <f>'OddsRatio_working_3-way'!AA333+'OddsRatio_working_3-way'!AG333</f>
        <v>-0.60884892173705785</v>
      </c>
      <c r="AN333" s="11">
        <f>'OddsRatio_working_3-way'!AB333+'OddsRatio_working_3-way'!AH333</f>
        <v>-0.42677437378186084</v>
      </c>
      <c r="AO333" s="11">
        <f>'OddsRatio_working_3-way'!AC333+'OddsRatio_working_3-way'!AI333</f>
        <v>0</v>
      </c>
      <c r="AP333" s="11">
        <f>'OddsRatio_working_3-way'!AD333+'OddsRatio_working_3-way'!AJ333</f>
        <v>0</v>
      </c>
      <c r="AQ333" s="11">
        <f>'OddsRatio_working_3-way'!AE333+'OddsRatio_working_3-way'!AK333</f>
        <v>0</v>
      </c>
      <c r="AR333" s="10">
        <f>IF(A333="","",IF(('OddsRatio_working_3-way'!X333=0),IF(Q333&gt;0,-Q333^(1/3),(-Q333)^(1/3)),'OddsRatio_working_3-way'!AL333-'OddsRatio_working_3-way'!R333/3))</f>
        <v>1.0356232955189184</v>
      </c>
      <c r="AS333" s="11">
        <f>IF(('OddsRatio_working_3-way'!X333=0),IF(Q333&gt;0,-Q333^(1/3),(-Q333)^(1/3)),'OddsRatio_working_3-way'!AM333-'OddsRatio_working_3-way'!R333/3)</f>
        <v>-0.60884892173705785</v>
      </c>
      <c r="AT333" s="11">
        <f>IF(('OddsRatio_working_3-way'!X333=0),IF(Q333&gt;0,-Q333^(1/3),(-Q333)^(1/3)),'OddsRatio_working_3-way'!AN333-'OddsRatio_working_3-way'!R333/3)</f>
        <v>-0.42677437378186084</v>
      </c>
      <c r="AU333" s="11">
        <f>IF(('OddsRatio_working_3-way'!X333=0),0,'OddsRatio_working_3-way'!AO333)</f>
        <v>0</v>
      </c>
      <c r="AV333" s="11">
        <f>IF(('OddsRatio_working_3-way'!X333=0),0,'OddsRatio_working_3-way'!AP333)</f>
        <v>0</v>
      </c>
      <c r="AW333" s="11">
        <f>IF(('OddsRatio_working_3-way'!X333=0),0,'OddsRatio_working_3-way'!AQ333)</f>
        <v>0</v>
      </c>
    </row>
    <row r="334" spans="1:49" x14ac:dyDescent="0.2">
      <c r="A334" s="4">
        <f>IF('True_Odds_Calculator_3-way'!A335="","",'True_Odds_Calculator_3-way'!A335)</f>
        <v>1.25</v>
      </c>
      <c r="B334" s="4">
        <f>IF('True_Odds_Calculator_3-way'!B335="","",'True_Odds_Calculator_3-way'!B335)</f>
        <v>6.81</v>
      </c>
      <c r="C334" s="4">
        <f>IF('True_Odds_Calculator_3-way'!C335="","",'True_Odds_Calculator_3-way'!C335)</f>
        <v>12.28</v>
      </c>
      <c r="D334" s="9">
        <f t="shared" si="78"/>
        <v>0.78706230778504438</v>
      </c>
      <c r="E334" s="9">
        <f t="shared" si="79"/>
        <v>0.13722084567876378</v>
      </c>
      <c r="F334" s="9">
        <f t="shared" si="80"/>
        <v>7.571684653619172E-2</v>
      </c>
      <c r="G334" s="9">
        <f t="shared" si="81"/>
        <v>1.0821897585933506</v>
      </c>
      <c r="H334" s="9">
        <f t="shared" si="82"/>
        <v>1.2705474396483376</v>
      </c>
      <c r="I334" s="9">
        <f t="shared" si="83"/>
        <v>7.2875224974273678</v>
      </c>
      <c r="J334" s="9">
        <f t="shared" si="84"/>
        <v>13.207100476932995</v>
      </c>
      <c r="K334" s="11">
        <f t="shared" si="85"/>
        <v>0.8</v>
      </c>
      <c r="L334" s="11">
        <f t="shared" si="86"/>
        <v>0.14684287812041116</v>
      </c>
      <c r="M334" s="11">
        <f t="shared" si="87"/>
        <v>8.1433224755700334E-2</v>
      </c>
      <c r="N334" s="11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-0.15673635724432822</v>
      </c>
      <c r="O334" s="11">
        <f>0</f>
        <v>0</v>
      </c>
      <c r="P334" s="11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0.16587983756403452</v>
      </c>
      <c r="Q334" s="11">
        <f>2*'OddsRatio_working_3-way'!K334*'OddsRatio_working_3-way'!L334*'OddsRatio_working_3-way'!M334</f>
        <v>1.9132622556405368E-2</v>
      </c>
      <c r="R334" s="11">
        <f t="shared" si="88"/>
        <v>0</v>
      </c>
      <c r="S334" s="11">
        <f t="shared" si="89"/>
        <v>-1.0583366902259506</v>
      </c>
      <c r="T334" s="11">
        <f t="shared" si="90"/>
        <v>-0.12206882240207044</v>
      </c>
      <c r="U334" s="11">
        <f>'OddsRatio_working_3-way'!S334-'OddsRatio_working_3-way'!R334^2/3</f>
        <v>-1.0583366902259506</v>
      </c>
      <c r="V334" s="11">
        <f>'OddsRatio_working_3-way'!S334*'OddsRatio_working_3-way'!R334/3-2*'OddsRatio_working_3-way'!R334^3/27-'OddsRatio_working_3-way'!T334</f>
        <v>0.12206882240207044</v>
      </c>
      <c r="W334" s="11">
        <f>'OddsRatio_working_3-way'!V334^2+4*'OddsRatio_working_3-way'!U334^3/27</f>
        <v>-0.16071670016745007</v>
      </c>
      <c r="X334" s="11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0.20953370705573737</v>
      </c>
      <c r="Y334" s="11">
        <f>IF('OddsRatio_working_3-way'!W334&gt;=0,IF('OddsRatio_working_3-way'!V334+SQRT('OddsRatio_working_3-way'!W334)&gt;0,0,PI()),ACOS('OddsRatio_working_3-way'!V334/(2*'OddsRatio_working_3-way'!X334)))</f>
        <v>1.2752245926373764</v>
      </c>
      <c r="Z334" s="11">
        <f>'OddsRatio_working_3-way'!X334^(1/3)*COS('OddsRatio_working_3-way'!Y334/3)</f>
        <v>0.54109487929667532</v>
      </c>
      <c r="AA334" s="11">
        <f>'OddsRatio_working_3-way'!X334^(1/3)*COS(('OddsRatio_working_3-way'!Y334+2*PI())/3)</f>
        <v>-0.48267103865531957</v>
      </c>
      <c r="AB334" s="11">
        <f>'OddsRatio_working_3-way'!X334^(1/3)*COS(('OddsRatio_working_3-way'!Y334+4*PI())/3)</f>
        <v>-5.8423840641355751E-2</v>
      </c>
      <c r="AC334" s="11">
        <f>'OddsRatio_working_3-way'!X334^(1/3)*SIN('OddsRatio_working_3-way'!Y334/3)</f>
        <v>0.24493923397630649</v>
      </c>
      <c r="AD334" s="11">
        <f>'OddsRatio_working_3-way'!X334^(1/3)*SIN(('OddsRatio_working_3-way'!Y334+2*PI())/3)</f>
        <v>0.34613229434044224</v>
      </c>
      <c r="AE334" s="11">
        <f>'OddsRatio_working_3-way'!X334^(1/3)*SIN(('OddsRatio_working_3-way'!Y334+4*PI())/3)</f>
        <v>-0.5910715283167487</v>
      </c>
      <c r="AF334" s="11">
        <f>-'OddsRatio_working_3-way'!U334/(3*'OddsRatio_working_3-way'!X334^(1/3))*COS(('OddsRatio_working_3-way'!Y334)/3)</f>
        <v>0.54109487929667532</v>
      </c>
      <c r="AG334" s="11">
        <f>-'OddsRatio_working_3-way'!U334/(3*'OddsRatio_working_3-way'!X334^(1/3))*COS(('OddsRatio_working_3-way'!Y334+2*PI())/3)</f>
        <v>-0.48267103865531957</v>
      </c>
      <c r="AH334" s="11">
        <f>-'OddsRatio_working_3-way'!U334/(3*'OddsRatio_working_3-way'!X334^(1/3))*COS(('OddsRatio_working_3-way'!Y334+4*PI())/3)</f>
        <v>-5.8423840641355751E-2</v>
      </c>
      <c r="AI334" s="11">
        <f>'OddsRatio_working_3-way'!U334/(3*'OddsRatio_working_3-way'!X334^(1/3))*SIN(('OddsRatio_working_3-way'!Y334)/3)</f>
        <v>-0.24493923397630649</v>
      </c>
      <c r="AJ334" s="11">
        <f>'OddsRatio_working_3-way'!U334/(3*'OddsRatio_working_3-way'!X334^(1/3))*SIN(('OddsRatio_working_3-way'!Y334+2*PI())/3)</f>
        <v>-0.34613229434044224</v>
      </c>
      <c r="AK334" s="11">
        <f>'OddsRatio_working_3-way'!U334/(3*'OddsRatio_working_3-way'!X334^(1/3))*SIN(('OddsRatio_working_3-way'!Y334+4*PI())/3)</f>
        <v>0.5910715283167487</v>
      </c>
      <c r="AL334" s="11">
        <f>'OddsRatio_working_3-way'!Z334+'OddsRatio_working_3-way'!AF334</f>
        <v>1.0821897585933506</v>
      </c>
      <c r="AM334" s="11">
        <f>'OddsRatio_working_3-way'!AA334+'OddsRatio_working_3-way'!AG334</f>
        <v>-0.96534207731063915</v>
      </c>
      <c r="AN334" s="11">
        <f>'OddsRatio_working_3-way'!AB334+'OddsRatio_working_3-way'!AH334</f>
        <v>-0.1168476812827115</v>
      </c>
      <c r="AO334" s="11">
        <f>'OddsRatio_working_3-way'!AC334+'OddsRatio_working_3-way'!AI334</f>
        <v>0</v>
      </c>
      <c r="AP334" s="11">
        <f>'OddsRatio_working_3-way'!AD334+'OddsRatio_working_3-way'!AJ334</f>
        <v>0</v>
      </c>
      <c r="AQ334" s="11">
        <f>'OddsRatio_working_3-way'!AE334+'OddsRatio_working_3-way'!AK334</f>
        <v>0</v>
      </c>
      <c r="AR334" s="10">
        <f>IF(A334="","",IF(('OddsRatio_working_3-way'!X334=0),IF(Q334&gt;0,-Q334^(1/3),(-Q334)^(1/3)),'OddsRatio_working_3-way'!AL334-'OddsRatio_working_3-way'!R334/3))</f>
        <v>1.0821897585933506</v>
      </c>
      <c r="AS334" s="11">
        <f>IF(('OddsRatio_working_3-way'!X334=0),IF(Q334&gt;0,-Q334^(1/3),(-Q334)^(1/3)),'OddsRatio_working_3-way'!AM334-'OddsRatio_working_3-way'!R334/3)</f>
        <v>-0.96534207731063915</v>
      </c>
      <c r="AT334" s="11">
        <f>IF(('OddsRatio_working_3-way'!X334=0),IF(Q334&gt;0,-Q334^(1/3),(-Q334)^(1/3)),'OddsRatio_working_3-way'!AN334-'OddsRatio_working_3-way'!R334/3)</f>
        <v>-0.1168476812827115</v>
      </c>
      <c r="AU334" s="11">
        <f>IF(('OddsRatio_working_3-way'!X334=0),0,'OddsRatio_working_3-way'!AO334)</f>
        <v>0</v>
      </c>
      <c r="AV334" s="11">
        <f>IF(('OddsRatio_working_3-way'!X334=0),0,'OddsRatio_working_3-way'!AP334)</f>
        <v>0</v>
      </c>
      <c r="AW334" s="11">
        <f>IF(('OddsRatio_working_3-way'!X334=0),0,'OddsRatio_working_3-way'!AQ334)</f>
        <v>0</v>
      </c>
    </row>
    <row r="335" spans="1:49" x14ac:dyDescent="0.2">
      <c r="A335" s="4">
        <f>IF('True_Odds_Calculator_3-way'!A336="","",'True_Odds_Calculator_3-way'!A336)</f>
        <v>3.65</v>
      </c>
      <c r="B335" s="4">
        <f>IF('True_Odds_Calculator_3-way'!B336="","",'True_Odds_Calculator_3-way'!B336)</f>
        <v>4.0599999999999996</v>
      </c>
      <c r="C335" s="4">
        <f>IF('True_Odds_Calculator_3-way'!C336="","",'True_Odds_Calculator_3-way'!C336)</f>
        <v>1.99</v>
      </c>
      <c r="D335" s="9">
        <f t="shared" si="78"/>
        <v>0.2668494966490158</v>
      </c>
      <c r="E335" s="9">
        <f t="shared" si="79"/>
        <v>0.23966418823461599</v>
      </c>
      <c r="F335" s="9">
        <f t="shared" si="80"/>
        <v>0.49348631511636804</v>
      </c>
      <c r="G335" s="9">
        <f t="shared" si="81"/>
        <v>1.0367663075120832</v>
      </c>
      <c r="H335" s="9">
        <f t="shared" si="82"/>
        <v>3.7474307149070212</v>
      </c>
      <c r="I335" s="9">
        <f t="shared" si="83"/>
        <v>4.1725049009869748</v>
      </c>
      <c r="J335" s="9">
        <f t="shared" si="84"/>
        <v>2.0263986444369628</v>
      </c>
      <c r="K335" s="11">
        <f t="shared" si="85"/>
        <v>0.27397260273972601</v>
      </c>
      <c r="L335" s="11">
        <f t="shared" si="86"/>
        <v>0.24630541871921185</v>
      </c>
      <c r="M335" s="11">
        <f t="shared" si="87"/>
        <v>0.50251256281407031</v>
      </c>
      <c r="N335" s="11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-0.27222657589180799</v>
      </c>
      <c r="O335" s="11">
        <f>0</f>
        <v>0</v>
      </c>
      <c r="P335" s="11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0.22719712334531822</v>
      </c>
      <c r="Q335" s="11">
        <f>2*'OddsRatio_working_3-way'!K335*'OddsRatio_working_3-way'!L335*'OddsRatio_working_3-way'!M335</f>
        <v>6.7820036819497984E-2</v>
      </c>
      <c r="R335" s="11">
        <f t="shared" si="88"/>
        <v>0</v>
      </c>
      <c r="S335" s="11">
        <f t="shared" si="89"/>
        <v>-0.83458832996383869</v>
      </c>
      <c r="T335" s="11">
        <f t="shared" si="90"/>
        <v>-0.24913084476532502</v>
      </c>
      <c r="U335" s="11">
        <f>'OddsRatio_working_3-way'!S335-'OddsRatio_working_3-way'!R335^2/3</f>
        <v>-0.83458832996383869</v>
      </c>
      <c r="V335" s="11">
        <f>'OddsRatio_working_3-way'!S335*'OddsRatio_working_3-way'!R335/3-2*'OddsRatio_working_3-way'!R335^3/27-'OddsRatio_working_3-way'!T335</f>
        <v>0.24913084476532502</v>
      </c>
      <c r="W335" s="11">
        <f>'OddsRatio_working_3-way'!V335^2+4*'OddsRatio_working_3-way'!U335^3/27</f>
        <v>-2.4055632488034558E-2</v>
      </c>
      <c r="X335" s="11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0.14673258866175487</v>
      </c>
      <c r="Y335" s="11">
        <f>IF('OddsRatio_working_3-way'!W335&gt;=0,IF('OddsRatio_working_3-way'!V335+SQRT('OddsRatio_working_3-way'!W335)&gt;0,0,PI()),ACOS('OddsRatio_working_3-way'!V335/(2*'OddsRatio_working_3-way'!X335)))</f>
        <v>0.55684244939945127</v>
      </c>
      <c r="Z335" s="11">
        <f>'OddsRatio_working_3-way'!X335^(1/3)*COS('OddsRatio_working_3-way'!Y335/3)</f>
        <v>0.5183831537560416</v>
      </c>
      <c r="AA335" s="11">
        <f>'OddsRatio_working_3-way'!X335^(1/3)*COS(('OddsRatio_working_3-way'!Y335+2*PI())/3)</f>
        <v>-0.34349022406416951</v>
      </c>
      <c r="AB335" s="11">
        <f>'OddsRatio_working_3-way'!X335^(1/3)*COS(('OddsRatio_working_3-way'!Y335+4*PI())/3)</f>
        <v>-0.17489292969187217</v>
      </c>
      <c r="AC335" s="11">
        <f>'OddsRatio_working_3-way'!X335^(1/3)*SIN('OddsRatio_working_3-way'!Y335/3)</f>
        <v>9.7339693290488596E-2</v>
      </c>
      <c r="AD335" s="11">
        <f>'OddsRatio_working_3-way'!X335^(1/3)*SIN(('OddsRatio_working_3-way'!Y335+2*PI())/3)</f>
        <v>0.40026313340138242</v>
      </c>
      <c r="AE335" s="11">
        <f>'OddsRatio_working_3-way'!X335^(1/3)*SIN(('OddsRatio_working_3-way'!Y335+4*PI())/3)</f>
        <v>-0.49760282669187089</v>
      </c>
      <c r="AF335" s="11">
        <f>-'OddsRatio_working_3-way'!U335/(3*'OddsRatio_working_3-way'!X335^(1/3))*COS(('OddsRatio_working_3-way'!Y335)/3)</f>
        <v>0.5183831537560416</v>
      </c>
      <c r="AG335" s="11">
        <f>-'OddsRatio_working_3-way'!U335/(3*'OddsRatio_working_3-way'!X335^(1/3))*COS(('OddsRatio_working_3-way'!Y335+2*PI())/3)</f>
        <v>-0.34349022406416951</v>
      </c>
      <c r="AH335" s="11">
        <f>-'OddsRatio_working_3-way'!U335/(3*'OddsRatio_working_3-way'!X335^(1/3))*COS(('OddsRatio_working_3-way'!Y335+4*PI())/3)</f>
        <v>-0.17489292969187217</v>
      </c>
      <c r="AI335" s="11">
        <f>'OddsRatio_working_3-way'!U335/(3*'OddsRatio_working_3-way'!X335^(1/3))*SIN(('OddsRatio_working_3-way'!Y335)/3)</f>
        <v>-9.7339693290488596E-2</v>
      </c>
      <c r="AJ335" s="11">
        <f>'OddsRatio_working_3-way'!U335/(3*'OddsRatio_working_3-way'!X335^(1/3))*SIN(('OddsRatio_working_3-way'!Y335+2*PI())/3)</f>
        <v>-0.40026313340138242</v>
      </c>
      <c r="AK335" s="11">
        <f>'OddsRatio_working_3-way'!U335/(3*'OddsRatio_working_3-way'!X335^(1/3))*SIN(('OddsRatio_working_3-way'!Y335+4*PI())/3)</f>
        <v>0.49760282669187089</v>
      </c>
      <c r="AL335" s="11">
        <f>'OddsRatio_working_3-way'!Z335+'OddsRatio_working_3-way'!AF335</f>
        <v>1.0367663075120832</v>
      </c>
      <c r="AM335" s="11">
        <f>'OddsRatio_working_3-way'!AA335+'OddsRatio_working_3-way'!AG335</f>
        <v>-0.68698044812833903</v>
      </c>
      <c r="AN335" s="11">
        <f>'OddsRatio_working_3-way'!AB335+'OddsRatio_working_3-way'!AH335</f>
        <v>-0.34978585938374435</v>
      </c>
      <c r="AO335" s="11">
        <f>'OddsRatio_working_3-way'!AC335+'OddsRatio_working_3-way'!AI335</f>
        <v>0</v>
      </c>
      <c r="AP335" s="11">
        <f>'OddsRatio_working_3-way'!AD335+'OddsRatio_working_3-way'!AJ335</f>
        <v>0</v>
      </c>
      <c r="AQ335" s="11">
        <f>'OddsRatio_working_3-way'!AE335+'OddsRatio_working_3-way'!AK335</f>
        <v>0</v>
      </c>
      <c r="AR335" s="10">
        <f>IF(A335="","",IF(('OddsRatio_working_3-way'!X335=0),IF(Q335&gt;0,-Q335^(1/3),(-Q335)^(1/3)),'OddsRatio_working_3-way'!AL335-'OddsRatio_working_3-way'!R335/3))</f>
        <v>1.0367663075120832</v>
      </c>
      <c r="AS335" s="11">
        <f>IF(('OddsRatio_working_3-way'!X335=0),IF(Q335&gt;0,-Q335^(1/3),(-Q335)^(1/3)),'OddsRatio_working_3-way'!AM335-'OddsRatio_working_3-way'!R335/3)</f>
        <v>-0.68698044812833903</v>
      </c>
      <c r="AT335" s="11">
        <f>IF(('OddsRatio_working_3-way'!X335=0),IF(Q335&gt;0,-Q335^(1/3),(-Q335)^(1/3)),'OddsRatio_working_3-way'!AN335-'OddsRatio_working_3-way'!R335/3)</f>
        <v>-0.34978585938374435</v>
      </c>
      <c r="AU335" s="11">
        <f>IF(('OddsRatio_working_3-way'!X335=0),0,'OddsRatio_working_3-way'!AO335)</f>
        <v>0</v>
      </c>
      <c r="AV335" s="11">
        <f>IF(('OddsRatio_working_3-way'!X335=0),0,'OddsRatio_working_3-way'!AP335)</f>
        <v>0</v>
      </c>
      <c r="AW335" s="11">
        <f>IF(('OddsRatio_working_3-way'!X335=0),0,'OddsRatio_working_3-way'!AQ335)</f>
        <v>0</v>
      </c>
    </row>
    <row r="336" spans="1:49" x14ac:dyDescent="0.2">
      <c r="A336" s="4">
        <f>IF('True_Odds_Calculator_3-way'!A337="","",'True_Odds_Calculator_3-way'!A337)</f>
        <v>2.2799999999999998</v>
      </c>
      <c r="B336" s="4">
        <f>IF('True_Odds_Calculator_3-way'!B337="","",'True_Odds_Calculator_3-way'!B337)</f>
        <v>3.84</v>
      </c>
      <c r="C336" s="4">
        <f>IF('True_Odds_Calculator_3-way'!C337="","",'True_Odds_Calculator_3-way'!C337)</f>
        <v>3.09</v>
      </c>
      <c r="D336" s="9">
        <f t="shared" si="78"/>
        <v>0.43009523876081734</v>
      </c>
      <c r="E336" s="9">
        <f t="shared" si="79"/>
        <v>0.25380767769068435</v>
      </c>
      <c r="F336" s="9">
        <f t="shared" si="80"/>
        <v>0.3160970835484983</v>
      </c>
      <c r="G336" s="9">
        <f t="shared" si="81"/>
        <v>1.0352081459932538</v>
      </c>
      <c r="H336" s="9">
        <f t="shared" si="82"/>
        <v>2.3250664268713646</v>
      </c>
      <c r="I336" s="9">
        <f t="shared" si="83"/>
        <v>3.9399911346208403</v>
      </c>
      <c r="J336" s="9">
        <f t="shared" si="84"/>
        <v>3.1635850251259008</v>
      </c>
      <c r="K336" s="11">
        <f t="shared" si="85"/>
        <v>0.43859649122807021</v>
      </c>
      <c r="L336" s="11">
        <f t="shared" si="86"/>
        <v>0.26041666666666669</v>
      </c>
      <c r="M336" s="11">
        <f t="shared" si="87"/>
        <v>0.3236245954692557</v>
      </c>
      <c r="N336" s="11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-0.28083423229054305</v>
      </c>
      <c r="O336" s="11">
        <f>0</f>
        <v>0</v>
      </c>
      <c r="P336" s="11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0.22954458354624432</v>
      </c>
      <c r="Q336" s="11">
        <f>2*'OddsRatio_working_3-way'!K336*'OddsRatio_working_3-way'!L336*'OddsRatio_working_3-way'!M336</f>
        <v>7.392740210829124E-2</v>
      </c>
      <c r="R336" s="11">
        <f t="shared" si="88"/>
        <v>0</v>
      </c>
      <c r="S336" s="11">
        <f t="shared" si="89"/>
        <v>-0.81736682054046772</v>
      </c>
      <c r="T336" s="11">
        <f t="shared" si="90"/>
        <v>-0.26324213221915221</v>
      </c>
      <c r="U336" s="11">
        <f>'OddsRatio_working_3-way'!S336-'OddsRatio_working_3-way'!R336^2/3</f>
        <v>-0.81736682054046772</v>
      </c>
      <c r="V336" s="11">
        <f>'OddsRatio_working_3-way'!S336*'OddsRatio_working_3-way'!R336/3-2*'OddsRatio_working_3-way'!R336^3/27-'OddsRatio_working_3-way'!T336</f>
        <v>0.26324213221915221</v>
      </c>
      <c r="W336" s="11">
        <f>'OddsRatio_working_3-way'!V336^2+4*'OddsRatio_working_3-way'!U336^3/27</f>
        <v>-1.1603341139756043E-2</v>
      </c>
      <c r="X336" s="11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0.14221441674021806</v>
      </c>
      <c r="Y336" s="11">
        <f>IF('OddsRatio_working_3-way'!W336&gt;=0,IF('OddsRatio_working_3-way'!V336+SQRT('OddsRatio_working_3-way'!W336)&gt;0,0,PI()),ACOS('OddsRatio_working_3-way'!V336/(2*'OddsRatio_working_3-way'!X336)))</f>
        <v>0.38841257388470951</v>
      </c>
      <c r="Z336" s="11">
        <f>'OddsRatio_working_3-way'!X336^(1/3)*COS('OddsRatio_working_3-way'!Y336/3)</f>
        <v>0.51760407299662681</v>
      </c>
      <c r="AA336" s="11">
        <f>'OddsRatio_working_3-way'!X336^(1/3)*COS(('OddsRatio_working_3-way'!Y336+2*PI())/3)</f>
        <v>-0.31716489153551863</v>
      </c>
      <c r="AB336" s="11">
        <f>'OddsRatio_working_3-way'!X336^(1/3)*COS(('OddsRatio_working_3-way'!Y336+4*PI())/3)</f>
        <v>-0.20043918146110831</v>
      </c>
      <c r="AC336" s="11">
        <f>'OddsRatio_working_3-way'!X336^(1/3)*SIN('OddsRatio_working_3-way'!Y336/3)</f>
        <v>6.7391620132811247E-2</v>
      </c>
      <c r="AD336" s="11">
        <f>'OddsRatio_working_3-way'!X336^(1/3)*SIN(('OddsRatio_working_3-way'!Y336+2*PI())/3)</f>
        <v>0.41456246625096832</v>
      </c>
      <c r="AE336" s="11">
        <f>'OddsRatio_working_3-way'!X336^(1/3)*SIN(('OddsRatio_working_3-way'!Y336+4*PI())/3)</f>
        <v>-0.48195408638377929</v>
      </c>
      <c r="AF336" s="11">
        <f>-'OddsRatio_working_3-way'!U336/(3*'OddsRatio_working_3-way'!X336^(1/3))*COS(('OddsRatio_working_3-way'!Y336)/3)</f>
        <v>0.51760407299662692</v>
      </c>
      <c r="AG336" s="11">
        <f>-'OddsRatio_working_3-way'!U336/(3*'OddsRatio_working_3-way'!X336^(1/3))*COS(('OddsRatio_working_3-way'!Y336+2*PI())/3)</f>
        <v>-0.31716489153551874</v>
      </c>
      <c r="AH336" s="11">
        <f>-'OddsRatio_working_3-way'!U336/(3*'OddsRatio_working_3-way'!X336^(1/3))*COS(('OddsRatio_working_3-way'!Y336+4*PI())/3)</f>
        <v>-0.20043918146110834</v>
      </c>
      <c r="AI336" s="11">
        <f>'OddsRatio_working_3-way'!U336/(3*'OddsRatio_working_3-way'!X336^(1/3))*SIN(('OddsRatio_working_3-way'!Y336)/3)</f>
        <v>-6.7391620132811261E-2</v>
      </c>
      <c r="AJ336" s="11">
        <f>'OddsRatio_working_3-way'!U336/(3*'OddsRatio_working_3-way'!X336^(1/3))*SIN(('OddsRatio_working_3-way'!Y336+2*PI())/3)</f>
        <v>-0.41456246625096838</v>
      </c>
      <c r="AK336" s="11">
        <f>'OddsRatio_working_3-way'!U336/(3*'OddsRatio_working_3-way'!X336^(1/3))*SIN(('OddsRatio_working_3-way'!Y336+4*PI())/3)</f>
        <v>0.4819540863837794</v>
      </c>
      <c r="AL336" s="11">
        <f>'OddsRatio_working_3-way'!Z336+'OddsRatio_working_3-way'!AF336</f>
        <v>1.0352081459932538</v>
      </c>
      <c r="AM336" s="11">
        <f>'OddsRatio_working_3-way'!AA336+'OddsRatio_working_3-way'!AG336</f>
        <v>-0.63432978307103738</v>
      </c>
      <c r="AN336" s="11">
        <f>'OddsRatio_working_3-way'!AB336+'OddsRatio_working_3-way'!AH336</f>
        <v>-0.40087836292221668</v>
      </c>
      <c r="AO336" s="11">
        <f>'OddsRatio_working_3-way'!AC336+'OddsRatio_working_3-way'!AI336</f>
        <v>0</v>
      </c>
      <c r="AP336" s="11">
        <f>'OddsRatio_working_3-way'!AD336+'OddsRatio_working_3-way'!AJ336</f>
        <v>0</v>
      </c>
      <c r="AQ336" s="11">
        <f>'OddsRatio_working_3-way'!AE336+'OddsRatio_working_3-way'!AK336</f>
        <v>0</v>
      </c>
      <c r="AR336" s="10">
        <f>IF(A336="","",IF(('OddsRatio_working_3-way'!X336=0),IF(Q336&gt;0,-Q336^(1/3),(-Q336)^(1/3)),'OddsRatio_working_3-way'!AL336-'OddsRatio_working_3-way'!R336/3))</f>
        <v>1.0352081459932538</v>
      </c>
      <c r="AS336" s="11">
        <f>IF(('OddsRatio_working_3-way'!X336=0),IF(Q336&gt;0,-Q336^(1/3),(-Q336)^(1/3)),'OddsRatio_working_3-way'!AM336-'OddsRatio_working_3-way'!R336/3)</f>
        <v>-0.63432978307103738</v>
      </c>
      <c r="AT336" s="11">
        <f>IF(('OddsRatio_working_3-way'!X336=0),IF(Q336&gt;0,-Q336^(1/3),(-Q336)^(1/3)),'OddsRatio_working_3-way'!AN336-'OddsRatio_working_3-way'!R336/3)</f>
        <v>-0.40087836292221668</v>
      </c>
      <c r="AU336" s="11">
        <f>IF(('OddsRatio_working_3-way'!X336=0),0,'OddsRatio_working_3-way'!AO336)</f>
        <v>0</v>
      </c>
      <c r="AV336" s="11">
        <f>IF(('OddsRatio_working_3-way'!X336=0),0,'OddsRatio_working_3-way'!AP336)</f>
        <v>0</v>
      </c>
      <c r="AW336" s="11">
        <f>IF(('OddsRatio_working_3-way'!X336=0),0,'OddsRatio_working_3-way'!AQ336)</f>
        <v>0</v>
      </c>
    </row>
    <row r="337" spans="1:49" x14ac:dyDescent="0.2">
      <c r="A337" s="4">
        <f>IF('True_Odds_Calculator_3-way'!A338="","",'True_Odds_Calculator_3-way'!A338)</f>
        <v>2.94</v>
      </c>
      <c r="B337" s="4">
        <f>IF('True_Odds_Calculator_3-way'!B338="","",'True_Odds_Calculator_3-way'!B338)</f>
        <v>3.56</v>
      </c>
      <c r="C337" s="4">
        <f>IF('True_Odds_Calculator_3-way'!C338="","",'True_Odds_Calculator_3-way'!C338)</f>
        <v>2.5</v>
      </c>
      <c r="D337" s="9">
        <f t="shared" si="78"/>
        <v>0.33305271825854171</v>
      </c>
      <c r="E337" s="9">
        <f t="shared" si="79"/>
        <v>0.274535910464975</v>
      </c>
      <c r="F337" s="9">
        <f t="shared" si="80"/>
        <v>0.39241137127648357</v>
      </c>
      <c r="G337" s="9">
        <f t="shared" si="81"/>
        <v>1.0322307544199143</v>
      </c>
      <c r="H337" s="9">
        <f t="shared" si="82"/>
        <v>3.0025276635746336</v>
      </c>
      <c r="I337" s="9">
        <f t="shared" si="83"/>
        <v>3.6425107313149803</v>
      </c>
      <c r="J337" s="9">
        <f t="shared" si="84"/>
        <v>2.548346131629871</v>
      </c>
      <c r="K337" s="11">
        <f t="shared" si="85"/>
        <v>0.3401360544217687</v>
      </c>
      <c r="L337" s="11">
        <f t="shared" si="86"/>
        <v>0.2808988764044944</v>
      </c>
      <c r="M337" s="11">
        <f t="shared" si="87"/>
        <v>0.4</v>
      </c>
      <c r="N337" s="11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-0.28470534281128212</v>
      </c>
      <c r="O337" s="11">
        <f>0</f>
        <v>0</v>
      </c>
      <c r="P337" s="11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0.22930520522815873</v>
      </c>
      <c r="Q337" s="11">
        <f>2*'OddsRatio_working_3-way'!K337*'OddsRatio_working_3-way'!L337*'OddsRatio_working_3-way'!M337</f>
        <v>7.6435068409386242E-2</v>
      </c>
      <c r="R337" s="11">
        <f t="shared" si="88"/>
        <v>0</v>
      </c>
      <c r="S337" s="11">
        <f t="shared" si="89"/>
        <v>-0.80541237113401987</v>
      </c>
      <c r="T337" s="11">
        <f t="shared" si="90"/>
        <v>-0.26847079037800664</v>
      </c>
      <c r="U337" s="11">
        <f>'OddsRatio_working_3-way'!S337-'OddsRatio_working_3-way'!R337^2/3</f>
        <v>-0.80541237113401987</v>
      </c>
      <c r="V337" s="11">
        <f>'OddsRatio_working_3-way'!S337*'OddsRatio_working_3-way'!R337/3-2*'OddsRatio_working_3-way'!R337^3/27-'OddsRatio_working_3-way'!T337</f>
        <v>0.26847079037800664</v>
      </c>
      <c r="W337" s="11">
        <f>'OddsRatio_working_3-way'!V337^2+4*'OddsRatio_working_3-way'!U337^3/27</f>
        <v>-5.3252445142718124E-3</v>
      </c>
      <c r="X337" s="11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0.13910590372128656</v>
      </c>
      <c r="Y337" s="11">
        <f>IF('OddsRatio_working_3-way'!W337&gt;=0,IF('OddsRatio_working_3-way'!V337+SQRT('OddsRatio_working_3-way'!W337)&gt;0,0,PI()),ACOS('OddsRatio_working_3-way'!V337/(2*'OddsRatio_working_3-way'!X337)))</f>
        <v>0.26540233866820029</v>
      </c>
      <c r="Z337" s="11">
        <f>'OddsRatio_working_3-way'!X337^(1/3)*COS('OddsRatio_working_3-way'!Y337/3)</f>
        <v>0.51611537720995704</v>
      </c>
      <c r="AA337" s="11">
        <f>'OddsRatio_working_3-way'!X337^(1/3)*COS(('OddsRatio_working_3-way'!Y337+2*PI())/3)</f>
        <v>-0.29770337991024837</v>
      </c>
      <c r="AB337" s="11">
        <f>'OddsRatio_working_3-way'!X337^(1/3)*COS(('OddsRatio_working_3-way'!Y337+4*PI())/3)</f>
        <v>-0.21841199729970862</v>
      </c>
      <c r="AC337" s="11">
        <f>'OddsRatio_working_3-way'!X337^(1/3)*SIN('OddsRatio_working_3-way'!Y337/3)</f>
        <v>4.5778901094612745E-2</v>
      </c>
      <c r="AD337" s="11">
        <f>'OddsRatio_working_3-way'!X337^(1/3)*SIN(('OddsRatio_working_3-way'!Y337+2*PI())/3)</f>
        <v>0.42407957740030455</v>
      </c>
      <c r="AE337" s="11">
        <f>'OddsRatio_working_3-way'!X337^(1/3)*SIN(('OddsRatio_working_3-way'!Y337+4*PI())/3)</f>
        <v>-0.4698584784949173</v>
      </c>
      <c r="AF337" s="11">
        <f>-'OddsRatio_working_3-way'!U337/(3*'OddsRatio_working_3-way'!X337^(1/3))*COS(('OddsRatio_working_3-way'!Y337)/3)</f>
        <v>0.51611537720995715</v>
      </c>
      <c r="AG337" s="11">
        <f>-'OddsRatio_working_3-way'!U337/(3*'OddsRatio_working_3-way'!X337^(1/3))*COS(('OddsRatio_working_3-way'!Y337+2*PI())/3)</f>
        <v>-0.29770337991024842</v>
      </c>
      <c r="AH337" s="11">
        <f>-'OddsRatio_working_3-way'!U337/(3*'OddsRatio_working_3-way'!X337^(1/3))*COS(('OddsRatio_working_3-way'!Y337+4*PI())/3)</f>
        <v>-0.21841199729970864</v>
      </c>
      <c r="AI337" s="11">
        <f>'OddsRatio_working_3-way'!U337/(3*'OddsRatio_working_3-way'!X337^(1/3))*SIN(('OddsRatio_working_3-way'!Y337)/3)</f>
        <v>-4.5778901094612759E-2</v>
      </c>
      <c r="AJ337" s="11">
        <f>'OddsRatio_working_3-way'!U337/(3*'OddsRatio_working_3-way'!X337^(1/3))*SIN(('OddsRatio_working_3-way'!Y337+2*PI())/3)</f>
        <v>-0.42407957740030466</v>
      </c>
      <c r="AK337" s="11">
        <f>'OddsRatio_working_3-way'!U337/(3*'OddsRatio_working_3-way'!X337^(1/3))*SIN(('OddsRatio_working_3-way'!Y337+4*PI())/3)</f>
        <v>0.46985847849491741</v>
      </c>
      <c r="AL337" s="11">
        <f>'OddsRatio_working_3-way'!Z337+'OddsRatio_working_3-way'!AF337</f>
        <v>1.0322307544199143</v>
      </c>
      <c r="AM337" s="11">
        <f>'OddsRatio_working_3-way'!AA337+'OddsRatio_working_3-way'!AG337</f>
        <v>-0.59540675982049684</v>
      </c>
      <c r="AN337" s="11">
        <f>'OddsRatio_working_3-way'!AB337+'OddsRatio_working_3-way'!AH337</f>
        <v>-0.43682399459941723</v>
      </c>
      <c r="AO337" s="11">
        <f>'OddsRatio_working_3-way'!AC337+'OddsRatio_working_3-way'!AI337</f>
        <v>0</v>
      </c>
      <c r="AP337" s="11">
        <f>'OddsRatio_working_3-way'!AD337+'OddsRatio_working_3-way'!AJ337</f>
        <v>0</v>
      </c>
      <c r="AQ337" s="11">
        <f>'OddsRatio_working_3-way'!AE337+'OddsRatio_working_3-way'!AK337</f>
        <v>0</v>
      </c>
      <c r="AR337" s="10">
        <f>IF(A337="","",IF(('OddsRatio_working_3-way'!X337=0),IF(Q337&gt;0,-Q337^(1/3),(-Q337)^(1/3)),'OddsRatio_working_3-way'!AL337-'OddsRatio_working_3-way'!R337/3))</f>
        <v>1.0322307544199143</v>
      </c>
      <c r="AS337" s="11">
        <f>IF(('OddsRatio_working_3-way'!X337=0),IF(Q337&gt;0,-Q337^(1/3),(-Q337)^(1/3)),'OddsRatio_working_3-way'!AM337-'OddsRatio_working_3-way'!R337/3)</f>
        <v>-0.59540675982049684</v>
      </c>
      <c r="AT337" s="11">
        <f>IF(('OddsRatio_working_3-way'!X337=0),IF(Q337&gt;0,-Q337^(1/3),(-Q337)^(1/3)),'OddsRatio_working_3-way'!AN337-'OddsRatio_working_3-way'!R337/3)</f>
        <v>-0.43682399459941723</v>
      </c>
      <c r="AU337" s="11">
        <f>IF(('OddsRatio_working_3-way'!X337=0),0,'OddsRatio_working_3-way'!AO337)</f>
        <v>0</v>
      </c>
      <c r="AV337" s="11">
        <f>IF(('OddsRatio_working_3-way'!X337=0),0,'OddsRatio_working_3-way'!AP337)</f>
        <v>0</v>
      </c>
      <c r="AW337" s="11">
        <f>IF(('OddsRatio_working_3-way'!X337=0),0,'OddsRatio_working_3-way'!AQ337)</f>
        <v>0</v>
      </c>
    </row>
    <row r="338" spans="1:49" x14ac:dyDescent="0.2">
      <c r="A338" s="4">
        <f>IF('True_Odds_Calculator_3-way'!A339="","",'True_Odds_Calculator_3-way'!A339)</f>
        <v>2.29</v>
      </c>
      <c r="B338" s="4">
        <f>IF('True_Odds_Calculator_3-way'!B339="","",'True_Odds_Calculator_3-way'!B339)</f>
        <v>3.72</v>
      </c>
      <c r="C338" s="4">
        <f>IF('True_Odds_Calculator_3-way'!C339="","",'True_Odds_Calculator_3-way'!C339)</f>
        <v>3.11</v>
      </c>
      <c r="D338" s="9">
        <f t="shared" si="78"/>
        <v>0.4265767377477036</v>
      </c>
      <c r="E338" s="9">
        <f t="shared" si="79"/>
        <v>0.26079868557862251</v>
      </c>
      <c r="F338" s="9">
        <f t="shared" si="80"/>
        <v>0.31262457667367405</v>
      </c>
      <c r="G338" s="9">
        <f t="shared" si="81"/>
        <v>1.0420496887189175</v>
      </c>
      <c r="H338" s="9">
        <f t="shared" si="82"/>
        <v>2.3442440984474038</v>
      </c>
      <c r="I338" s="9">
        <f t="shared" si="83"/>
        <v>3.8343751533154555</v>
      </c>
      <c r="J338" s="9">
        <f t="shared" si="84"/>
        <v>3.1987248431969153</v>
      </c>
      <c r="K338" s="11">
        <f t="shared" si="85"/>
        <v>0.4366812227074236</v>
      </c>
      <c r="L338" s="11">
        <f t="shared" si="86"/>
        <v>0.26881720430107525</v>
      </c>
      <c r="M338" s="11">
        <f t="shared" si="87"/>
        <v>0.32154340836012862</v>
      </c>
      <c r="N338" s="11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-0.27944880602267697</v>
      </c>
      <c r="O338" s="11">
        <f>0</f>
        <v>0</v>
      </c>
      <c r="P338" s="11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0.23100033562989941</v>
      </c>
      <c r="Q338" s="11">
        <f>2*'OddsRatio_working_3-way'!K338*'OddsRatio_working_3-way'!L338*'OddsRatio_working_3-way'!M338</f>
        <v>7.549030576140503E-2</v>
      </c>
      <c r="R338" s="11">
        <f t="shared" si="88"/>
        <v>0</v>
      </c>
      <c r="S338" s="11">
        <f t="shared" si="89"/>
        <v>-0.82662845806238294</v>
      </c>
      <c r="T338" s="11">
        <f t="shared" si="90"/>
        <v>-0.27014001897463491</v>
      </c>
      <c r="U338" s="11">
        <f>'OddsRatio_working_3-way'!S338-'OddsRatio_working_3-way'!R338^2/3</f>
        <v>-0.82662845806238294</v>
      </c>
      <c r="V338" s="11">
        <f>'OddsRatio_working_3-way'!S338*'OddsRatio_working_3-way'!R338/3-2*'OddsRatio_working_3-way'!R338^3/27-'OddsRatio_working_3-way'!T338</f>
        <v>0.27014001897463491</v>
      </c>
      <c r="W338" s="11">
        <f>'OddsRatio_working_3-way'!V338^2+4*'OddsRatio_working_3-way'!U338^3/27</f>
        <v>-1.0705451706436817E-2</v>
      </c>
      <c r="X338" s="11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0.1446384125656571</v>
      </c>
      <c r="Y338" s="11">
        <f>IF('OddsRatio_working_3-way'!W338&gt;=0,IF('OddsRatio_working_3-way'!V338+SQRT('OddsRatio_working_3-way'!W338)&gt;0,0,PI()),ACOS('OddsRatio_working_3-way'!V338/(2*'OddsRatio_working_3-way'!X338)))</f>
        <v>0.36577723737671786</v>
      </c>
      <c r="Z338" s="11">
        <f>'OddsRatio_working_3-way'!X338^(1/3)*COS('OddsRatio_working_3-way'!Y338/3)</f>
        <v>0.52102484435945884</v>
      </c>
      <c r="AA338" s="11">
        <f>'OddsRatio_working_3-way'!X338^(1/3)*COS(('OddsRatio_working_3-way'!Y338+2*PI())/3)</f>
        <v>-0.31580209739804666</v>
      </c>
      <c r="AB338" s="11">
        <f>'OddsRatio_working_3-way'!X338^(1/3)*COS(('OddsRatio_working_3-way'!Y338+4*PI())/3)</f>
        <v>-0.20522274696141232</v>
      </c>
      <c r="AC338" s="11">
        <f>'OddsRatio_working_3-way'!X338^(1/3)*SIN('OddsRatio_working_3-way'!Y338/3)</f>
        <v>6.3843017741404814E-2</v>
      </c>
      <c r="AD338" s="11">
        <f>'OddsRatio_working_3-way'!X338^(1/3)*SIN(('OddsRatio_working_3-way'!Y338+2*PI())/3)</f>
        <v>0.41929924234742227</v>
      </c>
      <c r="AE338" s="11">
        <f>'OddsRatio_working_3-way'!X338^(1/3)*SIN(('OddsRatio_working_3-way'!Y338+4*PI())/3)</f>
        <v>-0.48314226008882705</v>
      </c>
      <c r="AF338" s="11">
        <f>-'OddsRatio_working_3-way'!U338/(3*'OddsRatio_working_3-way'!X338^(1/3))*COS(('OddsRatio_working_3-way'!Y338)/3)</f>
        <v>0.52102484435945873</v>
      </c>
      <c r="AG338" s="11">
        <f>-'OddsRatio_working_3-way'!U338/(3*'OddsRatio_working_3-way'!X338^(1/3))*COS(('OddsRatio_working_3-way'!Y338+2*PI())/3)</f>
        <v>-0.3158020973980466</v>
      </c>
      <c r="AH338" s="11">
        <f>-'OddsRatio_working_3-way'!U338/(3*'OddsRatio_working_3-way'!X338^(1/3))*COS(('OddsRatio_working_3-way'!Y338+4*PI())/3)</f>
        <v>-0.20522274696141229</v>
      </c>
      <c r="AI338" s="11">
        <f>'OddsRatio_working_3-way'!U338/(3*'OddsRatio_working_3-way'!X338^(1/3))*SIN(('OddsRatio_working_3-way'!Y338)/3)</f>
        <v>-6.3843017741404801E-2</v>
      </c>
      <c r="AJ338" s="11">
        <f>'OddsRatio_working_3-way'!U338/(3*'OddsRatio_working_3-way'!X338^(1/3))*SIN(('OddsRatio_working_3-way'!Y338+2*PI())/3)</f>
        <v>-0.41929924234742216</v>
      </c>
      <c r="AK338" s="11">
        <f>'OddsRatio_working_3-way'!U338/(3*'OddsRatio_working_3-way'!X338^(1/3))*SIN(('OddsRatio_working_3-way'!Y338+4*PI())/3)</f>
        <v>0.48314226008882694</v>
      </c>
      <c r="AL338" s="11">
        <f>'OddsRatio_working_3-way'!Z338+'OddsRatio_working_3-way'!AF338</f>
        <v>1.0420496887189175</v>
      </c>
      <c r="AM338" s="11">
        <f>'OddsRatio_working_3-way'!AA338+'OddsRatio_working_3-way'!AG338</f>
        <v>-0.63160419479609331</v>
      </c>
      <c r="AN338" s="11">
        <f>'OddsRatio_working_3-way'!AB338+'OddsRatio_working_3-way'!AH338</f>
        <v>-0.41044549392282459</v>
      </c>
      <c r="AO338" s="11">
        <f>'OddsRatio_working_3-way'!AC338+'OddsRatio_working_3-way'!AI338</f>
        <v>0</v>
      </c>
      <c r="AP338" s="11">
        <f>'OddsRatio_working_3-way'!AD338+'OddsRatio_working_3-way'!AJ338</f>
        <v>0</v>
      </c>
      <c r="AQ338" s="11">
        <f>'OddsRatio_working_3-way'!AE338+'OddsRatio_working_3-way'!AK338</f>
        <v>0</v>
      </c>
      <c r="AR338" s="10">
        <f>IF(A338="","",IF(('OddsRatio_working_3-way'!X338=0),IF(Q338&gt;0,-Q338^(1/3),(-Q338)^(1/3)),'OddsRatio_working_3-way'!AL338-'OddsRatio_working_3-way'!R338/3))</f>
        <v>1.0420496887189175</v>
      </c>
      <c r="AS338" s="11">
        <f>IF(('OddsRatio_working_3-way'!X338=0),IF(Q338&gt;0,-Q338^(1/3),(-Q338)^(1/3)),'OddsRatio_working_3-way'!AM338-'OddsRatio_working_3-way'!R338/3)</f>
        <v>-0.63160419479609331</v>
      </c>
      <c r="AT338" s="11">
        <f>IF(('OddsRatio_working_3-way'!X338=0),IF(Q338&gt;0,-Q338^(1/3),(-Q338)^(1/3)),'OddsRatio_working_3-way'!AN338-'OddsRatio_working_3-way'!R338/3)</f>
        <v>-0.41044549392282459</v>
      </c>
      <c r="AU338" s="11">
        <f>IF(('OddsRatio_working_3-way'!X338=0),0,'OddsRatio_working_3-way'!AO338)</f>
        <v>0</v>
      </c>
      <c r="AV338" s="11">
        <f>IF(('OddsRatio_working_3-way'!X338=0),0,'OddsRatio_working_3-way'!AP338)</f>
        <v>0</v>
      </c>
      <c r="AW338" s="11">
        <f>IF(('OddsRatio_working_3-way'!X338=0),0,'OddsRatio_working_3-way'!AQ338)</f>
        <v>0</v>
      </c>
    </row>
    <row r="339" spans="1:49" x14ac:dyDescent="0.2">
      <c r="A339" s="4">
        <f>IF('True_Odds_Calculator_3-way'!A340="","",'True_Odds_Calculator_3-way'!A340)</f>
        <v>25.71</v>
      </c>
      <c r="B339" s="4">
        <f>IF('True_Odds_Calculator_3-way'!B340="","",'True_Odds_Calculator_3-way'!B340)</f>
        <v>11.26</v>
      </c>
      <c r="C339" s="4">
        <f>IF('True_Odds_Calculator_3-way'!C340="","",'True_Odds_Calculator_3-way'!C340)</f>
        <v>1.1000000000000001</v>
      </c>
      <c r="D339" s="9">
        <f t="shared" si="78"/>
        <v>3.2527896281504237E-2</v>
      </c>
      <c r="E339" s="9">
        <f t="shared" si="79"/>
        <v>7.4907941482558291E-2</v>
      </c>
      <c r="F339" s="9">
        <f t="shared" si="80"/>
        <v>0.89256416223593738</v>
      </c>
      <c r="G339" s="9">
        <f t="shared" si="81"/>
        <v>1.2036763552653531</v>
      </c>
      <c r="H339" s="9">
        <f t="shared" si="82"/>
        <v>30.742842738606871</v>
      </c>
      <c r="I339" s="9">
        <f t="shared" si="83"/>
        <v>13.349719405022523</v>
      </c>
      <c r="J339" s="9">
        <f t="shared" si="84"/>
        <v>1.1203676355265353</v>
      </c>
      <c r="K339" s="11">
        <f t="shared" si="85"/>
        <v>3.8895371450797356E-2</v>
      </c>
      <c r="L339" s="11">
        <f t="shared" si="86"/>
        <v>8.8809946714031973E-2</v>
      </c>
      <c r="M339" s="11">
        <f t="shared" si="87"/>
        <v>0.90909090909090906</v>
      </c>
      <c r="N339" s="11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-7.9613543427376143E-2</v>
      </c>
      <c r="O339" s="11">
        <f>0</f>
        <v>0</v>
      </c>
      <c r="P339" s="11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0.11012923274499137</v>
      </c>
      <c r="Q339" s="11">
        <f>2*'OddsRatio_working_3-way'!K339*'OddsRatio_working_3-way'!L339*'OddsRatio_working_3-way'!M339</f>
        <v>6.2805379381232606E-3</v>
      </c>
      <c r="R339" s="11">
        <f t="shared" si="88"/>
        <v>0</v>
      </c>
      <c r="S339" s="11">
        <f t="shared" si="89"/>
        <v>-1.3832977154879658</v>
      </c>
      <c r="T339" s="11">
        <f t="shared" si="90"/>
        <v>-7.8887808125917641E-2</v>
      </c>
      <c r="U339" s="11">
        <f>'OddsRatio_working_3-way'!S339-'OddsRatio_working_3-way'!R339^2/3</f>
        <v>-1.3832977154879658</v>
      </c>
      <c r="V339" s="11">
        <f>'OddsRatio_working_3-way'!S339*'OddsRatio_working_3-way'!R339/3-2*'OddsRatio_working_3-way'!R339^3/27-'OddsRatio_working_3-way'!T339</f>
        <v>7.8887808125917641E-2</v>
      </c>
      <c r="W339" s="11">
        <f>'OddsRatio_working_3-way'!V339^2+4*'OddsRatio_working_3-way'!U339^3/27</f>
        <v>-0.38591857538654945</v>
      </c>
      <c r="X339" s="11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0.31310615678131476</v>
      </c>
      <c r="Y339" s="11">
        <f>IF('OddsRatio_working_3-way'!W339&gt;=0,IF('OddsRatio_working_3-way'!V339+SQRT('OddsRatio_working_3-way'!W339)&gt;0,0,PI()),ACOS('OddsRatio_working_3-way'!V339/(2*'OddsRatio_working_3-way'!X339)))</f>
        <v>1.4444845809925693</v>
      </c>
      <c r="Z339" s="11">
        <f>'OddsRatio_working_3-way'!X339^(1/3)*COS('OddsRatio_working_3-way'!Y339/3)</f>
        <v>0.60183817763267644</v>
      </c>
      <c r="AA339" s="11">
        <f>'OddsRatio_working_3-way'!X339^(1/3)*COS(('OddsRatio_working_3-way'!Y339+2*PI())/3)</f>
        <v>-0.57325626003948504</v>
      </c>
      <c r="AB339" s="11">
        <f>'OddsRatio_working_3-way'!X339^(1/3)*COS(('OddsRatio_working_3-way'!Y339+4*PI())/3)</f>
        <v>-2.8581917593191317E-2</v>
      </c>
      <c r="AC339" s="11">
        <f>'OddsRatio_working_3-way'!X339^(1/3)*SIN('OddsRatio_working_3-way'!Y339/3)</f>
        <v>0.31446787823205014</v>
      </c>
      <c r="AD339" s="11">
        <f>'OddsRatio_working_3-way'!X339^(1/3)*SIN(('OddsRatio_working_3-way'!Y339+2*PI())/3)</f>
        <v>0.36397321168120439</v>
      </c>
      <c r="AE339" s="11">
        <f>'OddsRatio_working_3-way'!X339^(1/3)*SIN(('OddsRatio_working_3-way'!Y339+4*PI())/3)</f>
        <v>-0.67844108991325436</v>
      </c>
      <c r="AF339" s="11">
        <f>-'OddsRatio_working_3-way'!U339/(3*'OddsRatio_working_3-way'!X339^(1/3))*COS(('OddsRatio_working_3-way'!Y339)/3)</f>
        <v>0.60183817763267666</v>
      </c>
      <c r="AG339" s="11">
        <f>-'OddsRatio_working_3-way'!U339/(3*'OddsRatio_working_3-way'!X339^(1/3))*COS(('OddsRatio_working_3-way'!Y339+2*PI())/3)</f>
        <v>-0.57325626003948515</v>
      </c>
      <c r="AH339" s="11">
        <f>-'OddsRatio_working_3-way'!U339/(3*'OddsRatio_working_3-way'!X339^(1/3))*COS(('OddsRatio_working_3-way'!Y339+4*PI())/3)</f>
        <v>-2.8581917593191328E-2</v>
      </c>
      <c r="AI339" s="11">
        <f>'OddsRatio_working_3-way'!U339/(3*'OddsRatio_working_3-way'!X339^(1/3))*SIN(('OddsRatio_working_3-way'!Y339)/3)</f>
        <v>-0.31446787823205025</v>
      </c>
      <c r="AJ339" s="11">
        <f>'OddsRatio_working_3-way'!U339/(3*'OddsRatio_working_3-way'!X339^(1/3))*SIN(('OddsRatio_working_3-way'!Y339+2*PI())/3)</f>
        <v>-0.3639732116812045</v>
      </c>
      <c r="AK339" s="11">
        <f>'OddsRatio_working_3-way'!U339/(3*'OddsRatio_working_3-way'!X339^(1/3))*SIN(('OddsRatio_working_3-way'!Y339+4*PI())/3)</f>
        <v>0.67844108991325458</v>
      </c>
      <c r="AL339" s="11">
        <f>'OddsRatio_working_3-way'!Z339+'OddsRatio_working_3-way'!AF339</f>
        <v>1.2036763552653531</v>
      </c>
      <c r="AM339" s="11">
        <f>'OddsRatio_working_3-way'!AA339+'OddsRatio_working_3-way'!AG339</f>
        <v>-1.1465125200789701</v>
      </c>
      <c r="AN339" s="11">
        <f>'OddsRatio_working_3-way'!AB339+'OddsRatio_working_3-way'!AH339</f>
        <v>-5.7163835186382642E-2</v>
      </c>
      <c r="AO339" s="11">
        <f>'OddsRatio_working_3-way'!AC339+'OddsRatio_working_3-way'!AI339</f>
        <v>0</v>
      </c>
      <c r="AP339" s="11">
        <f>'OddsRatio_working_3-way'!AD339+'OddsRatio_working_3-way'!AJ339</f>
        <v>0</v>
      </c>
      <c r="AQ339" s="11">
        <f>'OddsRatio_working_3-way'!AE339+'OddsRatio_working_3-way'!AK339</f>
        <v>0</v>
      </c>
      <c r="AR339" s="10">
        <f>IF(A339="","",IF(('OddsRatio_working_3-way'!X339=0),IF(Q339&gt;0,-Q339^(1/3),(-Q339)^(1/3)),'OddsRatio_working_3-way'!AL339-'OddsRatio_working_3-way'!R339/3))</f>
        <v>1.2036763552653531</v>
      </c>
      <c r="AS339" s="11">
        <f>IF(('OddsRatio_working_3-way'!X339=0),IF(Q339&gt;0,-Q339^(1/3),(-Q339)^(1/3)),'OddsRatio_working_3-way'!AM339-'OddsRatio_working_3-way'!R339/3)</f>
        <v>-1.1465125200789701</v>
      </c>
      <c r="AT339" s="11">
        <f>IF(('OddsRatio_working_3-way'!X339=0),IF(Q339&gt;0,-Q339^(1/3),(-Q339)^(1/3)),'OddsRatio_working_3-way'!AN339-'OddsRatio_working_3-way'!R339/3)</f>
        <v>-5.7163835186382642E-2</v>
      </c>
      <c r="AU339" s="11">
        <f>IF(('OddsRatio_working_3-way'!X339=0),0,'OddsRatio_working_3-way'!AO339)</f>
        <v>0</v>
      </c>
      <c r="AV339" s="11">
        <f>IF(('OddsRatio_working_3-way'!X339=0),0,'OddsRatio_working_3-way'!AP339)</f>
        <v>0</v>
      </c>
      <c r="AW339" s="11">
        <f>IF(('OddsRatio_working_3-way'!X339=0),0,'OddsRatio_working_3-way'!AQ339)</f>
        <v>0</v>
      </c>
    </row>
    <row r="340" spans="1:49" x14ac:dyDescent="0.2">
      <c r="A340" s="4">
        <f>IF('True_Odds_Calculator_3-way'!A341="","",'True_Odds_Calculator_3-way'!A341)</f>
        <v>1.87</v>
      </c>
      <c r="B340" s="4">
        <f>IF('True_Odds_Calculator_3-way'!B341="","",'True_Odds_Calculator_3-way'!B341)</f>
        <v>4.1900000000000004</v>
      </c>
      <c r="C340" s="4">
        <f>IF('True_Odds_Calculator_3-way'!C341="","",'True_Odds_Calculator_3-way'!C341)</f>
        <v>3.91</v>
      </c>
      <c r="D340" s="9">
        <f t="shared" si="78"/>
        <v>0.52297212104857049</v>
      </c>
      <c r="E340" s="9">
        <f t="shared" si="79"/>
        <v>0.23017385960957928</v>
      </c>
      <c r="F340" s="9">
        <f t="shared" si="80"/>
        <v>0.24685401934185008</v>
      </c>
      <c r="G340" s="9">
        <f t="shared" si="81"/>
        <v>1.048445767513102</v>
      </c>
      <c r="H340" s="9">
        <f t="shared" si="82"/>
        <v>1.9121478177363991</v>
      </c>
      <c r="I340" s="9">
        <f t="shared" si="83"/>
        <v>4.3445419983667959</v>
      </c>
      <c r="J340" s="9">
        <f t="shared" si="84"/>
        <v>4.0509771834631261</v>
      </c>
      <c r="K340" s="11">
        <f t="shared" si="85"/>
        <v>0.53475935828876997</v>
      </c>
      <c r="L340" s="11">
        <f t="shared" si="86"/>
        <v>0.2386634844868735</v>
      </c>
      <c r="M340" s="11">
        <f t="shared" si="87"/>
        <v>0.25575447570332482</v>
      </c>
      <c r="N340" s="11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-0.26361525449958045</v>
      </c>
      <c r="O340" s="11">
        <f>0</f>
        <v>0</v>
      </c>
      <c r="P340" s="11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0.22750994801120236</v>
      </c>
      <c r="Q340" s="11">
        <f>2*'OddsRatio_working_3-way'!K340*'OddsRatio_working_3-way'!L340*'OddsRatio_working_3-way'!M340</f>
        <v>6.5282624967346436E-2</v>
      </c>
      <c r="R340" s="11">
        <f t="shared" si="88"/>
        <v>0</v>
      </c>
      <c r="S340" s="11">
        <f t="shared" si="89"/>
        <v>-0.86303787101806151</v>
      </c>
      <c r="T340" s="11">
        <f t="shared" si="90"/>
        <v>-0.24764357848437915</v>
      </c>
      <c r="U340" s="11">
        <f>'OddsRatio_working_3-way'!S340-'OddsRatio_working_3-way'!R340^2/3</f>
        <v>-0.86303787101806151</v>
      </c>
      <c r="V340" s="11">
        <f>'OddsRatio_working_3-way'!S340*'OddsRatio_working_3-way'!R340/3-2*'OddsRatio_working_3-way'!R340^3/27-'OddsRatio_working_3-way'!T340</f>
        <v>0.24764357848437915</v>
      </c>
      <c r="W340" s="11">
        <f>'OddsRatio_working_3-way'!V340^2+4*'OddsRatio_working_3-way'!U340^3/27</f>
        <v>-3.3905290064189859E-2</v>
      </c>
      <c r="X340" s="11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0.15429892419321878</v>
      </c>
      <c r="Y340" s="11">
        <f>IF('OddsRatio_working_3-way'!W340&gt;=0,IF('OddsRatio_working_3-way'!V340+SQRT('OddsRatio_working_3-way'!W340)&gt;0,0,PI()),ACOS('OddsRatio_working_3-way'!V340/(2*'OddsRatio_working_3-way'!X340)))</f>
        <v>0.63935643501313111</v>
      </c>
      <c r="Z340" s="11">
        <f>'OddsRatio_working_3-way'!X340^(1/3)*COS('OddsRatio_working_3-way'!Y340/3)</f>
        <v>0.52422288375655102</v>
      </c>
      <c r="AA340" s="11">
        <f>'OddsRatio_working_3-way'!X340^(1/3)*COS(('OddsRatio_working_3-way'!Y340+2*PI())/3)</f>
        <v>-0.36035727570337772</v>
      </c>
      <c r="AB340" s="11">
        <f>'OddsRatio_working_3-way'!X340^(1/3)*COS(('OddsRatio_working_3-way'!Y340+4*PI())/3)</f>
        <v>-0.16386560805317341</v>
      </c>
      <c r="AC340" s="11">
        <f>'OddsRatio_working_3-way'!X340^(1/3)*SIN('OddsRatio_working_3-way'!Y340/3)</f>
        <v>0.11344451721136407</v>
      </c>
      <c r="AD340" s="11">
        <f>'OddsRatio_working_3-way'!X340^(1/3)*SIN(('OddsRatio_working_3-way'!Y340+2*PI())/3)</f>
        <v>0.39726807597262792</v>
      </c>
      <c r="AE340" s="11">
        <f>'OddsRatio_working_3-way'!X340^(1/3)*SIN(('OddsRatio_working_3-way'!Y340+4*PI())/3)</f>
        <v>-0.51071259318399187</v>
      </c>
      <c r="AF340" s="11">
        <f>-'OddsRatio_working_3-way'!U340/(3*'OddsRatio_working_3-way'!X340^(1/3))*COS(('OddsRatio_working_3-way'!Y340)/3)</f>
        <v>0.52422288375655102</v>
      </c>
      <c r="AG340" s="11">
        <f>-'OddsRatio_working_3-way'!U340/(3*'OddsRatio_working_3-way'!X340^(1/3))*COS(('OddsRatio_working_3-way'!Y340+2*PI())/3)</f>
        <v>-0.36035727570337772</v>
      </c>
      <c r="AH340" s="11">
        <f>-'OddsRatio_working_3-way'!U340/(3*'OddsRatio_working_3-way'!X340^(1/3))*COS(('OddsRatio_working_3-way'!Y340+4*PI())/3)</f>
        <v>-0.16386560805317341</v>
      </c>
      <c r="AI340" s="11">
        <f>'OddsRatio_working_3-way'!U340/(3*'OddsRatio_working_3-way'!X340^(1/3))*SIN(('OddsRatio_working_3-way'!Y340)/3)</f>
        <v>-0.11344451721136407</v>
      </c>
      <c r="AJ340" s="11">
        <f>'OddsRatio_working_3-way'!U340/(3*'OddsRatio_working_3-way'!X340^(1/3))*SIN(('OddsRatio_working_3-way'!Y340+2*PI())/3)</f>
        <v>-0.39726807597262792</v>
      </c>
      <c r="AK340" s="11">
        <f>'OddsRatio_working_3-way'!U340/(3*'OddsRatio_working_3-way'!X340^(1/3))*SIN(('OddsRatio_working_3-way'!Y340+4*PI())/3)</f>
        <v>0.51071259318399187</v>
      </c>
      <c r="AL340" s="11">
        <f>'OddsRatio_working_3-way'!Z340+'OddsRatio_working_3-way'!AF340</f>
        <v>1.048445767513102</v>
      </c>
      <c r="AM340" s="11">
        <f>'OddsRatio_working_3-way'!AA340+'OddsRatio_working_3-way'!AG340</f>
        <v>-0.72071455140675544</v>
      </c>
      <c r="AN340" s="11">
        <f>'OddsRatio_working_3-way'!AB340+'OddsRatio_working_3-way'!AH340</f>
        <v>-0.32773121610634681</v>
      </c>
      <c r="AO340" s="11">
        <f>'OddsRatio_working_3-way'!AC340+'OddsRatio_working_3-way'!AI340</f>
        <v>0</v>
      </c>
      <c r="AP340" s="11">
        <f>'OddsRatio_working_3-way'!AD340+'OddsRatio_working_3-way'!AJ340</f>
        <v>0</v>
      </c>
      <c r="AQ340" s="11">
        <f>'OddsRatio_working_3-way'!AE340+'OddsRatio_working_3-way'!AK340</f>
        <v>0</v>
      </c>
      <c r="AR340" s="10">
        <f>IF(A340="","",IF(('OddsRatio_working_3-way'!X340=0),IF(Q340&gt;0,-Q340^(1/3),(-Q340)^(1/3)),'OddsRatio_working_3-way'!AL340-'OddsRatio_working_3-way'!R340/3))</f>
        <v>1.048445767513102</v>
      </c>
      <c r="AS340" s="11">
        <f>IF(('OddsRatio_working_3-way'!X340=0),IF(Q340&gt;0,-Q340^(1/3),(-Q340)^(1/3)),'OddsRatio_working_3-way'!AM340-'OddsRatio_working_3-way'!R340/3)</f>
        <v>-0.72071455140675544</v>
      </c>
      <c r="AT340" s="11">
        <f>IF(('OddsRatio_working_3-way'!X340=0),IF(Q340&gt;0,-Q340^(1/3),(-Q340)^(1/3)),'OddsRatio_working_3-way'!AN340-'OddsRatio_working_3-way'!R340/3)</f>
        <v>-0.32773121610634681</v>
      </c>
      <c r="AU340" s="11">
        <f>IF(('OddsRatio_working_3-way'!X340=0),0,'OddsRatio_working_3-way'!AO340)</f>
        <v>0</v>
      </c>
      <c r="AV340" s="11">
        <f>IF(('OddsRatio_working_3-way'!X340=0),0,'OddsRatio_working_3-way'!AP340)</f>
        <v>0</v>
      </c>
      <c r="AW340" s="11">
        <f>IF(('OddsRatio_working_3-way'!X340=0),0,'OddsRatio_working_3-way'!AQ340)</f>
        <v>0</v>
      </c>
    </row>
    <row r="341" spans="1:49" x14ac:dyDescent="0.2">
      <c r="A341" s="4">
        <f>IF('True_Odds_Calculator_3-way'!A342="","",'True_Odds_Calculator_3-way'!A342)</f>
        <v>1.35</v>
      </c>
      <c r="B341" s="4">
        <f>IF('True_Odds_Calculator_3-way'!B342="","",'True_Odds_Calculator_3-way'!B342)</f>
        <v>5.56</v>
      </c>
      <c r="C341" s="4">
        <f>IF('True_Odds_Calculator_3-way'!C342="","",'True_Odds_Calculator_3-way'!C342)</f>
        <v>8.83</v>
      </c>
      <c r="D341" s="9">
        <f t="shared" si="78"/>
        <v>0.72558848088295125</v>
      </c>
      <c r="E341" s="9">
        <f t="shared" si="79"/>
        <v>0.16871096035511066</v>
      </c>
      <c r="F341" s="9">
        <f t="shared" si="80"/>
        <v>0.10570055876193808</v>
      </c>
      <c r="G341" s="9">
        <f t="shared" si="81"/>
        <v>1.0805476277805919</v>
      </c>
      <c r="H341" s="9">
        <f t="shared" si="82"/>
        <v>1.3781916697232073</v>
      </c>
      <c r="I341" s="9">
        <f t="shared" si="83"/>
        <v>5.9272971826794985</v>
      </c>
      <c r="J341" s="9">
        <f t="shared" si="84"/>
        <v>9.460687925522036</v>
      </c>
      <c r="K341" s="11">
        <f t="shared" si="85"/>
        <v>0.7407407407407407</v>
      </c>
      <c r="L341" s="11">
        <f t="shared" si="86"/>
        <v>0.17985611510791369</v>
      </c>
      <c r="M341" s="11">
        <f t="shared" si="87"/>
        <v>0.11325028312570781</v>
      </c>
      <c r="N341" s="11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-0.1885495001507288</v>
      </c>
      <c r="O341" s="11">
        <f>0</f>
        <v>0</v>
      </c>
      <c r="P341" s="11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0.19222070437270417</v>
      </c>
      <c r="Q341" s="11">
        <f>2*'OddsRatio_working_3-way'!K341*'OddsRatio_working_3-way'!L341*'OddsRatio_working_3-way'!M341</f>
        <v>3.0175934752386842E-2</v>
      </c>
      <c r="R341" s="11">
        <f t="shared" si="88"/>
        <v>0</v>
      </c>
      <c r="S341" s="11">
        <f t="shared" si="89"/>
        <v>-1.0194707714368936</v>
      </c>
      <c r="T341" s="11">
        <f t="shared" si="90"/>
        <v>-0.16004250728993621</v>
      </c>
      <c r="U341" s="11">
        <f>'OddsRatio_working_3-way'!S341-'OddsRatio_working_3-way'!R341^2/3</f>
        <v>-1.0194707714368936</v>
      </c>
      <c r="V341" s="11">
        <f>'OddsRatio_working_3-way'!S341*'OddsRatio_working_3-way'!R341/3-2*'OddsRatio_working_3-way'!R341^3/27-'OddsRatio_working_3-way'!T341</f>
        <v>0.16004250728993621</v>
      </c>
      <c r="W341" s="11">
        <f>'OddsRatio_working_3-way'!V341^2+4*'OddsRatio_working_3-way'!U341^3/27</f>
        <v>-0.13135780752171261</v>
      </c>
      <c r="X341" s="11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0.19809808912591881</v>
      </c>
      <c r="Y341" s="11">
        <f>IF('OddsRatio_working_3-way'!W341&gt;=0,IF('OddsRatio_working_3-way'!V341+SQRT('OddsRatio_working_3-way'!W341)&gt;0,0,PI()),ACOS('OddsRatio_working_3-way'!V341/(2*'OddsRatio_working_3-way'!X341)))</f>
        <v>1.1549681936761391</v>
      </c>
      <c r="Z341" s="11">
        <f>'OddsRatio_working_3-way'!X341^(1/3)*COS('OddsRatio_working_3-way'!Y341/3)</f>
        <v>0.54027381389029605</v>
      </c>
      <c r="AA341" s="11">
        <f>'OddsRatio_working_3-way'!X341^(1/3)*COS(('OddsRatio_working_3-way'!Y341+2*PI())/3)</f>
        <v>-0.45973080815916062</v>
      </c>
      <c r="AB341" s="11">
        <f>'OddsRatio_working_3-way'!X341^(1/3)*COS(('OddsRatio_working_3-way'!Y341+4*PI())/3)</f>
        <v>-8.054300573113557E-2</v>
      </c>
      <c r="AC341" s="11">
        <f>'OddsRatio_working_3-way'!X341^(1/3)*SIN('OddsRatio_working_3-way'!Y341/3)</f>
        <v>0.21892417980524306</v>
      </c>
      <c r="AD341" s="11">
        <f>'OddsRatio_working_3-way'!X341^(1/3)*SIN(('OddsRatio_working_3-way'!Y341+2*PI())/3)</f>
        <v>0.35842875792588086</v>
      </c>
      <c r="AE341" s="11">
        <f>'OddsRatio_working_3-way'!X341^(1/3)*SIN(('OddsRatio_working_3-way'!Y341+4*PI())/3)</f>
        <v>-0.57735293773112384</v>
      </c>
      <c r="AF341" s="11">
        <f>-'OddsRatio_working_3-way'!U341/(3*'OddsRatio_working_3-way'!X341^(1/3))*COS(('OddsRatio_working_3-way'!Y341)/3)</f>
        <v>0.54027381389029583</v>
      </c>
      <c r="AG341" s="11">
        <f>-'OddsRatio_working_3-way'!U341/(3*'OddsRatio_working_3-way'!X341^(1/3))*COS(('OddsRatio_working_3-way'!Y341+2*PI())/3)</f>
        <v>-0.45973080815916045</v>
      </c>
      <c r="AH341" s="11">
        <f>-'OddsRatio_working_3-way'!U341/(3*'OddsRatio_working_3-way'!X341^(1/3))*COS(('OddsRatio_working_3-way'!Y341+4*PI())/3)</f>
        <v>-8.0543005731135542E-2</v>
      </c>
      <c r="AI341" s="11">
        <f>'OddsRatio_working_3-way'!U341/(3*'OddsRatio_working_3-way'!X341^(1/3))*SIN(('OddsRatio_working_3-way'!Y341)/3)</f>
        <v>-0.21892417980524298</v>
      </c>
      <c r="AJ341" s="11">
        <f>'OddsRatio_working_3-way'!U341/(3*'OddsRatio_working_3-way'!X341^(1/3))*SIN(('OddsRatio_working_3-way'!Y341+2*PI())/3)</f>
        <v>-0.35842875792588069</v>
      </c>
      <c r="AK341" s="11">
        <f>'OddsRatio_working_3-way'!U341/(3*'OddsRatio_working_3-way'!X341^(1/3))*SIN(('OddsRatio_working_3-way'!Y341+4*PI())/3)</f>
        <v>0.57735293773112362</v>
      </c>
      <c r="AL341" s="11">
        <f>'OddsRatio_working_3-way'!Z341+'OddsRatio_working_3-way'!AF341</f>
        <v>1.0805476277805919</v>
      </c>
      <c r="AM341" s="11">
        <f>'OddsRatio_working_3-way'!AA341+'OddsRatio_working_3-way'!AG341</f>
        <v>-0.91946161631832113</v>
      </c>
      <c r="AN341" s="11">
        <f>'OddsRatio_working_3-way'!AB341+'OddsRatio_working_3-way'!AH341</f>
        <v>-0.16108601146227111</v>
      </c>
      <c r="AO341" s="11">
        <f>'OddsRatio_working_3-way'!AC341+'OddsRatio_working_3-way'!AI341</f>
        <v>0</v>
      </c>
      <c r="AP341" s="11">
        <f>'OddsRatio_working_3-way'!AD341+'OddsRatio_working_3-way'!AJ341</f>
        <v>0</v>
      </c>
      <c r="AQ341" s="11">
        <f>'OddsRatio_working_3-way'!AE341+'OddsRatio_working_3-way'!AK341</f>
        <v>0</v>
      </c>
      <c r="AR341" s="10">
        <f>IF(A341="","",IF(('OddsRatio_working_3-way'!X341=0),IF(Q341&gt;0,-Q341^(1/3),(-Q341)^(1/3)),'OddsRatio_working_3-way'!AL341-'OddsRatio_working_3-way'!R341/3))</f>
        <v>1.0805476277805919</v>
      </c>
      <c r="AS341" s="11">
        <f>IF(('OddsRatio_working_3-way'!X341=0),IF(Q341&gt;0,-Q341^(1/3),(-Q341)^(1/3)),'OddsRatio_working_3-way'!AM341-'OddsRatio_working_3-way'!R341/3)</f>
        <v>-0.91946161631832113</v>
      </c>
      <c r="AT341" s="11">
        <f>IF(('OddsRatio_working_3-way'!X341=0),IF(Q341&gt;0,-Q341^(1/3),(-Q341)^(1/3)),'OddsRatio_working_3-way'!AN341-'OddsRatio_working_3-way'!R341/3)</f>
        <v>-0.16108601146227111</v>
      </c>
      <c r="AU341" s="11">
        <f>IF(('OddsRatio_working_3-way'!X341=0),0,'OddsRatio_working_3-way'!AO341)</f>
        <v>0</v>
      </c>
      <c r="AV341" s="11">
        <f>IF(('OddsRatio_working_3-way'!X341=0),0,'OddsRatio_working_3-way'!AP341)</f>
        <v>0</v>
      </c>
      <c r="AW341" s="11">
        <f>IF(('OddsRatio_working_3-way'!X341=0),0,'OddsRatio_working_3-way'!AQ341)</f>
        <v>0</v>
      </c>
    </row>
    <row r="342" spans="1:49" x14ac:dyDescent="0.2">
      <c r="A342" s="4">
        <f>IF('True_Odds_Calculator_3-way'!A343="","",'True_Odds_Calculator_3-way'!A343)</f>
        <v>2.29</v>
      </c>
      <c r="B342" s="4">
        <f>IF('True_Odds_Calculator_3-way'!B343="","",'True_Odds_Calculator_3-way'!B343)</f>
        <v>3.5</v>
      </c>
      <c r="C342" s="4">
        <f>IF('True_Odds_Calculator_3-way'!C343="","",'True_Odds_Calculator_3-way'!C343)</f>
        <v>3.28</v>
      </c>
      <c r="D342" s="9">
        <f t="shared" si="78"/>
        <v>0.42650961106152502</v>
      </c>
      <c r="E342" s="9">
        <f t="shared" si="79"/>
        <v>0.27732794845733222</v>
      </c>
      <c r="F342" s="9">
        <f t="shared" si="80"/>
        <v>0.29616244048114254</v>
      </c>
      <c r="G342" s="9">
        <f t="shared" si="81"/>
        <v>1.0423356975921281</v>
      </c>
      <c r="H342" s="9">
        <f t="shared" si="82"/>
        <v>2.3446130498938453</v>
      </c>
      <c r="I342" s="9">
        <f t="shared" si="83"/>
        <v>3.60583924398032</v>
      </c>
      <c r="J342" s="9">
        <f t="shared" si="84"/>
        <v>3.3765253905100523</v>
      </c>
      <c r="K342" s="11">
        <f t="shared" si="85"/>
        <v>0.4366812227074236</v>
      </c>
      <c r="L342" s="11">
        <f t="shared" si="86"/>
        <v>0.2857142857142857</v>
      </c>
      <c r="M342" s="11">
        <f t="shared" si="87"/>
        <v>0.3048780487804878</v>
      </c>
      <c r="N342" s="11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-0.27969660545014663</v>
      </c>
      <c r="O342" s="11">
        <f>0</f>
        <v>0</v>
      </c>
      <c r="P342" s="11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0.23089329458484853</v>
      </c>
      <c r="Q342" s="11">
        <f>2*'OddsRatio_working_3-way'!K342*'OddsRatio_working_3-way'!L342*'OddsRatio_working_3-way'!M342</f>
        <v>7.607686806749539E-2</v>
      </c>
      <c r="R342" s="11">
        <f t="shared" si="88"/>
        <v>0</v>
      </c>
      <c r="S342" s="11">
        <f t="shared" si="89"/>
        <v>-0.82551339589283346</v>
      </c>
      <c r="T342" s="11">
        <f t="shared" si="90"/>
        <v>-0.27199782401740802</v>
      </c>
      <c r="U342" s="11">
        <f>'OddsRatio_working_3-way'!S342-'OddsRatio_working_3-way'!R342^2/3</f>
        <v>-0.82551339589283346</v>
      </c>
      <c r="V342" s="11">
        <f>'OddsRatio_working_3-way'!S342*'OddsRatio_working_3-way'!R342/3-2*'OddsRatio_working_3-way'!R342^3/27-'OddsRatio_working_3-way'!T342</f>
        <v>0.27199782401740802</v>
      </c>
      <c r="W342" s="11">
        <f>'OddsRatio_working_3-way'!V342^2+4*'OddsRatio_working_3-way'!U342^3/27</f>
        <v>-9.3600826517167834E-3</v>
      </c>
      <c r="X342" s="11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0.14434585110241449</v>
      </c>
      <c r="Y342" s="11">
        <f>IF('OddsRatio_working_3-way'!W342&gt;=0,IF('OddsRatio_working_3-way'!V342+SQRT('OddsRatio_working_3-way'!W342)&gt;0,0,PI()),ACOS('OddsRatio_working_3-way'!V342/(2*'OddsRatio_working_3-way'!X342)))</f>
        <v>0.34173684532993187</v>
      </c>
      <c r="Z342" s="11">
        <f>'OddsRatio_working_3-way'!X342^(1/3)*COS('OddsRatio_working_3-way'!Y342/3)</f>
        <v>0.52116784879606415</v>
      </c>
      <c r="AA342" s="11">
        <f>'OddsRatio_working_3-way'!X342^(1/3)*COS(('OddsRatio_working_3-way'!Y342+2*PI())/3)</f>
        <v>-0.31222115911456683</v>
      </c>
      <c r="AB342" s="11">
        <f>'OddsRatio_working_3-way'!X342^(1/3)*COS(('OddsRatio_working_3-way'!Y342+4*PI())/3)</f>
        <v>-0.20894668968149746</v>
      </c>
      <c r="AC342" s="11">
        <f>'OddsRatio_working_3-way'!X342^(1/3)*SIN('OddsRatio_working_3-way'!Y342/3)</f>
        <v>5.9625542727598645E-2</v>
      </c>
      <c r="AD342" s="11">
        <f>'OddsRatio_working_3-way'!X342^(1/3)*SIN(('OddsRatio_working_3-way'!Y342+2*PI())/3)</f>
        <v>0.42153182532927952</v>
      </c>
      <c r="AE342" s="11">
        <f>'OddsRatio_working_3-way'!X342^(1/3)*SIN(('OddsRatio_working_3-way'!Y342+4*PI())/3)</f>
        <v>-0.48115736805687792</v>
      </c>
      <c r="AF342" s="11">
        <f>-'OddsRatio_working_3-way'!U342/(3*'OddsRatio_working_3-way'!X342^(1/3))*COS(('OddsRatio_working_3-way'!Y342)/3)</f>
        <v>0.52116784879606393</v>
      </c>
      <c r="AG342" s="11">
        <f>-'OddsRatio_working_3-way'!U342/(3*'OddsRatio_working_3-way'!X342^(1/3))*COS(('OddsRatio_working_3-way'!Y342+2*PI())/3)</f>
        <v>-0.31222115911456672</v>
      </c>
      <c r="AH342" s="11">
        <f>-'OddsRatio_working_3-way'!U342/(3*'OddsRatio_working_3-way'!X342^(1/3))*COS(('OddsRatio_working_3-way'!Y342+4*PI())/3)</f>
        <v>-0.20894668968149738</v>
      </c>
      <c r="AI342" s="11">
        <f>'OddsRatio_working_3-way'!U342/(3*'OddsRatio_working_3-way'!X342^(1/3))*SIN(('OddsRatio_working_3-way'!Y342)/3)</f>
        <v>-5.9625542727598617E-2</v>
      </c>
      <c r="AJ342" s="11">
        <f>'OddsRatio_working_3-way'!U342/(3*'OddsRatio_working_3-way'!X342^(1/3))*SIN(('OddsRatio_working_3-way'!Y342+2*PI())/3)</f>
        <v>-0.42153182532927935</v>
      </c>
      <c r="AK342" s="11">
        <f>'OddsRatio_working_3-way'!U342/(3*'OddsRatio_working_3-way'!X342^(1/3))*SIN(('OddsRatio_working_3-way'!Y342+4*PI())/3)</f>
        <v>0.4811573680568777</v>
      </c>
      <c r="AL342" s="11">
        <f>'OddsRatio_working_3-way'!Z342+'OddsRatio_working_3-way'!AF342</f>
        <v>1.0423356975921281</v>
      </c>
      <c r="AM342" s="11">
        <f>'OddsRatio_working_3-way'!AA342+'OddsRatio_working_3-way'!AG342</f>
        <v>-0.62444231822913354</v>
      </c>
      <c r="AN342" s="11">
        <f>'OddsRatio_working_3-way'!AB342+'OddsRatio_working_3-way'!AH342</f>
        <v>-0.41789337936299487</v>
      </c>
      <c r="AO342" s="11">
        <f>'OddsRatio_working_3-way'!AC342+'OddsRatio_working_3-way'!AI342</f>
        <v>0</v>
      </c>
      <c r="AP342" s="11">
        <f>'OddsRatio_working_3-way'!AD342+'OddsRatio_working_3-way'!AJ342</f>
        <v>0</v>
      </c>
      <c r="AQ342" s="11">
        <f>'OddsRatio_working_3-way'!AE342+'OddsRatio_working_3-way'!AK342</f>
        <v>0</v>
      </c>
      <c r="AR342" s="10">
        <f>IF(A342="","",IF(('OddsRatio_working_3-way'!X342=0),IF(Q342&gt;0,-Q342^(1/3),(-Q342)^(1/3)),'OddsRatio_working_3-way'!AL342-'OddsRatio_working_3-way'!R342/3))</f>
        <v>1.0423356975921281</v>
      </c>
      <c r="AS342" s="11">
        <f>IF(('OddsRatio_working_3-way'!X342=0),IF(Q342&gt;0,-Q342^(1/3),(-Q342)^(1/3)),'OddsRatio_working_3-way'!AM342-'OddsRatio_working_3-way'!R342/3)</f>
        <v>-0.62444231822913354</v>
      </c>
      <c r="AT342" s="11">
        <f>IF(('OddsRatio_working_3-way'!X342=0),IF(Q342&gt;0,-Q342^(1/3),(-Q342)^(1/3)),'OddsRatio_working_3-way'!AN342-'OddsRatio_working_3-way'!R342/3)</f>
        <v>-0.41789337936299487</v>
      </c>
      <c r="AU342" s="11">
        <f>IF(('OddsRatio_working_3-way'!X342=0),0,'OddsRatio_working_3-way'!AO342)</f>
        <v>0</v>
      </c>
      <c r="AV342" s="11">
        <f>IF(('OddsRatio_working_3-way'!X342=0),0,'OddsRatio_working_3-way'!AP342)</f>
        <v>0</v>
      </c>
      <c r="AW342" s="11">
        <f>IF(('OddsRatio_working_3-way'!X342=0),0,'OddsRatio_working_3-way'!AQ342)</f>
        <v>0</v>
      </c>
    </row>
    <row r="343" spans="1:49" x14ac:dyDescent="0.2">
      <c r="A343" s="4">
        <f>IF('True_Odds_Calculator_3-way'!A344="","",'True_Odds_Calculator_3-way'!A344)</f>
        <v>7.71</v>
      </c>
      <c r="B343" s="4">
        <f>IF('True_Odds_Calculator_3-way'!B344="","",'True_Odds_Calculator_3-way'!B344)</f>
        <v>4.8899999999999997</v>
      </c>
      <c r="C343" s="4">
        <f>IF('True_Odds_Calculator_3-way'!C344="","",'True_Odds_Calculator_3-way'!C344)</f>
        <v>1.43</v>
      </c>
      <c r="D343" s="9">
        <f t="shared" si="78"/>
        <v>0.12206354067024602</v>
      </c>
      <c r="E343" s="9">
        <f t="shared" si="79"/>
        <v>0.19343504012707302</v>
      </c>
      <c r="F343" s="9">
        <f t="shared" si="80"/>
        <v>0.68450141920268104</v>
      </c>
      <c r="G343" s="9">
        <f t="shared" si="81"/>
        <v>1.0719008159484227</v>
      </c>
      <c r="H343" s="9">
        <f t="shared" si="82"/>
        <v>8.1924544750139141</v>
      </c>
      <c r="I343" s="9">
        <f t="shared" si="83"/>
        <v>5.169694174039364</v>
      </c>
      <c r="J343" s="9">
        <f t="shared" si="84"/>
        <v>1.4609173508578217</v>
      </c>
      <c r="K343" s="11">
        <f t="shared" si="85"/>
        <v>0.1297016861219196</v>
      </c>
      <c r="L343" s="11">
        <f t="shared" si="86"/>
        <v>0.20449897750511248</v>
      </c>
      <c r="M343" s="11">
        <f t="shared" si="87"/>
        <v>0.69930069930069938</v>
      </c>
      <c r="N343" s="11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-0.20818110166657589</v>
      </c>
      <c r="O343" s="11">
        <f>0</f>
        <v>0</v>
      </c>
      <c r="P343" s="11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0.20458615383539597</v>
      </c>
      <c r="Q343" s="11">
        <f>2*'OddsRatio_working_3-way'!K343*'OddsRatio_working_3-way'!L343*'OddsRatio_working_3-way'!M343</f>
        <v>3.7096310758911323E-2</v>
      </c>
      <c r="R343" s="11">
        <f t="shared" si="88"/>
        <v>0</v>
      </c>
      <c r="S343" s="11">
        <f t="shared" si="89"/>
        <v>-0.98273163220676196</v>
      </c>
      <c r="T343" s="11">
        <f t="shared" si="90"/>
        <v>-0.17819249904021067</v>
      </c>
      <c r="U343" s="11">
        <f>'OddsRatio_working_3-way'!S343-'OddsRatio_working_3-way'!R343^2/3</f>
        <v>-0.98273163220676196</v>
      </c>
      <c r="V343" s="11">
        <f>'OddsRatio_working_3-way'!S343*'OddsRatio_working_3-way'!R343/3-2*'OddsRatio_working_3-way'!R343^3/27-'OddsRatio_working_3-way'!T343</f>
        <v>0.17819249904021067</v>
      </c>
      <c r="W343" s="11">
        <f>'OddsRatio_working_3-way'!V343^2+4*'OddsRatio_working_3-way'!U343^3/27</f>
        <v>-0.10885252022383765</v>
      </c>
      <c r="X343" s="11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0.18748672415536063</v>
      </c>
      <c r="Y343" s="11">
        <f>IF('OddsRatio_working_3-way'!W343&gt;=0,IF('OddsRatio_working_3-way'!V343+SQRT('OddsRatio_working_3-way'!W343)&gt;0,0,PI()),ACOS('OddsRatio_working_3-way'!V343/(2*'OddsRatio_working_3-way'!X343)))</f>
        <v>1.0755894971699291</v>
      </c>
      <c r="Z343" s="11">
        <f>'OddsRatio_working_3-way'!X343^(1/3)*COS('OddsRatio_working_3-way'!Y343/3)</f>
        <v>0.53595040797421134</v>
      </c>
      <c r="AA343" s="11">
        <f>'OddsRatio_working_3-way'!X343^(1/3)*COS(('OddsRatio_working_3-way'!Y343+2*PI())/3)</f>
        <v>-0.44190271243789031</v>
      </c>
      <c r="AB343" s="11">
        <f>'OddsRatio_working_3-way'!X343^(1/3)*COS(('OddsRatio_working_3-way'!Y343+4*PI())/3)</f>
        <v>-9.4047695536321238E-2</v>
      </c>
      <c r="AC343" s="11">
        <f>'OddsRatio_working_3-way'!X343^(1/3)*SIN('OddsRatio_working_3-way'!Y343/3)</f>
        <v>0.20083418764708294</v>
      </c>
      <c r="AD343" s="11">
        <f>'OddsRatio_working_3-way'!X343^(1/3)*SIN(('OddsRatio_working_3-way'!Y343+2*PI())/3)</f>
        <v>0.36372957465075967</v>
      </c>
      <c r="AE343" s="11">
        <f>'OddsRatio_working_3-way'!X343^(1/3)*SIN(('OddsRatio_working_3-way'!Y343+4*PI())/3)</f>
        <v>-0.56456376229784244</v>
      </c>
      <c r="AF343" s="11">
        <f>-'OddsRatio_working_3-way'!U343/(3*'OddsRatio_working_3-way'!X343^(1/3))*COS(('OddsRatio_working_3-way'!Y343)/3)</f>
        <v>0.53595040797421134</v>
      </c>
      <c r="AG343" s="11">
        <f>-'OddsRatio_working_3-way'!U343/(3*'OddsRatio_working_3-way'!X343^(1/3))*COS(('OddsRatio_working_3-way'!Y343+2*PI())/3)</f>
        <v>-0.44190271243789031</v>
      </c>
      <c r="AH343" s="11">
        <f>-'OddsRatio_working_3-way'!U343/(3*'OddsRatio_working_3-way'!X343^(1/3))*COS(('OddsRatio_working_3-way'!Y343+4*PI())/3)</f>
        <v>-9.4047695536321238E-2</v>
      </c>
      <c r="AI343" s="11">
        <f>'OddsRatio_working_3-way'!U343/(3*'OddsRatio_working_3-way'!X343^(1/3))*SIN(('OddsRatio_working_3-way'!Y343)/3)</f>
        <v>-0.20083418764708294</v>
      </c>
      <c r="AJ343" s="11">
        <f>'OddsRatio_working_3-way'!U343/(3*'OddsRatio_working_3-way'!X343^(1/3))*SIN(('OddsRatio_working_3-way'!Y343+2*PI())/3)</f>
        <v>-0.36372957465075967</v>
      </c>
      <c r="AK343" s="11">
        <f>'OddsRatio_working_3-way'!U343/(3*'OddsRatio_working_3-way'!X343^(1/3))*SIN(('OddsRatio_working_3-way'!Y343+4*PI())/3)</f>
        <v>0.56456376229784244</v>
      </c>
      <c r="AL343" s="11">
        <f>'OddsRatio_working_3-way'!Z343+'OddsRatio_working_3-way'!AF343</f>
        <v>1.0719008159484227</v>
      </c>
      <c r="AM343" s="11">
        <f>'OddsRatio_working_3-way'!AA343+'OddsRatio_working_3-way'!AG343</f>
        <v>-0.88380542487578062</v>
      </c>
      <c r="AN343" s="11">
        <f>'OddsRatio_working_3-way'!AB343+'OddsRatio_working_3-way'!AH343</f>
        <v>-0.18809539107264248</v>
      </c>
      <c r="AO343" s="11">
        <f>'OddsRatio_working_3-way'!AC343+'OddsRatio_working_3-way'!AI343</f>
        <v>0</v>
      </c>
      <c r="AP343" s="11">
        <f>'OddsRatio_working_3-way'!AD343+'OddsRatio_working_3-way'!AJ343</f>
        <v>0</v>
      </c>
      <c r="AQ343" s="11">
        <f>'OddsRatio_working_3-way'!AE343+'OddsRatio_working_3-way'!AK343</f>
        <v>0</v>
      </c>
      <c r="AR343" s="10">
        <f>IF(A343="","",IF(('OddsRatio_working_3-way'!X343=0),IF(Q343&gt;0,-Q343^(1/3),(-Q343)^(1/3)),'OddsRatio_working_3-way'!AL343-'OddsRatio_working_3-way'!R343/3))</f>
        <v>1.0719008159484227</v>
      </c>
      <c r="AS343" s="11">
        <f>IF(('OddsRatio_working_3-way'!X343=0),IF(Q343&gt;0,-Q343^(1/3),(-Q343)^(1/3)),'OddsRatio_working_3-way'!AM343-'OddsRatio_working_3-way'!R343/3)</f>
        <v>-0.88380542487578062</v>
      </c>
      <c r="AT343" s="11">
        <f>IF(('OddsRatio_working_3-way'!X343=0),IF(Q343&gt;0,-Q343^(1/3),(-Q343)^(1/3)),'OddsRatio_working_3-way'!AN343-'OddsRatio_working_3-way'!R343/3)</f>
        <v>-0.18809539107264248</v>
      </c>
      <c r="AU343" s="11">
        <f>IF(('OddsRatio_working_3-way'!X343=0),0,'OddsRatio_working_3-way'!AO343)</f>
        <v>0</v>
      </c>
      <c r="AV343" s="11">
        <f>IF(('OddsRatio_working_3-way'!X343=0),0,'OddsRatio_working_3-way'!AP343)</f>
        <v>0</v>
      </c>
      <c r="AW343" s="11">
        <f>IF(('OddsRatio_working_3-way'!X343=0),0,'OddsRatio_working_3-way'!AQ343)</f>
        <v>0</v>
      </c>
    </row>
    <row r="344" spans="1:49" x14ac:dyDescent="0.2">
      <c r="A344" s="4">
        <f>IF('True_Odds_Calculator_3-way'!A345="","",'True_Odds_Calculator_3-way'!A345)</f>
        <v>1.28</v>
      </c>
      <c r="B344" s="4">
        <f>IF('True_Odds_Calculator_3-way'!B345="","",'True_Odds_Calculator_3-way'!B345)</f>
        <v>6.08</v>
      </c>
      <c r="C344" s="4">
        <f>IF('True_Odds_Calculator_3-way'!C345="","",'True_Odds_Calculator_3-way'!C345)</f>
        <v>11.67</v>
      </c>
      <c r="D344" s="9">
        <f t="shared" si="78"/>
        <v>0.76695758342614273</v>
      </c>
      <c r="E344" s="9">
        <f t="shared" si="79"/>
        <v>0.15354466657151594</v>
      </c>
      <c r="F344" s="9">
        <f t="shared" si="80"/>
        <v>7.9497750002341258E-2</v>
      </c>
      <c r="G344" s="9">
        <f t="shared" si="81"/>
        <v>1.0851895370649036</v>
      </c>
      <c r="H344" s="9">
        <f t="shared" si="82"/>
        <v>1.303853070378173</v>
      </c>
      <c r="I344" s="9">
        <f t="shared" si="83"/>
        <v>6.51276284828971</v>
      </c>
      <c r="J344" s="9">
        <f t="shared" si="84"/>
        <v>12.578972360482522</v>
      </c>
      <c r="K344" s="11">
        <f t="shared" si="85"/>
        <v>0.78125</v>
      </c>
      <c r="L344" s="11">
        <f t="shared" si="86"/>
        <v>0.16447368421052633</v>
      </c>
      <c r="M344" s="11">
        <f t="shared" si="87"/>
        <v>8.5689802913453295E-2</v>
      </c>
      <c r="N344" s="11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-0.16710973791322781</v>
      </c>
      <c r="O344" s="11">
        <f>0</f>
        <v>0</v>
      </c>
      <c r="P344" s="11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0.17650179131150501</v>
      </c>
      <c r="Q344" s="11">
        <f>2*'OddsRatio_working_3-way'!K344*'OddsRatio_working_3-way'!L344*'OddsRatio_working_3-way'!M344</f>
        <v>2.2021433725702432E-2</v>
      </c>
      <c r="R344" s="11">
        <f t="shared" si="88"/>
        <v>0</v>
      </c>
      <c r="S344" s="11">
        <f t="shared" si="89"/>
        <v>-1.0562029090318725</v>
      </c>
      <c r="T344" s="11">
        <f t="shared" si="90"/>
        <v>-0.13177827935519307</v>
      </c>
      <c r="U344" s="11">
        <f>'OddsRatio_working_3-way'!S344-'OddsRatio_working_3-way'!R344^2/3</f>
        <v>-1.0562029090318725</v>
      </c>
      <c r="V344" s="11">
        <f>'OddsRatio_working_3-way'!S344*'OddsRatio_working_3-way'!R344/3-2*'OddsRatio_working_3-way'!R344^3/27-'OddsRatio_working_3-way'!T344</f>
        <v>0.13177827935519307</v>
      </c>
      <c r="W344" s="11">
        <f>'OddsRatio_working_3-way'!V344^2+4*'OddsRatio_working_3-way'!U344^3/27</f>
        <v>-0.1571919013775902</v>
      </c>
      <c r="X344" s="11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0.20890034483420888</v>
      </c>
      <c r="Y344" s="11">
        <f>IF('OddsRatio_working_3-way'!W344&gt;=0,IF('OddsRatio_working_3-way'!V344+SQRT('OddsRatio_working_3-way'!W344)&gt;0,0,PI()),ACOS('OddsRatio_working_3-way'!V344/(2*'OddsRatio_working_3-way'!X344)))</f>
        <v>1.2499082454516062</v>
      </c>
      <c r="Z344" s="11">
        <f>'OddsRatio_working_3-way'!X344^(1/3)*COS('OddsRatio_working_3-way'!Y344/3)</f>
        <v>0.54259476853245181</v>
      </c>
      <c r="AA344" s="11">
        <f>'OddsRatio_working_3-way'!X344^(1/3)*COS(('OddsRatio_working_3-way'!Y344+2*PI())/3)</f>
        <v>-0.47924909772124763</v>
      </c>
      <c r="AB344" s="11">
        <f>'OddsRatio_working_3-way'!X344^(1/3)*COS(('OddsRatio_working_3-way'!Y344+4*PI())/3)</f>
        <v>-6.3345670811204235E-2</v>
      </c>
      <c r="AC344" s="11">
        <f>'OddsRatio_working_3-way'!X344^(1/3)*SIN('OddsRatio_working_3-way'!Y344/3)</f>
        <v>0.24012195548340148</v>
      </c>
      <c r="AD344" s="11">
        <f>'OddsRatio_working_3-way'!X344^(1/3)*SIN(('OddsRatio_working_3-way'!Y344+2*PI())/3)</f>
        <v>0.34983987576793979</v>
      </c>
      <c r="AE344" s="11">
        <f>'OddsRatio_working_3-way'!X344^(1/3)*SIN(('OddsRatio_working_3-way'!Y344+4*PI())/3)</f>
        <v>-0.58996183125134127</v>
      </c>
      <c r="AF344" s="11">
        <f>-'OddsRatio_working_3-way'!U344/(3*'OddsRatio_working_3-way'!X344^(1/3))*COS(('OddsRatio_working_3-way'!Y344)/3)</f>
        <v>0.54259476853245181</v>
      </c>
      <c r="AG344" s="11">
        <f>-'OddsRatio_working_3-way'!U344/(3*'OddsRatio_working_3-way'!X344^(1/3))*COS(('OddsRatio_working_3-way'!Y344+2*PI())/3)</f>
        <v>-0.47924909772124763</v>
      </c>
      <c r="AH344" s="11">
        <f>-'OddsRatio_working_3-way'!U344/(3*'OddsRatio_working_3-way'!X344^(1/3))*COS(('OddsRatio_working_3-way'!Y344+4*PI())/3)</f>
        <v>-6.3345670811204235E-2</v>
      </c>
      <c r="AI344" s="11">
        <f>'OddsRatio_working_3-way'!U344/(3*'OddsRatio_working_3-way'!X344^(1/3))*SIN(('OddsRatio_working_3-way'!Y344)/3)</f>
        <v>-0.24012195548340148</v>
      </c>
      <c r="AJ344" s="11">
        <f>'OddsRatio_working_3-way'!U344/(3*'OddsRatio_working_3-way'!X344^(1/3))*SIN(('OddsRatio_working_3-way'!Y344+2*PI())/3)</f>
        <v>-0.34983987576793979</v>
      </c>
      <c r="AK344" s="11">
        <f>'OddsRatio_working_3-way'!U344/(3*'OddsRatio_working_3-way'!X344^(1/3))*SIN(('OddsRatio_working_3-way'!Y344+4*PI())/3)</f>
        <v>0.58996183125134127</v>
      </c>
      <c r="AL344" s="11">
        <f>'OddsRatio_working_3-way'!Z344+'OddsRatio_working_3-way'!AF344</f>
        <v>1.0851895370649036</v>
      </c>
      <c r="AM344" s="11">
        <f>'OddsRatio_working_3-way'!AA344+'OddsRatio_working_3-way'!AG344</f>
        <v>-0.95849819544249526</v>
      </c>
      <c r="AN344" s="11">
        <f>'OddsRatio_working_3-way'!AB344+'OddsRatio_working_3-way'!AH344</f>
        <v>-0.12669134162240847</v>
      </c>
      <c r="AO344" s="11">
        <f>'OddsRatio_working_3-way'!AC344+'OddsRatio_working_3-way'!AI344</f>
        <v>0</v>
      </c>
      <c r="AP344" s="11">
        <f>'OddsRatio_working_3-way'!AD344+'OddsRatio_working_3-way'!AJ344</f>
        <v>0</v>
      </c>
      <c r="AQ344" s="11">
        <f>'OddsRatio_working_3-way'!AE344+'OddsRatio_working_3-way'!AK344</f>
        <v>0</v>
      </c>
      <c r="AR344" s="10">
        <f>IF(A344="","",IF(('OddsRatio_working_3-way'!X344=0),IF(Q344&gt;0,-Q344^(1/3),(-Q344)^(1/3)),'OddsRatio_working_3-way'!AL344-'OddsRatio_working_3-way'!R344/3))</f>
        <v>1.0851895370649036</v>
      </c>
      <c r="AS344" s="11">
        <f>IF(('OddsRatio_working_3-way'!X344=0),IF(Q344&gt;0,-Q344^(1/3),(-Q344)^(1/3)),'OddsRatio_working_3-way'!AM344-'OddsRatio_working_3-way'!R344/3)</f>
        <v>-0.95849819544249526</v>
      </c>
      <c r="AT344" s="11">
        <f>IF(('OddsRatio_working_3-way'!X344=0),IF(Q344&gt;0,-Q344^(1/3),(-Q344)^(1/3)),'OddsRatio_working_3-way'!AN344-'OddsRatio_working_3-way'!R344/3)</f>
        <v>-0.12669134162240847</v>
      </c>
      <c r="AU344" s="11">
        <f>IF(('OddsRatio_working_3-way'!X344=0),0,'OddsRatio_working_3-way'!AO344)</f>
        <v>0</v>
      </c>
      <c r="AV344" s="11">
        <f>IF(('OddsRatio_working_3-way'!X344=0),0,'OddsRatio_working_3-way'!AP344)</f>
        <v>0</v>
      </c>
      <c r="AW344" s="11">
        <f>IF(('OddsRatio_working_3-way'!X344=0),0,'OddsRatio_working_3-way'!AQ344)</f>
        <v>0</v>
      </c>
    </row>
    <row r="345" spans="1:49" x14ac:dyDescent="0.2">
      <c r="A345" s="4">
        <f>IF('True_Odds_Calculator_3-way'!A346="","",'True_Odds_Calculator_3-way'!A346)</f>
        <v>3.2</v>
      </c>
      <c r="B345" s="4">
        <f>IF('True_Odds_Calculator_3-way'!B346="","",'True_Odds_Calculator_3-way'!B346)</f>
        <v>3.33</v>
      </c>
      <c r="C345" s="4">
        <f>IF('True_Odds_Calculator_3-way'!C346="","",'True_Odds_Calculator_3-way'!C346)</f>
        <v>2.41</v>
      </c>
      <c r="D345" s="9">
        <f t="shared" si="78"/>
        <v>0.303587597249734</v>
      </c>
      <c r="E345" s="9">
        <f t="shared" si="79"/>
        <v>0.29158826150644673</v>
      </c>
      <c r="F345" s="9">
        <f t="shared" si="80"/>
        <v>0.40482414124381938</v>
      </c>
      <c r="G345" s="9">
        <f t="shared" si="81"/>
        <v>1.0427010030281769</v>
      </c>
      <c r="H345" s="9">
        <f t="shared" si="82"/>
        <v>3.2939422066619892</v>
      </c>
      <c r="I345" s="9">
        <f t="shared" si="83"/>
        <v>3.4294933370556517</v>
      </c>
      <c r="J345" s="9">
        <f t="shared" si="84"/>
        <v>2.4702084142697291</v>
      </c>
      <c r="K345" s="11">
        <f t="shared" si="85"/>
        <v>0.3125</v>
      </c>
      <c r="L345" s="11">
        <f t="shared" si="86"/>
        <v>0.3003003003003003</v>
      </c>
      <c r="M345" s="11">
        <f t="shared" si="87"/>
        <v>0.41493775933609955</v>
      </c>
      <c r="N345" s="11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-0.28144041344248805</v>
      </c>
      <c r="O345" s="11">
        <f>0</f>
        <v>0</v>
      </c>
      <c r="P345" s="11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0.23129976449478523</v>
      </c>
      <c r="Q345" s="11">
        <f>2*'OddsRatio_working_3-way'!K345*'OddsRatio_working_3-way'!L345*'OddsRatio_working_3-way'!M345</f>
        <v>7.7878708584102771E-2</v>
      </c>
      <c r="R345" s="11">
        <f t="shared" si="88"/>
        <v>0</v>
      </c>
      <c r="S345" s="11">
        <f t="shared" si="89"/>
        <v>-0.82184275408638496</v>
      </c>
      <c r="T345" s="11">
        <f t="shared" si="90"/>
        <v>-0.27671473201561786</v>
      </c>
      <c r="U345" s="11">
        <f>'OddsRatio_working_3-way'!S345-'OddsRatio_working_3-way'!R345^2/3</f>
        <v>-0.82184275408638496</v>
      </c>
      <c r="V345" s="11">
        <f>'OddsRatio_working_3-way'!S345*'OddsRatio_working_3-way'!R345/3-2*'OddsRatio_working_3-way'!R345^3/27-'OddsRatio_working_3-way'!T345</f>
        <v>0.27671473201561786</v>
      </c>
      <c r="W345" s="11">
        <f>'OddsRatio_working_3-way'!V345^2+4*'OddsRatio_working_3-way'!U345^3/27</f>
        <v>-5.6650405414398475E-3</v>
      </c>
      <c r="X345" s="11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0.14338417229240738</v>
      </c>
      <c r="Y345" s="11">
        <f>IF('OddsRatio_working_3-way'!W345&gt;=0,IF('OddsRatio_working_3-way'!V345+SQRT('OddsRatio_working_3-way'!W345)&gt;0,0,PI()),ACOS('OddsRatio_working_3-way'!V345/(2*'OddsRatio_working_3-way'!X345)))</f>
        <v>0.2655751912405393</v>
      </c>
      <c r="Z345" s="11">
        <f>'OddsRatio_working_3-way'!X345^(1/3)*COS('OddsRatio_working_3-way'!Y345/3)</f>
        <v>0.52135050151408846</v>
      </c>
      <c r="AA345" s="11">
        <f>'OddsRatio_working_3-way'!X345^(1/3)*COS(('OddsRatio_working_3-way'!Y345+2*PI())/3)</f>
        <v>-0.30074930033844449</v>
      </c>
      <c r="AB345" s="11">
        <f>'OddsRatio_working_3-way'!X345^(1/3)*COS(('OddsRatio_working_3-way'!Y345+4*PI())/3)</f>
        <v>-0.22060120117564411</v>
      </c>
      <c r="AC345" s="11">
        <f>'OddsRatio_working_3-way'!X345^(1/3)*SIN('OddsRatio_working_3-way'!Y345/3)</f>
        <v>4.6273526626679683E-2</v>
      </c>
      <c r="AD345" s="11">
        <f>'OddsRatio_working_3-way'!X345^(1/3)*SIN(('OddsRatio_working_3-way'!Y345+2*PI())/3)</f>
        <v>0.42836601527361823</v>
      </c>
      <c r="AE345" s="11">
        <f>'OddsRatio_working_3-way'!X345^(1/3)*SIN(('OddsRatio_working_3-way'!Y345+4*PI())/3)</f>
        <v>-0.47463954190029789</v>
      </c>
      <c r="AF345" s="11">
        <f>-'OddsRatio_working_3-way'!U345/(3*'OddsRatio_working_3-way'!X345^(1/3))*COS(('OddsRatio_working_3-way'!Y345)/3)</f>
        <v>0.52135050151408857</v>
      </c>
      <c r="AG345" s="11">
        <f>-'OddsRatio_working_3-way'!U345/(3*'OddsRatio_working_3-way'!X345^(1/3))*COS(('OddsRatio_working_3-way'!Y345+2*PI())/3)</f>
        <v>-0.30074930033844455</v>
      </c>
      <c r="AH345" s="11">
        <f>-'OddsRatio_working_3-way'!U345/(3*'OddsRatio_working_3-way'!X345^(1/3))*COS(('OddsRatio_working_3-way'!Y345+4*PI())/3)</f>
        <v>-0.22060120117564416</v>
      </c>
      <c r="AI345" s="11">
        <f>'OddsRatio_working_3-way'!U345/(3*'OddsRatio_working_3-way'!X345^(1/3))*SIN(('OddsRatio_working_3-way'!Y345)/3)</f>
        <v>-4.627352662667969E-2</v>
      </c>
      <c r="AJ345" s="11">
        <f>'OddsRatio_working_3-way'!U345/(3*'OddsRatio_working_3-way'!X345^(1/3))*SIN(('OddsRatio_working_3-way'!Y345+2*PI())/3)</f>
        <v>-0.42836601527361828</v>
      </c>
      <c r="AK345" s="11">
        <f>'OddsRatio_working_3-way'!U345/(3*'OddsRatio_working_3-way'!X345^(1/3))*SIN(('OddsRatio_working_3-way'!Y345+4*PI())/3)</f>
        <v>0.474639541900298</v>
      </c>
      <c r="AL345" s="11">
        <f>'OddsRatio_working_3-way'!Z345+'OddsRatio_working_3-way'!AF345</f>
        <v>1.0427010030281769</v>
      </c>
      <c r="AM345" s="11">
        <f>'OddsRatio_working_3-way'!AA345+'OddsRatio_working_3-way'!AG345</f>
        <v>-0.60149860067688898</v>
      </c>
      <c r="AN345" s="11">
        <f>'OddsRatio_working_3-way'!AB345+'OddsRatio_working_3-way'!AH345</f>
        <v>-0.44120240235128827</v>
      </c>
      <c r="AO345" s="11">
        <f>'OddsRatio_working_3-way'!AC345+'OddsRatio_working_3-way'!AI345</f>
        <v>0</v>
      </c>
      <c r="AP345" s="11">
        <f>'OddsRatio_working_3-way'!AD345+'OddsRatio_working_3-way'!AJ345</f>
        <v>0</v>
      </c>
      <c r="AQ345" s="11">
        <f>'OddsRatio_working_3-way'!AE345+'OddsRatio_working_3-way'!AK345</f>
        <v>0</v>
      </c>
      <c r="AR345" s="10">
        <f>IF(A345="","",IF(('OddsRatio_working_3-way'!X345=0),IF(Q345&gt;0,-Q345^(1/3),(-Q345)^(1/3)),'OddsRatio_working_3-way'!AL345-'OddsRatio_working_3-way'!R345/3))</f>
        <v>1.0427010030281769</v>
      </c>
      <c r="AS345" s="11">
        <f>IF(('OddsRatio_working_3-way'!X345=0),IF(Q345&gt;0,-Q345^(1/3),(-Q345)^(1/3)),'OddsRatio_working_3-way'!AM345-'OddsRatio_working_3-way'!R345/3)</f>
        <v>-0.60149860067688898</v>
      </c>
      <c r="AT345" s="11">
        <f>IF(('OddsRatio_working_3-way'!X345=0),IF(Q345&gt;0,-Q345^(1/3),(-Q345)^(1/3)),'OddsRatio_working_3-way'!AN345-'OddsRatio_working_3-way'!R345/3)</f>
        <v>-0.44120240235128827</v>
      </c>
      <c r="AU345" s="11">
        <f>IF(('OddsRatio_working_3-way'!X345=0),0,'OddsRatio_working_3-way'!AO345)</f>
        <v>0</v>
      </c>
      <c r="AV345" s="11">
        <f>IF(('OddsRatio_working_3-way'!X345=0),0,'OddsRatio_working_3-way'!AP345)</f>
        <v>0</v>
      </c>
      <c r="AW345" s="11">
        <f>IF(('OddsRatio_working_3-way'!X345=0),0,'OddsRatio_working_3-way'!AQ345)</f>
        <v>0</v>
      </c>
    </row>
    <row r="346" spans="1:49" x14ac:dyDescent="0.2">
      <c r="A346" s="4">
        <f>IF('True_Odds_Calculator_3-way'!A347="","",'True_Odds_Calculator_3-way'!A347)</f>
        <v>1.72</v>
      </c>
      <c r="B346" s="4">
        <f>IF('True_Odds_Calculator_3-way'!B347="","",'True_Odds_Calculator_3-way'!B347)</f>
        <v>4.0199999999999996</v>
      </c>
      <c r="C346" s="4">
        <f>IF('True_Odds_Calculator_3-way'!C347="","",'True_Odds_Calculator_3-way'!C347)</f>
        <v>5.1100000000000003</v>
      </c>
      <c r="D346" s="9">
        <f t="shared" si="78"/>
        <v>0.57059243345021882</v>
      </c>
      <c r="E346" s="9">
        <f t="shared" si="79"/>
        <v>0.24058184210939351</v>
      </c>
      <c r="F346" s="9">
        <f t="shared" si="80"/>
        <v>0.18882572444038764</v>
      </c>
      <c r="G346" s="9">
        <f t="shared" si="81"/>
        <v>1.0452283679605439</v>
      </c>
      <c r="H346" s="9">
        <f t="shared" si="82"/>
        <v>1.7525644249315913</v>
      </c>
      <c r="I346" s="9">
        <f t="shared" si="83"/>
        <v>4.156589671240841</v>
      </c>
      <c r="J346" s="9">
        <f t="shared" si="84"/>
        <v>5.2958885923178354</v>
      </c>
      <c r="K346" s="11">
        <f t="shared" si="85"/>
        <v>0.58139534883720934</v>
      </c>
      <c r="L346" s="11">
        <f t="shared" si="86"/>
        <v>0.24875621890547267</v>
      </c>
      <c r="M346" s="11">
        <f t="shared" si="87"/>
        <v>0.19569471624266144</v>
      </c>
      <c r="N346" s="11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-0.25293321314965234</v>
      </c>
      <c r="O346" s="11">
        <f>0</f>
        <v>0</v>
      </c>
      <c r="P346" s="11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0.22217452309743327</v>
      </c>
      <c r="Q346" s="11">
        <f>2*'OddsRatio_working_3-way'!K346*'OddsRatio_working_3-way'!L346*'OddsRatio_working_3-way'!M346</f>
        <v>5.6604974037562615E-2</v>
      </c>
      <c r="R346" s="11">
        <f t="shared" si="88"/>
        <v>0</v>
      </c>
      <c r="S346" s="11">
        <f t="shared" si="89"/>
        <v>-0.87839204796714399</v>
      </c>
      <c r="T346" s="11">
        <f t="shared" si="90"/>
        <v>-0.22379415234831693</v>
      </c>
      <c r="U346" s="11">
        <f>'OddsRatio_working_3-way'!S346-'OddsRatio_working_3-way'!R346^2/3</f>
        <v>-0.87839204796714399</v>
      </c>
      <c r="V346" s="11">
        <f>'OddsRatio_working_3-way'!S346*'OddsRatio_working_3-way'!R346/3-2*'OddsRatio_working_3-way'!R346^3/27-'OddsRatio_working_3-way'!T346</f>
        <v>0.22379415234831693</v>
      </c>
      <c r="W346" s="11">
        <f>'OddsRatio_working_3-way'!V346^2+4*'OddsRatio_working_3-way'!U346^3/27</f>
        <v>-5.0322581437751174E-2</v>
      </c>
      <c r="X346" s="11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0.15843484785792303</v>
      </c>
      <c r="Y346" s="11">
        <f>IF('OddsRatio_working_3-way'!W346&gt;=0,IF('OddsRatio_working_3-way'!V346+SQRT('OddsRatio_working_3-way'!W346)&gt;0,0,PI()),ACOS('OddsRatio_working_3-way'!V346/(2*'OddsRatio_working_3-way'!X346)))</f>
        <v>0.78658712659003172</v>
      </c>
      <c r="Z346" s="11">
        <f>'OddsRatio_working_3-way'!X346^(1/3)*COS('OddsRatio_working_3-way'!Y346/3)</f>
        <v>0.52261418398027193</v>
      </c>
      <c r="AA346" s="11">
        <f>'OddsRatio_working_3-way'!X346^(1/3)*COS(('OddsRatio_working_3-way'!Y346+2*PI())/3)</f>
        <v>-0.38277240810449792</v>
      </c>
      <c r="AB346" s="11">
        <f>'OddsRatio_working_3-way'!X346^(1/3)*COS(('OddsRatio_working_3-way'!Y346+4*PI())/3)</f>
        <v>-0.13984177587577412</v>
      </c>
      <c r="AC346" s="11">
        <f>'OddsRatio_working_3-way'!X346^(1/3)*SIN('OddsRatio_working_3-way'!Y346/3)</f>
        <v>0.14025606591165973</v>
      </c>
      <c r="AD346" s="11">
        <f>'OddsRatio_working_3-way'!X346^(1/3)*SIN(('OddsRatio_working_3-way'!Y346+2*PI())/3)</f>
        <v>0.38246912674916</v>
      </c>
      <c r="AE346" s="11">
        <f>'OddsRatio_working_3-way'!X346^(1/3)*SIN(('OddsRatio_working_3-way'!Y346+4*PI())/3)</f>
        <v>-0.52272519266081974</v>
      </c>
      <c r="AF346" s="11">
        <f>-'OddsRatio_working_3-way'!U346/(3*'OddsRatio_working_3-way'!X346^(1/3))*COS(('OddsRatio_working_3-way'!Y346)/3)</f>
        <v>0.52261418398027193</v>
      </c>
      <c r="AG346" s="11">
        <f>-'OddsRatio_working_3-way'!U346/(3*'OddsRatio_working_3-way'!X346^(1/3))*COS(('OddsRatio_working_3-way'!Y346+2*PI())/3)</f>
        <v>-0.38277240810449792</v>
      </c>
      <c r="AH346" s="11">
        <f>-'OddsRatio_working_3-way'!U346/(3*'OddsRatio_working_3-way'!X346^(1/3))*COS(('OddsRatio_working_3-way'!Y346+4*PI())/3)</f>
        <v>-0.13984177587577412</v>
      </c>
      <c r="AI346" s="11">
        <f>'OddsRatio_working_3-way'!U346/(3*'OddsRatio_working_3-way'!X346^(1/3))*SIN(('OddsRatio_working_3-way'!Y346)/3)</f>
        <v>-0.14025606591165973</v>
      </c>
      <c r="AJ346" s="11">
        <f>'OddsRatio_working_3-way'!U346/(3*'OddsRatio_working_3-way'!X346^(1/3))*SIN(('OddsRatio_working_3-way'!Y346+2*PI())/3)</f>
        <v>-0.38246912674916</v>
      </c>
      <c r="AK346" s="11">
        <f>'OddsRatio_working_3-way'!U346/(3*'OddsRatio_working_3-way'!X346^(1/3))*SIN(('OddsRatio_working_3-way'!Y346+4*PI())/3)</f>
        <v>0.52272519266081974</v>
      </c>
      <c r="AL346" s="11">
        <f>'OddsRatio_working_3-way'!Z346+'OddsRatio_working_3-way'!AF346</f>
        <v>1.0452283679605439</v>
      </c>
      <c r="AM346" s="11">
        <f>'OddsRatio_working_3-way'!AA346+'OddsRatio_working_3-way'!AG346</f>
        <v>-0.76554481620899584</v>
      </c>
      <c r="AN346" s="11">
        <f>'OddsRatio_working_3-way'!AB346+'OddsRatio_working_3-way'!AH346</f>
        <v>-0.27968355175154824</v>
      </c>
      <c r="AO346" s="11">
        <f>'OddsRatio_working_3-way'!AC346+'OddsRatio_working_3-way'!AI346</f>
        <v>0</v>
      </c>
      <c r="AP346" s="11">
        <f>'OddsRatio_working_3-way'!AD346+'OddsRatio_working_3-way'!AJ346</f>
        <v>0</v>
      </c>
      <c r="AQ346" s="11">
        <f>'OddsRatio_working_3-way'!AE346+'OddsRatio_working_3-way'!AK346</f>
        <v>0</v>
      </c>
      <c r="AR346" s="10">
        <f>IF(A346="","",IF(('OddsRatio_working_3-way'!X346=0),IF(Q346&gt;0,-Q346^(1/3),(-Q346)^(1/3)),'OddsRatio_working_3-way'!AL346-'OddsRatio_working_3-way'!R346/3))</f>
        <v>1.0452283679605439</v>
      </c>
      <c r="AS346" s="11">
        <f>IF(('OddsRatio_working_3-way'!X346=0),IF(Q346&gt;0,-Q346^(1/3),(-Q346)^(1/3)),'OddsRatio_working_3-way'!AM346-'OddsRatio_working_3-way'!R346/3)</f>
        <v>-0.76554481620899584</v>
      </c>
      <c r="AT346" s="11">
        <f>IF(('OddsRatio_working_3-way'!X346=0),IF(Q346&gt;0,-Q346^(1/3),(-Q346)^(1/3)),'OddsRatio_working_3-way'!AN346-'OddsRatio_working_3-way'!R346/3)</f>
        <v>-0.27968355175154824</v>
      </c>
      <c r="AU346" s="11">
        <f>IF(('OddsRatio_working_3-way'!X346=0),0,'OddsRatio_working_3-way'!AO346)</f>
        <v>0</v>
      </c>
      <c r="AV346" s="11">
        <f>IF(('OddsRatio_working_3-way'!X346=0),0,'OddsRatio_working_3-way'!AP346)</f>
        <v>0</v>
      </c>
      <c r="AW346" s="11">
        <f>IF(('OddsRatio_working_3-way'!X346=0),0,'OddsRatio_working_3-way'!AQ346)</f>
        <v>0</v>
      </c>
    </row>
    <row r="347" spans="1:49" x14ac:dyDescent="0.2">
      <c r="A347" s="4">
        <f>IF('True_Odds_Calculator_3-way'!A348="","",'True_Odds_Calculator_3-way'!A348)</f>
        <v>2.62</v>
      </c>
      <c r="B347" s="4">
        <f>IF('True_Odds_Calculator_3-way'!B348="","",'True_Odds_Calculator_3-way'!B348)</f>
        <v>3.41</v>
      </c>
      <c r="C347" s="4">
        <f>IF('True_Odds_Calculator_3-way'!C348="","",'True_Odds_Calculator_3-way'!C348)</f>
        <v>2.87</v>
      </c>
      <c r="D347" s="9">
        <f t="shared" si="78"/>
        <v>0.37344117952863554</v>
      </c>
      <c r="E347" s="9">
        <f t="shared" si="79"/>
        <v>0.28604255873653933</v>
      </c>
      <c r="F347" s="9">
        <f t="shared" si="80"/>
        <v>0.34051626173482524</v>
      </c>
      <c r="G347" s="9">
        <f t="shared" si="81"/>
        <v>1.0356777056104285</v>
      </c>
      <c r="H347" s="9">
        <f t="shared" si="82"/>
        <v>2.6777978830888944</v>
      </c>
      <c r="I347" s="9">
        <f t="shared" si="83"/>
        <v>3.4959832705211329</v>
      </c>
      <c r="J347" s="9">
        <f t="shared" si="84"/>
        <v>2.9367173094915016</v>
      </c>
      <c r="K347" s="11">
        <f t="shared" si="85"/>
        <v>0.38167938931297707</v>
      </c>
      <c r="L347" s="11">
        <f t="shared" si="86"/>
        <v>0.29325513196480935</v>
      </c>
      <c r="M347" s="11">
        <f t="shared" si="87"/>
        <v>0.34843205574912889</v>
      </c>
      <c r="N347" s="11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-0.28473188063220556</v>
      </c>
      <c r="O347" s="11">
        <f>0</f>
        <v>0</v>
      </c>
      <c r="P347" s="11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0.23009884812516623</v>
      </c>
      <c r="Q347" s="11">
        <f>2*'OddsRatio_working_3-way'!K347*'OddsRatio_working_3-way'!L347*'OddsRatio_working_3-way'!M347</f>
        <v>7.7999609533954642E-2</v>
      </c>
      <c r="R347" s="11">
        <f t="shared" si="88"/>
        <v>0</v>
      </c>
      <c r="S347" s="11">
        <f t="shared" si="89"/>
        <v>-0.80812463856967942</v>
      </c>
      <c r="T347" s="11">
        <f t="shared" si="90"/>
        <v>-0.27394055544734891</v>
      </c>
      <c r="U347" s="11">
        <f>'OddsRatio_working_3-way'!S347-'OddsRatio_working_3-way'!R347^2/3</f>
        <v>-0.80812463856967942</v>
      </c>
      <c r="V347" s="11">
        <f>'OddsRatio_working_3-way'!S347*'OddsRatio_working_3-way'!R347/3-2*'OddsRatio_working_3-way'!R347^3/27-'OddsRatio_working_3-way'!T347</f>
        <v>0.27394055544734891</v>
      </c>
      <c r="W347" s="11">
        <f>'OddsRatio_working_3-way'!V347^2+4*'OddsRatio_working_3-way'!U347^3/27</f>
        <v>-3.142981823967092E-3</v>
      </c>
      <c r="X347" s="11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0.13980916434802221</v>
      </c>
      <c r="Y347" s="11">
        <f>IF('OddsRatio_working_3-way'!W347&gt;=0,IF('OddsRatio_working_3-way'!V347+SQRT('OddsRatio_working_3-way'!W347)&gt;0,0,PI()),ACOS('OddsRatio_working_3-way'!V347/(2*'OddsRatio_working_3-way'!X347)))</f>
        <v>0.20186398001195549</v>
      </c>
      <c r="Z347" s="11">
        <f>'OddsRatio_working_3-way'!X347^(1/3)*COS('OddsRatio_working_3-way'!Y347/3)</f>
        <v>0.51783885280521436</v>
      </c>
      <c r="AA347" s="11">
        <f>'OddsRatio_working_3-way'!X347^(1/3)*COS(('OddsRatio_working_3-way'!Y347+2*PI())/3)</f>
        <v>-0.28914113278154152</v>
      </c>
      <c r="AB347" s="11">
        <f>'OddsRatio_working_3-way'!X347^(1/3)*COS(('OddsRatio_working_3-way'!Y347+4*PI())/3)</f>
        <v>-0.22869772002367295</v>
      </c>
      <c r="AC347" s="11">
        <f>'OddsRatio_working_3-way'!X347^(1/3)*SIN('OddsRatio_working_3-way'!Y347/3)</f>
        <v>3.4897020626495273E-2</v>
      </c>
      <c r="AD347" s="11">
        <f>'OddsRatio_working_3-way'!X347^(1/3)*SIN(('OddsRatio_working_3-way'!Y347+2*PI())/3)</f>
        <v>0.43101309128265869</v>
      </c>
      <c r="AE347" s="11">
        <f>'OddsRatio_working_3-way'!X347^(1/3)*SIN(('OddsRatio_working_3-way'!Y347+4*PI())/3)</f>
        <v>-0.46591011190915382</v>
      </c>
      <c r="AF347" s="11">
        <f>-'OddsRatio_working_3-way'!U347/(3*'OddsRatio_working_3-way'!X347^(1/3))*COS(('OddsRatio_working_3-way'!Y347)/3)</f>
        <v>0.51783885280521424</v>
      </c>
      <c r="AG347" s="11">
        <f>-'OddsRatio_working_3-way'!U347/(3*'OddsRatio_working_3-way'!X347^(1/3))*COS(('OddsRatio_working_3-way'!Y347+2*PI())/3)</f>
        <v>-0.28914113278154147</v>
      </c>
      <c r="AH347" s="11">
        <f>-'OddsRatio_working_3-way'!U347/(3*'OddsRatio_working_3-way'!X347^(1/3))*COS(('OddsRatio_working_3-way'!Y347+4*PI())/3)</f>
        <v>-0.22869772002367289</v>
      </c>
      <c r="AI347" s="11">
        <f>'OddsRatio_working_3-way'!U347/(3*'OddsRatio_working_3-way'!X347^(1/3))*SIN(('OddsRatio_working_3-way'!Y347)/3)</f>
        <v>-3.4897020626495266E-2</v>
      </c>
      <c r="AJ347" s="11">
        <f>'OddsRatio_working_3-way'!U347/(3*'OddsRatio_working_3-way'!X347^(1/3))*SIN(('OddsRatio_working_3-way'!Y347+2*PI())/3)</f>
        <v>-0.43101309128265863</v>
      </c>
      <c r="AK347" s="11">
        <f>'OddsRatio_working_3-way'!U347/(3*'OddsRatio_working_3-way'!X347^(1/3))*SIN(('OddsRatio_working_3-way'!Y347+4*PI())/3)</f>
        <v>0.46591011190915371</v>
      </c>
      <c r="AL347" s="11">
        <f>'OddsRatio_working_3-way'!Z347+'OddsRatio_working_3-way'!AF347</f>
        <v>1.0356777056104285</v>
      </c>
      <c r="AM347" s="11">
        <f>'OddsRatio_working_3-way'!AA347+'OddsRatio_working_3-way'!AG347</f>
        <v>-0.57828226556308304</v>
      </c>
      <c r="AN347" s="11">
        <f>'OddsRatio_working_3-way'!AB347+'OddsRatio_working_3-way'!AH347</f>
        <v>-0.45739544004734584</v>
      </c>
      <c r="AO347" s="11">
        <f>'OddsRatio_working_3-way'!AC347+'OddsRatio_working_3-way'!AI347</f>
        <v>0</v>
      </c>
      <c r="AP347" s="11">
        <f>'OddsRatio_working_3-way'!AD347+'OddsRatio_working_3-way'!AJ347</f>
        <v>0</v>
      </c>
      <c r="AQ347" s="11">
        <f>'OddsRatio_working_3-way'!AE347+'OddsRatio_working_3-way'!AK347</f>
        <v>0</v>
      </c>
      <c r="AR347" s="10">
        <f>IF(A347="","",IF(('OddsRatio_working_3-way'!X347=0),IF(Q347&gt;0,-Q347^(1/3),(-Q347)^(1/3)),'OddsRatio_working_3-way'!AL347-'OddsRatio_working_3-way'!R347/3))</f>
        <v>1.0356777056104285</v>
      </c>
      <c r="AS347" s="11">
        <f>IF(('OddsRatio_working_3-way'!X347=0),IF(Q347&gt;0,-Q347^(1/3),(-Q347)^(1/3)),'OddsRatio_working_3-way'!AM347-'OddsRatio_working_3-way'!R347/3)</f>
        <v>-0.57828226556308304</v>
      </c>
      <c r="AT347" s="11">
        <f>IF(('OddsRatio_working_3-way'!X347=0),IF(Q347&gt;0,-Q347^(1/3),(-Q347)^(1/3)),'OddsRatio_working_3-way'!AN347-'OddsRatio_working_3-way'!R347/3)</f>
        <v>-0.45739544004734584</v>
      </c>
      <c r="AU347" s="11">
        <f>IF(('OddsRatio_working_3-way'!X347=0),0,'OddsRatio_working_3-way'!AO347)</f>
        <v>0</v>
      </c>
      <c r="AV347" s="11">
        <f>IF(('OddsRatio_working_3-way'!X347=0),0,'OddsRatio_working_3-way'!AP347)</f>
        <v>0</v>
      </c>
      <c r="AW347" s="11">
        <f>IF(('OddsRatio_working_3-way'!X347=0),0,'OddsRatio_working_3-way'!AQ347)</f>
        <v>0</v>
      </c>
    </row>
    <row r="348" spans="1:49" x14ac:dyDescent="0.2">
      <c r="A348" s="4">
        <f>IF('True_Odds_Calculator_3-way'!A349="","",'True_Odds_Calculator_3-way'!A349)</f>
        <v>3.45</v>
      </c>
      <c r="B348" s="4">
        <f>IF('True_Odds_Calculator_3-way'!B349="","",'True_Odds_Calculator_3-way'!B349)</f>
        <v>2.95</v>
      </c>
      <c r="C348" s="4">
        <f>IF('True_Odds_Calculator_3-way'!C349="","",'True_Odds_Calculator_3-way'!C349)</f>
        <v>2.5499999999999998</v>
      </c>
      <c r="D348" s="9">
        <f t="shared" si="78"/>
        <v>0.28339911545843466</v>
      </c>
      <c r="E348" s="9">
        <f t="shared" si="79"/>
        <v>0.331944341771023</v>
      </c>
      <c r="F348" s="9">
        <f t="shared" si="80"/>
        <v>0.38465654277054251</v>
      </c>
      <c r="G348" s="9">
        <f t="shared" si="81"/>
        <v>1.0320785810590847</v>
      </c>
      <c r="H348" s="9">
        <f t="shared" si="82"/>
        <v>3.5285925235947575</v>
      </c>
      <c r="I348" s="9">
        <f t="shared" si="83"/>
        <v>3.0125532330652147</v>
      </c>
      <c r="J348" s="9">
        <f t="shared" si="84"/>
        <v>2.5997218006415808</v>
      </c>
      <c r="K348" s="11">
        <f t="shared" si="85"/>
        <v>0.28985507246376813</v>
      </c>
      <c r="L348" s="11">
        <f t="shared" si="86"/>
        <v>0.33898305084745761</v>
      </c>
      <c r="M348" s="11">
        <f t="shared" si="87"/>
        <v>0.39215686274509809</v>
      </c>
      <c r="N348" s="11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-0.28533240857138742</v>
      </c>
      <c r="O348" s="11">
        <f>0</f>
        <v>0</v>
      </c>
      <c r="P348" s="11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0.2292638991238844</v>
      </c>
      <c r="Q348" s="11">
        <f>2*'OddsRatio_working_3-way'!K348*'OddsRatio_working_3-way'!L348*'OddsRatio_working_3-way'!M348</f>
        <v>7.7063495503826698E-2</v>
      </c>
      <c r="R348" s="11">
        <f t="shared" si="88"/>
        <v>0</v>
      </c>
      <c r="S348" s="11">
        <f t="shared" si="89"/>
        <v>-0.80349757769112573</v>
      </c>
      <c r="T348" s="11">
        <f t="shared" si="90"/>
        <v>-0.2700832193919751</v>
      </c>
      <c r="U348" s="11">
        <f>'OddsRatio_working_3-way'!S348-'OddsRatio_working_3-way'!R348^2/3</f>
        <v>-0.80349757769112573</v>
      </c>
      <c r="V348" s="11">
        <f>'OddsRatio_working_3-way'!S348*'OddsRatio_working_3-way'!R348/3-2*'OddsRatio_working_3-way'!R348^3/27-'OddsRatio_working_3-way'!T348</f>
        <v>0.2700832193919751</v>
      </c>
      <c r="W348" s="11">
        <f>'OddsRatio_working_3-way'!V348^2+4*'OddsRatio_working_3-way'!U348^3/27</f>
        <v>-3.9061288654286541E-3</v>
      </c>
      <c r="X348" s="11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0.13861013154037696</v>
      </c>
      <c r="Y348" s="11">
        <f>IF('OddsRatio_working_3-way'!W348&gt;=0,IF('OddsRatio_working_3-way'!V348+SQRT('OddsRatio_working_3-way'!W348)&gt;0,0,PI()),ACOS('OddsRatio_working_3-way'!V348/(2*'OddsRatio_working_3-way'!X348)))</f>
        <v>0.22740387595549572</v>
      </c>
      <c r="Z348" s="11">
        <f>'OddsRatio_working_3-way'!X348^(1/3)*COS('OddsRatio_working_3-way'!Y348/3)</f>
        <v>0.51603929052954234</v>
      </c>
      <c r="AA348" s="11">
        <f>'OddsRatio_working_3-way'!X348^(1/3)*COS(('OddsRatio_working_3-way'!Y348+2*PI())/3)</f>
        <v>-0.29196051141615847</v>
      </c>
      <c r="AB348" s="11">
        <f>'OddsRatio_working_3-way'!X348^(1/3)*COS(('OddsRatio_working_3-way'!Y348+4*PI())/3)</f>
        <v>-0.22407877911338392</v>
      </c>
      <c r="AC348" s="11">
        <f>'OddsRatio_working_3-way'!X348^(1/3)*SIN('OddsRatio_working_3-way'!Y348/3)</f>
        <v>3.9191536418065227E-2</v>
      </c>
      <c r="AD348" s="11">
        <f>'OddsRatio_working_3-way'!X348^(1/3)*SIN(('OddsRatio_working_3-way'!Y348+2*PI())/3)</f>
        <v>0.42730736674044956</v>
      </c>
      <c r="AE348" s="11">
        <f>'OddsRatio_working_3-way'!X348^(1/3)*SIN(('OddsRatio_working_3-way'!Y348+4*PI())/3)</f>
        <v>-0.46649890315851461</v>
      </c>
      <c r="AF348" s="11">
        <f>-'OddsRatio_working_3-way'!U348/(3*'OddsRatio_working_3-way'!X348^(1/3))*COS(('OddsRatio_working_3-way'!Y348)/3)</f>
        <v>0.51603929052954234</v>
      </c>
      <c r="AG348" s="11">
        <f>-'OddsRatio_working_3-way'!U348/(3*'OddsRatio_working_3-way'!X348^(1/3))*COS(('OddsRatio_working_3-way'!Y348+2*PI())/3)</f>
        <v>-0.29196051141615847</v>
      </c>
      <c r="AH348" s="11">
        <f>-'OddsRatio_working_3-way'!U348/(3*'OddsRatio_working_3-way'!X348^(1/3))*COS(('OddsRatio_working_3-way'!Y348+4*PI())/3)</f>
        <v>-0.22407877911338392</v>
      </c>
      <c r="AI348" s="11">
        <f>'OddsRatio_working_3-way'!U348/(3*'OddsRatio_working_3-way'!X348^(1/3))*SIN(('OddsRatio_working_3-way'!Y348)/3)</f>
        <v>-3.9191536418065227E-2</v>
      </c>
      <c r="AJ348" s="11">
        <f>'OddsRatio_working_3-way'!U348/(3*'OddsRatio_working_3-way'!X348^(1/3))*SIN(('OddsRatio_working_3-way'!Y348+2*PI())/3)</f>
        <v>-0.42730736674044956</v>
      </c>
      <c r="AK348" s="11">
        <f>'OddsRatio_working_3-way'!U348/(3*'OddsRatio_working_3-way'!X348^(1/3))*SIN(('OddsRatio_working_3-way'!Y348+4*PI())/3)</f>
        <v>0.46649890315851461</v>
      </c>
      <c r="AL348" s="11">
        <f>'OddsRatio_working_3-way'!Z348+'OddsRatio_working_3-way'!AF348</f>
        <v>1.0320785810590847</v>
      </c>
      <c r="AM348" s="11">
        <f>'OddsRatio_working_3-way'!AA348+'OddsRatio_working_3-way'!AG348</f>
        <v>-0.58392102283231695</v>
      </c>
      <c r="AN348" s="11">
        <f>'OddsRatio_working_3-way'!AB348+'OddsRatio_working_3-way'!AH348</f>
        <v>-0.44815755822676784</v>
      </c>
      <c r="AO348" s="11">
        <f>'OddsRatio_working_3-way'!AC348+'OddsRatio_working_3-way'!AI348</f>
        <v>0</v>
      </c>
      <c r="AP348" s="11">
        <f>'OddsRatio_working_3-way'!AD348+'OddsRatio_working_3-way'!AJ348</f>
        <v>0</v>
      </c>
      <c r="AQ348" s="11">
        <f>'OddsRatio_working_3-way'!AE348+'OddsRatio_working_3-way'!AK348</f>
        <v>0</v>
      </c>
      <c r="AR348" s="10">
        <f>IF(A348="","",IF(('OddsRatio_working_3-way'!X348=0),IF(Q348&gt;0,-Q348^(1/3),(-Q348)^(1/3)),'OddsRatio_working_3-way'!AL348-'OddsRatio_working_3-way'!R348/3))</f>
        <v>1.0320785810590847</v>
      </c>
      <c r="AS348" s="11">
        <f>IF(('OddsRatio_working_3-way'!X348=0),IF(Q348&gt;0,-Q348^(1/3),(-Q348)^(1/3)),'OddsRatio_working_3-way'!AM348-'OddsRatio_working_3-way'!R348/3)</f>
        <v>-0.58392102283231695</v>
      </c>
      <c r="AT348" s="11">
        <f>IF(('OddsRatio_working_3-way'!X348=0),IF(Q348&gt;0,-Q348^(1/3),(-Q348)^(1/3)),'OddsRatio_working_3-way'!AN348-'OddsRatio_working_3-way'!R348/3)</f>
        <v>-0.44815755822676784</v>
      </c>
      <c r="AU348" s="11">
        <f>IF(('OddsRatio_working_3-way'!X348=0),0,'OddsRatio_working_3-way'!AO348)</f>
        <v>0</v>
      </c>
      <c r="AV348" s="11">
        <f>IF(('OddsRatio_working_3-way'!X348=0),0,'OddsRatio_working_3-way'!AP348)</f>
        <v>0</v>
      </c>
      <c r="AW348" s="11">
        <f>IF(('OddsRatio_working_3-way'!X348=0),0,'OddsRatio_working_3-way'!AQ348)</f>
        <v>0</v>
      </c>
    </row>
    <row r="349" spans="1:49" x14ac:dyDescent="0.2">
      <c r="A349" s="4">
        <f>IF('True_Odds_Calculator_3-way'!A350="","",'True_Odds_Calculator_3-way'!A350)</f>
        <v>6.78</v>
      </c>
      <c r="B349" s="4">
        <f>IF('True_Odds_Calculator_3-way'!B350="","",'True_Odds_Calculator_3-way'!B350)</f>
        <v>4.16</v>
      </c>
      <c r="C349" s="4">
        <f>IF('True_Odds_Calculator_3-way'!C350="","",'True_Odds_Calculator_3-way'!C350)</f>
        <v>1.57</v>
      </c>
      <c r="D349" s="9">
        <f t="shared" si="78"/>
        <v>0.14177291746454199</v>
      </c>
      <c r="E349" s="9">
        <f t="shared" si="79"/>
        <v>0.23204310212718005</v>
      </c>
      <c r="F349" s="9">
        <f t="shared" si="80"/>
        <v>0.62618398040827783</v>
      </c>
      <c r="G349" s="9">
        <f t="shared" si="81"/>
        <v>1.0473241072112582</v>
      </c>
      <c r="H349" s="9">
        <f t="shared" si="82"/>
        <v>7.0535333396810733</v>
      </c>
      <c r="I349" s="9">
        <f t="shared" si="83"/>
        <v>4.3095441787875775</v>
      </c>
      <c r="J349" s="9">
        <f t="shared" si="84"/>
        <v>1.5969747411104172</v>
      </c>
      <c r="K349" s="11">
        <f t="shared" si="85"/>
        <v>0.14749262536873156</v>
      </c>
      <c r="L349" s="11">
        <f t="shared" si="86"/>
        <v>0.24038461538461536</v>
      </c>
      <c r="M349" s="11">
        <f t="shared" si="87"/>
        <v>0.63694267515923564</v>
      </c>
      <c r="N349" s="11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-0.23510783365780263</v>
      </c>
      <c r="O349" s="11">
        <f>0</f>
        <v>0</v>
      </c>
      <c r="P349" s="11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0.21476219795085699</v>
      </c>
      <c r="Q349" s="11">
        <f>2*'OddsRatio_working_3-way'!K349*'OddsRatio_working_3-way'!L349*'OddsRatio_working_3-way'!M349</f>
        <v>4.5165551619528274E-2</v>
      </c>
      <c r="R349" s="11">
        <f t="shared" si="88"/>
        <v>0</v>
      </c>
      <c r="S349" s="11">
        <f t="shared" si="89"/>
        <v>-0.91346253593336868</v>
      </c>
      <c r="T349" s="11">
        <f t="shared" si="90"/>
        <v>-0.19210568579040346</v>
      </c>
      <c r="U349" s="11">
        <f>'OddsRatio_working_3-way'!S349-'OddsRatio_working_3-way'!R349^2/3</f>
        <v>-0.91346253593336868</v>
      </c>
      <c r="V349" s="11">
        <f>'OddsRatio_working_3-way'!S349*'OddsRatio_working_3-way'!R349/3-2*'OddsRatio_working_3-way'!R349^3/27-'OddsRatio_working_3-way'!T349</f>
        <v>0.19210568579040346</v>
      </c>
      <c r="W349" s="11">
        <f>'OddsRatio_working_3-way'!V349^2+4*'OddsRatio_working_3-way'!U349^3/27</f>
        <v>-7.6014775846338548E-2</v>
      </c>
      <c r="X349" s="11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0.16801738776041883</v>
      </c>
      <c r="Y349" s="11">
        <f>IF('OddsRatio_working_3-way'!W349&gt;=0,IF('OddsRatio_working_3-way'!V349+SQRT('OddsRatio_working_3-way'!W349)&gt;0,0,PI()),ACOS('OddsRatio_working_3-way'!V349/(2*'OddsRatio_working_3-way'!X349)))</f>
        <v>0.96223953155028807</v>
      </c>
      <c r="Z349" s="11">
        <f>'OddsRatio_working_3-way'!X349^(1/3)*COS('OddsRatio_working_3-way'!Y349/3)</f>
        <v>0.52366205360562912</v>
      </c>
      <c r="AA349" s="11">
        <f>'OddsRatio_working_3-way'!X349^(1/3)*COS(('OddsRatio_working_3-way'!Y349+2*PI())/3)</f>
        <v>-0.41249347797593738</v>
      </c>
      <c r="AB349" s="11">
        <f>'OddsRatio_working_3-way'!X349^(1/3)*COS(('OddsRatio_working_3-way'!Y349+4*PI())/3)</f>
        <v>-0.11116857562969187</v>
      </c>
      <c r="AC349" s="11">
        <f>'OddsRatio_working_3-way'!X349^(1/3)*SIN('OddsRatio_working_3-way'!Y349/3)</f>
        <v>0.17397001348314264</v>
      </c>
      <c r="AD349" s="11">
        <f>'OddsRatio_working_3-way'!X349^(1/3)*SIN(('OddsRatio_working_3-way'!Y349+2*PI())/3)</f>
        <v>0.36651963467883203</v>
      </c>
      <c r="AE349" s="11">
        <f>'OddsRatio_working_3-way'!X349^(1/3)*SIN(('OddsRatio_working_3-way'!Y349+4*PI())/3)</f>
        <v>-0.54048964816197453</v>
      </c>
      <c r="AF349" s="11">
        <f>-'OddsRatio_working_3-way'!U349/(3*'OddsRatio_working_3-way'!X349^(1/3))*COS(('OddsRatio_working_3-way'!Y349)/3)</f>
        <v>0.52366205360562901</v>
      </c>
      <c r="AG349" s="11">
        <f>-'OddsRatio_working_3-way'!U349/(3*'OddsRatio_working_3-way'!X349^(1/3))*COS(('OddsRatio_working_3-way'!Y349+2*PI())/3)</f>
        <v>-0.41249347797593733</v>
      </c>
      <c r="AH349" s="11">
        <f>-'OddsRatio_working_3-way'!U349/(3*'OddsRatio_working_3-way'!X349^(1/3))*COS(('OddsRatio_working_3-way'!Y349+4*PI())/3)</f>
        <v>-0.11116857562969185</v>
      </c>
      <c r="AI349" s="11">
        <f>'OddsRatio_working_3-way'!U349/(3*'OddsRatio_working_3-way'!X349^(1/3))*SIN(('OddsRatio_working_3-way'!Y349)/3)</f>
        <v>-0.17397001348314262</v>
      </c>
      <c r="AJ349" s="11">
        <f>'OddsRatio_working_3-way'!U349/(3*'OddsRatio_working_3-way'!X349^(1/3))*SIN(('OddsRatio_working_3-way'!Y349+2*PI())/3)</f>
        <v>-0.36651963467883197</v>
      </c>
      <c r="AK349" s="11">
        <f>'OddsRatio_working_3-way'!U349/(3*'OddsRatio_working_3-way'!X349^(1/3))*SIN(('OddsRatio_working_3-way'!Y349+4*PI())/3)</f>
        <v>0.54048964816197442</v>
      </c>
      <c r="AL349" s="11">
        <f>'OddsRatio_working_3-way'!Z349+'OddsRatio_working_3-way'!AF349</f>
        <v>1.0473241072112582</v>
      </c>
      <c r="AM349" s="11">
        <f>'OddsRatio_working_3-way'!AA349+'OddsRatio_working_3-way'!AG349</f>
        <v>-0.82498695595187477</v>
      </c>
      <c r="AN349" s="11">
        <f>'OddsRatio_working_3-way'!AB349+'OddsRatio_working_3-way'!AH349</f>
        <v>-0.22233715125938372</v>
      </c>
      <c r="AO349" s="11">
        <f>'OddsRatio_working_3-way'!AC349+'OddsRatio_working_3-way'!AI349</f>
        <v>0</v>
      </c>
      <c r="AP349" s="11">
        <f>'OddsRatio_working_3-way'!AD349+'OddsRatio_working_3-way'!AJ349</f>
        <v>0</v>
      </c>
      <c r="AQ349" s="11">
        <f>'OddsRatio_working_3-way'!AE349+'OddsRatio_working_3-way'!AK349</f>
        <v>0</v>
      </c>
      <c r="AR349" s="10">
        <f>IF(A349="","",IF(('OddsRatio_working_3-way'!X349=0),IF(Q349&gt;0,-Q349^(1/3),(-Q349)^(1/3)),'OddsRatio_working_3-way'!AL349-'OddsRatio_working_3-way'!R349/3))</f>
        <v>1.0473241072112582</v>
      </c>
      <c r="AS349" s="11">
        <f>IF(('OddsRatio_working_3-way'!X349=0),IF(Q349&gt;0,-Q349^(1/3),(-Q349)^(1/3)),'OddsRatio_working_3-way'!AM349-'OddsRatio_working_3-way'!R349/3)</f>
        <v>-0.82498695595187477</v>
      </c>
      <c r="AT349" s="11">
        <f>IF(('OddsRatio_working_3-way'!X349=0),IF(Q349&gt;0,-Q349^(1/3),(-Q349)^(1/3)),'OddsRatio_working_3-way'!AN349-'OddsRatio_working_3-way'!R349/3)</f>
        <v>-0.22233715125938372</v>
      </c>
      <c r="AU349" s="11">
        <f>IF(('OddsRatio_working_3-way'!X349=0),0,'OddsRatio_working_3-way'!AO349)</f>
        <v>0</v>
      </c>
      <c r="AV349" s="11">
        <f>IF(('OddsRatio_working_3-way'!X349=0),0,'OddsRatio_working_3-way'!AP349)</f>
        <v>0</v>
      </c>
      <c r="AW349" s="11">
        <f>IF(('OddsRatio_working_3-way'!X349=0),0,'OddsRatio_working_3-way'!AQ349)</f>
        <v>0</v>
      </c>
    </row>
    <row r="350" spans="1:49" x14ac:dyDescent="0.2">
      <c r="A350" s="4">
        <f>IF('True_Odds_Calculator_3-way'!A351="","",'True_Odds_Calculator_3-way'!A351)</f>
        <v>2.2999999999999998</v>
      </c>
      <c r="B350" s="4">
        <f>IF('True_Odds_Calculator_3-way'!B351="","",'True_Odds_Calculator_3-way'!B351)</f>
        <v>3</v>
      </c>
      <c r="C350" s="4">
        <f>IF('True_Odds_Calculator_3-way'!C351="","",'True_Odds_Calculator_3-way'!C351)</f>
        <v>3.76</v>
      </c>
      <c r="D350" s="9">
        <f t="shared" si="78"/>
        <v>0.42210232612214887</v>
      </c>
      <c r="E350" s="9">
        <f t="shared" si="79"/>
        <v>0.32192660038087356</v>
      </c>
      <c r="F350" s="9">
        <f t="shared" si="80"/>
        <v>0.25597107349697751</v>
      </c>
      <c r="G350" s="9">
        <f t="shared" si="81"/>
        <v>1.0531490700316364</v>
      </c>
      <c r="H350" s="9">
        <f t="shared" si="82"/>
        <v>2.3690937910411276</v>
      </c>
      <c r="I350" s="9">
        <f t="shared" si="83"/>
        <v>3.1062981400632728</v>
      </c>
      <c r="J350" s="9">
        <f t="shared" si="84"/>
        <v>3.9066914332873162</v>
      </c>
      <c r="K350" s="11">
        <f t="shared" si="85"/>
        <v>0.43478260869565222</v>
      </c>
      <c r="L350" s="11">
        <f t="shared" si="86"/>
        <v>0.33333333333333331</v>
      </c>
      <c r="M350" s="11">
        <f t="shared" si="87"/>
        <v>0.26595744680851063</v>
      </c>
      <c r="N350" s="11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-0.27659574468085091</v>
      </c>
      <c r="O350" s="11">
        <f>0</f>
        <v>0</v>
      </c>
      <c r="P350" s="11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0.23358001850138757</v>
      </c>
      <c r="Q350" s="11">
        <f>2*'OddsRatio_working_3-way'!K350*'OddsRatio_working_3-way'!L350*'OddsRatio_working_3-way'!M350</f>
        <v>7.70891150169596E-2</v>
      </c>
      <c r="R350" s="11">
        <f t="shared" si="88"/>
        <v>0</v>
      </c>
      <c r="S350" s="11">
        <f t="shared" si="89"/>
        <v>-0.84448160535117089</v>
      </c>
      <c r="T350" s="11">
        <f t="shared" si="90"/>
        <v>-0.27870680044593105</v>
      </c>
      <c r="U350" s="11">
        <f>'OddsRatio_working_3-way'!S350-'OddsRatio_working_3-way'!R350^2/3</f>
        <v>-0.84448160535117089</v>
      </c>
      <c r="V350" s="11">
        <f>'OddsRatio_working_3-way'!S350*'OddsRatio_working_3-way'!R350/3-2*'OddsRatio_working_3-way'!R350^3/27-'OddsRatio_working_3-way'!T350</f>
        <v>0.27870680044593105</v>
      </c>
      <c r="W350" s="11">
        <f>'OddsRatio_working_3-way'!V350^2+4*'OddsRatio_working_3-way'!U350^3/27</f>
        <v>-1.1543462478745284E-2</v>
      </c>
      <c r="X350" s="11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0.14934937486775204</v>
      </c>
      <c r="Y350" s="11">
        <f>IF('OddsRatio_working_3-way'!W350&gt;=0,IF('OddsRatio_working_3-way'!V350+SQRT('OddsRatio_working_3-way'!W350)&gt;0,0,PI()),ACOS('OddsRatio_working_3-way'!V350/(2*'OddsRatio_working_3-way'!X350)))</f>
        <v>0.36794120982139522</v>
      </c>
      <c r="Z350" s="11">
        <f>'OddsRatio_working_3-way'!X350^(1/3)*COS('OddsRatio_working_3-way'!Y350/3)</f>
        <v>0.5265745350158183</v>
      </c>
      <c r="AA350" s="11">
        <f>'OddsRatio_working_3-way'!X350^(1/3)*COS(('OddsRatio_working_3-way'!Y350+2*PI())/3)</f>
        <v>-0.31949977183255934</v>
      </c>
      <c r="AB350" s="11">
        <f>'OddsRatio_working_3-way'!X350^(1/3)*COS(('OddsRatio_working_3-way'!Y350+4*PI())/3)</f>
        <v>-0.20707476318325893</v>
      </c>
      <c r="AC350" s="11">
        <f>'OddsRatio_working_3-way'!X350^(1/3)*SIN('OddsRatio_working_3-way'!Y350/3)</f>
        <v>6.4908609007319609E-2</v>
      </c>
      <c r="AD350" s="11">
        <f>'OddsRatio_working_3-way'!X350^(1/3)*SIN(('OddsRatio_working_3-way'!Y350+2*PI())/3)</f>
        <v>0.42357261980601729</v>
      </c>
      <c r="AE350" s="11">
        <f>'OddsRatio_working_3-way'!X350^(1/3)*SIN(('OddsRatio_working_3-way'!Y350+4*PI())/3)</f>
        <v>-0.48848122881333689</v>
      </c>
      <c r="AF350" s="11">
        <f>-'OddsRatio_working_3-way'!U350/(3*'OddsRatio_working_3-way'!X350^(1/3))*COS(('OddsRatio_working_3-way'!Y350)/3)</f>
        <v>0.52657453501581819</v>
      </c>
      <c r="AG350" s="11">
        <f>-'OddsRatio_working_3-way'!U350/(3*'OddsRatio_working_3-way'!X350^(1/3))*COS(('OddsRatio_working_3-way'!Y350+2*PI())/3)</f>
        <v>-0.31949977183255929</v>
      </c>
      <c r="AH350" s="11">
        <f>-'OddsRatio_working_3-way'!U350/(3*'OddsRatio_working_3-way'!X350^(1/3))*COS(('OddsRatio_working_3-way'!Y350+4*PI())/3)</f>
        <v>-0.20707476318325888</v>
      </c>
      <c r="AI350" s="11">
        <f>'OddsRatio_working_3-way'!U350/(3*'OddsRatio_working_3-way'!X350^(1/3))*SIN(('OddsRatio_working_3-way'!Y350)/3)</f>
        <v>-6.4908609007319595E-2</v>
      </c>
      <c r="AJ350" s="11">
        <f>'OddsRatio_working_3-way'!U350/(3*'OddsRatio_working_3-way'!X350^(1/3))*SIN(('OddsRatio_working_3-way'!Y350+2*PI())/3)</f>
        <v>-0.42357261980601724</v>
      </c>
      <c r="AK350" s="11">
        <f>'OddsRatio_working_3-way'!U350/(3*'OddsRatio_working_3-way'!X350^(1/3))*SIN(('OddsRatio_working_3-way'!Y350+4*PI())/3)</f>
        <v>0.48848122881333678</v>
      </c>
      <c r="AL350" s="11">
        <f>'OddsRatio_working_3-way'!Z350+'OddsRatio_working_3-way'!AF350</f>
        <v>1.0531490700316364</v>
      </c>
      <c r="AM350" s="11">
        <f>'OddsRatio_working_3-way'!AA350+'OddsRatio_working_3-way'!AG350</f>
        <v>-0.63899954366511857</v>
      </c>
      <c r="AN350" s="11">
        <f>'OddsRatio_working_3-way'!AB350+'OddsRatio_working_3-way'!AH350</f>
        <v>-0.41414952636651781</v>
      </c>
      <c r="AO350" s="11">
        <f>'OddsRatio_working_3-way'!AC350+'OddsRatio_working_3-way'!AI350</f>
        <v>0</v>
      </c>
      <c r="AP350" s="11">
        <f>'OddsRatio_working_3-way'!AD350+'OddsRatio_working_3-way'!AJ350</f>
        <v>0</v>
      </c>
      <c r="AQ350" s="11">
        <f>'OddsRatio_working_3-way'!AE350+'OddsRatio_working_3-way'!AK350</f>
        <v>0</v>
      </c>
      <c r="AR350" s="10">
        <f>IF(A350="","",IF(('OddsRatio_working_3-way'!X350=0),IF(Q350&gt;0,-Q350^(1/3),(-Q350)^(1/3)),'OddsRatio_working_3-way'!AL350-'OddsRatio_working_3-way'!R350/3))</f>
        <v>1.0531490700316364</v>
      </c>
      <c r="AS350" s="11">
        <f>IF(('OddsRatio_working_3-way'!X350=0),IF(Q350&gt;0,-Q350^(1/3),(-Q350)^(1/3)),'OddsRatio_working_3-way'!AM350-'OddsRatio_working_3-way'!R350/3)</f>
        <v>-0.63899954366511857</v>
      </c>
      <c r="AT350" s="11">
        <f>IF(('OddsRatio_working_3-way'!X350=0),IF(Q350&gt;0,-Q350^(1/3),(-Q350)^(1/3)),'OddsRatio_working_3-way'!AN350-'OddsRatio_working_3-way'!R350/3)</f>
        <v>-0.41414952636651781</v>
      </c>
      <c r="AU350" s="11">
        <f>IF(('OddsRatio_working_3-way'!X350=0),0,'OddsRatio_working_3-way'!AO350)</f>
        <v>0</v>
      </c>
      <c r="AV350" s="11">
        <f>IF(('OddsRatio_working_3-way'!X350=0),0,'OddsRatio_working_3-way'!AP350)</f>
        <v>0</v>
      </c>
      <c r="AW350" s="11">
        <f>IF(('OddsRatio_working_3-way'!X350=0),0,'OddsRatio_working_3-way'!AQ350)</f>
        <v>0</v>
      </c>
    </row>
    <row r="351" spans="1:49" x14ac:dyDescent="0.2">
      <c r="A351" s="4">
        <f>IF('True_Odds_Calculator_3-way'!A352="","",'True_Odds_Calculator_3-way'!A352)</f>
        <v>1.73</v>
      </c>
      <c r="B351" s="4">
        <f>IF('True_Odds_Calculator_3-way'!B352="","",'True_Odds_Calculator_3-way'!B352)</f>
        <v>3.41</v>
      </c>
      <c r="C351" s="4">
        <f>IF('True_Odds_Calculator_3-way'!C352="","",'True_Odds_Calculator_3-way'!C352)</f>
        <v>6.07</v>
      </c>
      <c r="D351" s="9">
        <f t="shared" si="78"/>
        <v>0.56292633276602821</v>
      </c>
      <c r="E351" s="9">
        <f t="shared" si="79"/>
        <v>0.28063974611842329</v>
      </c>
      <c r="F351" s="9">
        <f t="shared" si="80"/>
        <v>0.15643392111554852</v>
      </c>
      <c r="G351" s="9">
        <f t="shared" si="81"/>
        <v>1.0636046248955537</v>
      </c>
      <c r="H351" s="9">
        <f t="shared" si="82"/>
        <v>1.7764313761737538</v>
      </c>
      <c r="I351" s="9">
        <f t="shared" si="83"/>
        <v>3.5632871459982858</v>
      </c>
      <c r="J351" s="9">
        <f t="shared" si="84"/>
        <v>6.3924754482204591</v>
      </c>
      <c r="K351" s="11">
        <f t="shared" si="85"/>
        <v>0.5780346820809249</v>
      </c>
      <c r="L351" s="11">
        <f t="shared" si="86"/>
        <v>0.29325513196480935</v>
      </c>
      <c r="M351" s="11">
        <f t="shared" si="87"/>
        <v>0.16474464579901152</v>
      </c>
      <c r="N351" s="11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-0.24909137434031148</v>
      </c>
      <c r="O351" s="11">
        <f>0</f>
        <v>0</v>
      </c>
      <c r="P351" s="11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0.22927356500091273</v>
      </c>
      <c r="Q351" s="11">
        <f>2*'OddsRatio_working_3-way'!K351*'OddsRatio_working_3-way'!L351*'OddsRatio_working_3-way'!M351</f>
        <v>5.5852269184144397E-2</v>
      </c>
      <c r="R351" s="11">
        <f t="shared" si="88"/>
        <v>0</v>
      </c>
      <c r="S351" s="11">
        <f t="shared" si="89"/>
        <v>-0.92043960015924342</v>
      </c>
      <c r="T351" s="11">
        <f t="shared" si="90"/>
        <v>-0.22422401952722132</v>
      </c>
      <c r="U351" s="11">
        <f>'OddsRatio_working_3-way'!S351-'OddsRatio_working_3-way'!R351^2/3</f>
        <v>-0.92043960015924342</v>
      </c>
      <c r="V351" s="11">
        <f>'OddsRatio_working_3-way'!S351*'OddsRatio_working_3-way'!R351/3-2*'OddsRatio_working_3-way'!R351^3/27-'OddsRatio_working_3-way'!T351</f>
        <v>0.22422401952722132</v>
      </c>
      <c r="W351" s="11">
        <f>'OddsRatio_working_3-way'!V351^2+4*'OddsRatio_working_3-way'!U351^3/27</f>
        <v>-6.5250221092924554E-2</v>
      </c>
      <c r="X351" s="11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0.16994604439782371</v>
      </c>
      <c r="Y351" s="11">
        <f>IF('OddsRatio_working_3-way'!W351&gt;=0,IF('OddsRatio_working_3-way'!V351+SQRT('OddsRatio_working_3-way'!W351)&gt;0,0,PI()),ACOS('OddsRatio_working_3-way'!V351/(2*'OddsRatio_working_3-way'!X351)))</f>
        <v>0.85038775007762135</v>
      </c>
      <c r="Z351" s="11">
        <f>'OddsRatio_working_3-way'!X351^(1/3)*COS('OddsRatio_working_3-way'!Y351/3)</f>
        <v>0.53180231244777676</v>
      </c>
      <c r="AA351" s="11">
        <f>'OddsRatio_working_3-way'!X351^(1/3)*COS(('OddsRatio_working_3-way'!Y351+2*PI())/3)</f>
        <v>-0.40006383880070906</v>
      </c>
      <c r="AB351" s="11">
        <f>'OddsRatio_working_3-way'!X351^(1/3)*COS(('OddsRatio_working_3-way'!Y351+4*PI())/3)</f>
        <v>-0.13173847364706784</v>
      </c>
      <c r="AC351" s="11">
        <f>'OddsRatio_working_3-way'!X351^(1/3)*SIN('OddsRatio_working_3-way'!Y351/3)</f>
        <v>0.1549177218018595</v>
      </c>
      <c r="AD351" s="11">
        <f>'OddsRatio_working_3-way'!X351^(1/3)*SIN(('OddsRatio_working_3-way'!Y351+2*PI())/3)</f>
        <v>0.38309545147015434</v>
      </c>
      <c r="AE351" s="11">
        <f>'OddsRatio_working_3-way'!X351^(1/3)*SIN(('OddsRatio_working_3-way'!Y351+4*PI())/3)</f>
        <v>-0.53801317327201381</v>
      </c>
      <c r="AF351" s="11">
        <f>-'OddsRatio_working_3-way'!U351/(3*'OddsRatio_working_3-way'!X351^(1/3))*COS(('OddsRatio_working_3-way'!Y351)/3)</f>
        <v>0.53180231244777687</v>
      </c>
      <c r="AG351" s="11">
        <f>-'OddsRatio_working_3-way'!U351/(3*'OddsRatio_working_3-way'!X351^(1/3))*COS(('OddsRatio_working_3-way'!Y351+2*PI())/3)</f>
        <v>-0.40006383880070917</v>
      </c>
      <c r="AH351" s="11">
        <f>-'OddsRatio_working_3-way'!U351/(3*'OddsRatio_working_3-way'!X351^(1/3))*COS(('OddsRatio_working_3-way'!Y351+4*PI())/3)</f>
        <v>-0.13173847364706787</v>
      </c>
      <c r="AI351" s="11">
        <f>'OddsRatio_working_3-way'!U351/(3*'OddsRatio_working_3-way'!X351^(1/3))*SIN(('OddsRatio_working_3-way'!Y351)/3)</f>
        <v>-0.15491772180185953</v>
      </c>
      <c r="AJ351" s="11">
        <f>'OddsRatio_working_3-way'!U351/(3*'OddsRatio_working_3-way'!X351^(1/3))*SIN(('OddsRatio_working_3-way'!Y351+2*PI())/3)</f>
        <v>-0.38309545147015439</v>
      </c>
      <c r="AK351" s="11">
        <f>'OddsRatio_working_3-way'!U351/(3*'OddsRatio_working_3-way'!X351^(1/3))*SIN(('OddsRatio_working_3-way'!Y351+4*PI())/3)</f>
        <v>0.53801317327201392</v>
      </c>
      <c r="AL351" s="11">
        <f>'OddsRatio_working_3-way'!Z351+'OddsRatio_working_3-way'!AF351</f>
        <v>1.0636046248955537</v>
      </c>
      <c r="AM351" s="11">
        <f>'OddsRatio_working_3-way'!AA351+'OddsRatio_working_3-way'!AG351</f>
        <v>-0.80012767760141823</v>
      </c>
      <c r="AN351" s="11">
        <f>'OddsRatio_working_3-way'!AB351+'OddsRatio_working_3-way'!AH351</f>
        <v>-0.26347694729413573</v>
      </c>
      <c r="AO351" s="11">
        <f>'OddsRatio_working_3-way'!AC351+'OddsRatio_working_3-way'!AI351</f>
        <v>0</v>
      </c>
      <c r="AP351" s="11">
        <f>'OddsRatio_working_3-way'!AD351+'OddsRatio_working_3-way'!AJ351</f>
        <v>0</v>
      </c>
      <c r="AQ351" s="11">
        <f>'OddsRatio_working_3-way'!AE351+'OddsRatio_working_3-way'!AK351</f>
        <v>0</v>
      </c>
      <c r="AR351" s="10">
        <f>IF(A351="","",IF(('OddsRatio_working_3-way'!X351=0),IF(Q351&gt;0,-Q351^(1/3),(-Q351)^(1/3)),'OddsRatio_working_3-way'!AL351-'OddsRatio_working_3-way'!R351/3))</f>
        <v>1.0636046248955537</v>
      </c>
      <c r="AS351" s="11">
        <f>IF(('OddsRatio_working_3-way'!X351=0),IF(Q351&gt;0,-Q351^(1/3),(-Q351)^(1/3)),'OddsRatio_working_3-way'!AM351-'OddsRatio_working_3-way'!R351/3)</f>
        <v>-0.80012767760141823</v>
      </c>
      <c r="AT351" s="11">
        <f>IF(('OddsRatio_working_3-way'!X351=0),IF(Q351&gt;0,-Q351^(1/3),(-Q351)^(1/3)),'OddsRatio_working_3-way'!AN351-'OddsRatio_working_3-way'!R351/3)</f>
        <v>-0.26347694729413573</v>
      </c>
      <c r="AU351" s="11">
        <f>IF(('OddsRatio_working_3-way'!X351=0),0,'OddsRatio_working_3-way'!AO351)</f>
        <v>0</v>
      </c>
      <c r="AV351" s="11">
        <f>IF(('OddsRatio_working_3-way'!X351=0),0,'OddsRatio_working_3-way'!AP351)</f>
        <v>0</v>
      </c>
      <c r="AW351" s="11">
        <f>IF(('OddsRatio_working_3-way'!X351=0),0,'OddsRatio_working_3-way'!AQ351)</f>
        <v>0</v>
      </c>
    </row>
    <row r="352" spans="1:49" x14ac:dyDescent="0.2">
      <c r="A352" s="4">
        <f>IF('True_Odds_Calculator_3-way'!A353="","",'True_Odds_Calculator_3-way'!A353)</f>
        <v>1.83</v>
      </c>
      <c r="B352" s="4">
        <f>IF('True_Odds_Calculator_3-way'!B353="","",'True_Odds_Calculator_3-way'!B353)</f>
        <v>3.43</v>
      </c>
      <c r="C352" s="4">
        <f>IF('True_Odds_Calculator_3-way'!C353="","",'True_Odds_Calculator_3-way'!C353)</f>
        <v>5.03</v>
      </c>
      <c r="D352" s="9">
        <f t="shared" si="78"/>
        <v>0.53142822135039491</v>
      </c>
      <c r="E352" s="9">
        <f t="shared" si="79"/>
        <v>0.27921838228117735</v>
      </c>
      <c r="F352" s="9">
        <f t="shared" si="80"/>
        <v>0.18935339636842757</v>
      </c>
      <c r="G352" s="9">
        <f t="shared" si="81"/>
        <v>1.0623152646870822</v>
      </c>
      <c r="H352" s="9">
        <f t="shared" si="82"/>
        <v>1.8817216696902785</v>
      </c>
      <c r="I352" s="9">
        <f t="shared" si="83"/>
        <v>3.5814260931896098</v>
      </c>
      <c r="J352" s="9">
        <f t="shared" si="84"/>
        <v>5.2811305166889424</v>
      </c>
      <c r="K352" s="11">
        <f t="shared" si="85"/>
        <v>0.54644808743169393</v>
      </c>
      <c r="L352" s="11">
        <f t="shared" si="86"/>
        <v>0.29154518950437314</v>
      </c>
      <c r="M352" s="11">
        <f t="shared" si="87"/>
        <v>0.19880715705765406</v>
      </c>
      <c r="N352" s="11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-0.25744011294276103</v>
      </c>
      <c r="O352" s="11">
        <f>0</f>
        <v>0</v>
      </c>
      <c r="P352" s="11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0.23089489635812233</v>
      </c>
      <c r="Q352" s="11">
        <f>2*'OddsRatio_working_3-way'!K352*'OddsRatio_working_3-way'!L352*'OddsRatio_working_3-way'!M352</f>
        <v>6.3345650578360016E-2</v>
      </c>
      <c r="R352" s="11">
        <f t="shared" si="88"/>
        <v>0</v>
      </c>
      <c r="S352" s="11">
        <f t="shared" si="89"/>
        <v>-0.89688779933630336</v>
      </c>
      <c r="T352" s="11">
        <f t="shared" si="90"/>
        <v>-0.24605975290433554</v>
      </c>
      <c r="U352" s="11">
        <f>'OddsRatio_working_3-way'!S352-'OddsRatio_working_3-way'!R352^2/3</f>
        <v>-0.89688779933630336</v>
      </c>
      <c r="V352" s="11">
        <f>'OddsRatio_working_3-way'!S352*'OddsRatio_working_3-way'!R352/3-2*'OddsRatio_working_3-way'!R352^3/27-'OddsRatio_working_3-way'!T352</f>
        <v>0.24605975290433554</v>
      </c>
      <c r="W352" s="11">
        <f>'OddsRatio_working_3-way'!V352^2+4*'OddsRatio_working_3-way'!U352^3/27</f>
        <v>-4.6338075613117757E-2</v>
      </c>
      <c r="X352" s="11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0.16346519324649852</v>
      </c>
      <c r="Y352" s="11">
        <f>IF('OddsRatio_working_3-way'!W352&gt;=0,IF('OddsRatio_working_3-way'!V352+SQRT('OddsRatio_working_3-way'!W352)&gt;0,0,PI()),ACOS('OddsRatio_working_3-way'!V352/(2*'OddsRatio_working_3-way'!X352)))</f>
        <v>0.71873912362425363</v>
      </c>
      <c r="Z352" s="11">
        <f>'OddsRatio_working_3-way'!X352^(1/3)*COS('OddsRatio_working_3-way'!Y352/3)</f>
        <v>0.53115763234354108</v>
      </c>
      <c r="AA352" s="11">
        <f>'OddsRatio_working_3-way'!X352^(1/3)*COS(('OddsRatio_working_3-way'!Y352+2*PI())/3)</f>
        <v>-0.37794263168405423</v>
      </c>
      <c r="AB352" s="11">
        <f>'OddsRatio_working_3-way'!X352^(1/3)*COS(('OddsRatio_working_3-way'!Y352+4*PI())/3)</f>
        <v>-0.15321500065948684</v>
      </c>
      <c r="AC352" s="11">
        <f>'OddsRatio_working_3-way'!X352^(1/3)*SIN('OddsRatio_working_3-way'!Y352/3)</f>
        <v>0.12974655826638093</v>
      </c>
      <c r="AD352" s="11">
        <f>'OddsRatio_working_3-way'!X352^(1/3)*SIN(('OddsRatio_working_3-way'!Y352+2*PI())/3)</f>
        <v>0.39512272389031122</v>
      </c>
      <c r="AE352" s="11">
        <f>'OddsRatio_working_3-way'!X352^(1/3)*SIN(('OddsRatio_working_3-way'!Y352+4*PI())/3)</f>
        <v>-0.52486928215669204</v>
      </c>
      <c r="AF352" s="11">
        <f>-'OddsRatio_working_3-way'!U352/(3*'OddsRatio_working_3-way'!X352^(1/3))*COS(('OddsRatio_working_3-way'!Y352)/3)</f>
        <v>0.53115763234354108</v>
      </c>
      <c r="AG352" s="11">
        <f>-'OddsRatio_working_3-way'!U352/(3*'OddsRatio_working_3-way'!X352^(1/3))*COS(('OddsRatio_working_3-way'!Y352+2*PI())/3)</f>
        <v>-0.37794263168405423</v>
      </c>
      <c r="AH352" s="11">
        <f>-'OddsRatio_working_3-way'!U352/(3*'OddsRatio_working_3-way'!X352^(1/3))*COS(('OddsRatio_working_3-way'!Y352+4*PI())/3)</f>
        <v>-0.15321500065948684</v>
      </c>
      <c r="AI352" s="11">
        <f>'OddsRatio_working_3-way'!U352/(3*'OddsRatio_working_3-way'!X352^(1/3))*SIN(('OddsRatio_working_3-way'!Y352)/3)</f>
        <v>-0.12974655826638093</v>
      </c>
      <c r="AJ352" s="11">
        <f>'OddsRatio_working_3-way'!U352/(3*'OddsRatio_working_3-way'!X352^(1/3))*SIN(('OddsRatio_working_3-way'!Y352+2*PI())/3)</f>
        <v>-0.39512272389031122</v>
      </c>
      <c r="AK352" s="11">
        <f>'OddsRatio_working_3-way'!U352/(3*'OddsRatio_working_3-way'!X352^(1/3))*SIN(('OddsRatio_working_3-way'!Y352+4*PI())/3)</f>
        <v>0.52486928215669204</v>
      </c>
      <c r="AL352" s="11">
        <f>'OddsRatio_working_3-way'!Z352+'OddsRatio_working_3-way'!AF352</f>
        <v>1.0623152646870822</v>
      </c>
      <c r="AM352" s="11">
        <f>'OddsRatio_working_3-way'!AA352+'OddsRatio_working_3-way'!AG352</f>
        <v>-0.75588526336810846</v>
      </c>
      <c r="AN352" s="11">
        <f>'OddsRatio_working_3-way'!AB352+'OddsRatio_working_3-way'!AH352</f>
        <v>-0.30643000131897369</v>
      </c>
      <c r="AO352" s="11">
        <f>'OddsRatio_working_3-way'!AC352+'OddsRatio_working_3-way'!AI352</f>
        <v>0</v>
      </c>
      <c r="AP352" s="11">
        <f>'OddsRatio_working_3-way'!AD352+'OddsRatio_working_3-way'!AJ352</f>
        <v>0</v>
      </c>
      <c r="AQ352" s="11">
        <f>'OddsRatio_working_3-way'!AE352+'OddsRatio_working_3-way'!AK352</f>
        <v>0</v>
      </c>
      <c r="AR352" s="10">
        <f>IF(A352="","",IF(('OddsRatio_working_3-way'!X352=0),IF(Q352&gt;0,-Q352^(1/3),(-Q352)^(1/3)),'OddsRatio_working_3-way'!AL352-'OddsRatio_working_3-way'!R352/3))</f>
        <v>1.0623152646870822</v>
      </c>
      <c r="AS352" s="11">
        <f>IF(('OddsRatio_working_3-way'!X352=0),IF(Q352&gt;0,-Q352^(1/3),(-Q352)^(1/3)),'OddsRatio_working_3-way'!AM352-'OddsRatio_working_3-way'!R352/3)</f>
        <v>-0.75588526336810846</v>
      </c>
      <c r="AT352" s="11">
        <f>IF(('OddsRatio_working_3-way'!X352=0),IF(Q352&gt;0,-Q352^(1/3),(-Q352)^(1/3)),'OddsRatio_working_3-way'!AN352-'OddsRatio_working_3-way'!R352/3)</f>
        <v>-0.30643000131897369</v>
      </c>
      <c r="AU352" s="11">
        <f>IF(('OddsRatio_working_3-way'!X352=0),0,'OddsRatio_working_3-way'!AO352)</f>
        <v>0</v>
      </c>
      <c r="AV352" s="11">
        <f>IF(('OddsRatio_working_3-way'!X352=0),0,'OddsRatio_working_3-way'!AP352)</f>
        <v>0</v>
      </c>
      <c r="AW352" s="11">
        <f>IF(('OddsRatio_working_3-way'!X352=0),0,'OddsRatio_working_3-way'!AQ352)</f>
        <v>0</v>
      </c>
    </row>
    <row r="353" spans="1:49" x14ac:dyDescent="0.2">
      <c r="A353" s="4">
        <f>IF('True_Odds_Calculator_3-way'!A354="","",'True_Odds_Calculator_3-way'!A354)</f>
        <v>2.2000000000000002</v>
      </c>
      <c r="B353" s="4">
        <f>IF('True_Odds_Calculator_3-way'!B354="","",'True_Odds_Calculator_3-way'!B354)</f>
        <v>2.97</v>
      </c>
      <c r="C353" s="4">
        <f>IF('True_Odds_Calculator_3-way'!C354="","",'True_Odds_Calculator_3-way'!C354)</f>
        <v>4.1100000000000003</v>
      </c>
      <c r="D353" s="9">
        <f t="shared" si="78"/>
        <v>0.44140445167856907</v>
      </c>
      <c r="E353" s="9">
        <f t="shared" si="79"/>
        <v>0.32493669543129278</v>
      </c>
      <c r="F353" s="9">
        <f t="shared" si="80"/>
        <v>0.23365885289013805</v>
      </c>
      <c r="G353" s="9">
        <f t="shared" si="81"/>
        <v>1.0545799628836403</v>
      </c>
      <c r="H353" s="9">
        <f t="shared" si="82"/>
        <v>2.2654959554603686</v>
      </c>
      <c r="I353" s="9">
        <f t="shared" si="83"/>
        <v>3.077522526880772</v>
      </c>
      <c r="J353" s="9">
        <f t="shared" si="84"/>
        <v>4.2797436845681212</v>
      </c>
      <c r="K353" s="11">
        <f t="shared" si="85"/>
        <v>0.45454545454545453</v>
      </c>
      <c r="L353" s="11">
        <f t="shared" si="86"/>
        <v>0.33670033670033667</v>
      </c>
      <c r="M353" s="11">
        <f t="shared" si="87"/>
        <v>0.24330900243309</v>
      </c>
      <c r="N353" s="11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-0.27377066394982785</v>
      </c>
      <c r="O353" s="11">
        <f>0</f>
        <v>0</v>
      </c>
      <c r="P353" s="11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0.23385070940921412</v>
      </c>
      <c r="Q353" s="11">
        <f>2*'OddsRatio_working_3-way'!K353*'OddsRatio_working_3-way'!L353*'OddsRatio_working_3-way'!M353</f>
        <v>7.4474748219494943E-2</v>
      </c>
      <c r="R353" s="11">
        <f t="shared" si="88"/>
        <v>0</v>
      </c>
      <c r="S353" s="11">
        <f t="shared" si="89"/>
        <v>-0.85418468887546839</v>
      </c>
      <c r="T353" s="11">
        <f t="shared" si="90"/>
        <v>-0.27203334040620014</v>
      </c>
      <c r="U353" s="11">
        <f>'OddsRatio_working_3-way'!S353-'OddsRatio_working_3-way'!R353^2/3</f>
        <v>-0.85418468887546839</v>
      </c>
      <c r="V353" s="11">
        <f>'OddsRatio_working_3-way'!S353*'OddsRatio_working_3-way'!R353/3-2*'OddsRatio_working_3-way'!R353^3/27-'OddsRatio_working_3-way'!T353</f>
        <v>0.27203334040620014</v>
      </c>
      <c r="W353" s="11">
        <f>'OddsRatio_working_3-way'!V353^2+4*'OddsRatio_working_3-way'!U353^3/27</f>
        <v>-1.8329719641040534E-2</v>
      </c>
      <c r="X353" s="11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0.15193078846434985</v>
      </c>
      <c r="Y353" s="11">
        <f>IF('OddsRatio_working_3-way'!W353&gt;=0,IF('OddsRatio_working_3-way'!V353+SQRT('OddsRatio_working_3-way'!W353)&gt;0,0,PI()),ACOS('OddsRatio_working_3-way'!V353/(2*'OddsRatio_working_3-way'!X353)))</f>
        <v>0.46179501992471761</v>
      </c>
      <c r="Z353" s="11">
        <f>'OddsRatio_working_3-way'!X353^(1/3)*COS('OddsRatio_working_3-way'!Y353/3)</f>
        <v>0.52728998144182015</v>
      </c>
      <c r="AA353" s="11">
        <f>'OddsRatio_working_3-way'!X353^(1/3)*COS(('OddsRatio_working_3-way'!Y353+2*PI())/3)</f>
        <v>-0.33449785814475419</v>
      </c>
      <c r="AB353" s="11">
        <f>'OddsRatio_working_3-way'!X353^(1/3)*COS(('OddsRatio_working_3-way'!Y353+4*PI())/3)</f>
        <v>-0.1927921232970661</v>
      </c>
      <c r="AC353" s="11">
        <f>'OddsRatio_working_3-way'!X353^(1/3)*SIN('OddsRatio_working_3-way'!Y353/3)</f>
        <v>8.1813844160026516E-2</v>
      </c>
      <c r="AD353" s="11">
        <f>'OddsRatio_working_3-way'!X353^(1/3)*SIN(('OddsRatio_working_3-way'!Y353+2*PI())/3)</f>
        <v>0.4157395970096282</v>
      </c>
      <c r="AE353" s="11">
        <f>'OddsRatio_working_3-way'!X353^(1/3)*SIN(('OddsRatio_working_3-way'!Y353+4*PI())/3)</f>
        <v>-0.49755344116965472</v>
      </c>
      <c r="AF353" s="11">
        <f>-'OddsRatio_working_3-way'!U353/(3*'OddsRatio_working_3-way'!X353^(1/3))*COS(('OddsRatio_working_3-way'!Y353)/3)</f>
        <v>0.52728998144182004</v>
      </c>
      <c r="AG353" s="11">
        <f>-'OddsRatio_working_3-way'!U353/(3*'OddsRatio_working_3-way'!X353^(1/3))*COS(('OddsRatio_working_3-way'!Y353+2*PI())/3)</f>
        <v>-0.33449785814475413</v>
      </c>
      <c r="AH353" s="11">
        <f>-'OddsRatio_working_3-way'!U353/(3*'OddsRatio_working_3-way'!X353^(1/3))*COS(('OddsRatio_working_3-way'!Y353+4*PI())/3)</f>
        <v>-0.19279212329706608</v>
      </c>
      <c r="AI353" s="11">
        <f>'OddsRatio_working_3-way'!U353/(3*'OddsRatio_working_3-way'!X353^(1/3))*SIN(('OddsRatio_working_3-way'!Y353)/3)</f>
        <v>-8.1813844160026489E-2</v>
      </c>
      <c r="AJ353" s="11">
        <f>'OddsRatio_working_3-way'!U353/(3*'OddsRatio_working_3-way'!X353^(1/3))*SIN(('OddsRatio_working_3-way'!Y353+2*PI())/3)</f>
        <v>-0.41573959700962809</v>
      </c>
      <c r="AK353" s="11">
        <f>'OddsRatio_working_3-way'!U353/(3*'OddsRatio_working_3-way'!X353^(1/3))*SIN(('OddsRatio_working_3-way'!Y353+4*PI())/3)</f>
        <v>0.49755344116965461</v>
      </c>
      <c r="AL353" s="11">
        <f>'OddsRatio_working_3-way'!Z353+'OddsRatio_working_3-way'!AF353</f>
        <v>1.0545799628836403</v>
      </c>
      <c r="AM353" s="11">
        <f>'OddsRatio_working_3-way'!AA353+'OddsRatio_working_3-way'!AG353</f>
        <v>-0.66899571628950838</v>
      </c>
      <c r="AN353" s="11">
        <f>'OddsRatio_working_3-way'!AB353+'OddsRatio_working_3-way'!AH353</f>
        <v>-0.38558424659413215</v>
      </c>
      <c r="AO353" s="11">
        <f>'OddsRatio_working_3-way'!AC353+'OddsRatio_working_3-way'!AI353</f>
        <v>0</v>
      </c>
      <c r="AP353" s="11">
        <f>'OddsRatio_working_3-way'!AD353+'OddsRatio_working_3-way'!AJ353</f>
        <v>0</v>
      </c>
      <c r="AQ353" s="11">
        <f>'OddsRatio_working_3-way'!AE353+'OddsRatio_working_3-way'!AK353</f>
        <v>0</v>
      </c>
      <c r="AR353" s="10">
        <f>IF(A353="","",IF(('OddsRatio_working_3-way'!X353=0),IF(Q353&gt;0,-Q353^(1/3),(-Q353)^(1/3)),'OddsRatio_working_3-way'!AL353-'OddsRatio_working_3-way'!R353/3))</f>
        <v>1.0545799628836403</v>
      </c>
      <c r="AS353" s="11">
        <f>IF(('OddsRatio_working_3-way'!X353=0),IF(Q353&gt;0,-Q353^(1/3),(-Q353)^(1/3)),'OddsRatio_working_3-way'!AM353-'OddsRatio_working_3-way'!R353/3)</f>
        <v>-0.66899571628950838</v>
      </c>
      <c r="AT353" s="11">
        <f>IF(('OddsRatio_working_3-way'!X353=0),IF(Q353&gt;0,-Q353^(1/3),(-Q353)^(1/3)),'OddsRatio_working_3-way'!AN353-'OddsRatio_working_3-way'!R353/3)</f>
        <v>-0.38558424659413215</v>
      </c>
      <c r="AU353" s="11">
        <f>IF(('OddsRatio_working_3-way'!X353=0),0,'OddsRatio_working_3-way'!AO353)</f>
        <v>0</v>
      </c>
      <c r="AV353" s="11">
        <f>IF(('OddsRatio_working_3-way'!X353=0),0,'OddsRatio_working_3-way'!AP353)</f>
        <v>0</v>
      </c>
      <c r="AW353" s="11">
        <f>IF(('OddsRatio_working_3-way'!X353=0),0,'OddsRatio_working_3-way'!AQ353)</f>
        <v>0</v>
      </c>
    </row>
    <row r="354" spans="1:49" x14ac:dyDescent="0.2">
      <c r="A354" s="4">
        <f>IF('True_Odds_Calculator_3-way'!A355="","",'True_Odds_Calculator_3-way'!A355)</f>
        <v>2.19</v>
      </c>
      <c r="B354" s="4">
        <f>IF('True_Odds_Calculator_3-way'!B355="","",'True_Odds_Calculator_3-way'!B355)</f>
        <v>3.3</v>
      </c>
      <c r="C354" s="4">
        <f>IF('True_Odds_Calculator_3-way'!C355="","",'True_Odds_Calculator_3-way'!C355)</f>
        <v>3.58</v>
      </c>
      <c r="D354" s="9">
        <f t="shared" si="78"/>
        <v>0.44189122727720093</v>
      </c>
      <c r="E354" s="9">
        <f t="shared" si="79"/>
        <v>0.29060533079515555</v>
      </c>
      <c r="F354" s="9">
        <f t="shared" si="80"/>
        <v>0.26750344192764375</v>
      </c>
      <c r="G354" s="9">
        <f t="shared" si="81"/>
        <v>1.0613448281479809</v>
      </c>
      <c r="H354" s="9">
        <f t="shared" si="82"/>
        <v>2.263000345496097</v>
      </c>
      <c r="I354" s="9">
        <f t="shared" si="83"/>
        <v>3.4410931047403559</v>
      </c>
      <c r="J354" s="9">
        <f t="shared" si="84"/>
        <v>3.738269656621791</v>
      </c>
      <c r="K354" s="11">
        <f t="shared" si="85"/>
        <v>0.45662100456621008</v>
      </c>
      <c r="L354" s="11">
        <f t="shared" si="86"/>
        <v>0.30303030303030304</v>
      </c>
      <c r="M354" s="11">
        <f t="shared" si="87"/>
        <v>0.27932960893854747</v>
      </c>
      <c r="N354" s="11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-0.2729313491538945</v>
      </c>
      <c r="O354" s="11">
        <f>0</f>
        <v>0</v>
      </c>
      <c r="P354" s="11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0.23461058893828463</v>
      </c>
      <c r="Q354" s="11">
        <f>2*'OddsRatio_working_3-way'!K354*'OddsRatio_working_3-way'!L354*'OddsRatio_working_3-way'!M354</f>
        <v>7.7301676750670401E-2</v>
      </c>
      <c r="R354" s="11">
        <f t="shared" si="88"/>
        <v>0</v>
      </c>
      <c r="S354" s="11">
        <f t="shared" si="89"/>
        <v>-0.8595956077071879</v>
      </c>
      <c r="T354" s="11">
        <f t="shared" si="90"/>
        <v>-0.2832275478442135</v>
      </c>
      <c r="U354" s="11">
        <f>'OddsRatio_working_3-way'!S354-'OddsRatio_working_3-way'!R354^2/3</f>
        <v>-0.8595956077071879</v>
      </c>
      <c r="V354" s="11">
        <f>'OddsRatio_working_3-way'!S354*'OddsRatio_working_3-way'!R354/3-2*'OddsRatio_working_3-way'!R354^3/27-'OddsRatio_working_3-way'!T354</f>
        <v>0.2832275478442135</v>
      </c>
      <c r="W354" s="11">
        <f>'OddsRatio_working_3-way'!V354^2+4*'OddsRatio_working_3-way'!U354^3/27</f>
        <v>-1.3879808916974989E-2</v>
      </c>
      <c r="X354" s="11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0.15337670355600067</v>
      </c>
      <c r="Y354" s="11">
        <f>IF('OddsRatio_working_3-way'!W354&gt;=0,IF('OddsRatio_working_3-way'!V354+SQRT('OddsRatio_working_3-way'!W354)&gt;0,0,PI()),ACOS('OddsRatio_working_3-way'!V354/(2*'OddsRatio_working_3-way'!X354)))</f>
        <v>0.39419266123030638</v>
      </c>
      <c r="Z354" s="11">
        <f>'OddsRatio_working_3-way'!X354^(1/3)*COS('OddsRatio_working_3-way'!Y354/3)</f>
        <v>0.53067241407399057</v>
      </c>
      <c r="AA354" s="11">
        <f>'OddsRatio_working_3-way'!X354^(1/3)*COS(('OddsRatio_working_3-way'!Y354+2*PI())/3)</f>
        <v>-0.3260732931743735</v>
      </c>
      <c r="AB354" s="11">
        <f>'OddsRatio_working_3-way'!X354^(1/3)*COS(('OddsRatio_working_3-way'!Y354+4*PI())/3)</f>
        <v>-0.20459912089961718</v>
      </c>
      <c r="AC354" s="11">
        <f>'OddsRatio_working_3-way'!X354^(1/3)*SIN('OddsRatio_working_3-way'!Y354/3)</f>
        <v>7.0133146062417592E-2</v>
      </c>
      <c r="AD354" s="11">
        <f>'OddsRatio_working_3-way'!X354^(1/3)*SIN(('OddsRatio_working_3-way'!Y354+2*PI())/3)</f>
        <v>0.42450921864448171</v>
      </c>
      <c r="AE354" s="11">
        <f>'OddsRatio_working_3-way'!X354^(1/3)*SIN(('OddsRatio_working_3-way'!Y354+4*PI())/3)</f>
        <v>-0.49464236470689926</v>
      </c>
      <c r="AF354" s="11">
        <f>-'OddsRatio_working_3-way'!U354/(3*'OddsRatio_working_3-way'!X354^(1/3))*COS(('OddsRatio_working_3-way'!Y354)/3)</f>
        <v>0.53067241407399046</v>
      </c>
      <c r="AG354" s="11">
        <f>-'OddsRatio_working_3-way'!U354/(3*'OddsRatio_working_3-way'!X354^(1/3))*COS(('OddsRatio_working_3-way'!Y354+2*PI())/3)</f>
        <v>-0.32607329317437345</v>
      </c>
      <c r="AH354" s="11">
        <f>-'OddsRatio_working_3-way'!U354/(3*'OddsRatio_working_3-way'!X354^(1/3))*COS(('OddsRatio_working_3-way'!Y354+4*PI())/3)</f>
        <v>-0.20459912089961713</v>
      </c>
      <c r="AI354" s="11">
        <f>'OddsRatio_working_3-way'!U354/(3*'OddsRatio_working_3-way'!X354^(1/3))*SIN(('OddsRatio_working_3-way'!Y354)/3)</f>
        <v>-7.0133146062417578E-2</v>
      </c>
      <c r="AJ354" s="11">
        <f>'OddsRatio_working_3-way'!U354/(3*'OddsRatio_working_3-way'!X354^(1/3))*SIN(('OddsRatio_working_3-way'!Y354+2*PI())/3)</f>
        <v>-0.4245092186444816</v>
      </c>
      <c r="AK354" s="11">
        <f>'OddsRatio_working_3-way'!U354/(3*'OddsRatio_working_3-way'!X354^(1/3))*SIN(('OddsRatio_working_3-way'!Y354+4*PI())/3)</f>
        <v>0.49464236470689915</v>
      </c>
      <c r="AL354" s="11">
        <f>'OddsRatio_working_3-way'!Z354+'OddsRatio_working_3-way'!AF354</f>
        <v>1.0613448281479809</v>
      </c>
      <c r="AM354" s="11">
        <f>'OddsRatio_working_3-way'!AA354+'OddsRatio_working_3-way'!AG354</f>
        <v>-0.652146586348747</v>
      </c>
      <c r="AN354" s="11">
        <f>'OddsRatio_working_3-way'!AB354+'OddsRatio_working_3-way'!AH354</f>
        <v>-0.40919824179923431</v>
      </c>
      <c r="AO354" s="11">
        <f>'OddsRatio_working_3-way'!AC354+'OddsRatio_working_3-way'!AI354</f>
        <v>0</v>
      </c>
      <c r="AP354" s="11">
        <f>'OddsRatio_working_3-way'!AD354+'OddsRatio_working_3-way'!AJ354</f>
        <v>0</v>
      </c>
      <c r="AQ354" s="11">
        <f>'OddsRatio_working_3-way'!AE354+'OddsRatio_working_3-way'!AK354</f>
        <v>0</v>
      </c>
      <c r="AR354" s="10">
        <f>IF(A354="","",IF(('OddsRatio_working_3-way'!X354=0),IF(Q354&gt;0,-Q354^(1/3),(-Q354)^(1/3)),'OddsRatio_working_3-way'!AL354-'OddsRatio_working_3-way'!R354/3))</f>
        <v>1.0613448281479809</v>
      </c>
      <c r="AS354" s="11">
        <f>IF(('OddsRatio_working_3-way'!X354=0),IF(Q354&gt;0,-Q354^(1/3),(-Q354)^(1/3)),'OddsRatio_working_3-way'!AM354-'OddsRatio_working_3-way'!R354/3)</f>
        <v>-0.652146586348747</v>
      </c>
      <c r="AT354" s="11">
        <f>IF(('OddsRatio_working_3-way'!X354=0),IF(Q354&gt;0,-Q354^(1/3),(-Q354)^(1/3)),'OddsRatio_working_3-way'!AN354-'OddsRatio_working_3-way'!R354/3)</f>
        <v>-0.40919824179923431</v>
      </c>
      <c r="AU354" s="11">
        <f>IF(('OddsRatio_working_3-way'!X354=0),0,'OddsRatio_working_3-way'!AO354)</f>
        <v>0</v>
      </c>
      <c r="AV354" s="11">
        <f>IF(('OddsRatio_working_3-way'!X354=0),0,'OddsRatio_working_3-way'!AP354)</f>
        <v>0</v>
      </c>
      <c r="AW354" s="11">
        <f>IF(('OddsRatio_working_3-way'!X354=0),0,'OddsRatio_working_3-way'!AQ354)</f>
        <v>0</v>
      </c>
    </row>
    <row r="355" spans="1:49" x14ac:dyDescent="0.2">
      <c r="A355" s="4">
        <f>IF('True_Odds_Calculator_3-way'!A356="","",'True_Odds_Calculator_3-way'!A356)</f>
        <v>4.45</v>
      </c>
      <c r="B355" s="4">
        <f>IF('True_Odds_Calculator_3-way'!B356="","",'True_Odds_Calculator_3-way'!B356)</f>
        <v>3.75</v>
      </c>
      <c r="C355" s="4">
        <f>IF('True_Odds_Calculator_3-way'!C356="","",'True_Odds_Calculator_3-way'!C356)</f>
        <v>1.82</v>
      </c>
      <c r="D355" s="9">
        <f t="shared" si="78"/>
        <v>0.21330392899611555</v>
      </c>
      <c r="E355" s="9">
        <f t="shared" si="79"/>
        <v>0.2538182729549075</v>
      </c>
      <c r="F355" s="9">
        <f t="shared" si="80"/>
        <v>0.53287779804897706</v>
      </c>
      <c r="G355" s="9">
        <f t="shared" si="81"/>
        <v>1.0690278783938627</v>
      </c>
      <c r="H355" s="9">
        <f t="shared" si="82"/>
        <v>4.6881461804588271</v>
      </c>
      <c r="I355" s="9">
        <f t="shared" si="83"/>
        <v>3.9398266655831224</v>
      </c>
      <c r="J355" s="9">
        <f t="shared" si="84"/>
        <v>1.8766028602829679</v>
      </c>
      <c r="K355" s="11">
        <f t="shared" si="85"/>
        <v>0.2247191011235955</v>
      </c>
      <c r="L355" s="11">
        <f t="shared" si="86"/>
        <v>0.26666666666666666</v>
      </c>
      <c r="M355" s="11">
        <f t="shared" si="87"/>
        <v>0.54945054945054939</v>
      </c>
      <c r="N355" s="11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-0.25615508087418215</v>
      </c>
      <c r="O355" s="11">
        <f>0</f>
        <v>0</v>
      </c>
      <c r="P355" s="11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0.23113964686998389</v>
      </c>
      <c r="Q355" s="11">
        <f>2*'OddsRatio_working_3-way'!K355*'OddsRatio_working_3-way'!L355*'OddsRatio_working_3-way'!M355</f>
        <v>6.5851751245009665E-2</v>
      </c>
      <c r="R355" s="11">
        <f t="shared" si="88"/>
        <v>0</v>
      </c>
      <c r="S355" s="11">
        <f t="shared" si="89"/>
        <v>-0.90234262026414658</v>
      </c>
      <c r="T355" s="11">
        <f t="shared" si="90"/>
        <v>-0.25707766959092498</v>
      </c>
      <c r="U355" s="11">
        <f>'OddsRatio_working_3-way'!S355-'OddsRatio_working_3-way'!R355^2/3</f>
        <v>-0.90234262026414658</v>
      </c>
      <c r="V355" s="11">
        <f>'OddsRatio_working_3-way'!S355*'OddsRatio_working_3-way'!R355/3-2*'OddsRatio_working_3-way'!R355^3/27-'OddsRatio_working_3-way'!T355</f>
        <v>0.25707766959092498</v>
      </c>
      <c r="W355" s="11">
        <f>'OddsRatio_working_3-way'!V355^2+4*'OddsRatio_working_3-way'!U355^3/27</f>
        <v>-4.2756612145264578E-2</v>
      </c>
      <c r="X355" s="11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0.1649587375281811</v>
      </c>
      <c r="Y355" s="11">
        <f>IF('OddsRatio_working_3-way'!W355&gt;=0,IF('OddsRatio_working_3-way'!V355+SQRT('OddsRatio_working_3-way'!W355)&gt;0,0,PI()),ACOS('OddsRatio_working_3-way'!V355/(2*'OddsRatio_working_3-way'!X355)))</f>
        <v>0.67737901268346179</v>
      </c>
      <c r="Z355" s="11">
        <f>'OddsRatio_working_3-way'!X355^(1/3)*COS('OddsRatio_working_3-way'!Y355/3)</f>
        <v>0.53451393919693146</v>
      </c>
      <c r="AA355" s="11">
        <f>'OddsRatio_working_3-way'!X355^(1/3)*COS(('OddsRatio_working_3-way'!Y355+2*PI())/3)</f>
        <v>-0.3735903682518098</v>
      </c>
      <c r="AB355" s="11">
        <f>'OddsRatio_working_3-way'!X355^(1/3)*COS(('OddsRatio_working_3-way'!Y355+4*PI())/3)</f>
        <v>-0.16092357094512155</v>
      </c>
      <c r="AC355" s="11">
        <f>'OddsRatio_working_3-way'!X355^(1/3)*SIN('OddsRatio_working_3-way'!Y355/3)</f>
        <v>0.12278323267271206</v>
      </c>
      <c r="AD355" s="11">
        <f>'OddsRatio_working_3-way'!X355^(1/3)*SIN(('OddsRatio_working_3-way'!Y355+2*PI())/3)</f>
        <v>0.40151103368507746</v>
      </c>
      <c r="AE355" s="11">
        <f>'OddsRatio_working_3-way'!X355^(1/3)*SIN(('OddsRatio_working_3-way'!Y355+4*PI())/3)</f>
        <v>-0.52429426635778942</v>
      </c>
      <c r="AF355" s="11">
        <f>-'OddsRatio_working_3-way'!U355/(3*'OddsRatio_working_3-way'!X355^(1/3))*COS(('OddsRatio_working_3-way'!Y355)/3)</f>
        <v>0.53451393919693135</v>
      </c>
      <c r="AG355" s="11">
        <f>-'OddsRatio_working_3-way'!U355/(3*'OddsRatio_working_3-way'!X355^(1/3))*COS(('OddsRatio_working_3-way'!Y355+2*PI())/3)</f>
        <v>-0.37359036825180969</v>
      </c>
      <c r="AH355" s="11">
        <f>-'OddsRatio_working_3-way'!U355/(3*'OddsRatio_working_3-way'!X355^(1/3))*COS(('OddsRatio_working_3-way'!Y355+4*PI())/3)</f>
        <v>-0.1609235709451215</v>
      </c>
      <c r="AI355" s="11">
        <f>'OddsRatio_working_3-way'!U355/(3*'OddsRatio_working_3-way'!X355^(1/3))*SIN(('OddsRatio_working_3-way'!Y355)/3)</f>
        <v>-0.12278323267271203</v>
      </c>
      <c r="AJ355" s="11">
        <f>'OddsRatio_working_3-way'!U355/(3*'OddsRatio_working_3-way'!X355^(1/3))*SIN(('OddsRatio_working_3-way'!Y355+2*PI())/3)</f>
        <v>-0.4015110336850774</v>
      </c>
      <c r="AK355" s="11">
        <f>'OddsRatio_working_3-way'!U355/(3*'OddsRatio_working_3-way'!X355^(1/3))*SIN(('OddsRatio_working_3-way'!Y355+4*PI())/3)</f>
        <v>0.52429426635778931</v>
      </c>
      <c r="AL355" s="11">
        <f>'OddsRatio_working_3-way'!Z355+'OddsRatio_working_3-way'!AF355</f>
        <v>1.0690278783938627</v>
      </c>
      <c r="AM355" s="11">
        <f>'OddsRatio_working_3-way'!AA355+'OddsRatio_working_3-way'!AG355</f>
        <v>-0.74718073650361949</v>
      </c>
      <c r="AN355" s="11">
        <f>'OddsRatio_working_3-way'!AB355+'OddsRatio_working_3-way'!AH355</f>
        <v>-0.32184714189024305</v>
      </c>
      <c r="AO355" s="11">
        <f>'OddsRatio_working_3-way'!AC355+'OddsRatio_working_3-way'!AI355</f>
        <v>0</v>
      </c>
      <c r="AP355" s="11">
        <f>'OddsRatio_working_3-way'!AD355+'OddsRatio_working_3-way'!AJ355</f>
        <v>0</v>
      </c>
      <c r="AQ355" s="11">
        <f>'OddsRatio_working_3-way'!AE355+'OddsRatio_working_3-way'!AK355</f>
        <v>0</v>
      </c>
      <c r="AR355" s="10">
        <f>IF(A355="","",IF(('OddsRatio_working_3-way'!X355=0),IF(Q355&gt;0,-Q355^(1/3),(-Q355)^(1/3)),'OddsRatio_working_3-way'!AL355-'OddsRatio_working_3-way'!R355/3))</f>
        <v>1.0690278783938627</v>
      </c>
      <c r="AS355" s="11">
        <f>IF(('OddsRatio_working_3-way'!X355=0),IF(Q355&gt;0,-Q355^(1/3),(-Q355)^(1/3)),'OddsRatio_working_3-way'!AM355-'OddsRatio_working_3-way'!R355/3)</f>
        <v>-0.74718073650361949</v>
      </c>
      <c r="AT355" s="11">
        <f>IF(('OddsRatio_working_3-way'!X355=0),IF(Q355&gt;0,-Q355^(1/3),(-Q355)^(1/3)),'OddsRatio_working_3-way'!AN355-'OddsRatio_working_3-way'!R355/3)</f>
        <v>-0.32184714189024305</v>
      </c>
      <c r="AU355" s="11">
        <f>IF(('OddsRatio_working_3-way'!X355=0),0,'OddsRatio_working_3-way'!AO355)</f>
        <v>0</v>
      </c>
      <c r="AV355" s="11">
        <f>IF(('OddsRatio_working_3-way'!X355=0),0,'OddsRatio_working_3-way'!AP355)</f>
        <v>0</v>
      </c>
      <c r="AW355" s="11">
        <f>IF(('OddsRatio_working_3-way'!X355=0),0,'OddsRatio_working_3-way'!AQ355)</f>
        <v>0</v>
      </c>
    </row>
    <row r="356" spans="1:49" x14ac:dyDescent="0.2">
      <c r="A356" s="4">
        <f>IF('True_Odds_Calculator_3-way'!A357="","",'True_Odds_Calculator_3-way'!A357)</f>
        <v>1.51</v>
      </c>
      <c r="B356" s="4">
        <f>IF('True_Odds_Calculator_3-way'!B357="","",'True_Odds_Calculator_3-way'!B357)</f>
        <v>4.59</v>
      </c>
      <c r="C356" s="4">
        <f>IF('True_Odds_Calculator_3-way'!C357="","",'True_Odds_Calculator_3-way'!C357)</f>
        <v>6.1</v>
      </c>
      <c r="D356" s="9">
        <f t="shared" si="78"/>
        <v>0.64328106552116526</v>
      </c>
      <c r="E356" s="9">
        <f t="shared" si="79"/>
        <v>0.20393765285622451</v>
      </c>
      <c r="F356" s="9">
        <f t="shared" si="80"/>
        <v>0.15278128162261026</v>
      </c>
      <c r="G356" s="9">
        <f t="shared" si="81"/>
        <v>1.0873145948548943</v>
      </c>
      <c r="H356" s="9">
        <f t="shared" si="82"/>
        <v>1.5545304433759957</v>
      </c>
      <c r="I356" s="9">
        <f t="shared" si="83"/>
        <v>4.9034593955290706</v>
      </c>
      <c r="J356" s="9">
        <f t="shared" si="84"/>
        <v>6.5453044337599602</v>
      </c>
      <c r="K356" s="11">
        <f t="shared" si="85"/>
        <v>0.66225165562913912</v>
      </c>
      <c r="L356" s="11">
        <f t="shared" si="86"/>
        <v>0.2178649237472767</v>
      </c>
      <c r="M356" s="11">
        <f t="shared" si="87"/>
        <v>0.16393442622950821</v>
      </c>
      <c r="N356" s="11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-0.22085911772156475</v>
      </c>
      <c r="O356" s="11">
        <f>0</f>
        <v>0</v>
      </c>
      <c r="P356" s="11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0.21760474416186576</v>
      </c>
      <c r="Q356" s="11">
        <f>2*'OddsRatio_working_3-way'!K356*'OddsRatio_working_3-way'!L356*'OddsRatio_working_3-way'!M356</f>
        <v>4.7305379165623003E-2</v>
      </c>
      <c r="R356" s="11">
        <f t="shared" si="88"/>
        <v>0</v>
      </c>
      <c r="S356" s="11">
        <f t="shared" si="89"/>
        <v>-0.9852649345280744</v>
      </c>
      <c r="T356" s="11">
        <f t="shared" si="90"/>
        <v>-0.21418802924523361</v>
      </c>
      <c r="U356" s="11">
        <f>'OddsRatio_working_3-way'!S356-'OddsRatio_working_3-way'!R356^2/3</f>
        <v>-0.9852649345280744</v>
      </c>
      <c r="V356" s="11">
        <f>'OddsRatio_working_3-way'!S356*'OddsRatio_working_3-way'!R356/3-2*'OddsRatio_working_3-way'!R356^3/27-'OddsRatio_working_3-way'!T356</f>
        <v>0.21418802924523361</v>
      </c>
      <c r="W356" s="11">
        <f>'OddsRatio_working_3-way'!V356^2+4*'OddsRatio_working_3-way'!U356^3/27</f>
        <v>-9.5818743052257405E-2</v>
      </c>
      <c r="X356" s="11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0.18821215085921952</v>
      </c>
      <c r="Y356" s="11">
        <f>IF('OddsRatio_working_3-way'!W356&gt;=0,IF('OddsRatio_working_3-way'!V356+SQRT('OddsRatio_working_3-way'!W356)&gt;0,0,PI()),ACOS('OddsRatio_working_3-way'!V356/(2*'OddsRatio_working_3-way'!X356)))</f>
        <v>0.96549862516921581</v>
      </c>
      <c r="Z356" s="11">
        <f>'OddsRatio_working_3-way'!X356^(1/3)*COS('OddsRatio_working_3-way'!Y356/3)</f>
        <v>0.54365729742744717</v>
      </c>
      <c r="AA356" s="11">
        <f>'OddsRatio_working_3-way'!X356^(1/3)*COS(('OddsRatio_working_3-way'!Y356+2*PI())/3)</f>
        <v>-0.42881205817928425</v>
      </c>
      <c r="AB356" s="11">
        <f>'OddsRatio_working_3-way'!X356^(1/3)*COS(('OddsRatio_working_3-way'!Y356+4*PI())/3)</f>
        <v>-0.11484523924816295</v>
      </c>
      <c r="AC356" s="11">
        <f>'OddsRatio_working_3-way'!X356^(1/3)*SIN('OddsRatio_working_3-way'!Y356/3)</f>
        <v>0.18126882742649336</v>
      </c>
      <c r="AD356" s="11">
        <f>'OddsRatio_working_3-way'!X356^(1/3)*SIN(('OddsRatio_working_3-way'!Y356+2*PI())/3)</f>
        <v>0.38018661681171478</v>
      </c>
      <c r="AE356" s="11">
        <f>'OddsRatio_working_3-way'!X356^(1/3)*SIN(('OddsRatio_working_3-way'!Y356+4*PI())/3)</f>
        <v>-0.56145544423820815</v>
      </c>
      <c r="AF356" s="11">
        <f>-'OddsRatio_working_3-way'!U356/(3*'OddsRatio_working_3-way'!X356^(1/3))*COS(('OddsRatio_working_3-way'!Y356)/3)</f>
        <v>0.54365729742744706</v>
      </c>
      <c r="AG356" s="11">
        <f>-'OddsRatio_working_3-way'!U356/(3*'OddsRatio_working_3-way'!X356^(1/3))*COS(('OddsRatio_working_3-way'!Y356+2*PI())/3)</f>
        <v>-0.42881205817928414</v>
      </c>
      <c r="AH356" s="11">
        <f>-'OddsRatio_working_3-way'!U356/(3*'OddsRatio_working_3-way'!X356^(1/3))*COS(('OddsRatio_working_3-way'!Y356+4*PI())/3)</f>
        <v>-0.11484523924816292</v>
      </c>
      <c r="AI356" s="11">
        <f>'OddsRatio_working_3-way'!U356/(3*'OddsRatio_working_3-way'!X356^(1/3))*SIN(('OddsRatio_working_3-way'!Y356)/3)</f>
        <v>-0.18126882742649333</v>
      </c>
      <c r="AJ356" s="11">
        <f>'OddsRatio_working_3-way'!U356/(3*'OddsRatio_working_3-way'!X356^(1/3))*SIN(('OddsRatio_working_3-way'!Y356+2*PI())/3)</f>
        <v>-0.38018661681171473</v>
      </c>
      <c r="AK356" s="11">
        <f>'OddsRatio_working_3-way'!U356/(3*'OddsRatio_working_3-way'!X356^(1/3))*SIN(('OddsRatio_working_3-way'!Y356+4*PI())/3)</f>
        <v>0.56145544423820803</v>
      </c>
      <c r="AL356" s="11">
        <f>'OddsRatio_working_3-way'!Z356+'OddsRatio_working_3-way'!AF356</f>
        <v>1.0873145948548943</v>
      </c>
      <c r="AM356" s="11">
        <f>'OddsRatio_working_3-way'!AA356+'OddsRatio_working_3-way'!AG356</f>
        <v>-0.85762411635856839</v>
      </c>
      <c r="AN356" s="11">
        <f>'OddsRatio_working_3-way'!AB356+'OddsRatio_working_3-way'!AH356</f>
        <v>-0.22969047849632587</v>
      </c>
      <c r="AO356" s="11">
        <f>'OddsRatio_working_3-way'!AC356+'OddsRatio_working_3-way'!AI356</f>
        <v>0</v>
      </c>
      <c r="AP356" s="11">
        <f>'OddsRatio_working_3-way'!AD356+'OddsRatio_working_3-way'!AJ356</f>
        <v>0</v>
      </c>
      <c r="AQ356" s="11">
        <f>'OddsRatio_working_3-way'!AE356+'OddsRatio_working_3-way'!AK356</f>
        <v>0</v>
      </c>
      <c r="AR356" s="10">
        <f>IF(A356="","",IF(('OddsRatio_working_3-way'!X356=0),IF(Q356&gt;0,-Q356^(1/3),(-Q356)^(1/3)),'OddsRatio_working_3-way'!AL356-'OddsRatio_working_3-way'!R356/3))</f>
        <v>1.0873145948548943</v>
      </c>
      <c r="AS356" s="11">
        <f>IF(('OddsRatio_working_3-way'!X356=0),IF(Q356&gt;0,-Q356^(1/3),(-Q356)^(1/3)),'OddsRatio_working_3-way'!AM356-'OddsRatio_working_3-way'!R356/3)</f>
        <v>-0.85762411635856839</v>
      </c>
      <c r="AT356" s="11">
        <f>IF(('OddsRatio_working_3-way'!X356=0),IF(Q356&gt;0,-Q356^(1/3),(-Q356)^(1/3)),'OddsRatio_working_3-way'!AN356-'OddsRatio_working_3-way'!R356/3)</f>
        <v>-0.22969047849632587</v>
      </c>
      <c r="AU356" s="11">
        <f>IF(('OddsRatio_working_3-way'!X356=0),0,'OddsRatio_working_3-way'!AO356)</f>
        <v>0</v>
      </c>
      <c r="AV356" s="11">
        <f>IF(('OddsRatio_working_3-way'!X356=0),0,'OddsRatio_working_3-way'!AP356)</f>
        <v>0</v>
      </c>
      <c r="AW356" s="11">
        <f>IF(('OddsRatio_working_3-way'!X356=0),0,'OddsRatio_working_3-way'!AQ356)</f>
        <v>0</v>
      </c>
    </row>
    <row r="357" spans="1:49" x14ac:dyDescent="0.2">
      <c r="A357" s="4">
        <f>IF('True_Odds_Calculator_3-way'!A358="","",'True_Odds_Calculator_3-way'!A358)</f>
        <v>3.48</v>
      </c>
      <c r="B357" s="4">
        <f>IF('True_Odds_Calculator_3-way'!B358="","",'True_Odds_Calculator_3-way'!B358)</f>
        <v>3.59</v>
      </c>
      <c r="C357" s="4">
        <f>IF('True_Odds_Calculator_3-way'!C358="","",'True_Odds_Calculator_3-way'!C358)</f>
        <v>2.14</v>
      </c>
      <c r="D357" s="9">
        <f t="shared" si="78"/>
        <v>0.27700677841706106</v>
      </c>
      <c r="E357" s="9">
        <f t="shared" si="79"/>
        <v>0.26839967126779202</v>
      </c>
      <c r="F357" s="9">
        <f t="shared" si="80"/>
        <v>0.45459355031514692</v>
      </c>
      <c r="G357" s="9">
        <f t="shared" si="81"/>
        <v>1.0524274044763762</v>
      </c>
      <c r="H357" s="9">
        <f t="shared" si="82"/>
        <v>3.6100199631014127</v>
      </c>
      <c r="I357" s="9">
        <f t="shared" si="83"/>
        <v>3.7257869775938137</v>
      </c>
      <c r="J357" s="9">
        <f t="shared" si="84"/>
        <v>2.1997672411030691</v>
      </c>
      <c r="K357" s="11">
        <f t="shared" si="85"/>
        <v>0.28735632183908044</v>
      </c>
      <c r="L357" s="11">
        <f t="shared" si="86"/>
        <v>0.2785515320334262</v>
      </c>
      <c r="M357" s="11">
        <f t="shared" si="87"/>
        <v>0.46728971962616822</v>
      </c>
      <c r="N357" s="11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-0.27388536747168035</v>
      </c>
      <c r="O357" s="11">
        <f>0</f>
        <v>0</v>
      </c>
      <c r="P357" s="11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0.23227589079487279</v>
      </c>
      <c r="Q357" s="11">
        <f>2*'OddsRatio_working_3-way'!K357*'OddsRatio_working_3-way'!L357*'OddsRatio_working_3-way'!M357</f>
        <v>7.4807050175482379E-2</v>
      </c>
      <c r="R357" s="11">
        <f t="shared" si="88"/>
        <v>0</v>
      </c>
      <c r="S357" s="11">
        <f t="shared" si="89"/>
        <v>-0.84807703653204491</v>
      </c>
      <c r="T357" s="11">
        <f t="shared" si="90"/>
        <v>-0.27313270097650399</v>
      </c>
      <c r="U357" s="11">
        <f>'OddsRatio_working_3-way'!S357-'OddsRatio_working_3-way'!R357^2/3</f>
        <v>-0.84807703653204491</v>
      </c>
      <c r="V357" s="11">
        <f>'OddsRatio_working_3-way'!S357*'OddsRatio_working_3-way'!R357/3-2*'OddsRatio_working_3-way'!R357^3/27-'OddsRatio_working_3-way'!T357</f>
        <v>0.27313270097650399</v>
      </c>
      <c r="W357" s="11">
        <f>'OddsRatio_working_3-way'!V357^2+4*'OddsRatio_working_3-way'!U357^3/27</f>
        <v>-1.576392009182305E-2</v>
      </c>
      <c r="X357" s="11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0.15030418526653158</v>
      </c>
      <c r="Y357" s="11">
        <f>IF('OddsRatio_working_3-way'!W357&gt;=0,IF('OddsRatio_working_3-way'!V357+SQRT('OddsRatio_working_3-way'!W357)&gt;0,0,PI()),ACOS('OddsRatio_working_3-way'!V357/(2*'OddsRatio_working_3-way'!X357)))</f>
        <v>0.43087704549825956</v>
      </c>
      <c r="Z357" s="11">
        <f>'OddsRatio_working_3-way'!X357^(1/3)*COS('OddsRatio_working_3-way'!Y357/3)</f>
        <v>0.5262137022381882</v>
      </c>
      <c r="AA357" s="11">
        <f>'OddsRatio_working_3-way'!X357^(1/3)*COS(('OddsRatio_working_3-way'!Y357+2*PI())/3)</f>
        <v>-0.32901294958953831</v>
      </c>
      <c r="AB357" s="11">
        <f>'OddsRatio_working_3-way'!X357^(1/3)*COS(('OddsRatio_working_3-way'!Y357+4*PI())/3)</f>
        <v>-0.19720075264864972</v>
      </c>
      <c r="AC357" s="11">
        <f>'OddsRatio_working_3-way'!X357^(1/3)*SIN('OddsRatio_working_3-way'!Y357/3)</f>
        <v>7.610180738629789E-2</v>
      </c>
      <c r="AD357" s="11">
        <f>'OddsRatio_working_3-way'!X357^(1/3)*SIN(('OddsRatio_working_3-way'!Y357+2*PI())/3)</f>
        <v>0.41766353026458231</v>
      </c>
      <c r="AE357" s="11">
        <f>'OddsRatio_working_3-way'!X357^(1/3)*SIN(('OddsRatio_working_3-way'!Y357+4*PI())/3)</f>
        <v>-0.49376533765088026</v>
      </c>
      <c r="AF357" s="11">
        <f>-'OddsRatio_working_3-way'!U357/(3*'OddsRatio_working_3-way'!X357^(1/3))*COS(('OddsRatio_working_3-way'!Y357)/3)</f>
        <v>0.52621370223818797</v>
      </c>
      <c r="AG357" s="11">
        <f>-'OddsRatio_working_3-way'!U357/(3*'OddsRatio_working_3-way'!X357^(1/3))*COS(('OddsRatio_working_3-way'!Y357+2*PI())/3)</f>
        <v>-0.3290129495895382</v>
      </c>
      <c r="AH357" s="11">
        <f>-'OddsRatio_working_3-way'!U357/(3*'OddsRatio_working_3-way'!X357^(1/3))*COS(('OddsRatio_working_3-way'!Y357+4*PI())/3)</f>
        <v>-0.19720075264864964</v>
      </c>
      <c r="AI357" s="11">
        <f>'OddsRatio_working_3-way'!U357/(3*'OddsRatio_working_3-way'!X357^(1/3))*SIN(('OddsRatio_working_3-way'!Y357)/3)</f>
        <v>-7.6101807386297848E-2</v>
      </c>
      <c r="AJ357" s="11">
        <f>'OddsRatio_working_3-way'!U357/(3*'OddsRatio_working_3-way'!X357^(1/3))*SIN(('OddsRatio_working_3-way'!Y357+2*PI())/3)</f>
        <v>-0.41766353026458214</v>
      </c>
      <c r="AK357" s="11">
        <f>'OddsRatio_working_3-way'!U357/(3*'OddsRatio_working_3-way'!X357^(1/3))*SIN(('OddsRatio_working_3-way'!Y357+4*PI())/3)</f>
        <v>0.4937653376508801</v>
      </c>
      <c r="AL357" s="11">
        <f>'OddsRatio_working_3-way'!Z357+'OddsRatio_working_3-way'!AF357</f>
        <v>1.0524274044763762</v>
      </c>
      <c r="AM357" s="11">
        <f>'OddsRatio_working_3-way'!AA357+'OddsRatio_working_3-way'!AG357</f>
        <v>-0.6580258991790765</v>
      </c>
      <c r="AN357" s="11">
        <f>'OddsRatio_working_3-way'!AB357+'OddsRatio_working_3-way'!AH357</f>
        <v>-0.39440150529729934</v>
      </c>
      <c r="AO357" s="11">
        <f>'OddsRatio_working_3-way'!AC357+'OddsRatio_working_3-way'!AI357</f>
        <v>0</v>
      </c>
      <c r="AP357" s="11">
        <f>'OddsRatio_working_3-way'!AD357+'OddsRatio_working_3-way'!AJ357</f>
        <v>0</v>
      </c>
      <c r="AQ357" s="11">
        <f>'OddsRatio_working_3-way'!AE357+'OddsRatio_working_3-way'!AK357</f>
        <v>0</v>
      </c>
      <c r="AR357" s="10">
        <f>IF(A357="","",IF(('OddsRatio_working_3-way'!X357=0),IF(Q357&gt;0,-Q357^(1/3),(-Q357)^(1/3)),'OddsRatio_working_3-way'!AL357-'OddsRatio_working_3-way'!R357/3))</f>
        <v>1.0524274044763762</v>
      </c>
      <c r="AS357" s="11">
        <f>IF(('OddsRatio_working_3-way'!X357=0),IF(Q357&gt;0,-Q357^(1/3),(-Q357)^(1/3)),'OddsRatio_working_3-way'!AM357-'OddsRatio_working_3-way'!R357/3)</f>
        <v>-0.6580258991790765</v>
      </c>
      <c r="AT357" s="11">
        <f>IF(('OddsRatio_working_3-way'!X357=0),IF(Q357&gt;0,-Q357^(1/3),(-Q357)^(1/3)),'OddsRatio_working_3-way'!AN357-'OddsRatio_working_3-way'!R357/3)</f>
        <v>-0.39440150529729934</v>
      </c>
      <c r="AU357" s="11">
        <f>IF(('OddsRatio_working_3-way'!X357=0),0,'OddsRatio_working_3-way'!AO357)</f>
        <v>0</v>
      </c>
      <c r="AV357" s="11">
        <f>IF(('OddsRatio_working_3-way'!X357=0),0,'OddsRatio_working_3-way'!AP357)</f>
        <v>0</v>
      </c>
      <c r="AW357" s="11">
        <f>IF(('OddsRatio_working_3-way'!X357=0),0,'OddsRatio_working_3-way'!AQ357)</f>
        <v>0</v>
      </c>
    </row>
    <row r="358" spans="1:49" x14ac:dyDescent="0.2">
      <c r="A358" s="4">
        <f>IF('True_Odds_Calculator_3-way'!A359="","",'True_Odds_Calculator_3-way'!A359)</f>
        <v>3.73</v>
      </c>
      <c r="B358" s="4">
        <f>IF('True_Odds_Calculator_3-way'!B359="","",'True_Odds_Calculator_3-way'!B359)</f>
        <v>3.19</v>
      </c>
      <c r="C358" s="4">
        <f>IF('True_Odds_Calculator_3-way'!C359="","",'True_Odds_Calculator_3-way'!C359)</f>
        <v>2.27</v>
      </c>
      <c r="D358" s="9">
        <f t="shared" si="78"/>
        <v>0.26152122818716061</v>
      </c>
      <c r="E358" s="9">
        <f t="shared" si="79"/>
        <v>0.30625702629061857</v>
      </c>
      <c r="F358" s="9">
        <f t="shared" si="80"/>
        <v>0.43222174552222109</v>
      </c>
      <c r="G358" s="9">
        <f t="shared" si="81"/>
        <v>1.0343521499008017</v>
      </c>
      <c r="H358" s="9">
        <f t="shared" si="82"/>
        <v>3.8237813692291884</v>
      </c>
      <c r="I358" s="9">
        <f t="shared" si="83"/>
        <v>3.265231208282755</v>
      </c>
      <c r="J358" s="9">
        <f t="shared" si="84"/>
        <v>2.313627230374018</v>
      </c>
      <c r="K358" s="11">
        <f t="shared" si="85"/>
        <v>0.26809651474530832</v>
      </c>
      <c r="L358" s="11">
        <f t="shared" si="86"/>
        <v>0.31347962382445144</v>
      </c>
      <c r="M358" s="11">
        <f t="shared" si="87"/>
        <v>0.44052863436123346</v>
      </c>
      <c r="N358" s="11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-0.28111570623215099</v>
      </c>
      <c r="O358" s="11">
        <f>0</f>
        <v>0</v>
      </c>
      <c r="P358" s="11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0.22917396410498919</v>
      </c>
      <c r="Q358" s="11">
        <f>2*'OddsRatio_working_3-way'!K358*'OddsRatio_working_3-way'!L358*'OddsRatio_working_3-way'!M358</f>
        <v>7.4046515058154835E-2</v>
      </c>
      <c r="R358" s="11">
        <f t="shared" si="88"/>
        <v>0</v>
      </c>
      <c r="S358" s="11">
        <f t="shared" si="89"/>
        <v>-0.81523002459255245</v>
      </c>
      <c r="T358" s="11">
        <f t="shared" si="90"/>
        <v>-0.26340226965833685</v>
      </c>
      <c r="U358" s="11">
        <f>'OddsRatio_working_3-way'!S358-'OddsRatio_working_3-way'!R358^2/3</f>
        <v>-0.81523002459255245</v>
      </c>
      <c r="V358" s="11">
        <f>'OddsRatio_working_3-way'!S358*'OddsRatio_working_3-way'!R358/3-2*'OddsRatio_working_3-way'!R358^3/27-'OddsRatio_working_3-way'!T358</f>
        <v>0.26340226965833685</v>
      </c>
      <c r="W358" s="11">
        <f>'OddsRatio_working_3-way'!V358^2+4*'OddsRatio_working_3-way'!U358^3/27</f>
        <v>-1.088618784036216E-2</v>
      </c>
      <c r="X358" s="11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0.14165710668858567</v>
      </c>
      <c r="Y358" s="11">
        <f>IF('OddsRatio_working_3-way'!W358&gt;=0,IF('OddsRatio_working_3-way'!V358+SQRT('OddsRatio_working_3-way'!W358)&gt;0,0,PI()),ACOS('OddsRatio_working_3-way'!V358/(2*'OddsRatio_working_3-way'!X358)))</f>
        <v>0.37715048106425364</v>
      </c>
      <c r="Z358" s="11">
        <f>'OddsRatio_working_3-way'!X358^(1/3)*COS('OddsRatio_working_3-way'!Y358/3)</f>
        <v>0.51717607495040085</v>
      </c>
      <c r="AA358" s="11">
        <f>'OddsRatio_working_3-way'!X358^(1/3)*COS(('OddsRatio_working_3-way'!Y358+2*PI())/3)</f>
        <v>-0.31519357406227938</v>
      </c>
      <c r="AB358" s="11">
        <f>'OddsRatio_working_3-way'!X358^(1/3)*COS(('OddsRatio_working_3-way'!Y358+4*PI())/3)</f>
        <v>-0.20198250088812164</v>
      </c>
      <c r="AC358" s="11">
        <f>'OddsRatio_working_3-way'!X358^(1/3)*SIN('OddsRatio_working_3-way'!Y358/3)</f>
        <v>6.536244357234644E-2</v>
      </c>
      <c r="AD358" s="11">
        <f>'OddsRatio_working_3-way'!X358^(1/3)*SIN(('OddsRatio_working_3-way'!Y358+2*PI())/3)</f>
        <v>0.41520639735039883</v>
      </c>
      <c r="AE358" s="11">
        <f>'OddsRatio_working_3-way'!X358^(1/3)*SIN(('OddsRatio_working_3-way'!Y358+4*PI())/3)</f>
        <v>-0.48056884092274521</v>
      </c>
      <c r="AF358" s="11">
        <f>-'OddsRatio_working_3-way'!U358/(3*'OddsRatio_working_3-way'!X358^(1/3))*COS(('OddsRatio_working_3-way'!Y358)/3)</f>
        <v>0.51717607495040074</v>
      </c>
      <c r="AG358" s="11">
        <f>-'OddsRatio_working_3-way'!U358/(3*'OddsRatio_working_3-way'!X358^(1/3))*COS(('OddsRatio_working_3-way'!Y358+2*PI())/3)</f>
        <v>-0.31519357406227932</v>
      </c>
      <c r="AH358" s="11">
        <f>-'OddsRatio_working_3-way'!U358/(3*'OddsRatio_working_3-way'!X358^(1/3))*COS(('OddsRatio_working_3-way'!Y358+4*PI())/3)</f>
        <v>-0.20198250088812159</v>
      </c>
      <c r="AI358" s="11">
        <f>'OddsRatio_working_3-way'!U358/(3*'OddsRatio_working_3-way'!X358^(1/3))*SIN(('OddsRatio_working_3-way'!Y358)/3)</f>
        <v>-6.5362443572346426E-2</v>
      </c>
      <c r="AJ358" s="11">
        <f>'OddsRatio_working_3-way'!U358/(3*'OddsRatio_working_3-way'!X358^(1/3))*SIN(('OddsRatio_working_3-way'!Y358+2*PI())/3)</f>
        <v>-0.41520639735039871</v>
      </c>
      <c r="AK358" s="11">
        <f>'OddsRatio_working_3-way'!U358/(3*'OddsRatio_working_3-way'!X358^(1/3))*SIN(('OddsRatio_working_3-way'!Y358+4*PI())/3)</f>
        <v>0.48056884092274516</v>
      </c>
      <c r="AL358" s="11">
        <f>'OddsRatio_working_3-way'!Z358+'OddsRatio_working_3-way'!AF358</f>
        <v>1.0343521499008017</v>
      </c>
      <c r="AM358" s="11">
        <f>'OddsRatio_working_3-way'!AA358+'OddsRatio_working_3-way'!AG358</f>
        <v>-0.63038714812455865</v>
      </c>
      <c r="AN358" s="11">
        <f>'OddsRatio_working_3-way'!AB358+'OddsRatio_working_3-way'!AH358</f>
        <v>-0.40396500177624323</v>
      </c>
      <c r="AO358" s="11">
        <f>'OddsRatio_working_3-way'!AC358+'OddsRatio_working_3-way'!AI358</f>
        <v>0</v>
      </c>
      <c r="AP358" s="11">
        <f>'OddsRatio_working_3-way'!AD358+'OddsRatio_working_3-way'!AJ358</f>
        <v>0</v>
      </c>
      <c r="AQ358" s="11">
        <f>'OddsRatio_working_3-way'!AE358+'OddsRatio_working_3-way'!AK358</f>
        <v>0</v>
      </c>
      <c r="AR358" s="10">
        <f>IF(A358="","",IF(('OddsRatio_working_3-way'!X358=0),IF(Q358&gt;0,-Q358^(1/3),(-Q358)^(1/3)),'OddsRatio_working_3-way'!AL358-'OddsRatio_working_3-way'!R358/3))</f>
        <v>1.0343521499008017</v>
      </c>
      <c r="AS358" s="11">
        <f>IF(('OddsRatio_working_3-way'!X358=0),IF(Q358&gt;0,-Q358^(1/3),(-Q358)^(1/3)),'OddsRatio_working_3-way'!AM358-'OddsRatio_working_3-way'!R358/3)</f>
        <v>-0.63038714812455865</v>
      </c>
      <c r="AT358" s="11">
        <f>IF(('OddsRatio_working_3-way'!X358=0),IF(Q358&gt;0,-Q358^(1/3),(-Q358)^(1/3)),'OddsRatio_working_3-way'!AN358-'OddsRatio_working_3-way'!R358/3)</f>
        <v>-0.40396500177624323</v>
      </c>
      <c r="AU358" s="11">
        <f>IF(('OddsRatio_working_3-way'!X358=0),0,'OddsRatio_working_3-way'!AO358)</f>
        <v>0</v>
      </c>
      <c r="AV358" s="11">
        <f>IF(('OddsRatio_working_3-way'!X358=0),0,'OddsRatio_working_3-way'!AP358)</f>
        <v>0</v>
      </c>
      <c r="AW358" s="11">
        <f>IF(('OddsRatio_working_3-way'!X358=0),0,'OddsRatio_working_3-way'!AQ358)</f>
        <v>0</v>
      </c>
    </row>
    <row r="359" spans="1:49" x14ac:dyDescent="0.2">
      <c r="A359" s="4">
        <f>IF('True_Odds_Calculator_3-way'!A360="","",'True_Odds_Calculator_3-way'!A360)</f>
        <v>1.52</v>
      </c>
      <c r="B359" s="4">
        <f>IF('True_Odds_Calculator_3-way'!B360="","",'True_Odds_Calculator_3-way'!B360)</f>
        <v>4.72</v>
      </c>
      <c r="C359" s="4">
        <f>IF('True_Odds_Calculator_3-way'!C360="","",'True_Odds_Calculator_3-way'!C360)</f>
        <v>6.46</v>
      </c>
      <c r="D359" s="9">
        <f t="shared" si="78"/>
        <v>0.64719046412857451</v>
      </c>
      <c r="E359" s="9">
        <f t="shared" si="79"/>
        <v>0.20408791823160408</v>
      </c>
      <c r="F359" s="9">
        <f t="shared" si="80"/>
        <v>0.14872161763982131</v>
      </c>
      <c r="G359" s="9">
        <f t="shared" si="81"/>
        <v>1.048346529007306</v>
      </c>
      <c r="H359" s="9">
        <f t="shared" si="82"/>
        <v>1.5451401950837989</v>
      </c>
      <c r="I359" s="9">
        <f t="shared" si="83"/>
        <v>4.8998490879071781</v>
      </c>
      <c r="J359" s="9">
        <f t="shared" si="84"/>
        <v>6.7239720483798893</v>
      </c>
      <c r="K359" s="11">
        <f t="shared" si="85"/>
        <v>0.65789473684210531</v>
      </c>
      <c r="L359" s="11">
        <f t="shared" si="86"/>
        <v>0.21186440677966104</v>
      </c>
      <c r="M359" s="11">
        <f t="shared" si="87"/>
        <v>0.15479876160990713</v>
      </c>
      <c r="N359" s="11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-0.22788766663996929</v>
      </c>
      <c r="O359" s="11">
        <f>0</f>
        <v>0</v>
      </c>
      <c r="P359" s="11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0.20929248266281494</v>
      </c>
      <c r="Q359" s="11">
        <f>2*'OddsRatio_working_3-way'!K359*'OddsRatio_working_3-way'!L359*'OddsRatio_working_3-way'!M359</f>
        <v>4.3153089208827822E-2</v>
      </c>
      <c r="R359" s="11">
        <f t="shared" si="88"/>
        <v>0</v>
      </c>
      <c r="S359" s="11">
        <f t="shared" si="89"/>
        <v>-0.918401972992544</v>
      </c>
      <c r="T359" s="11">
        <f t="shared" si="90"/>
        <v>-0.18936123154485443</v>
      </c>
      <c r="U359" s="11">
        <f>'OddsRatio_working_3-way'!S359-'OddsRatio_working_3-way'!R359^2/3</f>
        <v>-0.918401972992544</v>
      </c>
      <c r="V359" s="11">
        <f>'OddsRatio_working_3-way'!S359*'OddsRatio_working_3-way'!R359/3-2*'OddsRatio_working_3-way'!R359^3/27-'OddsRatio_working_3-way'!T359</f>
        <v>0.18936123154485443</v>
      </c>
      <c r="W359" s="11">
        <f>'OddsRatio_working_3-way'!V359^2+4*'OddsRatio_working_3-way'!U359^3/27</f>
        <v>-7.8903410495530901E-2</v>
      </c>
      <c r="X359" s="11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0.16938202864214585</v>
      </c>
      <c r="Y359" s="11">
        <f>IF('OddsRatio_working_3-way'!W359&gt;=0,IF('OddsRatio_working_3-way'!V359+SQRT('OddsRatio_working_3-way'!W359)&gt;0,0,PI()),ACOS('OddsRatio_working_3-way'!V359/(2*'OddsRatio_working_3-way'!X359)))</f>
        <v>0.9776450871509148</v>
      </c>
      <c r="Z359" s="11">
        <f>'OddsRatio_working_3-way'!X359^(1/3)*COS('OddsRatio_working_3-way'!Y359/3)</f>
        <v>0.52417326450365298</v>
      </c>
      <c r="AA359" s="11">
        <f>'OddsRatio_working_3-way'!X359^(1/3)*COS(('OddsRatio_working_3-way'!Y359+2*PI())/3)</f>
        <v>-0.41548899479172896</v>
      </c>
      <c r="AB359" s="11">
        <f>'OddsRatio_working_3-way'!X359^(1/3)*COS(('OddsRatio_working_3-way'!Y359+4*PI())/3)</f>
        <v>-0.10868426971192406</v>
      </c>
      <c r="AC359" s="11">
        <f>'OddsRatio_working_3-way'!X359^(1/3)*SIN('OddsRatio_working_3-way'!Y359/3)</f>
        <v>0.17713379061347453</v>
      </c>
      <c r="AD359" s="11">
        <f>'OddsRatio_working_3-way'!X359^(1/3)*SIN(('OddsRatio_working_3-way'!Y359+2*PI())/3)</f>
        <v>0.36538046773804611</v>
      </c>
      <c r="AE359" s="11">
        <f>'OddsRatio_working_3-way'!X359^(1/3)*SIN(('OddsRatio_working_3-way'!Y359+4*PI())/3)</f>
        <v>-0.54251425835152067</v>
      </c>
      <c r="AF359" s="11">
        <f>-'OddsRatio_working_3-way'!U359/(3*'OddsRatio_working_3-way'!X359^(1/3))*COS(('OddsRatio_working_3-way'!Y359)/3)</f>
        <v>0.52417326450365287</v>
      </c>
      <c r="AG359" s="11">
        <f>-'OddsRatio_working_3-way'!U359/(3*'OddsRatio_working_3-way'!X359^(1/3))*COS(('OddsRatio_working_3-way'!Y359+2*PI())/3)</f>
        <v>-0.41548899479172891</v>
      </c>
      <c r="AH359" s="11">
        <f>-'OddsRatio_working_3-way'!U359/(3*'OddsRatio_working_3-way'!X359^(1/3))*COS(('OddsRatio_working_3-way'!Y359+4*PI())/3)</f>
        <v>-0.10868426971192403</v>
      </c>
      <c r="AI359" s="11">
        <f>'OddsRatio_working_3-way'!U359/(3*'OddsRatio_working_3-way'!X359^(1/3))*SIN(('OddsRatio_working_3-way'!Y359)/3)</f>
        <v>-0.17713379061347451</v>
      </c>
      <c r="AJ359" s="11">
        <f>'OddsRatio_working_3-way'!U359/(3*'OddsRatio_working_3-way'!X359^(1/3))*SIN(('OddsRatio_working_3-way'!Y359+2*PI())/3)</f>
        <v>-0.365380467738046</v>
      </c>
      <c r="AK359" s="11">
        <f>'OddsRatio_working_3-way'!U359/(3*'OddsRatio_working_3-way'!X359^(1/3))*SIN(('OddsRatio_working_3-way'!Y359+4*PI())/3)</f>
        <v>0.54251425835152056</v>
      </c>
      <c r="AL359" s="11">
        <f>'OddsRatio_working_3-way'!Z359+'OddsRatio_working_3-way'!AF359</f>
        <v>1.048346529007306</v>
      </c>
      <c r="AM359" s="11">
        <f>'OddsRatio_working_3-way'!AA359+'OddsRatio_working_3-way'!AG359</f>
        <v>-0.83097798958345792</v>
      </c>
      <c r="AN359" s="11">
        <f>'OddsRatio_working_3-way'!AB359+'OddsRatio_working_3-way'!AH359</f>
        <v>-0.2173685394238481</v>
      </c>
      <c r="AO359" s="11">
        <f>'OddsRatio_working_3-way'!AC359+'OddsRatio_working_3-way'!AI359</f>
        <v>0</v>
      </c>
      <c r="AP359" s="11">
        <f>'OddsRatio_working_3-way'!AD359+'OddsRatio_working_3-way'!AJ359</f>
        <v>0</v>
      </c>
      <c r="AQ359" s="11">
        <f>'OddsRatio_working_3-way'!AE359+'OddsRatio_working_3-way'!AK359</f>
        <v>0</v>
      </c>
      <c r="AR359" s="10">
        <f>IF(A359="","",IF(('OddsRatio_working_3-way'!X359=0),IF(Q359&gt;0,-Q359^(1/3),(-Q359)^(1/3)),'OddsRatio_working_3-way'!AL359-'OddsRatio_working_3-way'!R359/3))</f>
        <v>1.048346529007306</v>
      </c>
      <c r="AS359" s="11">
        <f>IF(('OddsRatio_working_3-way'!X359=0),IF(Q359&gt;0,-Q359^(1/3),(-Q359)^(1/3)),'OddsRatio_working_3-way'!AM359-'OddsRatio_working_3-way'!R359/3)</f>
        <v>-0.83097798958345792</v>
      </c>
      <c r="AT359" s="11">
        <f>IF(('OddsRatio_working_3-way'!X359=0),IF(Q359&gt;0,-Q359^(1/3),(-Q359)^(1/3)),'OddsRatio_working_3-way'!AN359-'OddsRatio_working_3-way'!R359/3)</f>
        <v>-0.2173685394238481</v>
      </c>
      <c r="AU359" s="11">
        <f>IF(('OddsRatio_working_3-way'!X359=0),0,'OddsRatio_working_3-way'!AO359)</f>
        <v>0</v>
      </c>
      <c r="AV359" s="11">
        <f>IF(('OddsRatio_working_3-way'!X359=0),0,'OddsRatio_working_3-way'!AP359)</f>
        <v>0</v>
      </c>
      <c r="AW359" s="11">
        <f>IF(('OddsRatio_working_3-way'!X359=0),0,'OddsRatio_working_3-way'!AQ359)</f>
        <v>0</v>
      </c>
    </row>
    <row r="360" spans="1:49" x14ac:dyDescent="0.2">
      <c r="A360" s="4">
        <f>IF('True_Odds_Calculator_3-way'!A361="","",'True_Odds_Calculator_3-way'!A361)</f>
        <v>2.58</v>
      </c>
      <c r="B360" s="4">
        <f>IF('True_Odds_Calculator_3-way'!B361="","",'True_Odds_Calculator_3-way'!B361)</f>
        <v>2.74</v>
      </c>
      <c r="C360" s="4">
        <f>IF('True_Odds_Calculator_3-way'!C361="","",'True_Odds_Calculator_3-way'!C361)</f>
        <v>3.37</v>
      </c>
      <c r="D360" s="9">
        <f t="shared" si="78"/>
        <v>0.37028887676665401</v>
      </c>
      <c r="E360" s="9">
        <f t="shared" si="79"/>
        <v>0.34809169097314568</v>
      </c>
      <c r="F360" s="9">
        <f t="shared" si="80"/>
        <v>0.28161943226020009</v>
      </c>
      <c r="G360" s="9">
        <f t="shared" si="81"/>
        <v>1.0763254551384476</v>
      </c>
      <c r="H360" s="9">
        <f t="shared" si="82"/>
        <v>2.7005942191187473</v>
      </c>
      <c r="I360" s="9">
        <f t="shared" si="83"/>
        <v>2.8728062919408992</v>
      </c>
      <c r="J360" s="9">
        <f t="shared" si="84"/>
        <v>3.5508913286781212</v>
      </c>
      <c r="K360" s="11">
        <f t="shared" si="85"/>
        <v>0.38759689922480617</v>
      </c>
      <c r="L360" s="11">
        <f t="shared" si="86"/>
        <v>0.36496350364963503</v>
      </c>
      <c r="M360" s="11">
        <f t="shared" si="87"/>
        <v>0.29673590504451036</v>
      </c>
      <c r="N360" s="11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-0.27349822467204654</v>
      </c>
      <c r="O360" s="11">
        <f>0</f>
        <v>0</v>
      </c>
      <c r="P360" s="11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0.23884276858813785</v>
      </c>
      <c r="Q360" s="11">
        <f>2*'OddsRatio_working_3-way'!K360*'OddsRatio_working_3-way'!L360*'OddsRatio_working_3-way'!M360</f>
        <v>8.3951764002860391E-2</v>
      </c>
      <c r="R360" s="11">
        <f t="shared" si="88"/>
        <v>0</v>
      </c>
      <c r="S360" s="11">
        <f t="shared" si="89"/>
        <v>-0.87328818632931071</v>
      </c>
      <c r="T360" s="11">
        <f t="shared" si="90"/>
        <v>-0.30695542577480162</v>
      </c>
      <c r="U360" s="11">
        <f>'OddsRatio_working_3-way'!S360-'OddsRatio_working_3-way'!R360^2/3</f>
        <v>-0.87328818632931071</v>
      </c>
      <c r="V360" s="11">
        <f>'OddsRatio_working_3-way'!S360*'OddsRatio_working_3-way'!R360/3-2*'OddsRatio_working_3-way'!R360^3/27-'OddsRatio_working_3-way'!T360</f>
        <v>0.30695542577480162</v>
      </c>
      <c r="W360" s="11">
        <f>'OddsRatio_working_3-way'!V360^2+4*'OddsRatio_working_3-way'!U360^3/27</f>
        <v>-4.4446984410933532E-3</v>
      </c>
      <c r="X360" s="11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0.15705598671626872</v>
      </c>
      <c r="Y360" s="11">
        <f>IF('OddsRatio_working_3-way'!W360&gt;=0,IF('OddsRatio_working_3-way'!V360+SQRT('OddsRatio_working_3-way'!W360)&gt;0,0,PI()),ACOS('OddsRatio_working_3-way'!V360/(2*'OddsRatio_working_3-way'!X360)))</f>
        <v>0.21387132584999358</v>
      </c>
      <c r="Z360" s="11">
        <f>'OddsRatio_working_3-way'!X360^(1/3)*COS('OddsRatio_working_3-way'!Y360/3)</f>
        <v>0.53816272756922379</v>
      </c>
      <c r="AA360" s="11">
        <f>'OddsRatio_working_3-way'!X360^(1/3)*COS(('OddsRatio_working_3-way'!Y360+2*PI())/3)</f>
        <v>-0.30236357485550924</v>
      </c>
      <c r="AB360" s="11">
        <f>'OddsRatio_working_3-way'!X360^(1/3)*COS(('OddsRatio_working_3-way'!Y360+4*PI())/3)</f>
        <v>-0.23579915271371463</v>
      </c>
      <c r="AC360" s="11">
        <f>'OddsRatio_working_3-way'!X360^(1/3)*SIN('OddsRatio_working_3-way'!Y360/3)</f>
        <v>3.8430987042017237E-2</v>
      </c>
      <c r="AD360" s="11">
        <f>'OddsRatio_working_3-way'!X360^(1/3)*SIN(('OddsRatio_working_3-way'!Y360+2*PI())/3)</f>
        <v>0.44684709992386329</v>
      </c>
      <c r="AE360" s="11">
        <f>'OddsRatio_working_3-way'!X360^(1/3)*SIN(('OddsRatio_working_3-way'!Y360+4*PI())/3)</f>
        <v>-0.48527808696588037</v>
      </c>
      <c r="AF360" s="11">
        <f>-'OddsRatio_working_3-way'!U360/(3*'OddsRatio_working_3-way'!X360^(1/3))*COS(('OddsRatio_working_3-way'!Y360)/3)</f>
        <v>0.53816272756922379</v>
      </c>
      <c r="AG360" s="11">
        <f>-'OddsRatio_working_3-way'!U360/(3*'OddsRatio_working_3-way'!X360^(1/3))*COS(('OddsRatio_working_3-way'!Y360+2*PI())/3)</f>
        <v>-0.30236357485550924</v>
      </c>
      <c r="AH360" s="11">
        <f>-'OddsRatio_working_3-way'!U360/(3*'OddsRatio_working_3-way'!X360^(1/3))*COS(('OddsRatio_working_3-way'!Y360+4*PI())/3)</f>
        <v>-0.23579915271371463</v>
      </c>
      <c r="AI360" s="11">
        <f>'OddsRatio_working_3-way'!U360/(3*'OddsRatio_working_3-way'!X360^(1/3))*SIN(('OddsRatio_working_3-way'!Y360)/3)</f>
        <v>-3.8430987042017237E-2</v>
      </c>
      <c r="AJ360" s="11">
        <f>'OddsRatio_working_3-way'!U360/(3*'OddsRatio_working_3-way'!X360^(1/3))*SIN(('OddsRatio_working_3-way'!Y360+2*PI())/3)</f>
        <v>-0.44684709992386329</v>
      </c>
      <c r="AK360" s="11">
        <f>'OddsRatio_working_3-way'!U360/(3*'OddsRatio_working_3-way'!X360^(1/3))*SIN(('OddsRatio_working_3-way'!Y360+4*PI())/3)</f>
        <v>0.48527808696588037</v>
      </c>
      <c r="AL360" s="11">
        <f>'OddsRatio_working_3-way'!Z360+'OddsRatio_working_3-way'!AF360</f>
        <v>1.0763254551384476</v>
      </c>
      <c r="AM360" s="11">
        <f>'OddsRatio_working_3-way'!AA360+'OddsRatio_working_3-way'!AG360</f>
        <v>-0.60472714971101849</v>
      </c>
      <c r="AN360" s="11">
        <f>'OddsRatio_working_3-way'!AB360+'OddsRatio_working_3-way'!AH360</f>
        <v>-0.47159830542742925</v>
      </c>
      <c r="AO360" s="11">
        <f>'OddsRatio_working_3-way'!AC360+'OddsRatio_working_3-way'!AI360</f>
        <v>0</v>
      </c>
      <c r="AP360" s="11">
        <f>'OddsRatio_working_3-way'!AD360+'OddsRatio_working_3-way'!AJ360</f>
        <v>0</v>
      </c>
      <c r="AQ360" s="11">
        <f>'OddsRatio_working_3-way'!AE360+'OddsRatio_working_3-way'!AK360</f>
        <v>0</v>
      </c>
      <c r="AR360" s="10">
        <f>IF(A360="","",IF(('OddsRatio_working_3-way'!X360=0),IF(Q360&gt;0,-Q360^(1/3),(-Q360)^(1/3)),'OddsRatio_working_3-way'!AL360-'OddsRatio_working_3-way'!R360/3))</f>
        <v>1.0763254551384476</v>
      </c>
      <c r="AS360" s="11">
        <f>IF(('OddsRatio_working_3-way'!X360=0),IF(Q360&gt;0,-Q360^(1/3),(-Q360)^(1/3)),'OddsRatio_working_3-way'!AM360-'OddsRatio_working_3-way'!R360/3)</f>
        <v>-0.60472714971101849</v>
      </c>
      <c r="AT360" s="11">
        <f>IF(('OddsRatio_working_3-way'!X360=0),IF(Q360&gt;0,-Q360^(1/3),(-Q360)^(1/3)),'OddsRatio_working_3-way'!AN360-'OddsRatio_working_3-way'!R360/3)</f>
        <v>-0.47159830542742925</v>
      </c>
      <c r="AU360" s="11">
        <f>IF(('OddsRatio_working_3-way'!X360=0),0,'OddsRatio_working_3-way'!AO360)</f>
        <v>0</v>
      </c>
      <c r="AV360" s="11">
        <f>IF(('OddsRatio_working_3-way'!X360=0),0,'OddsRatio_working_3-way'!AP360)</f>
        <v>0</v>
      </c>
      <c r="AW360" s="11">
        <f>IF(('OddsRatio_working_3-way'!X360=0),0,'OddsRatio_working_3-way'!AQ360)</f>
        <v>0</v>
      </c>
    </row>
    <row r="361" spans="1:49" x14ac:dyDescent="0.2">
      <c r="A361" s="4">
        <f>IF('True_Odds_Calculator_3-way'!A362="","",'True_Odds_Calculator_3-way'!A362)</f>
        <v>1.29</v>
      </c>
      <c r="B361" s="4">
        <f>IF('True_Odds_Calculator_3-way'!B362="","",'True_Odds_Calculator_3-way'!B362)</f>
        <v>5.46</v>
      </c>
      <c r="C361" s="4">
        <f>IF('True_Odds_Calculator_3-way'!C362="","",'True_Odds_Calculator_3-way'!C362)</f>
        <v>10.16</v>
      </c>
      <c r="D361" s="9">
        <f t="shared" si="78"/>
        <v>0.75001543588581354</v>
      </c>
      <c r="E361" s="9">
        <f t="shared" si="79"/>
        <v>0.16323826166542166</v>
      </c>
      <c r="F361" s="9">
        <f t="shared" si="80"/>
        <v>8.6746302448764745E-2</v>
      </c>
      <c r="G361" s="9">
        <f t="shared" si="81"/>
        <v>1.1493306631838687</v>
      </c>
      <c r="H361" s="9">
        <f t="shared" si="82"/>
        <v>1.3333058923233221</v>
      </c>
      <c r="I361" s="9">
        <f t="shared" si="83"/>
        <v>6.1260147578000543</v>
      </c>
      <c r="J361" s="9">
        <f t="shared" si="84"/>
        <v>11.527868874764239</v>
      </c>
      <c r="K361" s="11">
        <f t="shared" si="85"/>
        <v>0.77519379844961234</v>
      </c>
      <c r="L361" s="11">
        <f t="shared" si="86"/>
        <v>0.18315018315018314</v>
      </c>
      <c r="M361" s="11">
        <f t="shared" si="87"/>
        <v>9.8425196850393692E-2</v>
      </c>
      <c r="N361" s="11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-0.1655587997833009</v>
      </c>
      <c r="O361" s="11">
        <f>0</f>
        <v>0</v>
      </c>
      <c r="P361" s="11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0.19437977229590486</v>
      </c>
      <c r="Q361" s="11">
        <f>2*'OddsRatio_working_3-way'!K361*'OddsRatio_working_3-way'!L361*'OddsRatio_working_3-way'!M361</f>
        <v>2.7948205937585166E-2</v>
      </c>
      <c r="R361" s="11">
        <f t="shared" si="88"/>
        <v>0</v>
      </c>
      <c r="S361" s="11">
        <f t="shared" si="89"/>
        <v>-1.1740829998183582</v>
      </c>
      <c r="T361" s="11">
        <f t="shared" si="90"/>
        <v>-0.16881135870860645</v>
      </c>
      <c r="U361" s="11">
        <f>'OddsRatio_working_3-way'!S361-'OddsRatio_working_3-way'!R361^2/3</f>
        <v>-1.1740829998183582</v>
      </c>
      <c r="V361" s="11">
        <f>'OddsRatio_working_3-way'!S361*'OddsRatio_working_3-way'!R361/3-2*'OddsRatio_working_3-way'!R361^3/27-'OddsRatio_working_3-way'!T361</f>
        <v>0.16881135870860645</v>
      </c>
      <c r="W361" s="11">
        <f>'OddsRatio_working_3-way'!V361^2+4*'OddsRatio_working_3-way'!U361^3/27</f>
        <v>-0.21127150120598623</v>
      </c>
      <c r="X361" s="11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0.24483094985879136</v>
      </c>
      <c r="Y361" s="11">
        <f>IF('OddsRatio_working_3-way'!W361&gt;=0,IF('OddsRatio_working_3-way'!V361+SQRT('OddsRatio_working_3-way'!W361)&gt;0,0,PI()),ACOS('OddsRatio_working_3-way'!V361/(2*'OddsRatio_working_3-way'!X361)))</f>
        <v>1.2188229709456908</v>
      </c>
      <c r="Z361" s="11">
        <f>'OddsRatio_working_3-way'!X361^(1/3)*COS('OddsRatio_working_3-way'!Y361/3)</f>
        <v>0.57466533159193434</v>
      </c>
      <c r="AA361" s="11">
        <f>'OddsRatio_working_3-way'!X361^(1/3)*COS(('OddsRatio_working_3-way'!Y361+2*PI())/3)</f>
        <v>-0.50143677004046483</v>
      </c>
      <c r="AB361" s="11">
        <f>'OddsRatio_working_3-way'!X361^(1/3)*COS(('OddsRatio_working_3-way'!Y361+4*PI())/3)</f>
        <v>-7.3228561551469618E-2</v>
      </c>
      <c r="AC361" s="11">
        <f>'OddsRatio_working_3-way'!X361^(1/3)*SIN('OddsRatio_working_3-way'!Y361/3)</f>
        <v>0.2472261244403289</v>
      </c>
      <c r="AD361" s="11">
        <f>'OddsRatio_working_3-way'!X361^(1/3)*SIN(('OddsRatio_working_3-way'!Y361+2*PI())/3)</f>
        <v>0.37406171361265877</v>
      </c>
      <c r="AE361" s="11">
        <f>'OddsRatio_working_3-way'!X361^(1/3)*SIN(('OddsRatio_working_3-way'!Y361+4*PI())/3)</f>
        <v>-0.6212878380529876</v>
      </c>
      <c r="AF361" s="11">
        <f>-'OddsRatio_working_3-way'!U361/(3*'OddsRatio_working_3-way'!X361^(1/3))*COS(('OddsRatio_working_3-way'!Y361)/3)</f>
        <v>0.57466533159193423</v>
      </c>
      <c r="AG361" s="11">
        <f>-'OddsRatio_working_3-way'!U361/(3*'OddsRatio_working_3-way'!X361^(1/3))*COS(('OddsRatio_working_3-way'!Y361+2*PI())/3)</f>
        <v>-0.50143677004046472</v>
      </c>
      <c r="AH361" s="11">
        <f>-'OddsRatio_working_3-way'!U361/(3*'OddsRatio_working_3-way'!X361^(1/3))*COS(('OddsRatio_working_3-way'!Y361+4*PI())/3)</f>
        <v>-7.3228561551469604E-2</v>
      </c>
      <c r="AI361" s="11">
        <f>'OddsRatio_working_3-way'!U361/(3*'OddsRatio_working_3-way'!X361^(1/3))*SIN(('OddsRatio_working_3-way'!Y361)/3)</f>
        <v>-0.24722612444032885</v>
      </c>
      <c r="AJ361" s="11">
        <f>'OddsRatio_working_3-way'!U361/(3*'OddsRatio_working_3-way'!X361^(1/3))*SIN(('OddsRatio_working_3-way'!Y361+2*PI())/3)</f>
        <v>-0.37406171361265872</v>
      </c>
      <c r="AK361" s="11">
        <f>'OddsRatio_working_3-way'!U361/(3*'OddsRatio_working_3-way'!X361^(1/3))*SIN(('OddsRatio_working_3-way'!Y361+4*PI())/3)</f>
        <v>0.62128783805298748</v>
      </c>
      <c r="AL361" s="11">
        <f>'OddsRatio_working_3-way'!Z361+'OddsRatio_working_3-way'!AF361</f>
        <v>1.1493306631838687</v>
      </c>
      <c r="AM361" s="11">
        <f>'OddsRatio_working_3-way'!AA361+'OddsRatio_working_3-way'!AG361</f>
        <v>-1.0028735400809294</v>
      </c>
      <c r="AN361" s="11">
        <f>'OddsRatio_working_3-way'!AB361+'OddsRatio_working_3-way'!AH361</f>
        <v>-0.14645712310293924</v>
      </c>
      <c r="AO361" s="11">
        <f>'OddsRatio_working_3-way'!AC361+'OddsRatio_working_3-way'!AI361</f>
        <v>0</v>
      </c>
      <c r="AP361" s="11">
        <f>'OddsRatio_working_3-way'!AD361+'OddsRatio_working_3-way'!AJ361</f>
        <v>0</v>
      </c>
      <c r="AQ361" s="11">
        <f>'OddsRatio_working_3-way'!AE361+'OddsRatio_working_3-way'!AK361</f>
        <v>0</v>
      </c>
      <c r="AR361" s="10">
        <f>IF(A361="","",IF(('OddsRatio_working_3-way'!X361=0),IF(Q361&gt;0,-Q361^(1/3),(-Q361)^(1/3)),'OddsRatio_working_3-way'!AL361-'OddsRatio_working_3-way'!R361/3))</f>
        <v>1.1493306631838687</v>
      </c>
      <c r="AS361" s="11">
        <f>IF(('OddsRatio_working_3-way'!X361=0),IF(Q361&gt;0,-Q361^(1/3),(-Q361)^(1/3)),'OddsRatio_working_3-way'!AM361-'OddsRatio_working_3-way'!R361/3)</f>
        <v>-1.0028735400809294</v>
      </c>
      <c r="AT361" s="11">
        <f>IF(('OddsRatio_working_3-way'!X361=0),IF(Q361&gt;0,-Q361^(1/3),(-Q361)^(1/3)),'OddsRatio_working_3-way'!AN361-'OddsRatio_working_3-way'!R361/3)</f>
        <v>-0.14645712310293924</v>
      </c>
      <c r="AU361" s="11">
        <f>IF(('OddsRatio_working_3-way'!X361=0),0,'OddsRatio_working_3-way'!AO361)</f>
        <v>0</v>
      </c>
      <c r="AV361" s="11">
        <f>IF(('OddsRatio_working_3-way'!X361=0),0,'OddsRatio_working_3-way'!AP361)</f>
        <v>0</v>
      </c>
      <c r="AW361" s="11">
        <f>IF(('OddsRatio_working_3-way'!X361=0),0,'OddsRatio_working_3-way'!AQ361)</f>
        <v>0</v>
      </c>
    </row>
    <row r="362" spans="1:49" x14ac:dyDescent="0.2">
      <c r="A362" s="4">
        <f>IF('True_Odds_Calculator_3-way'!A363="","",'True_Odds_Calculator_3-way'!A363)</f>
        <v>2.8</v>
      </c>
      <c r="B362" s="4">
        <f>IF('True_Odds_Calculator_3-way'!B363="","",'True_Odds_Calculator_3-way'!B363)</f>
        <v>3.35</v>
      </c>
      <c r="C362" s="4">
        <f>IF('True_Odds_Calculator_3-way'!C363="","",'True_Odds_Calculator_3-way'!C363)</f>
        <v>2.65</v>
      </c>
      <c r="D362" s="9">
        <f t="shared" si="78"/>
        <v>0.34589177968319024</v>
      </c>
      <c r="E362" s="9">
        <f t="shared" si="79"/>
        <v>0.288275244223133</v>
      </c>
      <c r="F362" s="9">
        <f t="shared" si="80"/>
        <v>0.36583297609367671</v>
      </c>
      <c r="G362" s="9">
        <f t="shared" si="81"/>
        <v>1.0505987047868004</v>
      </c>
      <c r="H362" s="9">
        <f t="shared" si="82"/>
        <v>2.8910776686162407</v>
      </c>
      <c r="I362" s="9">
        <f t="shared" si="83"/>
        <v>3.4689069562489814</v>
      </c>
      <c r="J362" s="9">
        <f t="shared" si="84"/>
        <v>2.7334878628982202</v>
      </c>
      <c r="K362" s="11">
        <f t="shared" si="85"/>
        <v>0.35714285714285715</v>
      </c>
      <c r="L362" s="11">
        <f t="shared" si="86"/>
        <v>0.29850746268656714</v>
      </c>
      <c r="M362" s="11">
        <f t="shared" si="87"/>
        <v>0.37735849056603776</v>
      </c>
      <c r="N362" s="11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-0.28078609647181885</v>
      </c>
      <c r="O362" s="11">
        <f>0</f>
        <v>0</v>
      </c>
      <c r="P362" s="11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0.23333467433720886</v>
      </c>
      <c r="Q362" s="11">
        <f>2*'OddsRatio_working_3-way'!K362*'OddsRatio_working_3-way'!L362*'OddsRatio_working_3-way'!M362</f>
        <v>8.0460232530072007E-2</v>
      </c>
      <c r="R362" s="11">
        <f t="shared" si="88"/>
        <v>0</v>
      </c>
      <c r="S362" s="11">
        <f t="shared" si="89"/>
        <v>-0.8310050863242352</v>
      </c>
      <c r="T362" s="11">
        <f t="shared" si="90"/>
        <v>-0.2865534780428397</v>
      </c>
      <c r="U362" s="11">
        <f>'OddsRatio_working_3-way'!S362-'OddsRatio_working_3-way'!R362^2/3</f>
        <v>-0.8310050863242352</v>
      </c>
      <c r="V362" s="11">
        <f>'OddsRatio_working_3-way'!S362*'OddsRatio_working_3-way'!R362/3-2*'OddsRatio_working_3-way'!R362^3/27-'OddsRatio_working_3-way'!T362</f>
        <v>0.2865534780428397</v>
      </c>
      <c r="W362" s="11">
        <f>'OddsRatio_working_3-way'!V362^2+4*'OddsRatio_working_3-way'!U362^3/27</f>
        <v>-2.904397305395684E-3</v>
      </c>
      <c r="X362" s="11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0.14578862531405176</v>
      </c>
      <c r="Y362" s="11">
        <f>IF('OddsRatio_working_3-way'!W362&gt;=0,IF('OddsRatio_working_3-way'!V362+SQRT('OddsRatio_working_3-way'!W362)&gt;0,0,PI()),ACOS('OddsRatio_working_3-way'!V362/(2*'OddsRatio_working_3-way'!X362)))</f>
        <v>0.18589970736814942</v>
      </c>
      <c r="Z362" s="11">
        <f>'OddsRatio_working_3-way'!X362^(1/3)*COS('OddsRatio_working_3-way'!Y362/3)</f>
        <v>0.5252993523934002</v>
      </c>
      <c r="AA362" s="11">
        <f>'OddsRatio_working_3-way'!X362^(1/3)*COS(('OddsRatio_working_3-way'!Y362+2*PI())/3)</f>
        <v>-0.29087580526826501</v>
      </c>
      <c r="AB362" s="11">
        <f>'OddsRatio_working_3-way'!X362^(1/3)*COS(('OddsRatio_working_3-way'!Y362+4*PI())/3)</f>
        <v>-0.23442354712513502</v>
      </c>
      <c r="AC362" s="11">
        <f>'OddsRatio_working_3-way'!X362^(1/3)*SIN('OddsRatio_working_3-way'!Y362/3)</f>
        <v>3.2592726435298397E-2</v>
      </c>
      <c r="AD362" s="11">
        <f>'OddsRatio_working_3-way'!X362^(1/3)*SIN(('OddsRatio_working_3-way'!Y362+2*PI())/3)</f>
        <v>0.43862622054654932</v>
      </c>
      <c r="AE362" s="11">
        <f>'OddsRatio_working_3-way'!X362^(1/3)*SIN(('OddsRatio_working_3-way'!Y362+4*PI())/3)</f>
        <v>-0.47121894698184769</v>
      </c>
      <c r="AF362" s="11">
        <f>-'OddsRatio_working_3-way'!U362/(3*'OddsRatio_working_3-way'!X362^(1/3))*COS(('OddsRatio_working_3-way'!Y362)/3)</f>
        <v>0.52529935239340009</v>
      </c>
      <c r="AG362" s="11">
        <f>-'OddsRatio_working_3-way'!U362/(3*'OddsRatio_working_3-way'!X362^(1/3))*COS(('OddsRatio_working_3-way'!Y362+2*PI())/3)</f>
        <v>-0.29087580526826495</v>
      </c>
      <c r="AH362" s="11">
        <f>-'OddsRatio_working_3-way'!U362/(3*'OddsRatio_working_3-way'!X362^(1/3))*COS(('OddsRatio_working_3-way'!Y362+4*PI())/3)</f>
        <v>-0.234423547125135</v>
      </c>
      <c r="AI362" s="11">
        <f>'OddsRatio_working_3-way'!U362/(3*'OddsRatio_working_3-way'!X362^(1/3))*SIN(('OddsRatio_working_3-way'!Y362)/3)</f>
        <v>-3.259272643529839E-2</v>
      </c>
      <c r="AJ362" s="11">
        <f>'OddsRatio_working_3-way'!U362/(3*'OddsRatio_working_3-way'!X362^(1/3))*SIN(('OddsRatio_working_3-way'!Y362+2*PI())/3)</f>
        <v>-0.43862622054654926</v>
      </c>
      <c r="AK362" s="11">
        <f>'OddsRatio_working_3-way'!U362/(3*'OddsRatio_working_3-way'!X362^(1/3))*SIN(('OddsRatio_working_3-way'!Y362+4*PI())/3)</f>
        <v>0.47121894698184758</v>
      </c>
      <c r="AL362" s="11">
        <f>'OddsRatio_working_3-way'!Z362+'OddsRatio_working_3-way'!AF362</f>
        <v>1.0505987047868004</v>
      </c>
      <c r="AM362" s="11">
        <f>'OddsRatio_working_3-way'!AA362+'OddsRatio_working_3-way'!AG362</f>
        <v>-0.58175161053652991</v>
      </c>
      <c r="AN362" s="11">
        <f>'OddsRatio_working_3-way'!AB362+'OddsRatio_working_3-way'!AH362</f>
        <v>-0.46884709425027005</v>
      </c>
      <c r="AO362" s="11">
        <f>'OddsRatio_working_3-way'!AC362+'OddsRatio_working_3-way'!AI362</f>
        <v>0</v>
      </c>
      <c r="AP362" s="11">
        <f>'OddsRatio_working_3-way'!AD362+'OddsRatio_working_3-way'!AJ362</f>
        <v>0</v>
      </c>
      <c r="AQ362" s="11">
        <f>'OddsRatio_working_3-way'!AE362+'OddsRatio_working_3-way'!AK362</f>
        <v>0</v>
      </c>
      <c r="AR362" s="10">
        <f>IF(A362="","",IF(('OddsRatio_working_3-way'!X362=0),IF(Q362&gt;0,-Q362^(1/3),(-Q362)^(1/3)),'OddsRatio_working_3-way'!AL362-'OddsRatio_working_3-way'!R362/3))</f>
        <v>1.0505987047868004</v>
      </c>
      <c r="AS362" s="11">
        <f>IF(('OddsRatio_working_3-way'!X362=0),IF(Q362&gt;0,-Q362^(1/3),(-Q362)^(1/3)),'OddsRatio_working_3-way'!AM362-'OddsRatio_working_3-way'!R362/3)</f>
        <v>-0.58175161053652991</v>
      </c>
      <c r="AT362" s="11">
        <f>IF(('OddsRatio_working_3-way'!X362=0),IF(Q362&gt;0,-Q362^(1/3),(-Q362)^(1/3)),'OddsRatio_working_3-way'!AN362-'OddsRatio_working_3-way'!R362/3)</f>
        <v>-0.46884709425027005</v>
      </c>
      <c r="AU362" s="11">
        <f>IF(('OddsRatio_working_3-way'!X362=0),0,'OddsRatio_working_3-way'!AO362)</f>
        <v>0</v>
      </c>
      <c r="AV362" s="11">
        <f>IF(('OddsRatio_working_3-way'!X362=0),0,'OddsRatio_working_3-way'!AP362)</f>
        <v>0</v>
      </c>
      <c r="AW362" s="11">
        <f>IF(('OddsRatio_working_3-way'!X362=0),0,'OddsRatio_working_3-way'!AQ362)</f>
        <v>0</v>
      </c>
    </row>
    <row r="363" spans="1:49" x14ac:dyDescent="0.2">
      <c r="A363" s="4">
        <f>IF('True_Odds_Calculator_3-way'!A364="","",'True_Odds_Calculator_3-way'!A364)</f>
        <v>1.88</v>
      </c>
      <c r="B363" s="4">
        <f>IF('True_Odds_Calculator_3-way'!B364="","",'True_Odds_Calculator_3-way'!B364)</f>
        <v>3.3</v>
      </c>
      <c r="C363" s="4">
        <f>IF('True_Odds_Calculator_3-way'!C364="","",'True_Odds_Calculator_3-way'!C364)</f>
        <v>4.9400000000000004</v>
      </c>
      <c r="D363" s="9">
        <f t="shared" si="78"/>
        <v>0.51679809675091382</v>
      </c>
      <c r="E363" s="9">
        <f t="shared" si="79"/>
        <v>0.29038296628395638</v>
      </c>
      <c r="F363" s="9">
        <f t="shared" si="80"/>
        <v>0.19281893696512986</v>
      </c>
      <c r="G363" s="9">
        <f t="shared" si="81"/>
        <v>1.0624905070782666</v>
      </c>
      <c r="H363" s="9">
        <f t="shared" si="82"/>
        <v>1.9349916462288748</v>
      </c>
      <c r="I363" s="9">
        <f t="shared" si="83"/>
        <v>3.443728166280013</v>
      </c>
      <c r="J363" s="9">
        <f t="shared" si="84"/>
        <v>5.1862125978883702</v>
      </c>
      <c r="K363" s="11">
        <f t="shared" si="85"/>
        <v>0.53191489361702127</v>
      </c>
      <c r="L363" s="11">
        <f t="shared" si="86"/>
        <v>0.30303030303030304</v>
      </c>
      <c r="M363" s="11">
        <f t="shared" si="87"/>
        <v>0.20242914979757085</v>
      </c>
      <c r="N363" s="11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-0.26020041921497694</v>
      </c>
      <c r="O363" s="11">
        <f>0</f>
        <v>0</v>
      </c>
      <c r="P363" s="11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0.23231714161165445</v>
      </c>
      <c r="Q363" s="11">
        <f>2*'OddsRatio_working_3-way'!K363*'OddsRatio_working_3-way'!L363*'OddsRatio_working_3-way'!M363</f>
        <v>6.5257624048217555E-2</v>
      </c>
      <c r="R363" s="11">
        <f t="shared" si="88"/>
        <v>0</v>
      </c>
      <c r="S363" s="11">
        <f t="shared" si="89"/>
        <v>-0.8928392287474165</v>
      </c>
      <c r="T363" s="11">
        <f t="shared" si="90"/>
        <v>-0.25079753616500466</v>
      </c>
      <c r="U363" s="11">
        <f>'OddsRatio_working_3-way'!S363-'OddsRatio_working_3-way'!R363^2/3</f>
        <v>-0.8928392287474165</v>
      </c>
      <c r="V363" s="11">
        <f>'OddsRatio_working_3-way'!S363*'OddsRatio_working_3-way'!R363/3-2*'OddsRatio_working_3-way'!R363^3/27-'OddsRatio_working_3-way'!T363</f>
        <v>0.25079753616500466</v>
      </c>
      <c r="W363" s="11">
        <f>'OddsRatio_working_3-way'!V363^2+4*'OddsRatio_working_3-way'!U363^3/27</f>
        <v>-4.2543174463520669E-2</v>
      </c>
      <c r="X363" s="11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0.16235961521415779</v>
      </c>
      <c r="Y363" s="11">
        <f>IF('OddsRatio_working_3-way'!W363&gt;=0,IF('OddsRatio_working_3-way'!V363+SQRT('OddsRatio_working_3-way'!W363)&gt;0,0,PI()),ACOS('OddsRatio_working_3-way'!V363/(2*'OddsRatio_working_3-way'!X363)))</f>
        <v>0.6882607165910426</v>
      </c>
      <c r="Z363" s="11">
        <f>'OddsRatio_working_3-way'!X363^(1/3)*COS('OddsRatio_working_3-way'!Y363/3)</f>
        <v>0.53124525353913332</v>
      </c>
      <c r="AA363" s="11">
        <f>'OddsRatio_working_3-way'!X363^(1/3)*COS(('OddsRatio_working_3-way'!Y363+2*PI())/3)</f>
        <v>-0.37306408818442549</v>
      </c>
      <c r="AB363" s="11">
        <f>'OddsRatio_working_3-way'!X363^(1/3)*COS(('OddsRatio_working_3-way'!Y363+4*PI())/3)</f>
        <v>-0.15818116535470789</v>
      </c>
      <c r="AC363" s="11">
        <f>'OddsRatio_working_3-way'!X363^(1/3)*SIN('OddsRatio_working_3-way'!Y363/3)</f>
        <v>0.12406271333999117</v>
      </c>
      <c r="AD363" s="11">
        <f>'OddsRatio_working_3-way'!X363^(1/3)*SIN(('OddsRatio_working_3-way'!Y363+2*PI())/3)</f>
        <v>0.39804052853479888</v>
      </c>
      <c r="AE363" s="11">
        <f>'OddsRatio_working_3-way'!X363^(1/3)*SIN(('OddsRatio_working_3-way'!Y363+4*PI())/3)</f>
        <v>-0.52210324187478985</v>
      </c>
      <c r="AF363" s="11">
        <f>-'OddsRatio_working_3-way'!U363/(3*'OddsRatio_working_3-way'!X363^(1/3))*COS(('OddsRatio_working_3-way'!Y363)/3)</f>
        <v>0.53124525353913332</v>
      </c>
      <c r="AG363" s="11">
        <f>-'OddsRatio_working_3-way'!U363/(3*'OddsRatio_working_3-way'!X363^(1/3))*COS(('OddsRatio_working_3-way'!Y363+2*PI())/3)</f>
        <v>-0.37306408818442549</v>
      </c>
      <c r="AH363" s="11">
        <f>-'OddsRatio_working_3-way'!U363/(3*'OddsRatio_working_3-way'!X363^(1/3))*COS(('OddsRatio_working_3-way'!Y363+4*PI())/3)</f>
        <v>-0.15818116535470789</v>
      </c>
      <c r="AI363" s="11">
        <f>'OddsRatio_working_3-way'!U363/(3*'OddsRatio_working_3-way'!X363^(1/3))*SIN(('OddsRatio_working_3-way'!Y363)/3)</f>
        <v>-0.12406271333999117</v>
      </c>
      <c r="AJ363" s="11">
        <f>'OddsRatio_working_3-way'!U363/(3*'OddsRatio_working_3-way'!X363^(1/3))*SIN(('OddsRatio_working_3-way'!Y363+2*PI())/3)</f>
        <v>-0.39804052853479888</v>
      </c>
      <c r="AK363" s="11">
        <f>'OddsRatio_working_3-way'!U363/(3*'OddsRatio_working_3-way'!X363^(1/3))*SIN(('OddsRatio_working_3-way'!Y363+4*PI())/3)</f>
        <v>0.52210324187478985</v>
      </c>
      <c r="AL363" s="11">
        <f>'OddsRatio_working_3-way'!Z363+'OddsRatio_working_3-way'!AF363</f>
        <v>1.0624905070782666</v>
      </c>
      <c r="AM363" s="11">
        <f>'OddsRatio_working_3-way'!AA363+'OddsRatio_working_3-way'!AG363</f>
        <v>-0.74612817636885098</v>
      </c>
      <c r="AN363" s="11">
        <f>'OddsRatio_working_3-way'!AB363+'OddsRatio_working_3-way'!AH363</f>
        <v>-0.31636233070941577</v>
      </c>
      <c r="AO363" s="11">
        <f>'OddsRatio_working_3-way'!AC363+'OddsRatio_working_3-way'!AI363</f>
        <v>0</v>
      </c>
      <c r="AP363" s="11">
        <f>'OddsRatio_working_3-way'!AD363+'OddsRatio_working_3-way'!AJ363</f>
        <v>0</v>
      </c>
      <c r="AQ363" s="11">
        <f>'OddsRatio_working_3-way'!AE363+'OddsRatio_working_3-way'!AK363</f>
        <v>0</v>
      </c>
      <c r="AR363" s="10">
        <f>IF(A363="","",IF(('OddsRatio_working_3-way'!X363=0),IF(Q363&gt;0,-Q363^(1/3),(-Q363)^(1/3)),'OddsRatio_working_3-way'!AL363-'OddsRatio_working_3-way'!R363/3))</f>
        <v>1.0624905070782666</v>
      </c>
      <c r="AS363" s="11">
        <f>IF(('OddsRatio_working_3-way'!X363=0),IF(Q363&gt;0,-Q363^(1/3),(-Q363)^(1/3)),'OddsRatio_working_3-way'!AM363-'OddsRatio_working_3-way'!R363/3)</f>
        <v>-0.74612817636885098</v>
      </c>
      <c r="AT363" s="11">
        <f>IF(('OddsRatio_working_3-way'!X363=0),IF(Q363&gt;0,-Q363^(1/3),(-Q363)^(1/3)),'OddsRatio_working_3-way'!AN363-'OddsRatio_working_3-way'!R363/3)</f>
        <v>-0.31636233070941577</v>
      </c>
      <c r="AU363" s="11">
        <f>IF(('OddsRatio_working_3-way'!X363=0),0,'OddsRatio_working_3-way'!AO363)</f>
        <v>0</v>
      </c>
      <c r="AV363" s="11">
        <f>IF(('OddsRatio_working_3-way'!X363=0),0,'OddsRatio_working_3-way'!AP363)</f>
        <v>0</v>
      </c>
      <c r="AW363" s="11">
        <f>IF(('OddsRatio_working_3-way'!X363=0),0,'OddsRatio_working_3-way'!AQ363)</f>
        <v>0</v>
      </c>
    </row>
    <row r="364" spans="1:49" x14ac:dyDescent="0.2">
      <c r="A364" s="4">
        <f>IF('True_Odds_Calculator_3-way'!A365="","",'True_Odds_Calculator_3-way'!A365)</f>
        <v>2.5299999999999998</v>
      </c>
      <c r="B364" s="4">
        <f>IF('True_Odds_Calculator_3-way'!B365="","",'True_Odds_Calculator_3-way'!B365)</f>
        <v>3.02</v>
      </c>
      <c r="C364" s="4">
        <f>IF('True_Odds_Calculator_3-way'!C365="","",'True_Odds_Calculator_3-way'!C365)</f>
        <v>3.26</v>
      </c>
      <c r="D364" s="9">
        <f t="shared" si="78"/>
        <v>0.38346416747743634</v>
      </c>
      <c r="E364" s="9">
        <f t="shared" si="79"/>
        <v>0.32023326079595726</v>
      </c>
      <c r="F364" s="9">
        <f t="shared" si="80"/>
        <v>0.29630257172660662</v>
      </c>
      <c r="G364" s="9">
        <f t="shared" si="81"/>
        <v>1.0508533276285523</v>
      </c>
      <c r="H364" s="9">
        <f t="shared" si="82"/>
        <v>2.607805591271684</v>
      </c>
      <c r="I364" s="9">
        <f t="shared" si="83"/>
        <v>3.1227237218096753</v>
      </c>
      <c r="J364" s="9">
        <f t="shared" si="84"/>
        <v>3.3749285204405282</v>
      </c>
      <c r="K364" s="11">
        <f t="shared" si="85"/>
        <v>0.39525691699604748</v>
      </c>
      <c r="L364" s="11">
        <f t="shared" si="86"/>
        <v>0.33112582781456956</v>
      </c>
      <c r="M364" s="11">
        <f t="shared" si="87"/>
        <v>0.30674846625766872</v>
      </c>
      <c r="N364" s="11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-0.2804181857686634</v>
      </c>
      <c r="O364" s="11">
        <f>0</f>
        <v>0</v>
      </c>
      <c r="P364" s="11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0.23325505705796085</v>
      </c>
      <c r="Q364" s="11">
        <f>2*'OddsRatio_working_3-way'!K364*'OddsRatio_working_3-way'!L364*'OddsRatio_working_3-way'!M364</f>
        <v>8.0294339778988241E-2</v>
      </c>
      <c r="R364" s="11">
        <f t="shared" si="88"/>
        <v>0</v>
      </c>
      <c r="S364" s="11">
        <f t="shared" si="89"/>
        <v>-0.83181144767261739</v>
      </c>
      <c r="T364" s="11">
        <f t="shared" si="90"/>
        <v>-0.28633784773584076</v>
      </c>
      <c r="U364" s="11">
        <f>'OddsRatio_working_3-way'!S364-'OddsRatio_working_3-way'!R364^2/3</f>
        <v>-0.83181144767261739</v>
      </c>
      <c r="V364" s="11">
        <f>'OddsRatio_working_3-way'!S364*'OddsRatio_working_3-way'!R364/3-2*'OddsRatio_working_3-way'!R364^3/27-'OddsRatio_working_3-way'!T364</f>
        <v>0.28633784773584076</v>
      </c>
      <c r="W364" s="11">
        <f>'OddsRatio_working_3-way'!V364^2+4*'OddsRatio_working_3-way'!U364^3/27</f>
        <v>-3.2756584935959288E-3</v>
      </c>
      <c r="X364" s="11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0.14600087460319325</v>
      </c>
      <c r="Y364" s="11">
        <f>IF('OddsRatio_working_3-way'!W364&gt;=0,IF('OddsRatio_working_3-way'!V364+SQRT('OddsRatio_working_3-way'!W364)&gt;0,0,PI()),ACOS('OddsRatio_working_3-way'!V364/(2*'OddsRatio_working_3-way'!X364)))</f>
        <v>0.19728070888496396</v>
      </c>
      <c r="Z364" s="11">
        <f>'OddsRatio_working_3-way'!X364^(1/3)*COS('OddsRatio_working_3-way'!Y364/3)</f>
        <v>0.52542666381427616</v>
      </c>
      <c r="AA364" s="11">
        <f>'OddsRatio_working_3-way'!X364^(1/3)*COS(('OddsRatio_working_3-way'!Y364+2*PI())/3)</f>
        <v>-0.29267960683252742</v>
      </c>
      <c r="AB364" s="11">
        <f>'OddsRatio_working_3-way'!X364^(1/3)*COS(('OddsRatio_working_3-way'!Y364+4*PI())/3)</f>
        <v>-0.23274705698174894</v>
      </c>
      <c r="AC364" s="11">
        <f>'OddsRatio_working_3-way'!X364^(1/3)*SIN('OddsRatio_working_3-way'!Y364/3)</f>
        <v>3.4602073789567755E-2</v>
      </c>
      <c r="AD364" s="11">
        <f>'OddsRatio_working_3-way'!X364^(1/3)*SIN(('OddsRatio_working_3-way'!Y364+2*PI())/3)</f>
        <v>0.43773180179408522</v>
      </c>
      <c r="AE364" s="11">
        <f>'OddsRatio_working_3-way'!X364^(1/3)*SIN(('OddsRatio_working_3-way'!Y364+4*PI())/3)</f>
        <v>-0.47233387558365286</v>
      </c>
      <c r="AF364" s="11">
        <f>-'OddsRatio_working_3-way'!U364/(3*'OddsRatio_working_3-way'!X364^(1/3))*COS(('OddsRatio_working_3-way'!Y364)/3)</f>
        <v>0.52542666381427616</v>
      </c>
      <c r="AG364" s="11">
        <f>-'OddsRatio_working_3-way'!U364/(3*'OddsRatio_working_3-way'!X364^(1/3))*COS(('OddsRatio_working_3-way'!Y364+2*PI())/3)</f>
        <v>-0.29267960683252742</v>
      </c>
      <c r="AH364" s="11">
        <f>-'OddsRatio_working_3-way'!U364/(3*'OddsRatio_working_3-way'!X364^(1/3))*COS(('OddsRatio_working_3-way'!Y364+4*PI())/3)</f>
        <v>-0.23274705698174894</v>
      </c>
      <c r="AI364" s="11">
        <f>'OddsRatio_working_3-way'!U364/(3*'OddsRatio_working_3-way'!X364^(1/3))*SIN(('OddsRatio_working_3-way'!Y364)/3)</f>
        <v>-3.4602073789567755E-2</v>
      </c>
      <c r="AJ364" s="11">
        <f>'OddsRatio_working_3-way'!U364/(3*'OddsRatio_working_3-way'!X364^(1/3))*SIN(('OddsRatio_working_3-way'!Y364+2*PI())/3)</f>
        <v>-0.43773180179408522</v>
      </c>
      <c r="AK364" s="11">
        <f>'OddsRatio_working_3-way'!U364/(3*'OddsRatio_working_3-way'!X364^(1/3))*SIN(('OddsRatio_working_3-way'!Y364+4*PI())/3)</f>
        <v>0.47233387558365286</v>
      </c>
      <c r="AL364" s="11">
        <f>'OddsRatio_working_3-way'!Z364+'OddsRatio_working_3-way'!AF364</f>
        <v>1.0508533276285523</v>
      </c>
      <c r="AM364" s="11">
        <f>'OddsRatio_working_3-way'!AA364+'OddsRatio_working_3-way'!AG364</f>
        <v>-0.58535921366505483</v>
      </c>
      <c r="AN364" s="11">
        <f>'OddsRatio_working_3-way'!AB364+'OddsRatio_working_3-way'!AH364</f>
        <v>-0.46549411396349788</v>
      </c>
      <c r="AO364" s="11">
        <f>'OddsRatio_working_3-way'!AC364+'OddsRatio_working_3-way'!AI364</f>
        <v>0</v>
      </c>
      <c r="AP364" s="11">
        <f>'OddsRatio_working_3-way'!AD364+'OddsRatio_working_3-way'!AJ364</f>
        <v>0</v>
      </c>
      <c r="AQ364" s="11">
        <f>'OddsRatio_working_3-way'!AE364+'OddsRatio_working_3-way'!AK364</f>
        <v>0</v>
      </c>
      <c r="AR364" s="10">
        <f>IF(A364="","",IF(('OddsRatio_working_3-way'!X364=0),IF(Q364&gt;0,-Q364^(1/3),(-Q364)^(1/3)),'OddsRatio_working_3-way'!AL364-'OddsRatio_working_3-way'!R364/3))</f>
        <v>1.0508533276285523</v>
      </c>
      <c r="AS364" s="11">
        <f>IF(('OddsRatio_working_3-way'!X364=0),IF(Q364&gt;0,-Q364^(1/3),(-Q364)^(1/3)),'OddsRatio_working_3-way'!AM364-'OddsRatio_working_3-way'!R364/3)</f>
        <v>-0.58535921366505483</v>
      </c>
      <c r="AT364" s="11">
        <f>IF(('OddsRatio_working_3-way'!X364=0),IF(Q364&gt;0,-Q364^(1/3),(-Q364)^(1/3)),'OddsRatio_working_3-way'!AN364-'OddsRatio_working_3-way'!R364/3)</f>
        <v>-0.46549411396349788</v>
      </c>
      <c r="AU364" s="11">
        <f>IF(('OddsRatio_working_3-way'!X364=0),0,'OddsRatio_working_3-way'!AO364)</f>
        <v>0</v>
      </c>
      <c r="AV364" s="11">
        <f>IF(('OddsRatio_working_3-way'!X364=0),0,'OddsRatio_working_3-way'!AP364)</f>
        <v>0</v>
      </c>
      <c r="AW364" s="11">
        <f>IF(('OddsRatio_working_3-way'!X364=0),0,'OddsRatio_working_3-way'!AQ364)</f>
        <v>0</v>
      </c>
    </row>
    <row r="365" spans="1:49" x14ac:dyDescent="0.2">
      <c r="A365" s="4">
        <f>IF('True_Odds_Calculator_3-way'!A366="","",'True_Odds_Calculator_3-way'!A366)</f>
        <v>2.5499999999999998</v>
      </c>
      <c r="B365" s="4">
        <f>IF('True_Odds_Calculator_3-way'!B366="","",'True_Odds_Calculator_3-way'!B366)</f>
        <v>2.9</v>
      </c>
      <c r="C365" s="4">
        <f>IF('True_Odds_Calculator_3-way'!C366="","",'True_Odds_Calculator_3-way'!C366)</f>
        <v>3.37</v>
      </c>
      <c r="D365" s="9">
        <f t="shared" si="78"/>
        <v>0.38018577541545545</v>
      </c>
      <c r="E365" s="9">
        <f t="shared" si="79"/>
        <v>0.33350856654574629</v>
      </c>
      <c r="F365" s="9">
        <f t="shared" si="80"/>
        <v>0.28630565803879843</v>
      </c>
      <c r="G365" s="9">
        <f t="shared" si="81"/>
        <v>1.0518019630173638</v>
      </c>
      <c r="H365" s="9">
        <f t="shared" si="82"/>
        <v>2.6302930426769136</v>
      </c>
      <c r="I365" s="9">
        <f t="shared" si="83"/>
        <v>2.9984237297329908</v>
      </c>
      <c r="J365" s="9">
        <f t="shared" si="84"/>
        <v>3.4927706523511528</v>
      </c>
      <c r="K365" s="11">
        <f t="shared" si="85"/>
        <v>0.39215686274509809</v>
      </c>
      <c r="L365" s="11">
        <f t="shared" si="86"/>
        <v>0.34482758620689657</v>
      </c>
      <c r="M365" s="11">
        <f t="shared" si="87"/>
        <v>0.29673590504451036</v>
      </c>
      <c r="N365" s="11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-0.28006933869424167</v>
      </c>
      <c r="O365" s="11">
        <f>0</f>
        <v>0</v>
      </c>
      <c r="P365" s="11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0.23353657435551728</v>
      </c>
      <c r="Q365" s="11">
        <f>2*'OddsRatio_working_3-way'!K365*'OddsRatio_working_3-way'!L365*'OddsRatio_working_3-way'!M365</f>
        <v>8.0253118335229329E-2</v>
      </c>
      <c r="R365" s="11">
        <f t="shared" si="88"/>
        <v>0</v>
      </c>
      <c r="S365" s="11">
        <f t="shared" si="89"/>
        <v>-0.8338527003503039</v>
      </c>
      <c r="T365" s="11">
        <f t="shared" si="90"/>
        <v>-0.28654731970800829</v>
      </c>
      <c r="U365" s="11">
        <f>'OddsRatio_working_3-way'!S365-'OddsRatio_working_3-way'!R365^2/3</f>
        <v>-0.8338527003503039</v>
      </c>
      <c r="V365" s="11">
        <f>'OddsRatio_working_3-way'!S365*'OddsRatio_working_3-way'!R365/3-2*'OddsRatio_working_3-way'!R365^3/27-'OddsRatio_working_3-way'!T365</f>
        <v>0.28654731970800829</v>
      </c>
      <c r="W365" s="11">
        <f>'OddsRatio_working_3-way'!V365^2+4*'OddsRatio_working_3-way'!U365^3/27</f>
        <v>-3.7849139855984509E-3</v>
      </c>
      <c r="X365" s="11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0.14653863007535076</v>
      </c>
      <c r="Y365" s="11">
        <f>IF('OddsRatio_working_3-way'!W365&gt;=0,IF('OddsRatio_working_3-way'!V365+SQRT('OddsRatio_working_3-way'!W365)&gt;0,0,PI()),ACOS('OddsRatio_working_3-way'!V365/(2*'OddsRatio_working_3-way'!X365)))</f>
        <v>0.21148921388288944</v>
      </c>
      <c r="Z365" s="11">
        <f>'OddsRatio_working_3-way'!X365^(1/3)*COS('OddsRatio_working_3-way'!Y365/3)</f>
        <v>0.52590098150868192</v>
      </c>
      <c r="AA365" s="11">
        <f>'OddsRatio_working_3-way'!X365^(1/3)*COS(('OddsRatio_working_3-way'!Y365+2*PI())/3)</f>
        <v>-0.29511092177958842</v>
      </c>
      <c r="AB365" s="11">
        <f>'OddsRatio_working_3-way'!X365^(1/3)*COS(('OddsRatio_working_3-way'!Y365+4*PI())/3)</f>
        <v>-0.2307900597290938</v>
      </c>
      <c r="AC365" s="11">
        <f>'OddsRatio_working_3-way'!X365^(1/3)*SIN('OddsRatio_working_3-way'!Y365/3)</f>
        <v>3.7135667019362092E-2</v>
      </c>
      <c r="AD365" s="11">
        <f>'OddsRatio_working_3-way'!X365^(1/3)*SIN(('OddsRatio_working_3-way'!Y365+2*PI())/3)</f>
        <v>0.43687577635200786</v>
      </c>
      <c r="AE365" s="11">
        <f>'OddsRatio_working_3-way'!X365^(1/3)*SIN(('OddsRatio_working_3-way'!Y365+4*PI())/3)</f>
        <v>-0.47401144337136975</v>
      </c>
      <c r="AF365" s="11">
        <f>-'OddsRatio_working_3-way'!U365/(3*'OddsRatio_working_3-way'!X365^(1/3))*COS(('OddsRatio_working_3-way'!Y365)/3)</f>
        <v>0.52590098150868192</v>
      </c>
      <c r="AG365" s="11">
        <f>-'OddsRatio_working_3-way'!U365/(3*'OddsRatio_working_3-way'!X365^(1/3))*COS(('OddsRatio_working_3-way'!Y365+2*PI())/3)</f>
        <v>-0.29511092177958842</v>
      </c>
      <c r="AH365" s="11">
        <f>-'OddsRatio_working_3-way'!U365/(3*'OddsRatio_working_3-way'!X365^(1/3))*COS(('OddsRatio_working_3-way'!Y365+4*PI())/3)</f>
        <v>-0.2307900597290938</v>
      </c>
      <c r="AI365" s="11">
        <f>'OddsRatio_working_3-way'!U365/(3*'OddsRatio_working_3-way'!X365^(1/3))*SIN(('OddsRatio_working_3-way'!Y365)/3)</f>
        <v>-3.7135667019362092E-2</v>
      </c>
      <c r="AJ365" s="11">
        <f>'OddsRatio_working_3-way'!U365/(3*'OddsRatio_working_3-way'!X365^(1/3))*SIN(('OddsRatio_working_3-way'!Y365+2*PI())/3)</f>
        <v>-0.43687577635200786</v>
      </c>
      <c r="AK365" s="11">
        <f>'OddsRatio_working_3-way'!U365/(3*'OddsRatio_working_3-way'!X365^(1/3))*SIN(('OddsRatio_working_3-way'!Y365+4*PI())/3)</f>
        <v>0.47401144337136975</v>
      </c>
      <c r="AL365" s="11">
        <f>'OddsRatio_working_3-way'!Z365+'OddsRatio_working_3-way'!AF365</f>
        <v>1.0518019630173638</v>
      </c>
      <c r="AM365" s="11">
        <f>'OddsRatio_working_3-way'!AA365+'OddsRatio_working_3-way'!AG365</f>
        <v>-0.59022184355917684</v>
      </c>
      <c r="AN365" s="11">
        <f>'OddsRatio_working_3-way'!AB365+'OddsRatio_working_3-way'!AH365</f>
        <v>-0.46158011945818761</v>
      </c>
      <c r="AO365" s="11">
        <f>'OddsRatio_working_3-way'!AC365+'OddsRatio_working_3-way'!AI365</f>
        <v>0</v>
      </c>
      <c r="AP365" s="11">
        <f>'OddsRatio_working_3-way'!AD365+'OddsRatio_working_3-way'!AJ365</f>
        <v>0</v>
      </c>
      <c r="AQ365" s="11">
        <f>'OddsRatio_working_3-way'!AE365+'OddsRatio_working_3-way'!AK365</f>
        <v>0</v>
      </c>
      <c r="AR365" s="10">
        <f>IF(A365="","",IF(('OddsRatio_working_3-way'!X365=0),IF(Q365&gt;0,-Q365^(1/3),(-Q365)^(1/3)),'OddsRatio_working_3-way'!AL365-'OddsRatio_working_3-way'!R365/3))</f>
        <v>1.0518019630173638</v>
      </c>
      <c r="AS365" s="11">
        <f>IF(('OddsRatio_working_3-way'!X365=0),IF(Q365&gt;0,-Q365^(1/3),(-Q365)^(1/3)),'OddsRatio_working_3-way'!AM365-'OddsRatio_working_3-way'!R365/3)</f>
        <v>-0.59022184355917684</v>
      </c>
      <c r="AT365" s="11">
        <f>IF(('OddsRatio_working_3-way'!X365=0),IF(Q365&gt;0,-Q365^(1/3),(-Q365)^(1/3)),'OddsRatio_working_3-way'!AN365-'OddsRatio_working_3-way'!R365/3)</f>
        <v>-0.46158011945818761</v>
      </c>
      <c r="AU365" s="11">
        <f>IF(('OddsRatio_working_3-way'!X365=0),0,'OddsRatio_working_3-way'!AO365)</f>
        <v>0</v>
      </c>
      <c r="AV365" s="11">
        <f>IF(('OddsRatio_working_3-way'!X365=0),0,'OddsRatio_working_3-way'!AP365)</f>
        <v>0</v>
      </c>
      <c r="AW365" s="11">
        <f>IF(('OddsRatio_working_3-way'!X365=0),0,'OddsRatio_working_3-way'!AQ365)</f>
        <v>0</v>
      </c>
    </row>
    <row r="366" spans="1:49" x14ac:dyDescent="0.2">
      <c r="A366" s="4">
        <f>IF('True_Odds_Calculator_3-way'!A367="","",'True_Odds_Calculator_3-way'!A367)</f>
        <v>1.92</v>
      </c>
      <c r="B366" s="4">
        <f>IF('True_Odds_Calculator_3-way'!B367="","",'True_Odds_Calculator_3-way'!B367)</f>
        <v>3.64</v>
      </c>
      <c r="C366" s="4">
        <f>IF('True_Odds_Calculator_3-way'!C367="","",'True_Odds_Calculator_3-way'!C367)</f>
        <v>4.0999999999999996</v>
      </c>
      <c r="D366" s="9">
        <f t="shared" si="78"/>
        <v>0.50512741594628729</v>
      </c>
      <c r="E366" s="9">
        <f t="shared" si="79"/>
        <v>0.26237705996802407</v>
      </c>
      <c r="F366" s="9">
        <f t="shared" si="80"/>
        <v>0.23249552408568855</v>
      </c>
      <c r="G366" s="9">
        <f t="shared" si="81"/>
        <v>1.0648897004716864</v>
      </c>
      <c r="H366" s="9">
        <f t="shared" si="82"/>
        <v>1.9796985244339518</v>
      </c>
      <c r="I366" s="9">
        <f t="shared" si="83"/>
        <v>3.8113088092452525</v>
      </c>
      <c r="J366" s="9">
        <f t="shared" si="84"/>
        <v>4.3011580714622273</v>
      </c>
      <c r="K366" s="11">
        <f t="shared" si="85"/>
        <v>0.52083333333333337</v>
      </c>
      <c r="L366" s="11">
        <f t="shared" si="86"/>
        <v>0.27472527472527469</v>
      </c>
      <c r="M366" s="11">
        <f t="shared" si="87"/>
        <v>0.24390243902439027</v>
      </c>
      <c r="N366" s="11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-0.26276467435004014</v>
      </c>
      <c r="O366" s="11">
        <f>0</f>
        <v>0</v>
      </c>
      <c r="P366" s="11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0.23242763334226743</v>
      </c>
      <c r="Q366" s="11">
        <f>2*'OddsRatio_working_3-way'!K366*'OddsRatio_working_3-way'!L366*'OddsRatio_working_3-way'!M366</f>
        <v>6.9798088090771024E-2</v>
      </c>
      <c r="R366" s="11">
        <f t="shared" si="88"/>
        <v>0</v>
      </c>
      <c r="S366" s="11">
        <f t="shared" si="89"/>
        <v>-0.88454672956776748</v>
      </c>
      <c r="T366" s="11">
        <f t="shared" si="90"/>
        <v>-0.26562964851884918</v>
      </c>
      <c r="U366" s="11">
        <f>'OddsRatio_working_3-way'!S366-'OddsRatio_working_3-way'!R366^2/3</f>
        <v>-0.88454672956776748</v>
      </c>
      <c r="V366" s="11">
        <f>'OddsRatio_working_3-way'!S366*'OddsRatio_working_3-way'!R366/3-2*'OddsRatio_working_3-way'!R366^3/27-'OddsRatio_working_3-way'!T366</f>
        <v>0.26562964851884918</v>
      </c>
      <c r="W366" s="11">
        <f>'OddsRatio_working_3-way'!V366^2+4*'OddsRatio_working_3-way'!U366^3/27</f>
        <v>-3.197268718843603E-2</v>
      </c>
      <c r="X366" s="11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0.16010293357765448</v>
      </c>
      <c r="Y366" s="11">
        <f>IF('OddsRatio_working_3-way'!W366&gt;=0,IF('OddsRatio_working_3-way'!V366+SQRT('OddsRatio_working_3-way'!W366)&gt;0,0,PI()),ACOS('OddsRatio_working_3-way'!V366/(2*'OddsRatio_working_3-way'!X366)))</f>
        <v>0.59247889411342614</v>
      </c>
      <c r="Z366" s="11">
        <f>'OddsRatio_working_3-way'!X366^(1/3)*COS('OddsRatio_working_3-way'!Y366/3)</f>
        <v>0.5324448502358432</v>
      </c>
      <c r="AA366" s="11">
        <f>'OddsRatio_working_3-way'!X366^(1/3)*COS(('OddsRatio_working_3-way'!Y366+2*PI())/3)</f>
        <v>-0.35849129031599214</v>
      </c>
      <c r="AB366" s="11">
        <f>'OddsRatio_working_3-way'!X366^(1/3)*COS(('OddsRatio_working_3-way'!Y366+4*PI())/3)</f>
        <v>-0.17395355991985101</v>
      </c>
      <c r="AC366" s="11">
        <f>'OddsRatio_working_3-way'!X366^(1/3)*SIN('OddsRatio_working_3-way'!Y366/3)</f>
        <v>0.10654290831985472</v>
      </c>
      <c r="AD366" s="11">
        <f>'OddsRatio_working_3-way'!X366^(1/3)*SIN(('OddsRatio_working_3-way'!Y366+2*PI())/3)</f>
        <v>0.40783931225851383</v>
      </c>
      <c r="AE366" s="11">
        <f>'OddsRatio_working_3-way'!X366^(1/3)*SIN(('OddsRatio_working_3-way'!Y366+4*PI())/3)</f>
        <v>-0.51438222057836847</v>
      </c>
      <c r="AF366" s="11">
        <f>-'OddsRatio_working_3-way'!U366/(3*'OddsRatio_working_3-way'!X366^(1/3))*COS(('OddsRatio_working_3-way'!Y366)/3)</f>
        <v>0.5324448502358432</v>
      </c>
      <c r="AG366" s="11">
        <f>-'OddsRatio_working_3-way'!U366/(3*'OddsRatio_working_3-way'!X366^(1/3))*COS(('OddsRatio_working_3-way'!Y366+2*PI())/3)</f>
        <v>-0.35849129031599214</v>
      </c>
      <c r="AH366" s="11">
        <f>-'OddsRatio_working_3-way'!U366/(3*'OddsRatio_working_3-way'!X366^(1/3))*COS(('OddsRatio_working_3-way'!Y366+4*PI())/3)</f>
        <v>-0.17395355991985101</v>
      </c>
      <c r="AI366" s="11">
        <f>'OddsRatio_working_3-way'!U366/(3*'OddsRatio_working_3-way'!X366^(1/3))*SIN(('OddsRatio_working_3-way'!Y366)/3)</f>
        <v>-0.10654290831985472</v>
      </c>
      <c r="AJ366" s="11">
        <f>'OddsRatio_working_3-way'!U366/(3*'OddsRatio_working_3-way'!X366^(1/3))*SIN(('OddsRatio_working_3-way'!Y366+2*PI())/3)</f>
        <v>-0.40783931225851383</v>
      </c>
      <c r="AK366" s="11">
        <f>'OddsRatio_working_3-way'!U366/(3*'OddsRatio_working_3-way'!X366^(1/3))*SIN(('OddsRatio_working_3-way'!Y366+4*PI())/3)</f>
        <v>0.51438222057836847</v>
      </c>
      <c r="AL366" s="11">
        <f>'OddsRatio_working_3-way'!Z366+'OddsRatio_working_3-way'!AF366</f>
        <v>1.0648897004716864</v>
      </c>
      <c r="AM366" s="11">
        <f>'OddsRatio_working_3-way'!AA366+'OddsRatio_working_3-way'!AG366</f>
        <v>-0.71698258063198428</v>
      </c>
      <c r="AN366" s="11">
        <f>'OddsRatio_working_3-way'!AB366+'OddsRatio_working_3-way'!AH366</f>
        <v>-0.34790711983970202</v>
      </c>
      <c r="AO366" s="11">
        <f>'OddsRatio_working_3-way'!AC366+'OddsRatio_working_3-way'!AI366</f>
        <v>0</v>
      </c>
      <c r="AP366" s="11">
        <f>'OddsRatio_working_3-way'!AD366+'OddsRatio_working_3-way'!AJ366</f>
        <v>0</v>
      </c>
      <c r="AQ366" s="11">
        <f>'OddsRatio_working_3-way'!AE366+'OddsRatio_working_3-way'!AK366</f>
        <v>0</v>
      </c>
      <c r="AR366" s="10">
        <f>IF(A366="","",IF(('OddsRatio_working_3-way'!X366=0),IF(Q366&gt;0,-Q366^(1/3),(-Q366)^(1/3)),'OddsRatio_working_3-way'!AL366-'OddsRatio_working_3-way'!R366/3))</f>
        <v>1.0648897004716864</v>
      </c>
      <c r="AS366" s="11">
        <f>IF(('OddsRatio_working_3-way'!X366=0),IF(Q366&gt;0,-Q366^(1/3),(-Q366)^(1/3)),'OddsRatio_working_3-way'!AM366-'OddsRatio_working_3-way'!R366/3)</f>
        <v>-0.71698258063198428</v>
      </c>
      <c r="AT366" s="11">
        <f>IF(('OddsRatio_working_3-way'!X366=0),IF(Q366&gt;0,-Q366^(1/3),(-Q366)^(1/3)),'OddsRatio_working_3-way'!AN366-'OddsRatio_working_3-way'!R366/3)</f>
        <v>-0.34790711983970202</v>
      </c>
      <c r="AU366" s="11">
        <f>IF(('OddsRatio_working_3-way'!X366=0),0,'OddsRatio_working_3-way'!AO366)</f>
        <v>0</v>
      </c>
      <c r="AV366" s="11">
        <f>IF(('OddsRatio_working_3-way'!X366=0),0,'OddsRatio_working_3-way'!AP366)</f>
        <v>0</v>
      </c>
      <c r="AW366" s="11">
        <f>IF(('OddsRatio_working_3-way'!X366=0),0,'OddsRatio_working_3-way'!AQ366)</f>
        <v>0</v>
      </c>
    </row>
    <row r="367" spans="1:49" x14ac:dyDescent="0.2">
      <c r="A367" s="4">
        <f>IF('True_Odds_Calculator_3-way'!A368="","",'True_Odds_Calculator_3-way'!A368)</f>
        <v>2.37</v>
      </c>
      <c r="B367" s="4">
        <f>IF('True_Odds_Calculator_3-way'!B368="","",'True_Odds_Calculator_3-way'!B368)</f>
        <v>3.1</v>
      </c>
      <c r="C367" s="4">
        <f>IF('True_Odds_Calculator_3-way'!C368="","",'True_Odds_Calculator_3-way'!C368)</f>
        <v>3.4</v>
      </c>
      <c r="D367" s="9">
        <f t="shared" si="78"/>
        <v>0.40781707554022406</v>
      </c>
      <c r="E367" s="9">
        <f t="shared" si="79"/>
        <v>0.30999911095772742</v>
      </c>
      <c r="F367" s="9">
        <f t="shared" si="80"/>
        <v>0.28218381350204841</v>
      </c>
      <c r="G367" s="9">
        <f t="shared" si="81"/>
        <v>1.0599122394570255</v>
      </c>
      <c r="H367" s="9">
        <f t="shared" si="82"/>
        <v>2.4520797680561253</v>
      </c>
      <c r="I367" s="9">
        <f t="shared" si="83"/>
        <v>3.2258157028597529</v>
      </c>
      <c r="J367" s="9">
        <f t="shared" si="84"/>
        <v>3.5437893746968618</v>
      </c>
      <c r="K367" s="11">
        <f t="shared" si="85"/>
        <v>0.42194092827004215</v>
      </c>
      <c r="L367" s="11">
        <f t="shared" si="86"/>
        <v>0.32258064516129031</v>
      </c>
      <c r="M367" s="11">
        <f t="shared" si="87"/>
        <v>0.29411764705882354</v>
      </c>
      <c r="N367" s="11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-0.27641534359762687</v>
      </c>
      <c r="O367" s="11">
        <f>0</f>
        <v>0</v>
      </c>
      <c r="P367" s="11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0.23498987181642764</v>
      </c>
      <c r="Q367" s="11">
        <f>2*'OddsRatio_working_3-way'!K367*'OddsRatio_working_3-way'!L367*'OddsRatio_working_3-way'!M367</f>
        <v>8.0064692271355251E-2</v>
      </c>
      <c r="R367" s="11">
        <f t="shared" si="88"/>
        <v>0</v>
      </c>
      <c r="S367" s="11">
        <f t="shared" si="89"/>
        <v>-0.85013324064418949</v>
      </c>
      <c r="T367" s="11">
        <f t="shared" si="90"/>
        <v>-0.28965357432510719</v>
      </c>
      <c r="U367" s="11">
        <f>'OddsRatio_working_3-way'!S367-'OddsRatio_working_3-way'!R367^2/3</f>
        <v>-0.85013324064418949</v>
      </c>
      <c r="V367" s="11">
        <f>'OddsRatio_working_3-way'!S367*'OddsRatio_working_3-way'!R367/3-2*'OddsRatio_working_3-way'!R367^3/27-'OddsRatio_working_3-way'!T367</f>
        <v>0.28965357432510719</v>
      </c>
      <c r="W367" s="11">
        <f>'OddsRatio_working_3-way'!V367^2+4*'OddsRatio_working_3-way'!U367^3/27</f>
        <v>-7.1250801205374192E-3</v>
      </c>
      <c r="X367" s="11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0.15085114620035855</v>
      </c>
      <c r="Y367" s="11">
        <f>IF('OddsRatio_working_3-way'!W367&gt;=0,IF('OddsRatio_working_3-way'!V367+SQRT('OddsRatio_working_3-way'!W367)&gt;0,0,PI()),ACOS('OddsRatio_working_3-way'!V367/(2*'OddsRatio_working_3-way'!X367)))</f>
        <v>0.28356468196220574</v>
      </c>
      <c r="Z367" s="11">
        <f>'OddsRatio_working_3-way'!X367^(1/3)*COS('OddsRatio_working_3-way'!Y367/3)</f>
        <v>0.52995611972851264</v>
      </c>
      <c r="AA367" s="11">
        <f>'OddsRatio_working_3-way'!X367^(1/3)*COS(('OddsRatio_working_3-way'!Y367+2*PI())/3)</f>
        <v>-0.3084889037169225</v>
      </c>
      <c r="AB367" s="11">
        <f>'OddsRatio_working_3-way'!X367^(1/3)*COS(('OddsRatio_working_3-way'!Y367+4*PI())/3)</f>
        <v>-0.22146721601159008</v>
      </c>
      <c r="AC367" s="11">
        <f>'OddsRatio_working_3-way'!X367^(1/3)*SIN('OddsRatio_working_3-way'!Y367/3)</f>
        <v>5.0241994822009167E-2</v>
      </c>
      <c r="AD367" s="11">
        <f>'OddsRatio_working_3-way'!X367^(1/3)*SIN(('OddsRatio_working_3-way'!Y367+2*PI())/3)</f>
        <v>0.43383446516491492</v>
      </c>
      <c r="AE367" s="11">
        <f>'OddsRatio_working_3-way'!X367^(1/3)*SIN(('OddsRatio_working_3-way'!Y367+4*PI())/3)</f>
        <v>-0.48407645998692411</v>
      </c>
      <c r="AF367" s="11">
        <f>-'OddsRatio_working_3-way'!U367/(3*'OddsRatio_working_3-way'!X367^(1/3))*COS(('OddsRatio_working_3-way'!Y367)/3)</f>
        <v>0.52995611972851275</v>
      </c>
      <c r="AG367" s="11">
        <f>-'OddsRatio_working_3-way'!U367/(3*'OddsRatio_working_3-way'!X367^(1/3))*COS(('OddsRatio_working_3-way'!Y367+2*PI())/3)</f>
        <v>-0.30848890371692256</v>
      </c>
      <c r="AH367" s="11">
        <f>-'OddsRatio_working_3-way'!U367/(3*'OddsRatio_working_3-way'!X367^(1/3))*COS(('OddsRatio_working_3-way'!Y367+4*PI())/3)</f>
        <v>-0.22146721601159011</v>
      </c>
      <c r="AI367" s="11">
        <f>'OddsRatio_working_3-way'!U367/(3*'OddsRatio_working_3-way'!X367^(1/3))*SIN(('OddsRatio_working_3-way'!Y367)/3)</f>
        <v>-5.0241994822009181E-2</v>
      </c>
      <c r="AJ367" s="11">
        <f>'OddsRatio_working_3-way'!U367/(3*'OddsRatio_working_3-way'!X367^(1/3))*SIN(('OddsRatio_working_3-way'!Y367+2*PI())/3)</f>
        <v>-0.43383446516491497</v>
      </c>
      <c r="AK367" s="11">
        <f>'OddsRatio_working_3-way'!U367/(3*'OddsRatio_working_3-way'!X367^(1/3))*SIN(('OddsRatio_working_3-way'!Y367+4*PI())/3)</f>
        <v>0.48407645998692422</v>
      </c>
      <c r="AL367" s="11">
        <f>'OddsRatio_working_3-way'!Z367+'OddsRatio_working_3-way'!AF367</f>
        <v>1.0599122394570255</v>
      </c>
      <c r="AM367" s="11">
        <f>'OddsRatio_working_3-way'!AA367+'OddsRatio_working_3-way'!AG367</f>
        <v>-0.616977807433845</v>
      </c>
      <c r="AN367" s="11">
        <f>'OddsRatio_working_3-way'!AB367+'OddsRatio_working_3-way'!AH367</f>
        <v>-0.44293443202318017</v>
      </c>
      <c r="AO367" s="11">
        <f>'OddsRatio_working_3-way'!AC367+'OddsRatio_working_3-way'!AI367</f>
        <v>0</v>
      </c>
      <c r="AP367" s="11">
        <f>'OddsRatio_working_3-way'!AD367+'OddsRatio_working_3-way'!AJ367</f>
        <v>0</v>
      </c>
      <c r="AQ367" s="11">
        <f>'OddsRatio_working_3-way'!AE367+'OddsRatio_working_3-way'!AK367</f>
        <v>0</v>
      </c>
      <c r="AR367" s="10">
        <f>IF(A367="","",IF(('OddsRatio_working_3-way'!X367=0),IF(Q367&gt;0,-Q367^(1/3),(-Q367)^(1/3)),'OddsRatio_working_3-way'!AL367-'OddsRatio_working_3-way'!R367/3))</f>
        <v>1.0599122394570255</v>
      </c>
      <c r="AS367" s="11">
        <f>IF(('OddsRatio_working_3-way'!X367=0),IF(Q367&gt;0,-Q367^(1/3),(-Q367)^(1/3)),'OddsRatio_working_3-way'!AM367-'OddsRatio_working_3-way'!R367/3)</f>
        <v>-0.616977807433845</v>
      </c>
      <c r="AT367" s="11">
        <f>IF(('OddsRatio_working_3-way'!X367=0),IF(Q367&gt;0,-Q367^(1/3),(-Q367)^(1/3)),'OddsRatio_working_3-way'!AN367-'OddsRatio_working_3-way'!R367/3)</f>
        <v>-0.44293443202318017</v>
      </c>
      <c r="AU367" s="11">
        <f>IF(('OddsRatio_working_3-way'!X367=0),0,'OddsRatio_working_3-way'!AO367)</f>
        <v>0</v>
      </c>
      <c r="AV367" s="11">
        <f>IF(('OddsRatio_working_3-way'!X367=0),0,'OddsRatio_working_3-way'!AP367)</f>
        <v>0</v>
      </c>
      <c r="AW367" s="11">
        <f>IF(('OddsRatio_working_3-way'!X367=0),0,'OddsRatio_working_3-way'!AQ367)</f>
        <v>0</v>
      </c>
    </row>
    <row r="368" spans="1:49" x14ac:dyDescent="0.2">
      <c r="A368" s="4">
        <f>IF('True_Odds_Calculator_3-way'!A369="","",'True_Odds_Calculator_3-way'!A369)</f>
        <v>1.6</v>
      </c>
      <c r="B368" s="4">
        <f>IF('True_Odds_Calculator_3-way'!B369="","",'True_Odds_Calculator_3-way'!B369)</f>
        <v>4.17</v>
      </c>
      <c r="C368" s="4">
        <f>IF('True_Odds_Calculator_3-way'!C369="","",'True_Odds_Calculator_3-way'!C369)</f>
        <v>5.87</v>
      </c>
      <c r="D368" s="9">
        <f t="shared" si="78"/>
        <v>0.61000448082255376</v>
      </c>
      <c r="E368" s="9">
        <f t="shared" si="79"/>
        <v>0.228424963471306</v>
      </c>
      <c r="F368" s="9">
        <f t="shared" si="80"/>
        <v>0.16157055570614029</v>
      </c>
      <c r="G368" s="9">
        <f t="shared" si="81"/>
        <v>1.0655537006645186</v>
      </c>
      <c r="H368" s="9">
        <f t="shared" si="82"/>
        <v>1.6393322203987111</v>
      </c>
      <c r="I368" s="9">
        <f t="shared" si="83"/>
        <v>4.3778052311065236</v>
      </c>
      <c r="J368" s="9">
        <f t="shared" si="84"/>
        <v>6.1892465222362061</v>
      </c>
      <c r="K368" s="11">
        <f t="shared" si="85"/>
        <v>0.625</v>
      </c>
      <c r="L368" s="11">
        <f t="shared" si="86"/>
        <v>0.23980815347721823</v>
      </c>
      <c r="M368" s="11">
        <f t="shared" si="87"/>
        <v>0.17035775127768313</v>
      </c>
      <c r="N368" s="11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-0.23650772737857417</v>
      </c>
      <c r="O368" s="11">
        <f>0</f>
        <v>0</v>
      </c>
      <c r="P368" s="11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0.220607159927935</v>
      </c>
      <c r="Q368" s="11">
        <f>2*'OddsRatio_working_3-way'!K368*'OddsRatio_working_3-way'!L368*'OddsRatio_working_3-way'!M368</f>
        <v>5.106647220554051E-2</v>
      </c>
      <c r="R368" s="11">
        <f t="shared" si="88"/>
        <v>0</v>
      </c>
      <c r="S368" s="11">
        <f t="shared" si="89"/>
        <v>-0.93276935334469058</v>
      </c>
      <c r="T368" s="11">
        <f t="shared" si="90"/>
        <v>-0.21591883179275245</v>
      </c>
      <c r="U368" s="11">
        <f>'OddsRatio_working_3-way'!S368-'OddsRatio_working_3-way'!R368^2/3</f>
        <v>-0.93276935334469058</v>
      </c>
      <c r="V368" s="11">
        <f>'OddsRatio_working_3-way'!S368*'OddsRatio_working_3-way'!R368/3-2*'OddsRatio_working_3-way'!R368^3/27-'OddsRatio_working_3-way'!T368</f>
        <v>0.21591883179275245</v>
      </c>
      <c r="W368" s="11">
        <f>'OddsRatio_working_3-way'!V368^2+4*'OddsRatio_working_3-way'!U368^3/27</f>
        <v>-7.3610770634229994E-2</v>
      </c>
      <c r="X368" s="11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0.17337222424380508</v>
      </c>
      <c r="Y368" s="11">
        <f>IF('OddsRatio_working_3-way'!W368&gt;=0,IF('OddsRatio_working_3-way'!V368+SQRT('OddsRatio_working_3-way'!W368)&gt;0,0,PI()),ACOS('OddsRatio_working_3-way'!V368/(2*'OddsRatio_working_3-way'!X368)))</f>
        <v>0.89860376848136525</v>
      </c>
      <c r="Z368" s="11">
        <f>'OddsRatio_working_3-way'!X368^(1/3)*COS('OddsRatio_working_3-way'!Y368/3)</f>
        <v>0.5327768503322593</v>
      </c>
      <c r="AA368" s="11">
        <f>'OddsRatio_working_3-way'!X368^(1/3)*COS(('OddsRatio_working_3-way'!Y368+2*PI())/3)</f>
        <v>-0.40888038686467831</v>
      </c>
      <c r="AB368" s="11">
        <f>'OddsRatio_working_3-way'!X368^(1/3)*COS(('OddsRatio_working_3-way'!Y368+4*PI())/3)</f>
        <v>-0.12389646346758114</v>
      </c>
      <c r="AC368" s="11">
        <f>'OddsRatio_working_3-way'!X368^(1/3)*SIN('OddsRatio_working_3-way'!Y368/3)</f>
        <v>0.16453554488802993</v>
      </c>
      <c r="AD368" s="11">
        <f>'OddsRatio_working_3-way'!X368^(1/3)*SIN(('OddsRatio_working_3-way'!Y368+2*PI())/3)</f>
        <v>0.37913051449198137</v>
      </c>
      <c r="AE368" s="11">
        <f>'OddsRatio_working_3-way'!X368^(1/3)*SIN(('OddsRatio_working_3-way'!Y368+4*PI())/3)</f>
        <v>-0.54366605938001122</v>
      </c>
      <c r="AF368" s="11">
        <f>-'OddsRatio_working_3-way'!U368/(3*'OddsRatio_working_3-way'!X368^(1/3))*COS(('OddsRatio_working_3-way'!Y368)/3)</f>
        <v>0.5327768503322593</v>
      </c>
      <c r="AG368" s="11">
        <f>-'OddsRatio_working_3-way'!U368/(3*'OddsRatio_working_3-way'!X368^(1/3))*COS(('OddsRatio_working_3-way'!Y368+2*PI())/3)</f>
        <v>-0.40888038686467831</v>
      </c>
      <c r="AH368" s="11">
        <f>-'OddsRatio_working_3-way'!U368/(3*'OddsRatio_working_3-way'!X368^(1/3))*COS(('OddsRatio_working_3-way'!Y368+4*PI())/3)</f>
        <v>-0.12389646346758114</v>
      </c>
      <c r="AI368" s="11">
        <f>'OddsRatio_working_3-way'!U368/(3*'OddsRatio_working_3-way'!X368^(1/3))*SIN(('OddsRatio_working_3-way'!Y368)/3)</f>
        <v>-0.16453554488802993</v>
      </c>
      <c r="AJ368" s="11">
        <f>'OddsRatio_working_3-way'!U368/(3*'OddsRatio_working_3-way'!X368^(1/3))*SIN(('OddsRatio_working_3-way'!Y368+2*PI())/3)</f>
        <v>-0.37913051449198137</v>
      </c>
      <c r="AK368" s="11">
        <f>'OddsRatio_working_3-way'!U368/(3*'OddsRatio_working_3-way'!X368^(1/3))*SIN(('OddsRatio_working_3-way'!Y368+4*PI())/3)</f>
        <v>0.54366605938001122</v>
      </c>
      <c r="AL368" s="11">
        <f>'OddsRatio_working_3-way'!Z368+'OddsRatio_working_3-way'!AF368</f>
        <v>1.0655537006645186</v>
      </c>
      <c r="AM368" s="11">
        <f>'OddsRatio_working_3-way'!AA368+'OddsRatio_working_3-way'!AG368</f>
        <v>-0.81776077372935663</v>
      </c>
      <c r="AN368" s="11">
        <f>'OddsRatio_working_3-way'!AB368+'OddsRatio_working_3-way'!AH368</f>
        <v>-0.24779292693516228</v>
      </c>
      <c r="AO368" s="11">
        <f>'OddsRatio_working_3-way'!AC368+'OddsRatio_working_3-way'!AI368</f>
        <v>0</v>
      </c>
      <c r="AP368" s="11">
        <f>'OddsRatio_working_3-way'!AD368+'OddsRatio_working_3-way'!AJ368</f>
        <v>0</v>
      </c>
      <c r="AQ368" s="11">
        <f>'OddsRatio_working_3-way'!AE368+'OddsRatio_working_3-way'!AK368</f>
        <v>0</v>
      </c>
      <c r="AR368" s="10">
        <f>IF(A368="","",IF(('OddsRatio_working_3-way'!X368=0),IF(Q368&gt;0,-Q368^(1/3),(-Q368)^(1/3)),'OddsRatio_working_3-way'!AL368-'OddsRatio_working_3-way'!R368/3))</f>
        <v>1.0655537006645186</v>
      </c>
      <c r="AS368" s="11">
        <f>IF(('OddsRatio_working_3-way'!X368=0),IF(Q368&gt;0,-Q368^(1/3),(-Q368)^(1/3)),'OddsRatio_working_3-way'!AM368-'OddsRatio_working_3-way'!R368/3)</f>
        <v>-0.81776077372935663</v>
      </c>
      <c r="AT368" s="11">
        <f>IF(('OddsRatio_working_3-way'!X368=0),IF(Q368&gt;0,-Q368^(1/3),(-Q368)^(1/3)),'OddsRatio_working_3-way'!AN368-'OddsRatio_working_3-way'!R368/3)</f>
        <v>-0.24779292693516228</v>
      </c>
      <c r="AU368" s="11">
        <f>IF(('OddsRatio_working_3-way'!X368=0),0,'OddsRatio_working_3-way'!AO368)</f>
        <v>0</v>
      </c>
      <c r="AV368" s="11">
        <f>IF(('OddsRatio_working_3-way'!X368=0),0,'OddsRatio_working_3-way'!AP368)</f>
        <v>0</v>
      </c>
      <c r="AW368" s="11">
        <f>IF(('OddsRatio_working_3-way'!X368=0),0,'OddsRatio_working_3-way'!AQ368)</f>
        <v>0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9" t="e">
        <f t="shared" si="91"/>
        <v>#VALUE!</v>
      </c>
      <c r="E421" s="9" t="e">
        <f t="shared" si="92"/>
        <v>#VALUE!</v>
      </c>
      <c r="F421" s="9" t="e">
        <f t="shared" si="93"/>
        <v>#VALUE!</v>
      </c>
      <c r="G421" s="9" t="str">
        <f t="shared" si="94"/>
        <v/>
      </c>
      <c r="H421" s="9" t="str">
        <f t="shared" si="95"/>
        <v/>
      </c>
      <c r="I421" s="9" t="str">
        <f t="shared" si="96"/>
        <v/>
      </c>
      <c r="J421" s="9" t="str">
        <f t="shared" si="97"/>
        <v/>
      </c>
      <c r="K421" s="11" t="e">
        <f t="shared" si="98"/>
        <v>#VALUE!</v>
      </c>
      <c r="L421" s="11" t="e">
        <f t="shared" si="99"/>
        <v>#VALUE!</v>
      </c>
      <c r="M421" s="11" t="e">
        <f t="shared" si="100"/>
        <v>#VALUE!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#VALUE!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#VALUE!</v>
      </c>
      <c r="Q421" s="11" t="e">
        <f>2*'OddsRatio_working_3-way'!K421*'OddsRatio_working_3-way'!L421*'OddsRatio_working_3-way'!M421</f>
        <v>#VALUE!</v>
      </c>
      <c r="R421" s="11" t="e">
        <f t="shared" si="101"/>
        <v>#VALUE!</v>
      </c>
      <c r="S421" s="11" t="e">
        <f t="shared" si="102"/>
        <v>#VALUE!</v>
      </c>
      <c r="T421" s="11" t="e">
        <f t="shared" si="103"/>
        <v>#VALUE!</v>
      </c>
      <c r="U421" s="11" t="e">
        <f>'OddsRatio_working_3-way'!S421-'OddsRatio_working_3-way'!R421^2/3</f>
        <v>#VALUE!</v>
      </c>
      <c r="V421" s="11" t="e">
        <f>'OddsRatio_working_3-way'!S421*'OddsRatio_working_3-way'!R421/3-2*'OddsRatio_working_3-way'!R421^3/27-'OddsRatio_working_3-way'!T421</f>
        <v>#VALUE!</v>
      </c>
      <c r="W421" s="11" t="e">
        <f>'OddsRatio_working_3-way'!V421^2+4*'OddsRatio_working_3-way'!U421^3/27</f>
        <v>#VALUE!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#VALUE!</v>
      </c>
      <c r="Y421" s="11" t="e">
        <f>IF('OddsRatio_working_3-way'!W421&gt;=0,IF('OddsRatio_working_3-way'!V421+SQRT('OddsRatio_working_3-way'!W421)&gt;0,0,PI()),ACOS('OddsRatio_working_3-way'!V421/(2*'OddsRatio_working_3-way'!X421)))</f>
        <v>#VALUE!</v>
      </c>
      <c r="Z421" s="11" t="e">
        <f>'OddsRatio_working_3-way'!X421^(1/3)*COS('OddsRatio_working_3-way'!Y421/3)</f>
        <v>#VALUE!</v>
      </c>
      <c r="AA421" s="11" t="e">
        <f>'OddsRatio_working_3-way'!X421^(1/3)*COS(('OddsRatio_working_3-way'!Y421+2*PI())/3)</f>
        <v>#VALUE!</v>
      </c>
      <c r="AB421" s="11" t="e">
        <f>'OddsRatio_working_3-way'!X421^(1/3)*COS(('OddsRatio_working_3-way'!Y421+4*PI())/3)</f>
        <v>#VALUE!</v>
      </c>
      <c r="AC421" s="11" t="e">
        <f>'OddsRatio_working_3-way'!X421^(1/3)*SIN('OddsRatio_working_3-way'!Y421/3)</f>
        <v>#VALUE!</v>
      </c>
      <c r="AD421" s="11" t="e">
        <f>'OddsRatio_working_3-way'!X421^(1/3)*SIN(('OddsRatio_working_3-way'!Y421+2*PI())/3)</f>
        <v>#VALUE!</v>
      </c>
      <c r="AE421" s="11" t="e">
        <f>'OddsRatio_working_3-way'!X421^(1/3)*SIN(('OddsRatio_working_3-way'!Y421+4*PI())/3)</f>
        <v>#VALUE!</v>
      </c>
      <c r="AF421" s="11" t="e">
        <f>-'OddsRatio_working_3-way'!U421/(3*'OddsRatio_working_3-way'!X421^(1/3))*COS(('OddsRatio_working_3-way'!Y421)/3)</f>
        <v>#VALUE!</v>
      </c>
      <c r="AG421" s="11" t="e">
        <f>-'OddsRatio_working_3-way'!U421/(3*'OddsRatio_working_3-way'!X421^(1/3))*COS(('OddsRatio_working_3-way'!Y421+2*PI())/3)</f>
        <v>#VALUE!</v>
      </c>
      <c r="AH421" s="11" t="e">
        <f>-'OddsRatio_working_3-way'!U421/(3*'OddsRatio_working_3-way'!X421^(1/3))*COS(('OddsRatio_working_3-way'!Y421+4*PI())/3)</f>
        <v>#VALUE!</v>
      </c>
      <c r="AI421" s="11" t="e">
        <f>'OddsRatio_working_3-way'!U421/(3*'OddsRatio_working_3-way'!X421^(1/3))*SIN(('OddsRatio_working_3-way'!Y421)/3)</f>
        <v>#VALUE!</v>
      </c>
      <c r="AJ421" s="11" t="e">
        <f>'OddsRatio_working_3-way'!U421/(3*'OddsRatio_working_3-way'!X421^(1/3))*SIN(('OddsRatio_working_3-way'!Y421+2*PI())/3)</f>
        <v>#VALUE!</v>
      </c>
      <c r="AK421" s="11" t="e">
        <f>'OddsRatio_working_3-way'!U421/(3*'OddsRatio_working_3-way'!X421^(1/3))*SIN(('OddsRatio_working_3-way'!Y421+4*PI())/3)</f>
        <v>#VALUE!</v>
      </c>
      <c r="AL421" s="11" t="e">
        <f>'OddsRatio_working_3-way'!Z421+'OddsRatio_working_3-way'!AF421</f>
        <v>#VALUE!</v>
      </c>
      <c r="AM421" s="11" t="e">
        <f>'OddsRatio_working_3-way'!AA421+'OddsRatio_working_3-way'!AG421</f>
        <v>#VALUE!</v>
      </c>
      <c r="AN421" s="11" t="e">
        <f>'OddsRatio_working_3-way'!AB421+'OddsRatio_working_3-way'!AH421</f>
        <v>#VALUE!</v>
      </c>
      <c r="AO421" s="11" t="e">
        <f>'OddsRatio_working_3-way'!AC421+'OddsRatio_working_3-way'!AI421</f>
        <v>#VALUE!</v>
      </c>
      <c r="AP421" s="11" t="e">
        <f>'OddsRatio_working_3-way'!AD421+'OddsRatio_working_3-way'!AJ421</f>
        <v>#VALUE!</v>
      </c>
      <c r="AQ421" s="11" t="e">
        <f>'OddsRatio_working_3-way'!AE421+'OddsRatio_working_3-way'!AK421</f>
        <v>#VALUE!</v>
      </c>
      <c r="AR421" s="10" t="str">
        <f>IF(A421="","",IF(('OddsRatio_working_3-way'!X421=0),IF(Q421&gt;0,-Q421^(1/3),(-Q421)^(1/3)),'OddsRatio_working_3-way'!AL421-'OddsRatio_working_3-way'!R421/3))</f>
        <v/>
      </c>
      <c r="AS421" s="11" t="e">
        <f>IF(('OddsRatio_working_3-way'!X421=0),IF(Q421&gt;0,-Q421^(1/3),(-Q421)^(1/3)),'OddsRatio_working_3-way'!AM421-'OddsRatio_working_3-way'!R421/3)</f>
        <v>#VALUE!</v>
      </c>
      <c r="AT421" s="11" t="e">
        <f>IF(('OddsRatio_working_3-way'!X421=0),IF(Q421&gt;0,-Q421^(1/3),(-Q421)^(1/3)),'OddsRatio_working_3-way'!AN421-'OddsRatio_working_3-way'!R421/3)</f>
        <v>#VALUE!</v>
      </c>
      <c r="AU421" s="11" t="e">
        <f>IF(('OddsRatio_working_3-way'!X421=0),0,'OddsRatio_working_3-way'!AO421)</f>
        <v>#VALUE!</v>
      </c>
      <c r="AV421" s="11" t="e">
        <f>IF(('OddsRatio_working_3-way'!X421=0),0,'OddsRatio_working_3-way'!AP421)</f>
        <v>#VALUE!</v>
      </c>
      <c r="AW421" s="11" t="e">
        <f>IF(('OddsRatio_working_3-way'!X421=0),0,'OddsRatio_working_3-way'!AQ421)</f>
        <v>#VALUE!</v>
      </c>
    </row>
    <row r="422" spans="1:4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9" t="e">
        <f t="shared" si="91"/>
        <v>#VALUE!</v>
      </c>
      <c r="E422" s="9" t="e">
        <f t="shared" si="92"/>
        <v>#VALUE!</v>
      </c>
      <c r="F422" s="9" t="e">
        <f t="shared" si="93"/>
        <v>#VALUE!</v>
      </c>
      <c r="G422" s="9" t="str">
        <f t="shared" si="94"/>
        <v/>
      </c>
      <c r="H422" s="9" t="str">
        <f t="shared" si="95"/>
        <v/>
      </c>
      <c r="I422" s="9" t="str">
        <f t="shared" si="96"/>
        <v/>
      </c>
      <c r="J422" s="9" t="str">
        <f t="shared" si="97"/>
        <v/>
      </c>
      <c r="K422" s="11" t="e">
        <f t="shared" si="98"/>
        <v>#VALUE!</v>
      </c>
      <c r="L422" s="11" t="e">
        <f t="shared" si="99"/>
        <v>#VALUE!</v>
      </c>
      <c r="M422" s="11" t="e">
        <f t="shared" si="100"/>
        <v>#VALUE!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#VALUE!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#VALUE!</v>
      </c>
      <c r="Q422" s="11" t="e">
        <f>2*'OddsRatio_working_3-way'!K422*'OddsRatio_working_3-way'!L422*'OddsRatio_working_3-way'!M422</f>
        <v>#VALUE!</v>
      </c>
      <c r="R422" s="11" t="e">
        <f t="shared" si="101"/>
        <v>#VALUE!</v>
      </c>
      <c r="S422" s="11" t="e">
        <f t="shared" si="102"/>
        <v>#VALUE!</v>
      </c>
      <c r="T422" s="11" t="e">
        <f t="shared" si="103"/>
        <v>#VALUE!</v>
      </c>
      <c r="U422" s="11" t="e">
        <f>'OddsRatio_working_3-way'!S422-'OddsRatio_working_3-way'!R422^2/3</f>
        <v>#VALUE!</v>
      </c>
      <c r="V422" s="11" t="e">
        <f>'OddsRatio_working_3-way'!S422*'OddsRatio_working_3-way'!R422/3-2*'OddsRatio_working_3-way'!R422^3/27-'OddsRatio_working_3-way'!T422</f>
        <v>#VALUE!</v>
      </c>
      <c r="W422" s="11" t="e">
        <f>'OddsRatio_working_3-way'!V422^2+4*'OddsRatio_working_3-way'!U422^3/27</f>
        <v>#VALUE!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#VALUE!</v>
      </c>
      <c r="Y422" s="11" t="e">
        <f>IF('OddsRatio_working_3-way'!W422&gt;=0,IF('OddsRatio_working_3-way'!V422+SQRT('OddsRatio_working_3-way'!W422)&gt;0,0,PI()),ACOS('OddsRatio_working_3-way'!V422/(2*'OddsRatio_working_3-way'!X422)))</f>
        <v>#VALUE!</v>
      </c>
      <c r="Z422" s="11" t="e">
        <f>'OddsRatio_working_3-way'!X422^(1/3)*COS('OddsRatio_working_3-way'!Y422/3)</f>
        <v>#VALUE!</v>
      </c>
      <c r="AA422" s="11" t="e">
        <f>'OddsRatio_working_3-way'!X422^(1/3)*COS(('OddsRatio_working_3-way'!Y422+2*PI())/3)</f>
        <v>#VALUE!</v>
      </c>
      <c r="AB422" s="11" t="e">
        <f>'OddsRatio_working_3-way'!X422^(1/3)*COS(('OddsRatio_working_3-way'!Y422+4*PI())/3)</f>
        <v>#VALUE!</v>
      </c>
      <c r="AC422" s="11" t="e">
        <f>'OddsRatio_working_3-way'!X422^(1/3)*SIN('OddsRatio_working_3-way'!Y422/3)</f>
        <v>#VALUE!</v>
      </c>
      <c r="AD422" s="11" t="e">
        <f>'OddsRatio_working_3-way'!X422^(1/3)*SIN(('OddsRatio_working_3-way'!Y422+2*PI())/3)</f>
        <v>#VALUE!</v>
      </c>
      <c r="AE422" s="11" t="e">
        <f>'OddsRatio_working_3-way'!X422^(1/3)*SIN(('OddsRatio_working_3-way'!Y422+4*PI())/3)</f>
        <v>#VALUE!</v>
      </c>
      <c r="AF422" s="11" t="e">
        <f>-'OddsRatio_working_3-way'!U422/(3*'OddsRatio_working_3-way'!X422^(1/3))*COS(('OddsRatio_working_3-way'!Y422)/3)</f>
        <v>#VALUE!</v>
      </c>
      <c r="AG422" s="11" t="e">
        <f>-'OddsRatio_working_3-way'!U422/(3*'OddsRatio_working_3-way'!X422^(1/3))*COS(('OddsRatio_working_3-way'!Y422+2*PI())/3)</f>
        <v>#VALUE!</v>
      </c>
      <c r="AH422" s="11" t="e">
        <f>-'OddsRatio_working_3-way'!U422/(3*'OddsRatio_working_3-way'!X422^(1/3))*COS(('OddsRatio_working_3-way'!Y422+4*PI())/3)</f>
        <v>#VALUE!</v>
      </c>
      <c r="AI422" s="11" t="e">
        <f>'OddsRatio_working_3-way'!U422/(3*'OddsRatio_working_3-way'!X422^(1/3))*SIN(('OddsRatio_working_3-way'!Y422)/3)</f>
        <v>#VALUE!</v>
      </c>
      <c r="AJ422" s="11" t="e">
        <f>'OddsRatio_working_3-way'!U422/(3*'OddsRatio_working_3-way'!X422^(1/3))*SIN(('OddsRatio_working_3-way'!Y422+2*PI())/3)</f>
        <v>#VALUE!</v>
      </c>
      <c r="AK422" s="11" t="e">
        <f>'OddsRatio_working_3-way'!U422/(3*'OddsRatio_working_3-way'!X422^(1/3))*SIN(('OddsRatio_working_3-way'!Y422+4*PI())/3)</f>
        <v>#VALUE!</v>
      </c>
      <c r="AL422" s="11" t="e">
        <f>'OddsRatio_working_3-way'!Z422+'OddsRatio_working_3-way'!AF422</f>
        <v>#VALUE!</v>
      </c>
      <c r="AM422" s="11" t="e">
        <f>'OddsRatio_working_3-way'!AA422+'OddsRatio_working_3-way'!AG422</f>
        <v>#VALUE!</v>
      </c>
      <c r="AN422" s="11" t="e">
        <f>'OddsRatio_working_3-way'!AB422+'OddsRatio_working_3-way'!AH422</f>
        <v>#VALUE!</v>
      </c>
      <c r="AO422" s="11" t="e">
        <f>'OddsRatio_working_3-way'!AC422+'OddsRatio_working_3-way'!AI422</f>
        <v>#VALUE!</v>
      </c>
      <c r="AP422" s="11" t="e">
        <f>'OddsRatio_working_3-way'!AD422+'OddsRatio_working_3-way'!AJ422</f>
        <v>#VALUE!</v>
      </c>
      <c r="AQ422" s="11" t="e">
        <f>'OddsRatio_working_3-way'!AE422+'OddsRatio_working_3-way'!AK422</f>
        <v>#VALUE!</v>
      </c>
      <c r="AR422" s="10" t="str">
        <f>IF(A422="","",IF(('OddsRatio_working_3-way'!X422=0),IF(Q422&gt;0,-Q422^(1/3),(-Q422)^(1/3)),'OddsRatio_working_3-way'!AL422-'OddsRatio_working_3-way'!R422/3))</f>
        <v/>
      </c>
      <c r="AS422" s="11" t="e">
        <f>IF(('OddsRatio_working_3-way'!X422=0),IF(Q422&gt;0,-Q422^(1/3),(-Q422)^(1/3)),'OddsRatio_working_3-way'!AM422-'OddsRatio_working_3-way'!R422/3)</f>
        <v>#VALUE!</v>
      </c>
      <c r="AT422" s="11" t="e">
        <f>IF(('OddsRatio_working_3-way'!X422=0),IF(Q422&gt;0,-Q422^(1/3),(-Q422)^(1/3)),'OddsRatio_working_3-way'!AN422-'OddsRatio_working_3-way'!R422/3)</f>
        <v>#VALUE!</v>
      </c>
      <c r="AU422" s="11" t="e">
        <f>IF(('OddsRatio_working_3-way'!X422=0),0,'OddsRatio_working_3-way'!AO422)</f>
        <v>#VALUE!</v>
      </c>
      <c r="AV422" s="11" t="e">
        <f>IF(('OddsRatio_working_3-way'!X422=0),0,'OddsRatio_working_3-way'!AP422)</f>
        <v>#VALUE!</v>
      </c>
      <c r="AW422" s="11" t="e">
        <f>IF(('OddsRatio_working_3-way'!X422=0),0,'OddsRatio_working_3-way'!AQ422)</f>
        <v>#VALUE!</v>
      </c>
    </row>
    <row r="423" spans="1:4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9" t="e">
        <f t="shared" si="91"/>
        <v>#VALUE!</v>
      </c>
      <c r="E423" s="9" t="e">
        <f t="shared" si="92"/>
        <v>#VALUE!</v>
      </c>
      <c r="F423" s="9" t="e">
        <f t="shared" si="93"/>
        <v>#VALUE!</v>
      </c>
      <c r="G423" s="9" t="str">
        <f t="shared" si="94"/>
        <v/>
      </c>
      <c r="H423" s="9" t="str">
        <f t="shared" si="95"/>
        <v/>
      </c>
      <c r="I423" s="9" t="str">
        <f t="shared" si="96"/>
        <v/>
      </c>
      <c r="J423" s="9" t="str">
        <f t="shared" si="97"/>
        <v/>
      </c>
      <c r="K423" s="11" t="e">
        <f t="shared" si="98"/>
        <v>#VALUE!</v>
      </c>
      <c r="L423" s="11" t="e">
        <f t="shared" si="99"/>
        <v>#VALUE!</v>
      </c>
      <c r="M423" s="11" t="e">
        <f t="shared" si="100"/>
        <v>#VALUE!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#VALUE!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#VALUE!</v>
      </c>
      <c r="Q423" s="11" t="e">
        <f>2*'OddsRatio_working_3-way'!K423*'OddsRatio_working_3-way'!L423*'OddsRatio_working_3-way'!M423</f>
        <v>#VALUE!</v>
      </c>
      <c r="R423" s="11" t="e">
        <f t="shared" si="101"/>
        <v>#VALUE!</v>
      </c>
      <c r="S423" s="11" t="e">
        <f t="shared" si="102"/>
        <v>#VALUE!</v>
      </c>
      <c r="T423" s="11" t="e">
        <f t="shared" si="103"/>
        <v>#VALUE!</v>
      </c>
      <c r="U423" s="11" t="e">
        <f>'OddsRatio_working_3-way'!S423-'OddsRatio_working_3-way'!R423^2/3</f>
        <v>#VALUE!</v>
      </c>
      <c r="V423" s="11" t="e">
        <f>'OddsRatio_working_3-way'!S423*'OddsRatio_working_3-way'!R423/3-2*'OddsRatio_working_3-way'!R423^3/27-'OddsRatio_working_3-way'!T423</f>
        <v>#VALUE!</v>
      </c>
      <c r="W423" s="11" t="e">
        <f>'OddsRatio_working_3-way'!V423^2+4*'OddsRatio_working_3-way'!U423^3/27</f>
        <v>#VALUE!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#VALUE!</v>
      </c>
      <c r="Y423" s="11" t="e">
        <f>IF('OddsRatio_working_3-way'!W423&gt;=0,IF('OddsRatio_working_3-way'!V423+SQRT('OddsRatio_working_3-way'!W423)&gt;0,0,PI()),ACOS('OddsRatio_working_3-way'!V423/(2*'OddsRatio_working_3-way'!X423)))</f>
        <v>#VALUE!</v>
      </c>
      <c r="Z423" s="11" t="e">
        <f>'OddsRatio_working_3-way'!X423^(1/3)*COS('OddsRatio_working_3-way'!Y423/3)</f>
        <v>#VALUE!</v>
      </c>
      <c r="AA423" s="11" t="e">
        <f>'OddsRatio_working_3-way'!X423^(1/3)*COS(('OddsRatio_working_3-way'!Y423+2*PI())/3)</f>
        <v>#VALUE!</v>
      </c>
      <c r="AB423" s="11" t="e">
        <f>'OddsRatio_working_3-way'!X423^(1/3)*COS(('OddsRatio_working_3-way'!Y423+4*PI())/3)</f>
        <v>#VALUE!</v>
      </c>
      <c r="AC423" s="11" t="e">
        <f>'OddsRatio_working_3-way'!X423^(1/3)*SIN('OddsRatio_working_3-way'!Y423/3)</f>
        <v>#VALUE!</v>
      </c>
      <c r="AD423" s="11" t="e">
        <f>'OddsRatio_working_3-way'!X423^(1/3)*SIN(('OddsRatio_working_3-way'!Y423+2*PI())/3)</f>
        <v>#VALUE!</v>
      </c>
      <c r="AE423" s="11" t="e">
        <f>'OddsRatio_working_3-way'!X423^(1/3)*SIN(('OddsRatio_working_3-way'!Y423+4*PI())/3)</f>
        <v>#VALUE!</v>
      </c>
      <c r="AF423" s="11" t="e">
        <f>-'OddsRatio_working_3-way'!U423/(3*'OddsRatio_working_3-way'!X423^(1/3))*COS(('OddsRatio_working_3-way'!Y423)/3)</f>
        <v>#VALUE!</v>
      </c>
      <c r="AG423" s="11" t="e">
        <f>-'OddsRatio_working_3-way'!U423/(3*'OddsRatio_working_3-way'!X423^(1/3))*COS(('OddsRatio_working_3-way'!Y423+2*PI())/3)</f>
        <v>#VALUE!</v>
      </c>
      <c r="AH423" s="11" t="e">
        <f>-'OddsRatio_working_3-way'!U423/(3*'OddsRatio_working_3-way'!X423^(1/3))*COS(('OddsRatio_working_3-way'!Y423+4*PI())/3)</f>
        <v>#VALUE!</v>
      </c>
      <c r="AI423" s="11" t="e">
        <f>'OddsRatio_working_3-way'!U423/(3*'OddsRatio_working_3-way'!X423^(1/3))*SIN(('OddsRatio_working_3-way'!Y423)/3)</f>
        <v>#VALUE!</v>
      </c>
      <c r="AJ423" s="11" t="e">
        <f>'OddsRatio_working_3-way'!U423/(3*'OddsRatio_working_3-way'!X423^(1/3))*SIN(('OddsRatio_working_3-way'!Y423+2*PI())/3)</f>
        <v>#VALUE!</v>
      </c>
      <c r="AK423" s="11" t="e">
        <f>'OddsRatio_working_3-way'!U423/(3*'OddsRatio_working_3-way'!X423^(1/3))*SIN(('OddsRatio_working_3-way'!Y423+4*PI())/3)</f>
        <v>#VALUE!</v>
      </c>
      <c r="AL423" s="11" t="e">
        <f>'OddsRatio_working_3-way'!Z423+'OddsRatio_working_3-way'!AF423</f>
        <v>#VALUE!</v>
      </c>
      <c r="AM423" s="11" t="e">
        <f>'OddsRatio_working_3-way'!AA423+'OddsRatio_working_3-way'!AG423</f>
        <v>#VALUE!</v>
      </c>
      <c r="AN423" s="11" t="e">
        <f>'OddsRatio_working_3-way'!AB423+'OddsRatio_working_3-way'!AH423</f>
        <v>#VALUE!</v>
      </c>
      <c r="AO423" s="11" t="e">
        <f>'OddsRatio_working_3-way'!AC423+'OddsRatio_working_3-way'!AI423</f>
        <v>#VALUE!</v>
      </c>
      <c r="AP423" s="11" t="e">
        <f>'OddsRatio_working_3-way'!AD423+'OddsRatio_working_3-way'!AJ423</f>
        <v>#VALUE!</v>
      </c>
      <c r="AQ423" s="11" t="e">
        <f>'OddsRatio_working_3-way'!AE423+'OddsRatio_working_3-way'!AK423</f>
        <v>#VALUE!</v>
      </c>
      <c r="AR423" s="10" t="str">
        <f>IF(A423="","",IF(('OddsRatio_working_3-way'!X423=0),IF(Q423&gt;0,-Q423^(1/3),(-Q423)^(1/3)),'OddsRatio_working_3-way'!AL423-'OddsRatio_working_3-way'!R423/3))</f>
        <v/>
      </c>
      <c r="AS423" s="11" t="e">
        <f>IF(('OddsRatio_working_3-way'!X423=0),IF(Q423&gt;0,-Q423^(1/3),(-Q423)^(1/3)),'OddsRatio_working_3-way'!AM423-'OddsRatio_working_3-way'!R423/3)</f>
        <v>#VALUE!</v>
      </c>
      <c r="AT423" s="11" t="e">
        <f>IF(('OddsRatio_working_3-way'!X423=0),IF(Q423&gt;0,-Q423^(1/3),(-Q423)^(1/3)),'OddsRatio_working_3-way'!AN423-'OddsRatio_working_3-way'!R423/3)</f>
        <v>#VALUE!</v>
      </c>
      <c r="AU423" s="11" t="e">
        <f>IF(('OddsRatio_working_3-way'!X423=0),0,'OddsRatio_working_3-way'!AO423)</f>
        <v>#VALUE!</v>
      </c>
      <c r="AV423" s="11" t="e">
        <f>IF(('OddsRatio_working_3-way'!X423=0),0,'OddsRatio_working_3-way'!AP423)</f>
        <v>#VALUE!</v>
      </c>
      <c r="AW423" s="11" t="e">
        <f>IF(('OddsRatio_working_3-way'!X423=0),0,'OddsRatio_working_3-way'!AQ423)</f>
        <v>#VALUE!</v>
      </c>
    </row>
    <row r="424" spans="1:4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9" t="e">
        <f t="shared" si="91"/>
        <v>#VALUE!</v>
      </c>
      <c r="E424" s="9" t="e">
        <f t="shared" si="92"/>
        <v>#VALUE!</v>
      </c>
      <c r="F424" s="9" t="e">
        <f t="shared" si="93"/>
        <v>#VALUE!</v>
      </c>
      <c r="G424" s="9" t="str">
        <f t="shared" si="94"/>
        <v/>
      </c>
      <c r="H424" s="9" t="str">
        <f t="shared" si="95"/>
        <v/>
      </c>
      <c r="I424" s="9" t="str">
        <f t="shared" si="96"/>
        <v/>
      </c>
      <c r="J424" s="9" t="str">
        <f t="shared" si="97"/>
        <v/>
      </c>
      <c r="K424" s="11" t="e">
        <f t="shared" si="98"/>
        <v>#VALUE!</v>
      </c>
      <c r="L424" s="11" t="e">
        <f t="shared" si="99"/>
        <v>#VALUE!</v>
      </c>
      <c r="M424" s="11" t="e">
        <f t="shared" si="100"/>
        <v>#VALUE!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#VALUE!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#VALUE!</v>
      </c>
      <c r="Q424" s="11" t="e">
        <f>2*'OddsRatio_working_3-way'!K424*'OddsRatio_working_3-way'!L424*'OddsRatio_working_3-way'!M424</f>
        <v>#VALUE!</v>
      </c>
      <c r="R424" s="11" t="e">
        <f t="shared" si="101"/>
        <v>#VALUE!</v>
      </c>
      <c r="S424" s="11" t="e">
        <f t="shared" si="102"/>
        <v>#VALUE!</v>
      </c>
      <c r="T424" s="11" t="e">
        <f t="shared" si="103"/>
        <v>#VALUE!</v>
      </c>
      <c r="U424" s="11" t="e">
        <f>'OddsRatio_working_3-way'!S424-'OddsRatio_working_3-way'!R424^2/3</f>
        <v>#VALUE!</v>
      </c>
      <c r="V424" s="11" t="e">
        <f>'OddsRatio_working_3-way'!S424*'OddsRatio_working_3-way'!R424/3-2*'OddsRatio_working_3-way'!R424^3/27-'OddsRatio_working_3-way'!T424</f>
        <v>#VALUE!</v>
      </c>
      <c r="W424" s="11" t="e">
        <f>'OddsRatio_working_3-way'!V424^2+4*'OddsRatio_working_3-way'!U424^3/27</f>
        <v>#VALUE!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#VALUE!</v>
      </c>
      <c r="Y424" s="11" t="e">
        <f>IF('OddsRatio_working_3-way'!W424&gt;=0,IF('OddsRatio_working_3-way'!V424+SQRT('OddsRatio_working_3-way'!W424)&gt;0,0,PI()),ACOS('OddsRatio_working_3-way'!V424/(2*'OddsRatio_working_3-way'!X424)))</f>
        <v>#VALUE!</v>
      </c>
      <c r="Z424" s="11" t="e">
        <f>'OddsRatio_working_3-way'!X424^(1/3)*COS('OddsRatio_working_3-way'!Y424/3)</f>
        <v>#VALUE!</v>
      </c>
      <c r="AA424" s="11" t="e">
        <f>'OddsRatio_working_3-way'!X424^(1/3)*COS(('OddsRatio_working_3-way'!Y424+2*PI())/3)</f>
        <v>#VALUE!</v>
      </c>
      <c r="AB424" s="11" t="e">
        <f>'OddsRatio_working_3-way'!X424^(1/3)*COS(('OddsRatio_working_3-way'!Y424+4*PI())/3)</f>
        <v>#VALUE!</v>
      </c>
      <c r="AC424" s="11" t="e">
        <f>'OddsRatio_working_3-way'!X424^(1/3)*SIN('OddsRatio_working_3-way'!Y424/3)</f>
        <v>#VALUE!</v>
      </c>
      <c r="AD424" s="11" t="e">
        <f>'OddsRatio_working_3-way'!X424^(1/3)*SIN(('OddsRatio_working_3-way'!Y424+2*PI())/3)</f>
        <v>#VALUE!</v>
      </c>
      <c r="AE424" s="11" t="e">
        <f>'OddsRatio_working_3-way'!X424^(1/3)*SIN(('OddsRatio_working_3-way'!Y424+4*PI())/3)</f>
        <v>#VALUE!</v>
      </c>
      <c r="AF424" s="11" t="e">
        <f>-'OddsRatio_working_3-way'!U424/(3*'OddsRatio_working_3-way'!X424^(1/3))*COS(('OddsRatio_working_3-way'!Y424)/3)</f>
        <v>#VALUE!</v>
      </c>
      <c r="AG424" s="11" t="e">
        <f>-'OddsRatio_working_3-way'!U424/(3*'OddsRatio_working_3-way'!X424^(1/3))*COS(('OddsRatio_working_3-way'!Y424+2*PI())/3)</f>
        <v>#VALUE!</v>
      </c>
      <c r="AH424" s="11" t="e">
        <f>-'OddsRatio_working_3-way'!U424/(3*'OddsRatio_working_3-way'!X424^(1/3))*COS(('OddsRatio_working_3-way'!Y424+4*PI())/3)</f>
        <v>#VALUE!</v>
      </c>
      <c r="AI424" s="11" t="e">
        <f>'OddsRatio_working_3-way'!U424/(3*'OddsRatio_working_3-way'!X424^(1/3))*SIN(('OddsRatio_working_3-way'!Y424)/3)</f>
        <v>#VALUE!</v>
      </c>
      <c r="AJ424" s="11" t="e">
        <f>'OddsRatio_working_3-way'!U424/(3*'OddsRatio_working_3-way'!X424^(1/3))*SIN(('OddsRatio_working_3-way'!Y424+2*PI())/3)</f>
        <v>#VALUE!</v>
      </c>
      <c r="AK424" s="11" t="e">
        <f>'OddsRatio_working_3-way'!U424/(3*'OddsRatio_working_3-way'!X424^(1/3))*SIN(('OddsRatio_working_3-way'!Y424+4*PI())/3)</f>
        <v>#VALUE!</v>
      </c>
      <c r="AL424" s="11" t="e">
        <f>'OddsRatio_working_3-way'!Z424+'OddsRatio_working_3-way'!AF424</f>
        <v>#VALUE!</v>
      </c>
      <c r="AM424" s="11" t="e">
        <f>'OddsRatio_working_3-way'!AA424+'OddsRatio_working_3-way'!AG424</f>
        <v>#VALUE!</v>
      </c>
      <c r="AN424" s="11" t="e">
        <f>'OddsRatio_working_3-way'!AB424+'OddsRatio_working_3-way'!AH424</f>
        <v>#VALUE!</v>
      </c>
      <c r="AO424" s="11" t="e">
        <f>'OddsRatio_working_3-way'!AC424+'OddsRatio_working_3-way'!AI424</f>
        <v>#VALUE!</v>
      </c>
      <c r="AP424" s="11" t="e">
        <f>'OddsRatio_working_3-way'!AD424+'OddsRatio_working_3-way'!AJ424</f>
        <v>#VALUE!</v>
      </c>
      <c r="AQ424" s="11" t="e">
        <f>'OddsRatio_working_3-way'!AE424+'OddsRatio_working_3-way'!AK424</f>
        <v>#VALUE!</v>
      </c>
      <c r="AR424" s="10" t="str">
        <f>IF(A424="","",IF(('OddsRatio_working_3-way'!X424=0),IF(Q424&gt;0,-Q424^(1/3),(-Q424)^(1/3)),'OddsRatio_working_3-way'!AL424-'OddsRatio_working_3-way'!R424/3))</f>
        <v/>
      </c>
      <c r="AS424" s="11" t="e">
        <f>IF(('OddsRatio_working_3-way'!X424=0),IF(Q424&gt;0,-Q424^(1/3),(-Q424)^(1/3)),'OddsRatio_working_3-way'!AM424-'OddsRatio_working_3-way'!R424/3)</f>
        <v>#VALUE!</v>
      </c>
      <c r="AT424" s="11" t="e">
        <f>IF(('OddsRatio_working_3-way'!X424=0),IF(Q424&gt;0,-Q424^(1/3),(-Q424)^(1/3)),'OddsRatio_working_3-way'!AN424-'OddsRatio_working_3-way'!R424/3)</f>
        <v>#VALUE!</v>
      </c>
      <c r="AU424" s="11" t="e">
        <f>IF(('OddsRatio_working_3-way'!X424=0),0,'OddsRatio_working_3-way'!AO424)</f>
        <v>#VALUE!</v>
      </c>
      <c r="AV424" s="11" t="e">
        <f>IF(('OddsRatio_working_3-way'!X424=0),0,'OddsRatio_working_3-way'!AP424)</f>
        <v>#VALUE!</v>
      </c>
      <c r="AW424" s="11" t="e">
        <f>IF(('OddsRatio_working_3-way'!X424=0),0,'OddsRatio_working_3-way'!AQ424)</f>
        <v>#VALUE!</v>
      </c>
    </row>
    <row r="425" spans="1:4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9" t="e">
        <f t="shared" si="169"/>
        <v>#VALUE!</v>
      </c>
      <c r="E812" s="9" t="e">
        <f t="shared" si="170"/>
        <v>#VALUE!</v>
      </c>
      <c r="F812" s="9" t="e">
        <f t="shared" si="171"/>
        <v>#VALUE!</v>
      </c>
      <c r="G812" s="9" t="str">
        <f t="shared" si="172"/>
        <v/>
      </c>
      <c r="H812" s="9" t="str">
        <f t="shared" si="173"/>
        <v/>
      </c>
      <c r="I812" s="9" t="str">
        <f t="shared" si="174"/>
        <v/>
      </c>
      <c r="J812" s="9" t="str">
        <f t="shared" si="175"/>
        <v/>
      </c>
      <c r="K812" s="11" t="e">
        <f t="shared" si="176"/>
        <v>#VALUE!</v>
      </c>
      <c r="L812" s="11" t="e">
        <f t="shared" si="177"/>
        <v>#VALUE!</v>
      </c>
      <c r="M812" s="11" t="e">
        <f t="shared" si="178"/>
        <v>#VALUE!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#VALUE!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#VALUE!</v>
      </c>
      <c r="Q812" s="11" t="e">
        <f>2*'OddsRatio_working_3-way'!K812*'OddsRatio_working_3-way'!L812*'OddsRatio_working_3-way'!M812</f>
        <v>#VALUE!</v>
      </c>
      <c r="R812" s="11" t="e">
        <f t="shared" si="179"/>
        <v>#VALUE!</v>
      </c>
      <c r="S812" s="11" t="e">
        <f t="shared" si="180"/>
        <v>#VALUE!</v>
      </c>
      <c r="T812" s="11" t="e">
        <f t="shared" si="181"/>
        <v>#VALUE!</v>
      </c>
      <c r="U812" s="11" t="e">
        <f>'OddsRatio_working_3-way'!S812-'OddsRatio_working_3-way'!R812^2/3</f>
        <v>#VALUE!</v>
      </c>
      <c r="V812" s="11" t="e">
        <f>'OddsRatio_working_3-way'!S812*'OddsRatio_working_3-way'!R812/3-2*'OddsRatio_working_3-way'!R812^3/27-'OddsRatio_working_3-way'!T812</f>
        <v>#VALUE!</v>
      </c>
      <c r="W812" s="11" t="e">
        <f>'OddsRatio_working_3-way'!V812^2+4*'OddsRatio_working_3-way'!U812^3/27</f>
        <v>#VALUE!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#VALUE!</v>
      </c>
      <c r="Y812" s="11" t="e">
        <f>IF('OddsRatio_working_3-way'!W812&gt;=0,IF('OddsRatio_working_3-way'!V812+SQRT('OddsRatio_working_3-way'!W812)&gt;0,0,PI()),ACOS('OddsRatio_working_3-way'!V812/(2*'OddsRatio_working_3-way'!X812)))</f>
        <v>#VALUE!</v>
      </c>
      <c r="Z812" s="11" t="e">
        <f>'OddsRatio_working_3-way'!X812^(1/3)*COS('OddsRatio_working_3-way'!Y812/3)</f>
        <v>#VALUE!</v>
      </c>
      <c r="AA812" s="11" t="e">
        <f>'OddsRatio_working_3-way'!X812^(1/3)*COS(('OddsRatio_working_3-way'!Y812+2*PI())/3)</f>
        <v>#VALUE!</v>
      </c>
      <c r="AB812" s="11" t="e">
        <f>'OddsRatio_working_3-way'!X812^(1/3)*COS(('OddsRatio_working_3-way'!Y812+4*PI())/3)</f>
        <v>#VALUE!</v>
      </c>
      <c r="AC812" s="11" t="e">
        <f>'OddsRatio_working_3-way'!X812^(1/3)*SIN('OddsRatio_working_3-way'!Y812/3)</f>
        <v>#VALUE!</v>
      </c>
      <c r="AD812" s="11" t="e">
        <f>'OddsRatio_working_3-way'!X812^(1/3)*SIN(('OddsRatio_working_3-way'!Y812+2*PI())/3)</f>
        <v>#VALUE!</v>
      </c>
      <c r="AE812" s="11" t="e">
        <f>'OddsRatio_working_3-way'!X812^(1/3)*SIN(('OddsRatio_working_3-way'!Y812+4*PI())/3)</f>
        <v>#VALUE!</v>
      </c>
      <c r="AF812" s="11" t="e">
        <f>-'OddsRatio_working_3-way'!U812/(3*'OddsRatio_working_3-way'!X812^(1/3))*COS(('OddsRatio_working_3-way'!Y812)/3)</f>
        <v>#VALUE!</v>
      </c>
      <c r="AG812" s="11" t="e">
        <f>-'OddsRatio_working_3-way'!U812/(3*'OddsRatio_working_3-way'!X812^(1/3))*COS(('OddsRatio_working_3-way'!Y812+2*PI())/3)</f>
        <v>#VALUE!</v>
      </c>
      <c r="AH812" s="11" t="e">
        <f>-'OddsRatio_working_3-way'!U812/(3*'OddsRatio_working_3-way'!X812^(1/3))*COS(('OddsRatio_working_3-way'!Y812+4*PI())/3)</f>
        <v>#VALUE!</v>
      </c>
      <c r="AI812" s="11" t="e">
        <f>'OddsRatio_working_3-way'!U812/(3*'OddsRatio_working_3-way'!X812^(1/3))*SIN(('OddsRatio_working_3-way'!Y812)/3)</f>
        <v>#VALUE!</v>
      </c>
      <c r="AJ812" s="11" t="e">
        <f>'OddsRatio_working_3-way'!U812/(3*'OddsRatio_working_3-way'!X812^(1/3))*SIN(('OddsRatio_working_3-way'!Y812+2*PI())/3)</f>
        <v>#VALUE!</v>
      </c>
      <c r="AK812" s="11" t="e">
        <f>'OddsRatio_working_3-way'!U812/(3*'OddsRatio_working_3-way'!X812^(1/3))*SIN(('OddsRatio_working_3-way'!Y812+4*PI())/3)</f>
        <v>#VALUE!</v>
      </c>
      <c r="AL812" s="11" t="e">
        <f>'OddsRatio_working_3-way'!Z812+'OddsRatio_working_3-way'!AF812</f>
        <v>#VALUE!</v>
      </c>
      <c r="AM812" s="11" t="e">
        <f>'OddsRatio_working_3-way'!AA812+'OddsRatio_working_3-way'!AG812</f>
        <v>#VALUE!</v>
      </c>
      <c r="AN812" s="11" t="e">
        <f>'OddsRatio_working_3-way'!AB812+'OddsRatio_working_3-way'!AH812</f>
        <v>#VALUE!</v>
      </c>
      <c r="AO812" s="11" t="e">
        <f>'OddsRatio_working_3-way'!AC812+'OddsRatio_working_3-way'!AI812</f>
        <v>#VALUE!</v>
      </c>
      <c r="AP812" s="11" t="e">
        <f>'OddsRatio_working_3-way'!AD812+'OddsRatio_working_3-way'!AJ812</f>
        <v>#VALUE!</v>
      </c>
      <c r="AQ812" s="11" t="e">
        <f>'OddsRatio_working_3-way'!AE812+'OddsRatio_working_3-way'!AK812</f>
        <v>#VALUE!</v>
      </c>
      <c r="AR812" s="10" t="str">
        <f>IF(A812="","",IF(('OddsRatio_working_3-way'!X812=0),IF(Q812&gt;0,-Q812^(1/3),(-Q812)^(1/3)),'OddsRatio_working_3-way'!AL812-'OddsRatio_working_3-way'!R812/3))</f>
        <v/>
      </c>
      <c r="AS812" s="11" t="e">
        <f>IF(('OddsRatio_working_3-way'!X812=0),IF(Q812&gt;0,-Q812^(1/3),(-Q812)^(1/3)),'OddsRatio_working_3-way'!AM812-'OddsRatio_working_3-way'!R812/3)</f>
        <v>#VALUE!</v>
      </c>
      <c r="AT812" s="11" t="e">
        <f>IF(('OddsRatio_working_3-way'!X812=0),IF(Q812&gt;0,-Q812^(1/3),(-Q812)^(1/3)),'OddsRatio_working_3-way'!AN812-'OddsRatio_working_3-way'!R812/3)</f>
        <v>#VALUE!</v>
      </c>
      <c r="AU812" s="11" t="e">
        <f>IF(('OddsRatio_working_3-way'!X812=0),0,'OddsRatio_working_3-way'!AO812)</f>
        <v>#VALUE!</v>
      </c>
      <c r="AV812" s="11" t="e">
        <f>IF(('OddsRatio_working_3-way'!X812=0),0,'OddsRatio_working_3-way'!AP812)</f>
        <v>#VALUE!</v>
      </c>
      <c r="AW812" s="11" t="e">
        <f>IF(('OddsRatio_working_3-way'!X812=0),0,'OddsRatio_working_3-way'!AQ812)</f>
        <v>#VALUE!</v>
      </c>
    </row>
    <row r="813" spans="1:4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9" t="e">
        <f t="shared" si="169"/>
        <v>#VALUE!</v>
      </c>
      <c r="E815" s="9" t="e">
        <f t="shared" si="170"/>
        <v>#VALUE!</v>
      </c>
      <c r="F815" s="9" t="e">
        <f t="shared" si="171"/>
        <v>#VALUE!</v>
      </c>
      <c r="G815" s="9" t="str">
        <f t="shared" si="172"/>
        <v/>
      </c>
      <c r="H815" s="9" t="str">
        <f t="shared" si="173"/>
        <v/>
      </c>
      <c r="I815" s="9" t="str">
        <f t="shared" si="174"/>
        <v/>
      </c>
      <c r="J815" s="9" t="str">
        <f t="shared" si="175"/>
        <v/>
      </c>
      <c r="K815" s="11" t="e">
        <f t="shared" si="176"/>
        <v>#VALUE!</v>
      </c>
      <c r="L815" s="11" t="e">
        <f t="shared" si="177"/>
        <v>#VALUE!</v>
      </c>
      <c r="M815" s="11" t="e">
        <f t="shared" si="178"/>
        <v>#VALUE!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#VALUE!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#VALUE!</v>
      </c>
      <c r="Q815" s="11" t="e">
        <f>2*'OddsRatio_working_3-way'!K815*'OddsRatio_working_3-way'!L815*'OddsRatio_working_3-way'!M815</f>
        <v>#VALUE!</v>
      </c>
      <c r="R815" s="11" t="e">
        <f t="shared" si="179"/>
        <v>#VALUE!</v>
      </c>
      <c r="S815" s="11" t="e">
        <f t="shared" si="180"/>
        <v>#VALUE!</v>
      </c>
      <c r="T815" s="11" t="e">
        <f t="shared" si="181"/>
        <v>#VALUE!</v>
      </c>
      <c r="U815" s="11" t="e">
        <f>'OddsRatio_working_3-way'!S815-'OddsRatio_working_3-way'!R815^2/3</f>
        <v>#VALUE!</v>
      </c>
      <c r="V815" s="11" t="e">
        <f>'OddsRatio_working_3-way'!S815*'OddsRatio_working_3-way'!R815/3-2*'OddsRatio_working_3-way'!R815^3/27-'OddsRatio_working_3-way'!T815</f>
        <v>#VALUE!</v>
      </c>
      <c r="W815" s="11" t="e">
        <f>'OddsRatio_working_3-way'!V815^2+4*'OddsRatio_working_3-way'!U815^3/27</f>
        <v>#VALUE!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#VALUE!</v>
      </c>
      <c r="Y815" s="11" t="e">
        <f>IF('OddsRatio_working_3-way'!W815&gt;=0,IF('OddsRatio_working_3-way'!V815+SQRT('OddsRatio_working_3-way'!W815)&gt;0,0,PI()),ACOS('OddsRatio_working_3-way'!V815/(2*'OddsRatio_working_3-way'!X815)))</f>
        <v>#VALUE!</v>
      </c>
      <c r="Z815" s="11" t="e">
        <f>'OddsRatio_working_3-way'!X815^(1/3)*COS('OddsRatio_working_3-way'!Y815/3)</f>
        <v>#VALUE!</v>
      </c>
      <c r="AA815" s="11" t="e">
        <f>'OddsRatio_working_3-way'!X815^(1/3)*COS(('OddsRatio_working_3-way'!Y815+2*PI())/3)</f>
        <v>#VALUE!</v>
      </c>
      <c r="AB815" s="11" t="e">
        <f>'OddsRatio_working_3-way'!X815^(1/3)*COS(('OddsRatio_working_3-way'!Y815+4*PI())/3)</f>
        <v>#VALUE!</v>
      </c>
      <c r="AC815" s="11" t="e">
        <f>'OddsRatio_working_3-way'!X815^(1/3)*SIN('OddsRatio_working_3-way'!Y815/3)</f>
        <v>#VALUE!</v>
      </c>
      <c r="AD815" s="11" t="e">
        <f>'OddsRatio_working_3-way'!X815^(1/3)*SIN(('OddsRatio_working_3-way'!Y815+2*PI())/3)</f>
        <v>#VALUE!</v>
      </c>
      <c r="AE815" s="11" t="e">
        <f>'OddsRatio_working_3-way'!X815^(1/3)*SIN(('OddsRatio_working_3-way'!Y815+4*PI())/3)</f>
        <v>#VALUE!</v>
      </c>
      <c r="AF815" s="11" t="e">
        <f>-'OddsRatio_working_3-way'!U815/(3*'OddsRatio_working_3-way'!X815^(1/3))*COS(('OddsRatio_working_3-way'!Y815)/3)</f>
        <v>#VALUE!</v>
      </c>
      <c r="AG815" s="11" t="e">
        <f>-'OddsRatio_working_3-way'!U815/(3*'OddsRatio_working_3-way'!X815^(1/3))*COS(('OddsRatio_working_3-way'!Y815+2*PI())/3)</f>
        <v>#VALUE!</v>
      </c>
      <c r="AH815" s="11" t="e">
        <f>-'OddsRatio_working_3-way'!U815/(3*'OddsRatio_working_3-way'!X815^(1/3))*COS(('OddsRatio_working_3-way'!Y815+4*PI())/3)</f>
        <v>#VALUE!</v>
      </c>
      <c r="AI815" s="11" t="e">
        <f>'OddsRatio_working_3-way'!U815/(3*'OddsRatio_working_3-way'!X815^(1/3))*SIN(('OddsRatio_working_3-way'!Y815)/3)</f>
        <v>#VALUE!</v>
      </c>
      <c r="AJ815" s="11" t="e">
        <f>'OddsRatio_working_3-way'!U815/(3*'OddsRatio_working_3-way'!X815^(1/3))*SIN(('OddsRatio_working_3-way'!Y815+2*PI())/3)</f>
        <v>#VALUE!</v>
      </c>
      <c r="AK815" s="11" t="e">
        <f>'OddsRatio_working_3-way'!U815/(3*'OddsRatio_working_3-way'!X815^(1/3))*SIN(('OddsRatio_working_3-way'!Y815+4*PI())/3)</f>
        <v>#VALUE!</v>
      </c>
      <c r="AL815" s="11" t="e">
        <f>'OddsRatio_working_3-way'!Z815+'OddsRatio_working_3-way'!AF815</f>
        <v>#VALUE!</v>
      </c>
      <c r="AM815" s="11" t="e">
        <f>'OddsRatio_working_3-way'!AA815+'OddsRatio_working_3-way'!AG815</f>
        <v>#VALUE!</v>
      </c>
      <c r="AN815" s="11" t="e">
        <f>'OddsRatio_working_3-way'!AB815+'OddsRatio_working_3-way'!AH815</f>
        <v>#VALUE!</v>
      </c>
      <c r="AO815" s="11" t="e">
        <f>'OddsRatio_working_3-way'!AC815+'OddsRatio_working_3-way'!AI815</f>
        <v>#VALUE!</v>
      </c>
      <c r="AP815" s="11" t="e">
        <f>'OddsRatio_working_3-way'!AD815+'OddsRatio_working_3-way'!AJ815</f>
        <v>#VALUE!</v>
      </c>
      <c r="AQ815" s="11" t="e">
        <f>'OddsRatio_working_3-way'!AE815+'OddsRatio_working_3-way'!AK815</f>
        <v>#VALUE!</v>
      </c>
      <c r="AR815" s="10" t="str">
        <f>IF(A815="","",IF(('OddsRatio_working_3-way'!X815=0),IF(Q815&gt;0,-Q815^(1/3),(-Q815)^(1/3)),'OddsRatio_working_3-way'!AL815-'OddsRatio_working_3-way'!R815/3))</f>
        <v/>
      </c>
      <c r="AS815" s="11" t="e">
        <f>IF(('OddsRatio_working_3-way'!X815=0),IF(Q815&gt;0,-Q815^(1/3),(-Q815)^(1/3)),'OddsRatio_working_3-way'!AM815-'OddsRatio_working_3-way'!R815/3)</f>
        <v>#VALUE!</v>
      </c>
      <c r="AT815" s="11" t="e">
        <f>IF(('OddsRatio_working_3-way'!X815=0),IF(Q815&gt;0,-Q815^(1/3),(-Q815)^(1/3)),'OddsRatio_working_3-way'!AN815-'OddsRatio_working_3-way'!R815/3)</f>
        <v>#VALUE!</v>
      </c>
      <c r="AU815" s="11" t="e">
        <f>IF(('OddsRatio_working_3-way'!X815=0),0,'OddsRatio_working_3-way'!AO815)</f>
        <v>#VALUE!</v>
      </c>
      <c r="AV815" s="11" t="e">
        <f>IF(('OddsRatio_working_3-way'!X815=0),0,'OddsRatio_working_3-way'!AP815)</f>
        <v>#VALUE!</v>
      </c>
      <c r="AW815" s="11" t="e">
        <f>IF(('OddsRatio_working_3-way'!X815=0),0,'OddsRatio_working_3-way'!AQ815)</f>
        <v>#VALUE!</v>
      </c>
    </row>
    <row r="816" spans="1:4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9" t="e">
        <f t="shared" si="169"/>
        <v>#VALUE!</v>
      </c>
      <c r="E816" s="9" t="e">
        <f t="shared" si="170"/>
        <v>#VALUE!</v>
      </c>
      <c r="F816" s="9" t="e">
        <f t="shared" si="171"/>
        <v>#VALUE!</v>
      </c>
      <c r="G816" s="9" t="str">
        <f t="shared" si="172"/>
        <v/>
      </c>
      <c r="H816" s="9" t="str">
        <f t="shared" si="173"/>
        <v/>
      </c>
      <c r="I816" s="9" t="str">
        <f t="shared" si="174"/>
        <v/>
      </c>
      <c r="J816" s="9" t="str">
        <f t="shared" si="175"/>
        <v/>
      </c>
      <c r="K816" s="11" t="e">
        <f t="shared" si="176"/>
        <v>#VALUE!</v>
      </c>
      <c r="L816" s="11" t="e">
        <f t="shared" si="177"/>
        <v>#VALUE!</v>
      </c>
      <c r="M816" s="11" t="e">
        <f t="shared" si="178"/>
        <v>#VALUE!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#VALUE!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#VALUE!</v>
      </c>
      <c r="Q816" s="11" t="e">
        <f>2*'OddsRatio_working_3-way'!K816*'OddsRatio_working_3-way'!L816*'OddsRatio_working_3-way'!M816</f>
        <v>#VALUE!</v>
      </c>
      <c r="R816" s="11" t="e">
        <f t="shared" si="179"/>
        <v>#VALUE!</v>
      </c>
      <c r="S816" s="11" t="e">
        <f t="shared" si="180"/>
        <v>#VALUE!</v>
      </c>
      <c r="T816" s="11" t="e">
        <f t="shared" si="181"/>
        <v>#VALUE!</v>
      </c>
      <c r="U816" s="11" t="e">
        <f>'OddsRatio_working_3-way'!S816-'OddsRatio_working_3-way'!R816^2/3</f>
        <v>#VALUE!</v>
      </c>
      <c r="V816" s="11" t="e">
        <f>'OddsRatio_working_3-way'!S816*'OddsRatio_working_3-way'!R816/3-2*'OddsRatio_working_3-way'!R816^3/27-'OddsRatio_working_3-way'!T816</f>
        <v>#VALUE!</v>
      </c>
      <c r="W816" s="11" t="e">
        <f>'OddsRatio_working_3-way'!V816^2+4*'OddsRatio_working_3-way'!U816^3/27</f>
        <v>#VALUE!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#VALUE!</v>
      </c>
      <c r="Y816" s="11" t="e">
        <f>IF('OddsRatio_working_3-way'!W816&gt;=0,IF('OddsRatio_working_3-way'!V816+SQRT('OddsRatio_working_3-way'!W816)&gt;0,0,PI()),ACOS('OddsRatio_working_3-way'!V816/(2*'OddsRatio_working_3-way'!X816)))</f>
        <v>#VALUE!</v>
      </c>
      <c r="Z816" s="11" t="e">
        <f>'OddsRatio_working_3-way'!X816^(1/3)*COS('OddsRatio_working_3-way'!Y816/3)</f>
        <v>#VALUE!</v>
      </c>
      <c r="AA816" s="11" t="e">
        <f>'OddsRatio_working_3-way'!X816^(1/3)*COS(('OddsRatio_working_3-way'!Y816+2*PI())/3)</f>
        <v>#VALUE!</v>
      </c>
      <c r="AB816" s="11" t="e">
        <f>'OddsRatio_working_3-way'!X816^(1/3)*COS(('OddsRatio_working_3-way'!Y816+4*PI())/3)</f>
        <v>#VALUE!</v>
      </c>
      <c r="AC816" s="11" t="e">
        <f>'OddsRatio_working_3-way'!X816^(1/3)*SIN('OddsRatio_working_3-way'!Y816/3)</f>
        <v>#VALUE!</v>
      </c>
      <c r="AD816" s="11" t="e">
        <f>'OddsRatio_working_3-way'!X816^(1/3)*SIN(('OddsRatio_working_3-way'!Y816+2*PI())/3)</f>
        <v>#VALUE!</v>
      </c>
      <c r="AE816" s="11" t="e">
        <f>'OddsRatio_working_3-way'!X816^(1/3)*SIN(('OddsRatio_working_3-way'!Y816+4*PI())/3)</f>
        <v>#VALUE!</v>
      </c>
      <c r="AF816" s="11" t="e">
        <f>-'OddsRatio_working_3-way'!U816/(3*'OddsRatio_working_3-way'!X816^(1/3))*COS(('OddsRatio_working_3-way'!Y816)/3)</f>
        <v>#VALUE!</v>
      </c>
      <c r="AG816" s="11" t="e">
        <f>-'OddsRatio_working_3-way'!U816/(3*'OddsRatio_working_3-way'!X816^(1/3))*COS(('OddsRatio_working_3-way'!Y816+2*PI())/3)</f>
        <v>#VALUE!</v>
      </c>
      <c r="AH816" s="11" t="e">
        <f>-'OddsRatio_working_3-way'!U816/(3*'OddsRatio_working_3-way'!X816^(1/3))*COS(('OddsRatio_working_3-way'!Y816+4*PI())/3)</f>
        <v>#VALUE!</v>
      </c>
      <c r="AI816" s="11" t="e">
        <f>'OddsRatio_working_3-way'!U816/(3*'OddsRatio_working_3-way'!X816^(1/3))*SIN(('OddsRatio_working_3-way'!Y816)/3)</f>
        <v>#VALUE!</v>
      </c>
      <c r="AJ816" s="11" t="e">
        <f>'OddsRatio_working_3-way'!U816/(3*'OddsRatio_working_3-way'!X816^(1/3))*SIN(('OddsRatio_working_3-way'!Y816+2*PI())/3)</f>
        <v>#VALUE!</v>
      </c>
      <c r="AK816" s="11" t="e">
        <f>'OddsRatio_working_3-way'!U816/(3*'OddsRatio_working_3-way'!X816^(1/3))*SIN(('OddsRatio_working_3-way'!Y816+4*PI())/3)</f>
        <v>#VALUE!</v>
      </c>
      <c r="AL816" s="11" t="e">
        <f>'OddsRatio_working_3-way'!Z816+'OddsRatio_working_3-way'!AF816</f>
        <v>#VALUE!</v>
      </c>
      <c r="AM816" s="11" t="e">
        <f>'OddsRatio_working_3-way'!AA816+'OddsRatio_working_3-way'!AG816</f>
        <v>#VALUE!</v>
      </c>
      <c r="AN816" s="11" t="e">
        <f>'OddsRatio_working_3-way'!AB816+'OddsRatio_working_3-way'!AH816</f>
        <v>#VALUE!</v>
      </c>
      <c r="AO816" s="11" t="e">
        <f>'OddsRatio_working_3-way'!AC816+'OddsRatio_working_3-way'!AI816</f>
        <v>#VALUE!</v>
      </c>
      <c r="AP816" s="11" t="e">
        <f>'OddsRatio_working_3-way'!AD816+'OddsRatio_working_3-way'!AJ816</f>
        <v>#VALUE!</v>
      </c>
      <c r="AQ816" s="11" t="e">
        <f>'OddsRatio_working_3-way'!AE816+'OddsRatio_working_3-way'!AK816</f>
        <v>#VALUE!</v>
      </c>
      <c r="AR816" s="10" t="str">
        <f>IF(A816="","",IF(('OddsRatio_working_3-way'!X816=0),IF(Q816&gt;0,-Q816^(1/3),(-Q816)^(1/3)),'OddsRatio_working_3-way'!AL816-'OddsRatio_working_3-way'!R816/3))</f>
        <v/>
      </c>
      <c r="AS816" s="11" t="e">
        <f>IF(('OddsRatio_working_3-way'!X816=0),IF(Q816&gt;0,-Q816^(1/3),(-Q816)^(1/3)),'OddsRatio_working_3-way'!AM816-'OddsRatio_working_3-way'!R816/3)</f>
        <v>#VALUE!</v>
      </c>
      <c r="AT816" s="11" t="e">
        <f>IF(('OddsRatio_working_3-way'!X816=0),IF(Q816&gt;0,-Q816^(1/3),(-Q816)^(1/3)),'OddsRatio_working_3-way'!AN816-'OddsRatio_working_3-way'!R816/3)</f>
        <v>#VALUE!</v>
      </c>
      <c r="AU816" s="11" t="e">
        <f>IF(('OddsRatio_working_3-way'!X816=0),0,'OddsRatio_working_3-way'!AO816)</f>
        <v>#VALUE!</v>
      </c>
      <c r="AV816" s="11" t="e">
        <f>IF(('OddsRatio_working_3-way'!X816=0),0,'OddsRatio_working_3-way'!AP816)</f>
        <v>#VALUE!</v>
      </c>
      <c r="AW816" s="11" t="e">
        <f>IF(('OddsRatio_working_3-way'!X816=0),0,'OddsRatio_working_3-way'!AQ816)</f>
        <v>#VALUE!</v>
      </c>
    </row>
    <row r="817" spans="1:4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2.09</v>
      </c>
      <c r="B2" s="4">
        <f>IF('True_Odds_Calculator_2-way'!B3="","",'True_Odds_Calculator_2-way'!B3)</f>
        <v>1.79</v>
      </c>
      <c r="C2" s="4">
        <f t="shared" ref="C2:C65" si="0">IF(A2="","",((1/A2)+(1/B2))-1)</f>
        <v>3.7128117398625982E-2</v>
      </c>
      <c r="D2" s="4">
        <f>IF(A2="","",(2*A2)/(2-($C2*A2)))</f>
        <v>2.1743628490889537</v>
      </c>
      <c r="E2" s="4">
        <f>IF(B2="","",(2*B2)/(2-($C2*B2)))</f>
        <v>1.8515255747197545</v>
      </c>
      <c r="G2" s="4">
        <f t="shared" ref="G2:G65" si="1">IF(A2="","",C2+1)</f>
        <v>1.037128117398626</v>
      </c>
    </row>
    <row r="3" spans="1:7" x14ac:dyDescent="0.2">
      <c r="A3" s="4">
        <f>IF('True_Odds_Calculator_2-way'!A4="","",'True_Odds_Calculator_2-way'!A4)</f>
        <v>1.81</v>
      </c>
      <c r="B3" s="4">
        <f>IF('True_Odds_Calculator_2-way'!B4="","",'True_Odds_Calculator_2-way'!B4)</f>
        <v>2.09</v>
      </c>
      <c r="C3" s="4">
        <f t="shared" si="0"/>
        <v>3.0955087366835166E-2</v>
      </c>
      <c r="D3" s="4">
        <f t="shared" ref="D3:D66" si="2">IF(A3="","",(2*A3)/(2-($C3*A3)))</f>
        <v>1.8621674173619833</v>
      </c>
      <c r="E3" s="4">
        <f t="shared" ref="E3:E66" si="3">IF(B3="","",(2*B3)/(2-($C3*B3)))</f>
        <v>2.159867538325388</v>
      </c>
      <c r="G3" s="4">
        <f t="shared" si="1"/>
        <v>1.0309550873668352</v>
      </c>
    </row>
    <row r="4" spans="1:7" x14ac:dyDescent="0.2">
      <c r="A4" s="4">
        <f>IF('True_Odds_Calculator_2-way'!A5="","",'True_Odds_Calculator_2-way'!A5)</f>
        <v>1.94</v>
      </c>
      <c r="B4" s="4">
        <f>IF('True_Odds_Calculator_2-way'!B5="","",'True_Odds_Calculator_2-way'!B5)</f>
        <v>1.94</v>
      </c>
      <c r="C4" s="4">
        <f t="shared" si="0"/>
        <v>3.0927835051546504E-2</v>
      </c>
      <c r="D4" s="4">
        <f t="shared" si="2"/>
        <v>2.0000000000000004</v>
      </c>
      <c r="E4" s="4">
        <f t="shared" si="3"/>
        <v>2.0000000000000004</v>
      </c>
      <c r="G4" s="4">
        <f t="shared" si="1"/>
        <v>1.0309278350515465</v>
      </c>
    </row>
    <row r="5" spans="1:7" x14ac:dyDescent="0.2">
      <c r="A5" s="4">
        <f>IF('True_Odds_Calculator_2-way'!A6="","",'True_Odds_Calculator_2-way'!A6)</f>
        <v>1.77</v>
      </c>
      <c r="B5" s="4">
        <f>IF('True_Odds_Calculator_2-way'!B6="","",'True_Odds_Calculator_2-way'!B6)</f>
        <v>2.13</v>
      </c>
      <c r="C5" s="4">
        <f t="shared" si="0"/>
        <v>3.4455319487546765E-2</v>
      </c>
      <c r="D5" s="4">
        <f t="shared" si="2"/>
        <v>1.8256700806275876</v>
      </c>
      <c r="E5" s="4">
        <f t="shared" si="3"/>
        <v>2.2111375032990233</v>
      </c>
      <c r="G5" s="4">
        <f t="shared" si="1"/>
        <v>1.0344553194875468</v>
      </c>
    </row>
    <row r="6" spans="1:7" x14ac:dyDescent="0.2">
      <c r="A6" s="4">
        <f>IF('True_Odds_Calculator_2-way'!A7="","",'True_Odds_Calculator_2-way'!A7)</f>
        <v>2.14</v>
      </c>
      <c r="B6" s="4">
        <f>IF('True_Odds_Calculator_2-way'!B7="","",'True_Odds_Calculator_2-way'!B7)</f>
        <v>1.76</v>
      </c>
      <c r="C6" s="4">
        <f t="shared" si="0"/>
        <v>3.5471537807986397E-2</v>
      </c>
      <c r="D6" s="4">
        <f t="shared" si="2"/>
        <v>2.2244271202456889</v>
      </c>
      <c r="E6" s="4">
        <f t="shared" si="3"/>
        <v>1.8167084699980707</v>
      </c>
      <c r="G6" s="4">
        <f t="shared" si="1"/>
        <v>1.0354715378079864</v>
      </c>
    </row>
    <row r="7" spans="1:7" x14ac:dyDescent="0.2">
      <c r="A7" s="4">
        <f>IF('True_Odds_Calculator_2-way'!A8="","",'True_Odds_Calculator_2-way'!A8)</f>
        <v>2.13</v>
      </c>
      <c r="B7" s="4">
        <f>IF('True_Odds_Calculator_2-way'!B8="","",'True_Odds_Calculator_2-way'!B8)</f>
        <v>1.77</v>
      </c>
      <c r="C7" s="4">
        <f t="shared" si="0"/>
        <v>3.4455319487546765E-2</v>
      </c>
      <c r="D7" s="4">
        <f t="shared" si="2"/>
        <v>2.2111375032990233</v>
      </c>
      <c r="E7" s="4">
        <f t="shared" si="3"/>
        <v>1.8256700806275876</v>
      </c>
      <c r="G7" s="4">
        <f t="shared" si="1"/>
        <v>1.0344553194875468</v>
      </c>
    </row>
    <row r="8" spans="1:7" x14ac:dyDescent="0.2">
      <c r="A8" s="4">
        <f>IF('True_Odds_Calculator_2-way'!A9="","",'True_Odds_Calculator_2-way'!A9)</f>
        <v>2.91</v>
      </c>
      <c r="B8" s="4">
        <f>IF('True_Odds_Calculator_2-way'!B9="","",'True_Odds_Calculator_2-way'!B9)</f>
        <v>1.43</v>
      </c>
      <c r="C8" s="4">
        <f t="shared" si="0"/>
        <v>4.2943310984548067E-2</v>
      </c>
      <c r="D8" s="4">
        <f t="shared" si="2"/>
        <v>3.1039421176295079</v>
      </c>
      <c r="E8" s="4">
        <f t="shared" si="3"/>
        <v>1.4752982468579936</v>
      </c>
      <c r="G8" s="4">
        <f t="shared" si="1"/>
        <v>1.0429433109845481</v>
      </c>
    </row>
    <row r="9" spans="1:7" x14ac:dyDescent="0.2">
      <c r="A9" s="4">
        <f>IF('True_Odds_Calculator_2-way'!A10="","",'True_Odds_Calculator_2-way'!A10)</f>
        <v>2.1</v>
      </c>
      <c r="B9" s="4">
        <f>IF('True_Odds_Calculator_2-way'!B10="","",'True_Odds_Calculator_2-way'!B10)</f>
        <v>1.78</v>
      </c>
      <c r="C9" s="4">
        <f t="shared" si="0"/>
        <v>3.7988228999465079E-2</v>
      </c>
      <c r="D9" s="4">
        <f t="shared" si="2"/>
        <v>2.1872440023405506</v>
      </c>
      <c r="E9" s="4">
        <f t="shared" si="3"/>
        <v>1.8422868408082802</v>
      </c>
      <c r="G9" s="4">
        <f t="shared" si="1"/>
        <v>1.0379882289994651</v>
      </c>
    </row>
    <row r="10" spans="1:7" x14ac:dyDescent="0.2">
      <c r="A10" s="4">
        <f>IF('True_Odds_Calculator_2-way'!A11="","",'True_Odds_Calculator_2-way'!A11)</f>
        <v>2.36</v>
      </c>
      <c r="B10" s="4">
        <f>IF('True_Odds_Calculator_2-way'!B11="","",'True_Odds_Calculator_2-way'!B11)</f>
        <v>1.63</v>
      </c>
      <c r="C10" s="4">
        <f t="shared" si="0"/>
        <v>3.7225746074659449E-2</v>
      </c>
      <c r="D10" s="4">
        <f t="shared" si="2"/>
        <v>2.4684291581108826</v>
      </c>
      <c r="E10" s="4">
        <f t="shared" si="3"/>
        <v>1.6809998252053835</v>
      </c>
      <c r="G10" s="4">
        <f t="shared" si="1"/>
        <v>1.0372257460746594</v>
      </c>
    </row>
    <row r="11" spans="1:7" x14ac:dyDescent="0.2">
      <c r="A11" s="4">
        <f>IF('True_Odds_Calculator_2-way'!A12="","",'True_Odds_Calculator_2-way'!A12)</f>
        <v>2.82</v>
      </c>
      <c r="B11" s="4">
        <f>IF('True_Odds_Calculator_2-way'!B12="","",'True_Odds_Calculator_2-way'!B12)</f>
        <v>1.46</v>
      </c>
      <c r="C11" s="4">
        <f t="shared" si="0"/>
        <v>3.9541435927329172E-2</v>
      </c>
      <c r="D11" s="4">
        <f t="shared" si="2"/>
        <v>2.9865080516465974</v>
      </c>
      <c r="E11" s="4">
        <f t="shared" si="3"/>
        <v>1.5033958957131379</v>
      </c>
      <c r="G11" s="4">
        <f t="shared" si="1"/>
        <v>1.0395414359273292</v>
      </c>
    </row>
    <row r="12" spans="1:7" x14ac:dyDescent="0.2">
      <c r="A12" s="4">
        <f>IF('True_Odds_Calculator_2-way'!A13="","",'True_Odds_Calculator_2-way'!A13)</f>
        <v>2.2799999999999998</v>
      </c>
      <c r="B12" s="4">
        <f>IF('True_Odds_Calculator_2-way'!B13="","",'True_Odds_Calculator_2-way'!B13)</f>
        <v>1.67</v>
      </c>
      <c r="C12" s="4">
        <f t="shared" si="0"/>
        <v>3.7398886437651102E-2</v>
      </c>
      <c r="D12" s="4">
        <f t="shared" si="2"/>
        <v>2.3815361521140859</v>
      </c>
      <c r="E12" s="4">
        <f t="shared" si="3"/>
        <v>1.723831944947483</v>
      </c>
      <c r="G12" s="4">
        <f t="shared" si="1"/>
        <v>1.0373988864376511</v>
      </c>
    </row>
    <row r="13" spans="1:7" x14ac:dyDescent="0.2">
      <c r="A13" s="4">
        <f>IF('True_Odds_Calculator_2-way'!A14="","",'True_Odds_Calculator_2-way'!A14)</f>
        <v>2.79</v>
      </c>
      <c r="B13" s="4">
        <f>IF('True_Odds_Calculator_2-way'!B14="","",'True_Odds_Calculator_2-way'!B14)</f>
        <v>1.47</v>
      </c>
      <c r="C13" s="4">
        <f t="shared" si="0"/>
        <v>3.8695047911637692E-2</v>
      </c>
      <c r="D13" s="4">
        <f t="shared" si="2"/>
        <v>2.9491964189407831</v>
      </c>
      <c r="E13" s="4">
        <f t="shared" si="3"/>
        <v>1.5130319296109787</v>
      </c>
      <c r="G13" s="4">
        <f t="shared" si="1"/>
        <v>1.0386950479116377</v>
      </c>
    </row>
    <row r="14" spans="1:7" x14ac:dyDescent="0.2">
      <c r="A14" s="4">
        <f>IF('True_Odds_Calculator_2-way'!A15="","",'True_Odds_Calculator_2-way'!A15)</f>
        <v>1.85</v>
      </c>
      <c r="B14" s="4">
        <f>IF('True_Odds_Calculator_2-way'!B15="","",'True_Odds_Calculator_2-way'!B15)</f>
        <v>2.02</v>
      </c>
      <c r="C14" s="4">
        <f t="shared" si="0"/>
        <v>3.5590045491035394E-2</v>
      </c>
      <c r="D14" s="4">
        <f t="shared" si="2"/>
        <v>1.9129767084719731</v>
      </c>
      <c r="E14" s="4">
        <f t="shared" si="3"/>
        <v>2.0953181945612553</v>
      </c>
      <c r="G14" s="4">
        <f t="shared" si="1"/>
        <v>1.0355900454910354</v>
      </c>
    </row>
    <row r="15" spans="1:7" x14ac:dyDescent="0.2">
      <c r="A15" s="4">
        <f>IF('True_Odds_Calculator_2-way'!A16="","",'True_Odds_Calculator_2-way'!A16)</f>
        <v>2.4</v>
      </c>
      <c r="B15" s="4">
        <f>IF('True_Odds_Calculator_2-way'!B16="","",'True_Odds_Calculator_2-way'!B16)</f>
        <v>1.61</v>
      </c>
      <c r="C15" s="4">
        <f t="shared" si="0"/>
        <v>3.7784679089026829E-2</v>
      </c>
      <c r="D15" s="4">
        <f t="shared" si="2"/>
        <v>2.5139882888744305</v>
      </c>
      <c r="E15" s="4">
        <f t="shared" si="3"/>
        <v>1.6605070906746886</v>
      </c>
      <c r="G15" s="4">
        <f t="shared" si="1"/>
        <v>1.0377846790890268</v>
      </c>
    </row>
    <row r="16" spans="1:7" x14ac:dyDescent="0.2">
      <c r="A16" s="4">
        <f>IF('True_Odds_Calculator_2-way'!A17="","",'True_Odds_Calculator_2-way'!A17)</f>
        <v>2.2400000000000002</v>
      </c>
      <c r="B16" s="4">
        <f>IF('True_Odds_Calculator_2-way'!B17="","",'True_Odds_Calculator_2-way'!B17)</f>
        <v>1.7</v>
      </c>
      <c r="C16" s="4">
        <f t="shared" si="0"/>
        <v>3.4663865546218364E-2</v>
      </c>
      <c r="D16" s="4">
        <f t="shared" si="2"/>
        <v>2.3304773561811505</v>
      </c>
      <c r="E16" s="4">
        <f t="shared" si="3"/>
        <v>1.7516099356025756</v>
      </c>
      <c r="G16" s="4">
        <f t="shared" si="1"/>
        <v>1.0346638655462184</v>
      </c>
    </row>
    <row r="17" spans="1:7" x14ac:dyDescent="0.2">
      <c r="A17" s="4">
        <f>IF('True_Odds_Calculator_2-way'!A18="","",'True_Odds_Calculator_2-way'!A18)</f>
        <v>2.2200000000000002</v>
      </c>
      <c r="B17" s="4">
        <f>IF('True_Odds_Calculator_2-way'!B18="","",'True_Odds_Calculator_2-way'!B18)</f>
        <v>1.71</v>
      </c>
      <c r="C17" s="4">
        <f t="shared" si="0"/>
        <v>3.5245772087877381E-2</v>
      </c>
      <c r="D17" s="4">
        <f t="shared" si="2"/>
        <v>2.3103888990323171</v>
      </c>
      <c r="E17" s="4">
        <f t="shared" si="3"/>
        <v>1.7631322279503969</v>
      </c>
      <c r="G17" s="4">
        <f t="shared" si="1"/>
        <v>1.0352457720878774</v>
      </c>
    </row>
    <row r="18" spans="1:7" x14ac:dyDescent="0.2">
      <c r="A18" s="4">
        <f>IF('True_Odds_Calculator_2-way'!A19="","",'True_Odds_Calculator_2-way'!A19)</f>
        <v>1.66</v>
      </c>
      <c r="B18" s="4">
        <f>IF('True_Odds_Calculator_2-way'!B19="","",'True_Odds_Calculator_2-way'!B19)</f>
        <v>2.31</v>
      </c>
      <c r="C18" s="4">
        <f t="shared" si="0"/>
        <v>3.5310071454649705E-2</v>
      </c>
      <c r="D18" s="4">
        <f t="shared" si="2"/>
        <v>1.7101190741649199</v>
      </c>
      <c r="E18" s="4">
        <f t="shared" si="3"/>
        <v>2.4082145324373547</v>
      </c>
      <c r="G18" s="4">
        <f t="shared" si="1"/>
        <v>1.0353100714546497</v>
      </c>
    </row>
    <row r="19" spans="1:7" x14ac:dyDescent="0.2">
      <c r="A19" s="4">
        <f>IF('True_Odds_Calculator_2-way'!A20="","",'True_Odds_Calculator_2-way'!A20)</f>
        <v>2.2400000000000002</v>
      </c>
      <c r="B19" s="4">
        <f>IF('True_Odds_Calculator_2-way'!B20="","",'True_Odds_Calculator_2-way'!B20)</f>
        <v>1.7</v>
      </c>
      <c r="C19" s="4">
        <f t="shared" si="0"/>
        <v>3.4663865546218364E-2</v>
      </c>
      <c r="D19" s="4">
        <f t="shared" si="2"/>
        <v>2.3304773561811505</v>
      </c>
      <c r="E19" s="4">
        <f t="shared" si="3"/>
        <v>1.7516099356025756</v>
      </c>
      <c r="G19" s="4">
        <f t="shared" si="1"/>
        <v>1.0346638655462184</v>
      </c>
    </row>
    <row r="20" spans="1:7" x14ac:dyDescent="0.2">
      <c r="A20" s="4">
        <f>IF('True_Odds_Calculator_2-way'!A21="","",'True_Odds_Calculator_2-way'!A21)</f>
        <v>2.35</v>
      </c>
      <c r="B20" s="4">
        <f>IF('True_Odds_Calculator_2-way'!B21="","",'True_Odds_Calculator_2-way'!B21)</f>
        <v>1.65</v>
      </c>
      <c r="C20" s="4">
        <f t="shared" si="0"/>
        <v>3.1592520954223158E-2</v>
      </c>
      <c r="D20" s="4">
        <f t="shared" si="2"/>
        <v>2.4405979543666407</v>
      </c>
      <c r="E20" s="4">
        <f t="shared" si="3"/>
        <v>1.6941561987984708</v>
      </c>
      <c r="G20" s="4">
        <f t="shared" si="1"/>
        <v>1.0315925209542232</v>
      </c>
    </row>
    <row r="21" spans="1:7" x14ac:dyDescent="0.2">
      <c r="A21" s="4">
        <f>IF('True_Odds_Calculator_2-way'!A22="","",'True_Odds_Calculator_2-way'!A22)</f>
        <v>2.9</v>
      </c>
      <c r="B21" s="4">
        <f>IF('True_Odds_Calculator_2-way'!B22="","",'True_Odds_Calculator_2-way'!B22)</f>
        <v>1.44</v>
      </c>
      <c r="C21" s="4">
        <f t="shared" si="0"/>
        <v>3.9272030651340994E-2</v>
      </c>
      <c r="D21" s="4">
        <f t="shared" si="2"/>
        <v>3.0751104565537557</v>
      </c>
      <c r="E21" s="4">
        <f t="shared" si="3"/>
        <v>1.481902058197303</v>
      </c>
      <c r="G21" s="4">
        <f t="shared" si="1"/>
        <v>1.039272030651341</v>
      </c>
    </row>
    <row r="22" spans="1:7" x14ac:dyDescent="0.2">
      <c r="A22" s="4">
        <f>IF('True_Odds_Calculator_2-way'!A23="","",'True_Odds_Calculator_2-way'!A23)</f>
        <v>1.57</v>
      </c>
      <c r="B22" s="4">
        <f>IF('True_Odds_Calculator_2-way'!B23="","",'True_Odds_Calculator_2-way'!B23)</f>
        <v>2.48</v>
      </c>
      <c r="C22" s="4">
        <f t="shared" si="0"/>
        <v>4.0168481610848517E-2</v>
      </c>
      <c r="D22" s="4">
        <f t="shared" si="2"/>
        <v>1.6211174952119245</v>
      </c>
      <c r="E22" s="4">
        <f t="shared" si="3"/>
        <v>2.6100013406622868</v>
      </c>
      <c r="G22" s="4">
        <f t="shared" si="1"/>
        <v>1.0401684816108485</v>
      </c>
    </row>
    <row r="23" spans="1:7" x14ac:dyDescent="0.2">
      <c r="A23" s="4">
        <f>IF('True_Odds_Calculator_2-way'!A24="","",'True_Odds_Calculator_2-way'!A24)</f>
        <v>1.62</v>
      </c>
      <c r="B23" s="4">
        <f>IF('True_Odds_Calculator_2-way'!B24="","",'True_Odds_Calculator_2-way'!B24)</f>
        <v>2.34</v>
      </c>
      <c r="C23" s="4">
        <f t="shared" si="0"/>
        <v>4.4634377967711192E-2</v>
      </c>
      <c r="D23" s="4">
        <f t="shared" si="2"/>
        <v>1.6807661612130886</v>
      </c>
      <c r="E23" s="4">
        <f t="shared" si="3"/>
        <v>2.4689331770222736</v>
      </c>
      <c r="G23" s="4">
        <f t="shared" si="1"/>
        <v>1.0446343779677112</v>
      </c>
    </row>
    <row r="24" spans="1:7" x14ac:dyDescent="0.2">
      <c r="A24" s="4">
        <f>IF('True_Odds_Calculator_2-way'!A25="","",'True_Odds_Calculator_2-way'!A25)</f>
        <v>1.61</v>
      </c>
      <c r="B24" s="4">
        <f>IF('True_Odds_Calculator_2-way'!B25="","",'True_Odds_Calculator_2-way'!B25)</f>
        <v>2.36</v>
      </c>
      <c r="C24" s="4">
        <f t="shared" si="0"/>
        <v>4.4846825981682326E-2</v>
      </c>
      <c r="D24" s="4">
        <f t="shared" si="2"/>
        <v>1.6703006857745737</v>
      </c>
      <c r="E24" s="4">
        <f t="shared" si="3"/>
        <v>2.4918677859391396</v>
      </c>
      <c r="G24" s="4">
        <f t="shared" si="1"/>
        <v>1.0448468259816823</v>
      </c>
    </row>
    <row r="25" spans="1:7" x14ac:dyDescent="0.2">
      <c r="A25" s="4">
        <f>IF('True_Odds_Calculator_2-way'!A26="","",'True_Odds_Calculator_2-way'!A26)</f>
        <v>1.65</v>
      </c>
      <c r="B25" s="4">
        <f>IF('True_Odds_Calculator_2-way'!B26="","",'True_Odds_Calculator_2-way'!B26)</f>
        <v>2.36</v>
      </c>
      <c r="C25" s="4">
        <f t="shared" si="0"/>
        <v>2.9789419619928204E-2</v>
      </c>
      <c r="D25" s="4">
        <f t="shared" si="2"/>
        <v>1.691572545612511</v>
      </c>
      <c r="E25" s="4">
        <f t="shared" si="3"/>
        <v>2.4459798994974875</v>
      </c>
      <c r="G25" s="4">
        <f t="shared" si="1"/>
        <v>1.0297894196199282</v>
      </c>
    </row>
    <row r="26" spans="1:7" x14ac:dyDescent="0.2">
      <c r="A26" s="4">
        <f>IF('True_Odds_Calculator_2-way'!A27="","",'True_Odds_Calculator_2-way'!A27)</f>
        <v>1.91</v>
      </c>
      <c r="B26" s="4">
        <f>IF('True_Odds_Calculator_2-way'!B27="","",'True_Odds_Calculator_2-way'!B27)</f>
        <v>2</v>
      </c>
      <c r="C26" s="4">
        <f t="shared" si="0"/>
        <v>2.3560209424083656E-2</v>
      </c>
      <c r="D26" s="4">
        <f t="shared" si="2"/>
        <v>1.9539641943734012</v>
      </c>
      <c r="E26" s="4">
        <f t="shared" si="3"/>
        <v>2.0482573726541551</v>
      </c>
      <c r="G26" s="4">
        <f t="shared" si="1"/>
        <v>1.0235602094240837</v>
      </c>
    </row>
    <row r="27" spans="1:7" x14ac:dyDescent="0.2">
      <c r="A27" s="4">
        <f>IF('True_Odds_Calculator_2-way'!A28="","",'True_Odds_Calculator_2-way'!A28)</f>
        <v>1.41</v>
      </c>
      <c r="B27" s="4">
        <f>IF('True_Odds_Calculator_2-way'!B28="","",'True_Odds_Calculator_2-way'!B28)</f>
        <v>3.05</v>
      </c>
      <c r="C27" s="4">
        <f t="shared" si="0"/>
        <v>3.7088710615044818E-2</v>
      </c>
      <c r="D27" s="4">
        <f t="shared" si="2"/>
        <v>1.4478579244171366</v>
      </c>
      <c r="E27" s="4">
        <f t="shared" si="3"/>
        <v>3.2328509678631834</v>
      </c>
      <c r="G27" s="4">
        <f t="shared" si="1"/>
        <v>1.0370887106150448</v>
      </c>
    </row>
    <row r="28" spans="1:7" x14ac:dyDescent="0.2">
      <c r="A28" s="4">
        <f>IF('True_Odds_Calculator_2-way'!A29="","",'True_Odds_Calculator_2-way'!A29)</f>
        <v>1.58</v>
      </c>
      <c r="B28" s="4">
        <f>IF('True_Odds_Calculator_2-way'!B29="","",'True_Odds_Calculator_2-way'!B29)</f>
        <v>2.5299999999999998</v>
      </c>
      <c r="C28" s="4">
        <f t="shared" si="0"/>
        <v>2.8168309401110703E-2</v>
      </c>
      <c r="D28" s="4">
        <f t="shared" si="2"/>
        <v>1.6159598981283099</v>
      </c>
      <c r="E28" s="4">
        <f t="shared" si="3"/>
        <v>2.6234823127912317</v>
      </c>
      <c r="G28" s="4">
        <f t="shared" si="1"/>
        <v>1.0281683094011107</v>
      </c>
    </row>
    <row r="29" spans="1:7" x14ac:dyDescent="0.2">
      <c r="A29" s="4">
        <f>IF('True_Odds_Calculator_2-way'!A30="","",'True_Odds_Calculator_2-way'!A30)</f>
        <v>2.1</v>
      </c>
      <c r="B29" s="4">
        <f>IF('True_Odds_Calculator_2-way'!B30="","",'True_Odds_Calculator_2-way'!B30)</f>
        <v>1.82</v>
      </c>
      <c r="C29" s="4">
        <f t="shared" si="0"/>
        <v>2.564102564102555E-2</v>
      </c>
      <c r="D29" s="4">
        <f t="shared" si="2"/>
        <v>2.1581027667984189</v>
      </c>
      <c r="E29" s="4">
        <f t="shared" si="3"/>
        <v>1.8634812286689417</v>
      </c>
      <c r="G29" s="4">
        <f t="shared" si="1"/>
        <v>1.0256410256410255</v>
      </c>
    </row>
    <row r="30" spans="1:7" x14ac:dyDescent="0.2">
      <c r="A30" s="4">
        <f>IF('True_Odds_Calculator_2-way'!A31="","",'True_Odds_Calculator_2-way'!A31)</f>
        <v>1.39</v>
      </c>
      <c r="B30" s="4">
        <f>IF('True_Odds_Calculator_2-way'!B31="","",'True_Odds_Calculator_2-way'!B31)</f>
        <v>3.18</v>
      </c>
      <c r="C30" s="4">
        <f t="shared" si="0"/>
        <v>3.3889869236686243E-2</v>
      </c>
      <c r="D30" s="4">
        <f t="shared" si="2"/>
        <v>1.4235290328813888</v>
      </c>
      <c r="E30" s="4">
        <f t="shared" si="3"/>
        <v>3.3611132233290251</v>
      </c>
      <c r="G30" s="4">
        <f t="shared" si="1"/>
        <v>1.0338898692366862</v>
      </c>
    </row>
    <row r="31" spans="1:7" x14ac:dyDescent="0.2">
      <c r="A31" s="4">
        <f>IF('True_Odds_Calculator_2-way'!A32="","",'True_Odds_Calculator_2-way'!A32)</f>
        <v>1.73</v>
      </c>
      <c r="B31" s="4">
        <f>IF('True_Odds_Calculator_2-way'!B32="","",'True_Odds_Calculator_2-way'!B32)</f>
        <v>2.19</v>
      </c>
      <c r="C31" s="4">
        <f t="shared" si="0"/>
        <v>3.4655686647135031E-2</v>
      </c>
      <c r="D31" s="4">
        <f t="shared" si="2"/>
        <v>1.7834631769717797</v>
      </c>
      <c r="E31" s="4">
        <f t="shared" si="3"/>
        <v>2.2763841740018629</v>
      </c>
      <c r="G31" s="4">
        <f t="shared" si="1"/>
        <v>1.034655686647135</v>
      </c>
    </row>
    <row r="32" spans="1:7" x14ac:dyDescent="0.2">
      <c r="A32" s="4">
        <f>IF('True_Odds_Calculator_2-way'!A33="","",'True_Odds_Calculator_2-way'!A33)</f>
        <v>1.4830000000000001</v>
      </c>
      <c r="B32" s="4">
        <f>IF('True_Odds_Calculator_2-way'!B33="","",'True_Odds_Calculator_2-way'!B33)</f>
        <v>2.64</v>
      </c>
      <c r="C32" s="4">
        <f t="shared" si="0"/>
        <v>5.3096712233597021E-2</v>
      </c>
      <c r="D32" s="4">
        <f t="shared" si="2"/>
        <v>1.5437805099248443</v>
      </c>
      <c r="E32" s="4">
        <f t="shared" si="3"/>
        <v>2.8389772743752997</v>
      </c>
      <c r="G32" s="4">
        <f t="shared" si="1"/>
        <v>1.053096712233597</v>
      </c>
    </row>
    <row r="33" spans="1:7" x14ac:dyDescent="0.2">
      <c r="A33" s="4">
        <f>IF('True_Odds_Calculator_2-way'!A34="","",'True_Odds_Calculator_2-way'!A34)</f>
        <v>1.83</v>
      </c>
      <c r="B33" s="4">
        <f>IF('True_Odds_Calculator_2-way'!B34="","",'True_Odds_Calculator_2-way'!B34)</f>
        <v>2.06</v>
      </c>
      <c r="C33" s="4">
        <f t="shared" si="0"/>
        <v>3.1884980635577431E-2</v>
      </c>
      <c r="D33" s="4">
        <f t="shared" si="2"/>
        <v>1.8849942497124856</v>
      </c>
      <c r="E33" s="4">
        <f t="shared" si="3"/>
        <v>2.1299508446804905</v>
      </c>
      <c r="G33" s="4">
        <f t="shared" si="1"/>
        <v>1.0318849806355774</v>
      </c>
    </row>
    <row r="34" spans="1:7" x14ac:dyDescent="0.2">
      <c r="A34" s="4">
        <f>IF('True_Odds_Calculator_2-way'!A35="","",'True_Odds_Calculator_2-way'!A35)</f>
        <v>1.7090000000000001</v>
      </c>
      <c r="B34" s="4">
        <f>IF('True_Odds_Calculator_2-way'!B35="","",'True_Odds_Calculator_2-way'!B35)</f>
        <v>2.25</v>
      </c>
      <c r="C34" s="4">
        <f t="shared" si="0"/>
        <v>2.9581951758663294E-2</v>
      </c>
      <c r="D34" s="4">
        <f t="shared" si="2"/>
        <v>1.753320034197777</v>
      </c>
      <c r="E34" s="4">
        <f t="shared" si="3"/>
        <v>2.327457062873572</v>
      </c>
      <c r="G34" s="4">
        <f t="shared" si="1"/>
        <v>1.0295819517586633</v>
      </c>
    </row>
    <row r="35" spans="1:7" x14ac:dyDescent="0.2">
      <c r="A35" s="4">
        <f>IF('True_Odds_Calculator_2-way'!A36="","",'True_Odds_Calculator_2-way'!A36)</f>
        <v>1.6</v>
      </c>
      <c r="B35" s="4">
        <f>IF('True_Odds_Calculator_2-way'!B36="","",'True_Odds_Calculator_2-way'!B36)</f>
        <v>2.4700000000000002</v>
      </c>
      <c r="C35" s="4">
        <f t="shared" si="0"/>
        <v>2.9858299595141746E-2</v>
      </c>
      <c r="D35" s="4">
        <f t="shared" si="2"/>
        <v>1.6391538780588968</v>
      </c>
      <c r="E35" s="4">
        <f t="shared" si="3"/>
        <v>2.5645684620376383</v>
      </c>
      <c r="G35" s="4">
        <f t="shared" si="1"/>
        <v>1.0298582995951417</v>
      </c>
    </row>
    <row r="36" spans="1:7" x14ac:dyDescent="0.2">
      <c r="A36" s="4">
        <f>IF('True_Odds_Calculator_2-way'!A37="","",'True_Odds_Calculator_2-way'!A37)</f>
        <v>1.9</v>
      </c>
      <c r="B36" s="4">
        <f>IF('True_Odds_Calculator_2-way'!B37="","",'True_Odds_Calculator_2-way'!B37)</f>
        <v>2.0099999999999998</v>
      </c>
      <c r="C36" s="4">
        <f t="shared" si="0"/>
        <v>2.3828227284629522E-2</v>
      </c>
      <c r="D36" s="4">
        <f t="shared" si="2"/>
        <v>1.9440061084245355</v>
      </c>
      <c r="E36" s="4">
        <f t="shared" si="3"/>
        <v>2.05931517929361</v>
      </c>
      <c r="G36" s="4">
        <f t="shared" si="1"/>
        <v>1.0238282272846295</v>
      </c>
    </row>
    <row r="37" spans="1:7" x14ac:dyDescent="0.2">
      <c r="A37" s="4">
        <f>IF('True_Odds_Calculator_2-way'!A38="","",'True_Odds_Calculator_2-way'!A38)</f>
        <v>2.17</v>
      </c>
      <c r="B37" s="4">
        <f>IF('True_Odds_Calculator_2-way'!B38="","",'True_Odds_Calculator_2-way'!B38)</f>
        <v>1.76</v>
      </c>
      <c r="C37" s="4">
        <f t="shared" si="0"/>
        <v>2.9011311269375728E-2</v>
      </c>
      <c r="D37" s="4">
        <f t="shared" si="2"/>
        <v>2.2405256365129644</v>
      </c>
      <c r="E37" s="4">
        <f t="shared" si="3"/>
        <v>1.8061099025820484</v>
      </c>
      <c r="G37" s="4">
        <f t="shared" si="1"/>
        <v>1.0290113112693757</v>
      </c>
    </row>
    <row r="38" spans="1:7" x14ac:dyDescent="0.2">
      <c r="A38" s="4">
        <f>IF('True_Odds_Calculator_2-way'!A39="","",'True_Odds_Calculator_2-way'!A39)</f>
        <v>1.93</v>
      </c>
      <c r="B38" s="4">
        <f>IF('True_Odds_Calculator_2-way'!B39="","",'True_Odds_Calculator_2-way'!B39)</f>
        <v>1.96</v>
      </c>
      <c r="C38" s="4">
        <f t="shared" si="0"/>
        <v>2.8338796658559762E-2</v>
      </c>
      <c r="D38" s="4">
        <f t="shared" si="2"/>
        <v>1.9842635333613092</v>
      </c>
      <c r="E38" s="4">
        <f t="shared" si="3"/>
        <v>2.0159880622468553</v>
      </c>
      <c r="G38" s="4">
        <f t="shared" si="1"/>
        <v>1.0283387966585598</v>
      </c>
    </row>
    <row r="39" spans="1:7" x14ac:dyDescent="0.2">
      <c r="A39" s="4">
        <f>IF('True_Odds_Calculator_2-way'!A40="","",'True_Odds_Calculator_2-way'!A40)</f>
        <v>2.65</v>
      </c>
      <c r="B39" s="4">
        <f>IF('True_Odds_Calculator_2-way'!B40="","",'True_Odds_Calculator_2-way'!B40)</f>
        <v>1.52</v>
      </c>
      <c r="C39" s="4">
        <f t="shared" si="0"/>
        <v>3.5253227408142962E-2</v>
      </c>
      <c r="D39" s="4">
        <f t="shared" si="2"/>
        <v>2.7798481711525187</v>
      </c>
      <c r="E39" s="4">
        <f t="shared" si="3"/>
        <v>1.5618456766188444</v>
      </c>
      <c r="G39" s="4">
        <f t="shared" si="1"/>
        <v>1.035253227408143</v>
      </c>
    </row>
    <row r="40" spans="1:7" x14ac:dyDescent="0.2">
      <c r="A40" s="4">
        <f>IF('True_Odds_Calculator_2-way'!A41="","",'True_Odds_Calculator_2-way'!A41)</f>
        <v>2.08</v>
      </c>
      <c r="B40" s="4">
        <f>IF('True_Odds_Calculator_2-way'!B41="","",'True_Odds_Calculator_2-way'!B41)</f>
        <v>1.82</v>
      </c>
      <c r="C40" s="4">
        <f t="shared" si="0"/>
        <v>3.0219780219780112E-2</v>
      </c>
      <c r="D40" s="4">
        <f t="shared" si="2"/>
        <v>2.1474926253687316</v>
      </c>
      <c r="E40" s="4">
        <f t="shared" si="3"/>
        <v>1.8714652956298199</v>
      </c>
      <c r="G40" s="4">
        <f t="shared" si="1"/>
        <v>1.0302197802197801</v>
      </c>
    </row>
    <row r="41" spans="1:7" x14ac:dyDescent="0.2">
      <c r="A41" s="4">
        <f>IF('True_Odds_Calculator_2-way'!A42="","",'True_Odds_Calculator_2-way'!A42)</f>
        <v>2.2599999999999998</v>
      </c>
      <c r="B41" s="4">
        <f>IF('True_Odds_Calculator_2-way'!B42="","",'True_Odds_Calculator_2-way'!B42)</f>
        <v>1.69</v>
      </c>
      <c r="C41" s="4">
        <f t="shared" si="0"/>
        <v>3.4193852437555794E-2</v>
      </c>
      <c r="D41" s="4">
        <f t="shared" si="2"/>
        <v>2.3508340001231001</v>
      </c>
      <c r="E41" s="4">
        <f t="shared" si="3"/>
        <v>1.740283410033262</v>
      </c>
      <c r="G41" s="4">
        <f t="shared" si="1"/>
        <v>1.0341938524375558</v>
      </c>
    </row>
    <row r="42" spans="1:7" x14ac:dyDescent="0.2">
      <c r="A42" s="4">
        <f>IF('True_Odds_Calculator_2-way'!A43="","",'True_Odds_Calculator_2-way'!A43)</f>
        <v>1.95</v>
      </c>
      <c r="B42" s="4">
        <f>IF('True_Odds_Calculator_2-way'!B43="","",'True_Odds_Calculator_2-way'!B43)</f>
        <v>1.93</v>
      </c>
      <c r="C42" s="4">
        <f t="shared" si="0"/>
        <v>3.0955227846419575E-2</v>
      </c>
      <c r="D42" s="4">
        <f t="shared" si="2"/>
        <v>2.0106851876586083</v>
      </c>
      <c r="E42" s="4">
        <f t="shared" si="3"/>
        <v>1.9894277785119598</v>
      </c>
      <c r="G42" s="4">
        <f t="shared" si="1"/>
        <v>1.0309552278464196</v>
      </c>
    </row>
    <row r="43" spans="1:7" x14ac:dyDescent="0.2">
      <c r="A43" s="4">
        <f>IF('True_Odds_Calculator_2-way'!A44="","",'True_Odds_Calculator_2-way'!A44)</f>
        <v>2.54</v>
      </c>
      <c r="B43" s="4">
        <f>IF('True_Odds_Calculator_2-way'!B44="","",'True_Odds_Calculator_2-way'!B44)</f>
        <v>1.56</v>
      </c>
      <c r="C43" s="4">
        <f t="shared" si="0"/>
        <v>3.4726428427215739E-2</v>
      </c>
      <c r="D43" s="4">
        <f t="shared" si="2"/>
        <v>2.6571888412017164</v>
      </c>
      <c r="E43" s="4">
        <f t="shared" si="3"/>
        <v>1.6034315312398835</v>
      </c>
      <c r="G43" s="4">
        <f t="shared" si="1"/>
        <v>1.0347264284272157</v>
      </c>
    </row>
    <row r="44" spans="1:7" x14ac:dyDescent="0.2">
      <c r="A44" s="4">
        <f>IF('True_Odds_Calculator_2-way'!A45="","",'True_Odds_Calculator_2-way'!A45)</f>
        <v>2.17</v>
      </c>
      <c r="B44" s="4">
        <f>IF('True_Odds_Calculator_2-way'!B45="","",'True_Odds_Calculator_2-way'!B45)</f>
        <v>1.75</v>
      </c>
      <c r="C44" s="4">
        <f t="shared" si="0"/>
        <v>3.2258064516129004E-2</v>
      </c>
      <c r="D44" s="4">
        <f t="shared" si="2"/>
        <v>2.2487046632124348</v>
      </c>
      <c r="E44" s="4">
        <f t="shared" si="3"/>
        <v>1.8008298755186722</v>
      </c>
      <c r="G44" s="4">
        <f t="shared" si="1"/>
        <v>1.032258064516129</v>
      </c>
    </row>
    <row r="45" spans="1:7" x14ac:dyDescent="0.2">
      <c r="A45" s="4">
        <f>IF('True_Odds_Calculator_2-way'!A46="","",'True_Odds_Calculator_2-way'!A46)</f>
        <v>2.35</v>
      </c>
      <c r="B45" s="4">
        <f>IF('True_Odds_Calculator_2-way'!B46="","",'True_Odds_Calculator_2-way'!B46)</f>
        <v>1.6</v>
      </c>
      <c r="C45" s="4">
        <f t="shared" si="0"/>
        <v>5.0531914893616969E-2</v>
      </c>
      <c r="D45" s="4">
        <f t="shared" si="2"/>
        <v>2.4983388704318936</v>
      </c>
      <c r="E45" s="4">
        <f t="shared" si="3"/>
        <v>1.6674057649667406</v>
      </c>
      <c r="G45" s="4">
        <f t="shared" si="1"/>
        <v>1.050531914893617</v>
      </c>
    </row>
    <row r="46" spans="1:7" x14ac:dyDescent="0.2">
      <c r="A46" s="4">
        <f>IF('True_Odds_Calculator_2-way'!A47="","",'True_Odds_Calculator_2-way'!A47)</f>
        <v>2</v>
      </c>
      <c r="B46" s="4">
        <f>IF('True_Odds_Calculator_2-way'!B47="","",'True_Odds_Calculator_2-way'!B47)</f>
        <v>1.88</v>
      </c>
      <c r="C46" s="4">
        <f t="shared" si="0"/>
        <v>3.1914893617021267E-2</v>
      </c>
      <c r="D46" s="4">
        <f t="shared" si="2"/>
        <v>2.0659340659340657</v>
      </c>
      <c r="E46" s="4">
        <f t="shared" si="3"/>
        <v>1.9381443298969072</v>
      </c>
      <c r="G46" s="4">
        <f t="shared" si="1"/>
        <v>1.0319148936170213</v>
      </c>
    </row>
    <row r="47" spans="1:7" x14ac:dyDescent="0.2">
      <c r="A47" s="4">
        <f>IF('True_Odds_Calculator_2-way'!A48="","",'True_Odds_Calculator_2-way'!A48)</f>
        <v>2.19</v>
      </c>
      <c r="B47" s="4">
        <f>IF('True_Odds_Calculator_2-way'!B48="","",'True_Odds_Calculator_2-way'!B48)</f>
        <v>1.74</v>
      </c>
      <c r="C47" s="4">
        <f t="shared" si="0"/>
        <v>3.1333648244370904E-2</v>
      </c>
      <c r="D47" s="4">
        <f t="shared" si="2"/>
        <v>2.2678093197643276</v>
      </c>
      <c r="E47" s="4">
        <f t="shared" si="3"/>
        <v>1.7887621461765948</v>
      </c>
      <c r="G47" s="4">
        <f t="shared" si="1"/>
        <v>1.0313336482443709</v>
      </c>
    </row>
    <row r="48" spans="1:7" x14ac:dyDescent="0.2">
      <c r="A48" s="4">
        <f>IF('True_Odds_Calculator_2-way'!A49="","",'True_Odds_Calculator_2-way'!A49)</f>
        <v>1.99</v>
      </c>
      <c r="B48" s="4">
        <f>IF('True_Odds_Calculator_2-way'!B49="","",'True_Odds_Calculator_2-way'!B49)</f>
        <v>1.89</v>
      </c>
      <c r="C48" s="4">
        <f t="shared" si="0"/>
        <v>3.16130919145996E-2</v>
      </c>
      <c r="D48" s="4">
        <f t="shared" si="2"/>
        <v>2.0546283903744778</v>
      </c>
      <c r="E48" s="4">
        <f t="shared" si="3"/>
        <v>1.9482012897878844</v>
      </c>
      <c r="G48" s="4">
        <f t="shared" si="1"/>
        <v>1.0316130919145996</v>
      </c>
    </row>
    <row r="49" spans="1:7" x14ac:dyDescent="0.2">
      <c r="A49" s="4">
        <f>IF('True_Odds_Calculator_2-way'!A50="","",'True_Odds_Calculator_2-way'!A50)</f>
        <v>2.04</v>
      </c>
      <c r="B49" s="4">
        <f>IF('True_Odds_Calculator_2-way'!B50="","",'True_Odds_Calculator_2-way'!B50)</f>
        <v>1.84</v>
      </c>
      <c r="C49" s="4">
        <f t="shared" si="0"/>
        <v>3.3674339300937772E-2</v>
      </c>
      <c r="D49" s="4">
        <f t="shared" si="2"/>
        <v>2.1125619090499774</v>
      </c>
      <c r="E49" s="4">
        <f t="shared" si="3"/>
        <v>1.8988263860785108</v>
      </c>
      <c r="G49" s="4">
        <f t="shared" si="1"/>
        <v>1.0336743393009378</v>
      </c>
    </row>
    <row r="50" spans="1:7" x14ac:dyDescent="0.2">
      <c r="A50" s="4">
        <f>IF('True_Odds_Calculator_2-way'!A51="","",'True_Odds_Calculator_2-way'!A51)</f>
        <v>2.09</v>
      </c>
      <c r="B50" s="4">
        <f>IF('True_Odds_Calculator_2-way'!B51="","",'True_Odds_Calculator_2-way'!B51)</f>
        <v>1.78</v>
      </c>
      <c r="C50" s="4">
        <f t="shared" si="0"/>
        <v>4.0266652330519959E-2</v>
      </c>
      <c r="D50" s="4">
        <f t="shared" si="2"/>
        <v>2.1818075186206087</v>
      </c>
      <c r="E50" s="4">
        <f t="shared" si="3"/>
        <v>1.8461614808198106</v>
      </c>
      <c r="G50" s="4">
        <f t="shared" si="1"/>
        <v>1.04026665233052</v>
      </c>
    </row>
    <row r="51" spans="1:7" x14ac:dyDescent="0.2">
      <c r="A51" s="4">
        <f>IF('True_Odds_Calculator_2-way'!A52="","",'True_Odds_Calculator_2-way'!A52)</f>
        <v>2.02</v>
      </c>
      <c r="B51" s="4">
        <f>IF('True_Odds_Calculator_2-way'!B52="","",'True_Odds_Calculator_2-way'!B52)</f>
        <v>1.86</v>
      </c>
      <c r="C51" s="4">
        <f t="shared" si="0"/>
        <v>3.2683913552645549E-2</v>
      </c>
      <c r="D51" s="4">
        <f t="shared" si="2"/>
        <v>2.0889580785055042</v>
      </c>
      <c r="E51" s="4">
        <f t="shared" si="3"/>
        <v>1.918308996221791</v>
      </c>
      <c r="G51" s="4">
        <f t="shared" si="1"/>
        <v>1.0326839135526455</v>
      </c>
    </row>
    <row r="52" spans="1:7" x14ac:dyDescent="0.2">
      <c r="A52" s="4">
        <f>IF('True_Odds_Calculator_2-way'!A53="","",'True_Odds_Calculator_2-way'!A53)</f>
        <v>2</v>
      </c>
      <c r="B52" s="4">
        <f>IF('True_Odds_Calculator_2-way'!B53="","",'True_Odds_Calculator_2-way'!B53)</f>
        <v>1.88</v>
      </c>
      <c r="C52" s="4">
        <f t="shared" si="0"/>
        <v>3.1914893617021267E-2</v>
      </c>
      <c r="D52" s="4">
        <f t="shared" si="2"/>
        <v>2.0659340659340657</v>
      </c>
      <c r="E52" s="4">
        <f t="shared" si="3"/>
        <v>1.9381443298969072</v>
      </c>
      <c r="G52" s="4">
        <f t="shared" si="1"/>
        <v>1.0319148936170213</v>
      </c>
    </row>
    <row r="53" spans="1:7" x14ac:dyDescent="0.2">
      <c r="A53" s="4">
        <f>IF('True_Odds_Calculator_2-way'!A54="","",'True_Odds_Calculator_2-way'!A54)</f>
        <v>1.96</v>
      </c>
      <c r="B53" s="4">
        <f>IF('True_Odds_Calculator_2-way'!B54="","",'True_Odds_Calculator_2-way'!B54)</f>
        <v>1.91</v>
      </c>
      <c r="C53" s="4">
        <f t="shared" si="0"/>
        <v>3.3764291056736839E-2</v>
      </c>
      <c r="D53" s="4">
        <f t="shared" si="2"/>
        <v>2.0270738574832143</v>
      </c>
      <c r="E53" s="4">
        <f t="shared" si="3"/>
        <v>1.9736398144242935</v>
      </c>
      <c r="G53" s="4">
        <f t="shared" si="1"/>
        <v>1.0337642910567368</v>
      </c>
    </row>
    <row r="54" spans="1:7" x14ac:dyDescent="0.2">
      <c r="A54" s="4">
        <f>IF('True_Odds_Calculator_2-way'!A55="","",'True_Odds_Calculator_2-way'!A55)</f>
        <v>2.17</v>
      </c>
      <c r="B54" s="4">
        <f>IF('True_Odds_Calculator_2-way'!B55="","",'True_Odds_Calculator_2-way'!B55)</f>
        <v>1.73</v>
      </c>
      <c r="C54" s="4">
        <f t="shared" si="0"/>
        <v>3.8864175168482618E-2</v>
      </c>
      <c r="D54" s="4">
        <f t="shared" si="2"/>
        <v>2.2655321203343295</v>
      </c>
      <c r="E54" s="4">
        <f t="shared" si="3"/>
        <v>1.7901814453637255</v>
      </c>
      <c r="G54" s="4">
        <f t="shared" si="1"/>
        <v>1.0388641751684826</v>
      </c>
    </row>
    <row r="55" spans="1:7" x14ac:dyDescent="0.2">
      <c r="A55" s="4">
        <f>IF('True_Odds_Calculator_2-way'!A56="","",'True_Odds_Calculator_2-way'!A56)</f>
        <v>1.91</v>
      </c>
      <c r="B55" s="4">
        <f>IF('True_Odds_Calculator_2-way'!B56="","",'True_Odds_Calculator_2-way'!B56)</f>
        <v>1.96</v>
      </c>
      <c r="C55" s="4">
        <f t="shared" si="0"/>
        <v>3.3764291056736839E-2</v>
      </c>
      <c r="D55" s="4">
        <f t="shared" si="2"/>
        <v>1.9736398144242935</v>
      </c>
      <c r="E55" s="4">
        <f t="shared" si="3"/>
        <v>2.0270738574832143</v>
      </c>
      <c r="G55" s="4">
        <f t="shared" si="1"/>
        <v>1.0337642910567368</v>
      </c>
    </row>
    <row r="56" spans="1:7" x14ac:dyDescent="0.2">
      <c r="A56" s="4">
        <f>IF('True_Odds_Calculator_2-way'!A57="","",'True_Odds_Calculator_2-way'!A57)</f>
        <v>1.89</v>
      </c>
      <c r="B56" s="4">
        <f>IF('True_Odds_Calculator_2-way'!B57="","",'True_Odds_Calculator_2-way'!B57)</f>
        <v>1.98</v>
      </c>
      <c r="C56" s="4">
        <f t="shared" si="0"/>
        <v>3.4151034151034265E-2</v>
      </c>
      <c r="D56" s="4">
        <f t="shared" si="2"/>
        <v>1.9530295913574449</v>
      </c>
      <c r="E56" s="4">
        <f t="shared" si="3"/>
        <v>2.0492853622474128</v>
      </c>
      <c r="G56" s="4">
        <f t="shared" si="1"/>
        <v>1.0341510341510343</v>
      </c>
    </row>
    <row r="57" spans="1:7" x14ac:dyDescent="0.2">
      <c r="A57" s="4">
        <f>IF('True_Odds_Calculator_2-way'!A58="","",'True_Odds_Calculator_2-way'!A58)</f>
        <v>1.99</v>
      </c>
      <c r="B57" s="4">
        <f>IF('True_Odds_Calculator_2-way'!B58="","",'True_Odds_Calculator_2-way'!B58)</f>
        <v>1.88</v>
      </c>
      <c r="C57" s="4">
        <f t="shared" si="0"/>
        <v>3.4427456431091574E-2</v>
      </c>
      <c r="D57" s="4">
        <f t="shared" si="2"/>
        <v>2.0605860321656753</v>
      </c>
      <c r="E57" s="4">
        <f t="shared" si="3"/>
        <v>1.9428749480681344</v>
      </c>
      <c r="G57" s="4">
        <f t="shared" si="1"/>
        <v>1.0344274564310916</v>
      </c>
    </row>
    <row r="58" spans="1:7" x14ac:dyDescent="0.2">
      <c r="A58" s="4">
        <f>IF('True_Odds_Calculator_2-way'!A59="","",'True_Odds_Calculator_2-way'!A59)</f>
        <v>1.94</v>
      </c>
      <c r="B58" s="4">
        <f>IF('True_Odds_Calculator_2-way'!B59="","",'True_Odds_Calculator_2-way'!B59)</f>
        <v>1.93</v>
      </c>
      <c r="C58" s="4">
        <f t="shared" si="0"/>
        <v>3.3598632551679941E-2</v>
      </c>
      <c r="D58" s="4">
        <f t="shared" si="2"/>
        <v>2.0053558995233249</v>
      </c>
      <c r="E58" s="4">
        <f t="shared" si="3"/>
        <v>1.9946726333173512</v>
      </c>
      <c r="G58" s="4">
        <f t="shared" si="1"/>
        <v>1.0335986325516799</v>
      </c>
    </row>
    <row r="59" spans="1:7" x14ac:dyDescent="0.2">
      <c r="A59" s="4">
        <f>IF('True_Odds_Calculator_2-way'!A60="","",'True_Odds_Calculator_2-way'!A60)</f>
        <v>2.06</v>
      </c>
      <c r="B59" s="4">
        <f>IF('True_Odds_Calculator_2-way'!B60="","",'True_Odds_Calculator_2-way'!B60)</f>
        <v>1.83</v>
      </c>
      <c r="C59" s="4">
        <f t="shared" si="0"/>
        <v>3.1884980635577431E-2</v>
      </c>
      <c r="D59" s="4">
        <f t="shared" si="2"/>
        <v>2.1299508446804905</v>
      </c>
      <c r="E59" s="4">
        <f t="shared" si="3"/>
        <v>1.8849942497124856</v>
      </c>
      <c r="G59" s="4">
        <f t="shared" si="1"/>
        <v>1.0318849806355774</v>
      </c>
    </row>
    <row r="60" spans="1:7" x14ac:dyDescent="0.2">
      <c r="A60" s="4">
        <f>IF('True_Odds_Calculator_2-way'!A61="","",'True_Odds_Calculator_2-way'!A61)</f>
        <v>2.02</v>
      </c>
      <c r="B60" s="4">
        <f>IF('True_Odds_Calculator_2-way'!B61="","",'True_Odds_Calculator_2-way'!B61)</f>
        <v>1.85</v>
      </c>
      <c r="C60" s="4">
        <f t="shared" si="0"/>
        <v>3.5590045491035394E-2</v>
      </c>
      <c r="D60" s="4">
        <f t="shared" si="2"/>
        <v>2.0953181945612553</v>
      </c>
      <c r="E60" s="4">
        <f t="shared" si="3"/>
        <v>1.9129767084719731</v>
      </c>
      <c r="G60" s="4">
        <f t="shared" si="1"/>
        <v>1.0355900454910354</v>
      </c>
    </row>
    <row r="61" spans="1:7" x14ac:dyDescent="0.2">
      <c r="A61" s="4">
        <f>IF('True_Odds_Calculator_2-way'!A62="","",'True_Odds_Calculator_2-way'!A62)</f>
        <v>1.93</v>
      </c>
      <c r="B61" s="4">
        <f>IF('True_Odds_Calculator_2-way'!B62="","",'True_Odds_Calculator_2-way'!B62)</f>
        <v>1.94</v>
      </c>
      <c r="C61" s="4">
        <f t="shared" si="0"/>
        <v>3.3598632551679941E-2</v>
      </c>
      <c r="D61" s="4">
        <f t="shared" si="2"/>
        <v>1.9946726333173512</v>
      </c>
      <c r="E61" s="4">
        <f t="shared" si="3"/>
        <v>2.0053558995233249</v>
      </c>
      <c r="G61" s="4">
        <f t="shared" si="1"/>
        <v>1.0335986325516799</v>
      </c>
    </row>
    <row r="62" spans="1:7" x14ac:dyDescent="0.2">
      <c r="A62" s="4">
        <f>IF('True_Odds_Calculator_2-way'!A63="","",'True_Odds_Calculator_2-way'!A63)</f>
        <v>2.46</v>
      </c>
      <c r="B62" s="4">
        <f>IF('True_Odds_Calculator_2-way'!B63="","",'True_Odds_Calculator_2-way'!B63)</f>
        <v>1.58</v>
      </c>
      <c r="C62" s="4">
        <f t="shared" si="0"/>
        <v>3.9415457445713731E-2</v>
      </c>
      <c r="D62" s="4">
        <f t="shared" si="2"/>
        <v>2.5853398962352006</v>
      </c>
      <c r="E62" s="4">
        <f t="shared" si="3"/>
        <v>1.630779558613745</v>
      </c>
      <c r="G62" s="4">
        <f t="shared" si="1"/>
        <v>1.0394154574457137</v>
      </c>
    </row>
    <row r="63" spans="1:7" x14ac:dyDescent="0.2">
      <c r="A63" s="4">
        <f>IF('True_Odds_Calculator_2-way'!A64="","",'True_Odds_Calculator_2-way'!A64)</f>
        <v>2.2999999999999998</v>
      </c>
      <c r="B63" s="4">
        <f>IF('True_Odds_Calculator_2-way'!B64="","",'True_Odds_Calculator_2-way'!B64)</f>
        <v>1.66</v>
      </c>
      <c r="C63" s="4">
        <f t="shared" si="0"/>
        <v>3.7192247249869137E-2</v>
      </c>
      <c r="D63" s="4">
        <f t="shared" si="2"/>
        <v>2.402769037130271</v>
      </c>
      <c r="E63" s="4">
        <f t="shared" si="3"/>
        <v>1.7128757290264693</v>
      </c>
      <c r="G63" s="4">
        <f t="shared" si="1"/>
        <v>1.0371922472498691</v>
      </c>
    </row>
    <row r="64" spans="1:7" x14ac:dyDescent="0.2">
      <c r="A64" s="4">
        <f>IF('True_Odds_Calculator_2-way'!A65="","",'True_Odds_Calculator_2-way'!A65)</f>
        <v>2.0699999999999998</v>
      </c>
      <c r="B64" s="4">
        <f>IF('True_Odds_Calculator_2-way'!B65="","",'True_Odds_Calculator_2-way'!B65)</f>
        <v>1.82</v>
      </c>
      <c r="C64" s="4">
        <f t="shared" si="0"/>
        <v>3.2542336890162948E-2</v>
      </c>
      <c r="D64" s="4">
        <f t="shared" si="2"/>
        <v>2.1421504520384373</v>
      </c>
      <c r="E64" s="4">
        <f t="shared" si="3"/>
        <v>1.8755413949320454</v>
      </c>
      <c r="G64" s="4">
        <f t="shared" si="1"/>
        <v>1.0325423368901629</v>
      </c>
    </row>
    <row r="65" spans="1:7" x14ac:dyDescent="0.2">
      <c r="A65" s="4">
        <f>IF('True_Odds_Calculator_2-way'!A66="","",'True_Odds_Calculator_2-way'!A66)</f>
        <v>1.81</v>
      </c>
      <c r="B65" s="4">
        <f>IF('True_Odds_Calculator_2-way'!B66="","",'True_Odds_Calculator_2-way'!B66)</f>
        <v>2.0499999999999998</v>
      </c>
      <c r="C65" s="4">
        <f t="shared" si="0"/>
        <v>4.0291065894084488E-2</v>
      </c>
      <c r="D65" s="4">
        <f t="shared" si="2"/>
        <v>1.8784963928616634</v>
      </c>
      <c r="E65" s="4">
        <f t="shared" si="3"/>
        <v>2.1383086010661287</v>
      </c>
      <c r="G65" s="4">
        <f t="shared" si="1"/>
        <v>1.0402910658940845</v>
      </c>
    </row>
    <row r="66" spans="1:7" x14ac:dyDescent="0.2">
      <c r="A66" s="4">
        <f>IF('True_Odds_Calculator_2-way'!A67="","",'True_Odds_Calculator_2-way'!A67)</f>
        <v>1.96</v>
      </c>
      <c r="B66" s="4">
        <f>IF('True_Odds_Calculator_2-way'!B67="","",'True_Odds_Calculator_2-way'!B67)</f>
        <v>1.9</v>
      </c>
      <c r="C66" s="4">
        <f t="shared" ref="C66:C129" si="4">IF(A66="","",((1/A66)+(1/B66))-1)</f>
        <v>3.6519871106337254E-2</v>
      </c>
      <c r="D66" s="4">
        <f t="shared" si="2"/>
        <v>2.0327510917030565</v>
      </c>
      <c r="E66" s="4">
        <f t="shared" si="3"/>
        <v>1.9682875264270612</v>
      </c>
      <c r="G66" s="4">
        <f t="shared" ref="G66:G129" si="5">IF(A66="","",C66+1)</f>
        <v>1.0365198711063373</v>
      </c>
    </row>
    <row r="67" spans="1:7" x14ac:dyDescent="0.2">
      <c r="A67" s="4">
        <f>IF('True_Odds_Calculator_2-way'!A68="","",'True_Odds_Calculator_2-way'!A68)</f>
        <v>1.89</v>
      </c>
      <c r="B67" s="4">
        <f>IF('True_Odds_Calculator_2-way'!B68="","",'True_Odds_Calculator_2-way'!B68)</f>
        <v>1.97</v>
      </c>
      <c r="C67" s="4">
        <f t="shared" si="4"/>
        <v>3.6714742298498582E-2</v>
      </c>
      <c r="D67" s="4">
        <f t="shared" ref="D67:D130" si="6">IF(A67="","",(2*A67)/(2-($C67*A67)))</f>
        <v>1.9579312702127099</v>
      </c>
      <c r="E67" s="4">
        <f t="shared" ref="E67:E130" si="7">IF(B67="","",(2*B67)/(2-($C67*B67)))</f>
        <v>2.0439162297916722</v>
      </c>
      <c r="G67" s="4">
        <f t="shared" si="5"/>
        <v>1.0367147422984986</v>
      </c>
    </row>
    <row r="68" spans="1:7" x14ac:dyDescent="0.2">
      <c r="A68" s="4">
        <f>IF('True_Odds_Calculator_2-way'!A69="","",'True_Odds_Calculator_2-way'!A69)</f>
        <v>2.06</v>
      </c>
      <c r="B68" s="4">
        <f>IF('True_Odds_Calculator_2-way'!B69="","",'True_Odds_Calculator_2-way'!B69)</f>
        <v>1.83</v>
      </c>
      <c r="C68" s="4">
        <f t="shared" si="4"/>
        <v>3.1884980635577431E-2</v>
      </c>
      <c r="D68" s="4">
        <f t="shared" si="6"/>
        <v>2.1299508446804905</v>
      </c>
      <c r="E68" s="4">
        <f t="shared" si="7"/>
        <v>1.8849942497124856</v>
      </c>
      <c r="G68" s="4">
        <f t="shared" si="5"/>
        <v>1.0318849806355774</v>
      </c>
    </row>
    <row r="69" spans="1:7" x14ac:dyDescent="0.2">
      <c r="A69" s="4">
        <f>IF('True_Odds_Calculator_2-way'!A70="","",'True_Odds_Calculator_2-way'!A70)</f>
        <v>2.1800000000000002</v>
      </c>
      <c r="B69" s="4">
        <f>IF('True_Odds_Calculator_2-way'!B70="","",'True_Odds_Calculator_2-way'!B70)</f>
        <v>1.75</v>
      </c>
      <c r="C69" s="4">
        <f t="shared" si="4"/>
        <v>3.0144167758846541E-2</v>
      </c>
      <c r="D69" s="4">
        <f t="shared" si="6"/>
        <v>2.2540620384047267</v>
      </c>
      <c r="E69" s="4">
        <f t="shared" si="7"/>
        <v>1.797408716136631</v>
      </c>
      <c r="G69" s="4">
        <f t="shared" si="5"/>
        <v>1.0301441677588465</v>
      </c>
    </row>
    <row r="70" spans="1:7" x14ac:dyDescent="0.2">
      <c r="A70" s="4">
        <f>IF('True_Odds_Calculator_2-way'!A71="","",'True_Odds_Calculator_2-way'!A71)</f>
        <v>2.1</v>
      </c>
      <c r="B70" s="4">
        <f>IF('True_Odds_Calculator_2-way'!B71="","",'True_Odds_Calculator_2-way'!B71)</f>
        <v>1.81</v>
      </c>
      <c r="C70" s="4">
        <f t="shared" si="4"/>
        <v>2.8676664035780064E-2</v>
      </c>
      <c r="D70" s="4">
        <f t="shared" si="6"/>
        <v>2.1651951011107946</v>
      </c>
      <c r="E70" s="4">
        <f t="shared" si="7"/>
        <v>1.858225372769494</v>
      </c>
      <c r="G70" s="4">
        <f t="shared" si="5"/>
        <v>1.0286766640357801</v>
      </c>
    </row>
    <row r="71" spans="1:7" x14ac:dyDescent="0.2">
      <c r="A71" s="4">
        <f>IF('True_Odds_Calculator_2-way'!A72="","",'True_Odds_Calculator_2-way'!A72)</f>
        <v>1.7</v>
      </c>
      <c r="B71" s="4">
        <f>IF('True_Odds_Calculator_2-way'!B72="","",'True_Odds_Calculator_2-way'!B72)</f>
        <v>2.2599999999999998</v>
      </c>
      <c r="C71" s="4">
        <f t="shared" si="4"/>
        <v>3.0713170223841679E-2</v>
      </c>
      <c r="D71" s="4">
        <f t="shared" si="6"/>
        <v>1.7455701953657428</v>
      </c>
      <c r="E71" s="4">
        <f t="shared" si="7"/>
        <v>2.3412553321145642</v>
      </c>
      <c r="G71" s="4">
        <f t="shared" si="5"/>
        <v>1.0307131702238417</v>
      </c>
    </row>
    <row r="72" spans="1:7" x14ac:dyDescent="0.2">
      <c r="A72" s="4">
        <f>IF('True_Odds_Calculator_2-way'!A73="","",'True_Odds_Calculator_2-way'!A73)</f>
        <v>2.34</v>
      </c>
      <c r="B72" s="4">
        <f>IF('True_Odds_Calculator_2-way'!B73="","",'True_Odds_Calculator_2-way'!B73)</f>
        <v>1.62</v>
      </c>
      <c r="C72" s="4">
        <f t="shared" si="4"/>
        <v>4.4634377967711192E-2</v>
      </c>
      <c r="D72" s="4">
        <f t="shared" si="6"/>
        <v>2.4689331770222736</v>
      </c>
      <c r="E72" s="4">
        <f t="shared" si="7"/>
        <v>1.6807661612130886</v>
      </c>
      <c r="G72" s="4">
        <f t="shared" si="5"/>
        <v>1.0446343779677112</v>
      </c>
    </row>
    <row r="73" spans="1:7" x14ac:dyDescent="0.2">
      <c r="A73" s="4">
        <f>IF('True_Odds_Calculator_2-way'!A74="","",'True_Odds_Calculator_2-way'!A74)</f>
        <v>2.06</v>
      </c>
      <c r="B73" s="4">
        <f>IF('True_Odds_Calculator_2-way'!B74="","",'True_Odds_Calculator_2-way'!B74)</f>
        <v>1.79</v>
      </c>
      <c r="C73" s="4">
        <f t="shared" si="4"/>
        <v>4.4096111080978329E-2</v>
      </c>
      <c r="D73" s="4">
        <f t="shared" si="6"/>
        <v>2.1580148651021243</v>
      </c>
      <c r="E73" s="4">
        <f t="shared" si="7"/>
        <v>1.8635467731338755</v>
      </c>
      <c r="G73" s="4">
        <f t="shared" si="5"/>
        <v>1.0440961110809783</v>
      </c>
    </row>
    <row r="74" spans="1:7" x14ac:dyDescent="0.2">
      <c r="A74" s="4">
        <f>IF('True_Odds_Calculator_2-way'!A75="","",'True_Odds_Calculator_2-way'!A75)</f>
        <v>2.48</v>
      </c>
      <c r="B74" s="4">
        <f>IF('True_Odds_Calculator_2-way'!B75="","",'True_Odds_Calculator_2-way'!B75)</f>
        <v>1.54</v>
      </c>
      <c r="C74" s="4">
        <f t="shared" si="4"/>
        <v>5.2576455802262334E-2</v>
      </c>
      <c r="D74" s="4">
        <f t="shared" si="6"/>
        <v>2.6529591553209224</v>
      </c>
      <c r="E74" s="4">
        <f t="shared" si="7"/>
        <v>1.6049756261556565</v>
      </c>
      <c r="G74" s="4">
        <f t="shared" si="5"/>
        <v>1.0525764558022623</v>
      </c>
    </row>
    <row r="75" spans="1:7" x14ac:dyDescent="0.2">
      <c r="A75" s="4">
        <f>IF('True_Odds_Calculator_2-way'!A76="","",'True_Odds_Calculator_2-way'!A76)</f>
        <v>2.39</v>
      </c>
      <c r="B75" s="4">
        <f>IF('True_Odds_Calculator_2-way'!B76="","",'True_Odds_Calculator_2-way'!B76)</f>
        <v>1.58</v>
      </c>
      <c r="C75" s="4">
        <f t="shared" si="4"/>
        <v>5.1321434246067277E-2</v>
      </c>
      <c r="D75" s="4">
        <f t="shared" si="6"/>
        <v>2.546153327489717</v>
      </c>
      <c r="E75" s="4">
        <f t="shared" si="7"/>
        <v>1.6467663861148663</v>
      </c>
      <c r="G75" s="4">
        <f t="shared" si="5"/>
        <v>1.0513214342460673</v>
      </c>
    </row>
    <row r="76" spans="1:7" x14ac:dyDescent="0.2">
      <c r="A76" s="4">
        <f>IF('True_Odds_Calculator_2-way'!A77="","",'True_Odds_Calculator_2-way'!A77)</f>
        <v>1.95</v>
      </c>
      <c r="B76" s="4">
        <f>IF('True_Odds_Calculator_2-way'!B77="","",'True_Odds_Calculator_2-way'!B77)</f>
        <v>1.95</v>
      </c>
      <c r="C76" s="4">
        <f t="shared" si="4"/>
        <v>2.5641025641025772E-2</v>
      </c>
      <c r="D76" s="4">
        <f t="shared" si="6"/>
        <v>2.0000000000000004</v>
      </c>
      <c r="E76" s="4">
        <f t="shared" si="7"/>
        <v>2.0000000000000004</v>
      </c>
      <c r="G76" s="4">
        <f t="shared" si="5"/>
        <v>1.0256410256410258</v>
      </c>
    </row>
    <row r="77" spans="1:7" x14ac:dyDescent="0.2">
      <c r="A77" s="4">
        <f>IF('True_Odds_Calculator_2-way'!A78="","",'True_Odds_Calculator_2-way'!A78)</f>
        <v>1.89</v>
      </c>
      <c r="B77" s="4">
        <f>IF('True_Odds_Calculator_2-way'!B78="","",'True_Odds_Calculator_2-way'!B78)</f>
        <v>2.02</v>
      </c>
      <c r="C77" s="4">
        <f t="shared" si="4"/>
        <v>2.4150034051024338E-2</v>
      </c>
      <c r="D77" s="4">
        <f t="shared" si="6"/>
        <v>1.9341405339682862</v>
      </c>
      <c r="E77" s="4">
        <f t="shared" si="7"/>
        <v>2.0705027387602368</v>
      </c>
      <c r="G77" s="4">
        <f t="shared" si="5"/>
        <v>1.0241500340510243</v>
      </c>
    </row>
    <row r="78" spans="1:7" x14ac:dyDescent="0.2">
      <c r="A78" s="4">
        <f>IF('True_Odds_Calculator_2-way'!A79="","",'True_Odds_Calculator_2-way'!A79)</f>
        <v>1.63</v>
      </c>
      <c r="B78" s="4">
        <f>IF('True_Odds_Calculator_2-way'!B79="","",'True_Odds_Calculator_2-way'!B79)</f>
        <v>2.41</v>
      </c>
      <c r="C78" s="4">
        <f t="shared" si="4"/>
        <v>2.8434691851436877E-2</v>
      </c>
      <c r="D78" s="4">
        <f t="shared" si="6"/>
        <v>1.6686702206741284</v>
      </c>
      <c r="E78" s="4">
        <f t="shared" si="7"/>
        <v>2.4955055109106499</v>
      </c>
      <c r="G78" s="4">
        <f t="shared" si="5"/>
        <v>1.0284346918514369</v>
      </c>
    </row>
    <row r="79" spans="1:7" x14ac:dyDescent="0.2">
      <c r="A79" s="4">
        <f>IF('True_Odds_Calculator_2-way'!A80="","",'True_Odds_Calculator_2-way'!A80)</f>
        <v>1.75</v>
      </c>
      <c r="B79" s="4">
        <f>IF('True_Odds_Calculator_2-way'!B80="","",'True_Odds_Calculator_2-way'!B80)</f>
        <v>2.16</v>
      </c>
      <c r="C79" s="4">
        <f t="shared" si="4"/>
        <v>3.4391534391534417E-2</v>
      </c>
      <c r="D79" s="4">
        <f t="shared" si="6"/>
        <v>1.8042959427207637</v>
      </c>
      <c r="E79" s="4">
        <f t="shared" si="7"/>
        <v>2.2433234421364987</v>
      </c>
      <c r="G79" s="4">
        <f t="shared" si="5"/>
        <v>1.0343915343915344</v>
      </c>
    </row>
    <row r="80" spans="1:7" x14ac:dyDescent="0.2">
      <c r="A80" s="4">
        <f>IF('True_Odds_Calculator_2-way'!A81="","",'True_Odds_Calculator_2-way'!A81)</f>
        <v>2.06</v>
      </c>
      <c r="B80" s="4">
        <f>IF('True_Odds_Calculator_2-way'!B81="","",'True_Odds_Calculator_2-way'!B81)</f>
        <v>1.84</v>
      </c>
      <c r="C80" s="4">
        <f t="shared" si="4"/>
        <v>2.891515407344869E-2</v>
      </c>
      <c r="D80" s="4">
        <f t="shared" si="6"/>
        <v>2.1232354918216445</v>
      </c>
      <c r="E80" s="4">
        <f t="shared" si="7"/>
        <v>1.8902852583283463</v>
      </c>
      <c r="G80" s="4">
        <f t="shared" si="5"/>
        <v>1.0289151540734487</v>
      </c>
    </row>
    <row r="81" spans="1:7" x14ac:dyDescent="0.2">
      <c r="A81" s="4">
        <f>IF('True_Odds_Calculator_2-way'!A82="","",'True_Odds_Calculator_2-way'!A82)</f>
        <v>2.0299999999999998</v>
      </c>
      <c r="B81" s="4">
        <f>IF('True_Odds_Calculator_2-way'!B82="","",'True_Odds_Calculator_2-way'!B82)</f>
        <v>1.86</v>
      </c>
      <c r="C81" s="4">
        <f t="shared" si="4"/>
        <v>3.0245246040574214E-2</v>
      </c>
      <c r="D81" s="4">
        <f t="shared" si="6"/>
        <v>2.0942925287037548</v>
      </c>
      <c r="E81" s="4">
        <f t="shared" si="7"/>
        <v>1.9138324294186226</v>
      </c>
      <c r="G81" s="4">
        <f t="shared" si="5"/>
        <v>1.0302452460405742</v>
      </c>
    </row>
    <row r="82" spans="1:7" x14ac:dyDescent="0.2">
      <c r="A82" s="4">
        <f>IF('True_Odds_Calculator_2-way'!A83="","",'True_Odds_Calculator_2-way'!A83)</f>
        <v>1.58</v>
      </c>
      <c r="B82" s="4">
        <f>IF('True_Odds_Calculator_2-way'!B83="","",'True_Odds_Calculator_2-way'!B83)</f>
        <v>2.5</v>
      </c>
      <c r="C82" s="4">
        <f t="shared" si="4"/>
        <v>3.2911392405063244E-2</v>
      </c>
      <c r="D82" s="4">
        <f t="shared" si="6"/>
        <v>1.62217659137577</v>
      </c>
      <c r="E82" s="4">
        <f t="shared" si="7"/>
        <v>2.6072607260726071</v>
      </c>
      <c r="G82" s="4">
        <f t="shared" si="5"/>
        <v>1.0329113924050632</v>
      </c>
    </row>
    <row r="83" spans="1:7" x14ac:dyDescent="0.2">
      <c r="A83" s="4">
        <f>IF('True_Odds_Calculator_2-way'!A84="","",'True_Odds_Calculator_2-way'!A84)</f>
        <v>1.88</v>
      </c>
      <c r="B83" s="4">
        <f>IF('True_Odds_Calculator_2-way'!B84="","",'True_Odds_Calculator_2-way'!B84)</f>
        <v>2.0099999999999998</v>
      </c>
      <c r="C83" s="4">
        <f t="shared" si="4"/>
        <v>2.9427331427966497E-2</v>
      </c>
      <c r="D83" s="4">
        <f t="shared" si="6"/>
        <v>1.9334834220221038</v>
      </c>
      <c r="E83" s="4">
        <f t="shared" si="7"/>
        <v>2.0712563034422273</v>
      </c>
      <c r="G83" s="4">
        <f t="shared" si="5"/>
        <v>1.0294273314279665</v>
      </c>
    </row>
    <row r="84" spans="1:7" x14ac:dyDescent="0.2">
      <c r="A84" s="4">
        <f>IF('True_Odds_Calculator_2-way'!A85="","",'True_Odds_Calculator_2-way'!A85)</f>
        <v>2.02</v>
      </c>
      <c r="B84" s="4">
        <f>IF('True_Odds_Calculator_2-way'!B85="","",'True_Odds_Calculator_2-way'!B85)</f>
        <v>1.88</v>
      </c>
      <c r="C84" s="4">
        <f t="shared" si="4"/>
        <v>2.6964398567516312E-2</v>
      </c>
      <c r="D84" s="4">
        <f t="shared" si="6"/>
        <v>2.0765529308836395</v>
      </c>
      <c r="E84" s="4">
        <f t="shared" si="7"/>
        <v>1.9288906948394962</v>
      </c>
      <c r="G84" s="4">
        <f t="shared" si="5"/>
        <v>1.0269643985675163</v>
      </c>
    </row>
    <row r="85" spans="1:7" x14ac:dyDescent="0.2">
      <c r="A85" s="4">
        <f>IF('True_Odds_Calculator_2-way'!A86="","",'True_Odds_Calculator_2-way'!A86)</f>
        <v>1.97</v>
      </c>
      <c r="B85" s="4">
        <f>IF('True_Odds_Calculator_2-way'!B86="","",'True_Odds_Calculator_2-way'!B86)</f>
        <v>1.92</v>
      </c>
      <c r="C85" s="4">
        <f t="shared" si="4"/>
        <v>2.844754653130277E-2</v>
      </c>
      <c r="D85" s="4">
        <f t="shared" si="6"/>
        <v>2.0267924123888115</v>
      </c>
      <c r="E85" s="4">
        <f t="shared" si="7"/>
        <v>1.9739066903246005</v>
      </c>
      <c r="G85" s="4">
        <f t="shared" si="5"/>
        <v>1.0284475465313028</v>
      </c>
    </row>
    <row r="86" spans="1:7" x14ac:dyDescent="0.2">
      <c r="A86" s="4">
        <f>IF('True_Odds_Calculator_2-way'!A87="","",'True_Odds_Calculator_2-way'!A87)</f>
        <v>2.08</v>
      </c>
      <c r="B86" s="4">
        <f>IF('True_Odds_Calculator_2-way'!B87="","",'True_Odds_Calculator_2-way'!B87)</f>
        <v>1.83</v>
      </c>
      <c r="C86" s="4">
        <f t="shared" si="4"/>
        <v>2.7217318200924545E-2</v>
      </c>
      <c r="D86" s="4">
        <f t="shared" si="6"/>
        <v>2.1405916094927453</v>
      </c>
      <c r="E86" s="4">
        <f t="shared" si="7"/>
        <v>1.8767379942806428</v>
      </c>
      <c r="G86" s="4">
        <f t="shared" si="5"/>
        <v>1.0272173182009245</v>
      </c>
    </row>
    <row r="87" spans="1:7" x14ac:dyDescent="0.2">
      <c r="A87" s="4">
        <f>IF('True_Odds_Calculator_2-way'!A88="","",'True_Odds_Calculator_2-way'!A88)</f>
        <v>2.08</v>
      </c>
      <c r="B87" s="4">
        <f>IF('True_Odds_Calculator_2-way'!B88="","",'True_Odds_Calculator_2-way'!B88)</f>
        <v>1.83</v>
      </c>
      <c r="C87" s="4">
        <f t="shared" si="4"/>
        <v>2.7217318200924545E-2</v>
      </c>
      <c r="D87" s="4">
        <f t="shared" si="6"/>
        <v>2.1405916094927453</v>
      </c>
      <c r="E87" s="4">
        <f t="shared" si="7"/>
        <v>1.8767379942806428</v>
      </c>
      <c r="G87" s="4">
        <f t="shared" si="5"/>
        <v>1.0272173182009245</v>
      </c>
    </row>
    <row r="88" spans="1:7" x14ac:dyDescent="0.2">
      <c r="A88" s="4">
        <f>IF('True_Odds_Calculator_2-way'!A89="","",'True_Odds_Calculator_2-way'!A89)</f>
        <v>1.57</v>
      </c>
      <c r="B88" s="4">
        <f>IF('True_Odds_Calculator_2-way'!B89="","",'True_Odds_Calculator_2-way'!B89)</f>
        <v>2.52</v>
      </c>
      <c r="C88" s="4">
        <f t="shared" si="4"/>
        <v>3.3768071984632497E-2</v>
      </c>
      <c r="D88" s="4">
        <f t="shared" si="6"/>
        <v>1.6127506929724442</v>
      </c>
      <c r="E88" s="4">
        <f t="shared" si="7"/>
        <v>2.6319850984566258</v>
      </c>
      <c r="G88" s="4">
        <f t="shared" si="5"/>
        <v>1.0337680719846325</v>
      </c>
    </row>
    <row r="89" spans="1:7" x14ac:dyDescent="0.2">
      <c r="A89" s="4">
        <f>IF('True_Odds_Calculator_2-way'!A90="","",'True_Odds_Calculator_2-way'!A90)</f>
        <v>1.48</v>
      </c>
      <c r="B89" s="4">
        <f>IF('True_Odds_Calculator_2-way'!B90="","",'True_Odds_Calculator_2-way'!B90)</f>
        <v>2.75</v>
      </c>
      <c r="C89" s="4">
        <f t="shared" si="4"/>
        <v>3.9312039312039193E-2</v>
      </c>
      <c r="D89" s="4">
        <f t="shared" si="6"/>
        <v>1.5243445692883895</v>
      </c>
      <c r="E89" s="4">
        <f t="shared" si="7"/>
        <v>2.907142857142857</v>
      </c>
      <c r="G89" s="4">
        <f t="shared" si="5"/>
        <v>1.0393120393120392</v>
      </c>
    </row>
    <row r="90" spans="1:7" x14ac:dyDescent="0.2">
      <c r="A90" s="4">
        <f>IF('True_Odds_Calculator_2-way'!A91="","",'True_Odds_Calculator_2-way'!A91)</f>
        <v>1.45</v>
      </c>
      <c r="B90" s="4">
        <f>IF('True_Odds_Calculator_2-way'!B91="","",'True_Odds_Calculator_2-way'!B91)</f>
        <v>2.84</v>
      </c>
      <c r="C90" s="4">
        <f t="shared" si="4"/>
        <v>4.1767848470131153E-2</v>
      </c>
      <c r="D90" s="4">
        <f t="shared" si="6"/>
        <v>1.495279593318809</v>
      </c>
      <c r="E90" s="4">
        <f t="shared" si="7"/>
        <v>3.0190615835777126</v>
      </c>
      <c r="G90" s="4">
        <f t="shared" si="5"/>
        <v>1.0417678484701312</v>
      </c>
    </row>
    <row r="91" spans="1:7" x14ac:dyDescent="0.2">
      <c r="A91" s="4">
        <f>IF('True_Odds_Calculator_2-way'!A92="","",'True_Odds_Calculator_2-way'!A92)</f>
        <v>2.42</v>
      </c>
      <c r="B91" s="4">
        <f>IF('True_Odds_Calculator_2-way'!B92="","",'True_Odds_Calculator_2-way'!B92)</f>
        <v>1.61</v>
      </c>
      <c r="C91" s="4">
        <f t="shared" si="4"/>
        <v>3.4341152918228035E-2</v>
      </c>
      <c r="D91" s="4">
        <f t="shared" si="6"/>
        <v>2.5249173741170372</v>
      </c>
      <c r="E91" s="4">
        <f t="shared" si="7"/>
        <v>1.655773235306617</v>
      </c>
      <c r="G91" s="4">
        <f t="shared" si="5"/>
        <v>1.034341152918228</v>
      </c>
    </row>
    <row r="92" spans="1:7" x14ac:dyDescent="0.2">
      <c r="A92" s="4">
        <f>IF('True_Odds_Calculator_2-way'!A93="","",'True_Odds_Calculator_2-way'!A93)</f>
        <v>2.4700000000000002</v>
      </c>
      <c r="B92" s="4">
        <f>IF('True_Odds_Calculator_2-way'!B93="","",'True_Odds_Calculator_2-way'!B93)</f>
        <v>1.59</v>
      </c>
      <c r="C92" s="4">
        <f t="shared" si="4"/>
        <v>3.37891172052045E-2</v>
      </c>
      <c r="D92" s="4">
        <f t="shared" si="6"/>
        <v>2.5775604633610079</v>
      </c>
      <c r="E92" s="4">
        <f t="shared" si="7"/>
        <v>1.6338901254342355</v>
      </c>
      <c r="G92" s="4">
        <f t="shared" si="5"/>
        <v>1.0337891172052045</v>
      </c>
    </row>
    <row r="93" spans="1:7" x14ac:dyDescent="0.2">
      <c r="A93" s="4">
        <f>IF('True_Odds_Calculator_2-way'!A94="","",'True_Odds_Calculator_2-way'!A94)</f>
        <v>1.63</v>
      </c>
      <c r="B93" s="4">
        <f>IF('True_Odds_Calculator_2-way'!B94="","",'True_Odds_Calculator_2-way'!B94)</f>
        <v>2.38</v>
      </c>
      <c r="C93" s="4">
        <f t="shared" si="4"/>
        <v>3.3664999742228252E-2</v>
      </c>
      <c r="D93" s="4">
        <f t="shared" si="6"/>
        <v>1.6759839288028686</v>
      </c>
      <c r="E93" s="4">
        <f t="shared" si="7"/>
        <v>2.4793251102447753</v>
      </c>
      <c r="G93" s="4">
        <f t="shared" si="5"/>
        <v>1.0336649997422283</v>
      </c>
    </row>
    <row r="94" spans="1:7" x14ac:dyDescent="0.2">
      <c r="A94" s="4">
        <f>IF('True_Odds_Calculator_2-way'!A95="","",'True_Odds_Calculator_2-way'!A95)</f>
        <v>1.48</v>
      </c>
      <c r="B94" s="4">
        <f>IF('True_Odds_Calculator_2-way'!B95="","",'True_Odds_Calculator_2-way'!B95)</f>
        <v>2.71</v>
      </c>
      <c r="C94" s="4">
        <f t="shared" si="4"/>
        <v>4.4679365712576136E-2</v>
      </c>
      <c r="D94" s="4">
        <f t="shared" si="6"/>
        <v>1.5306060143489544</v>
      </c>
      <c r="E94" s="4">
        <f t="shared" si="7"/>
        <v>2.8846375143843503</v>
      </c>
      <c r="G94" s="4">
        <f t="shared" si="5"/>
        <v>1.0446793657125761</v>
      </c>
    </row>
    <row r="95" spans="1:7" x14ac:dyDescent="0.2">
      <c r="A95" s="4">
        <f>IF('True_Odds_Calculator_2-way'!A96="","",'True_Odds_Calculator_2-way'!A96)</f>
        <v>1.91</v>
      </c>
      <c r="B95" s="4">
        <f>IF('True_Odds_Calculator_2-way'!B96="","",'True_Odds_Calculator_2-way'!B96)</f>
        <v>1.98</v>
      </c>
      <c r="C95" s="4">
        <f t="shared" si="4"/>
        <v>2.861071447458885E-2</v>
      </c>
      <c r="D95" s="4">
        <f t="shared" si="6"/>
        <v>1.9636533568721115</v>
      </c>
      <c r="E95" s="4">
        <f t="shared" si="7"/>
        <v>2.0377175494369308</v>
      </c>
      <c r="G95" s="4">
        <f t="shared" si="5"/>
        <v>1.0286107144745888</v>
      </c>
    </row>
    <row r="96" spans="1:7" x14ac:dyDescent="0.2">
      <c r="A96" s="4">
        <f>IF('True_Odds_Calculator_2-way'!A97="","",'True_Odds_Calculator_2-way'!A97)</f>
        <v>2.5099999999999998</v>
      </c>
      <c r="B96" s="4">
        <f>IF('True_Odds_Calculator_2-way'!B97="","",'True_Odds_Calculator_2-way'!B97)</f>
        <v>1.57</v>
      </c>
      <c r="C96" s="4">
        <f t="shared" si="4"/>
        <v>3.5349049661227649E-2</v>
      </c>
      <c r="D96" s="4">
        <f t="shared" si="6"/>
        <v>2.6265204785550034</v>
      </c>
      <c r="E96" s="4">
        <f t="shared" si="7"/>
        <v>1.6148093511176675</v>
      </c>
      <c r="G96" s="4">
        <f t="shared" si="5"/>
        <v>1.0353490496612276</v>
      </c>
    </row>
    <row r="97" spans="1:7" x14ac:dyDescent="0.2">
      <c r="A97" s="4">
        <f>IF('True_Odds_Calculator_2-way'!A98="","",'True_Odds_Calculator_2-way'!A98)</f>
        <v>1.85</v>
      </c>
      <c r="B97" s="4">
        <f>IF('True_Odds_Calculator_2-way'!B98="","",'True_Odds_Calculator_2-way'!B98)</f>
        <v>2.0099999999999998</v>
      </c>
      <c r="C97" s="4">
        <f t="shared" si="4"/>
        <v>3.80529783514858E-2</v>
      </c>
      <c r="D97" s="4">
        <f t="shared" si="6"/>
        <v>1.9174938764986464</v>
      </c>
      <c r="E97" s="4">
        <f t="shared" si="7"/>
        <v>2.0899255304201207</v>
      </c>
      <c r="G97" s="4">
        <f t="shared" si="5"/>
        <v>1.0380529783514858</v>
      </c>
    </row>
    <row r="98" spans="1:7" x14ac:dyDescent="0.2">
      <c r="A98" s="4">
        <f>IF('True_Odds_Calculator_2-way'!A99="","",'True_Odds_Calculator_2-way'!A99)</f>
        <v>2.15</v>
      </c>
      <c r="B98" s="4">
        <f>IF('True_Odds_Calculator_2-way'!B99="","",'True_Odds_Calculator_2-way'!B99)</f>
        <v>1.73</v>
      </c>
      <c r="C98" s="4">
        <f t="shared" si="4"/>
        <v>4.3150961150692391E-2</v>
      </c>
      <c r="D98" s="4">
        <f t="shared" si="6"/>
        <v>2.2545840278830127</v>
      </c>
      <c r="E98" s="4">
        <f t="shared" si="7"/>
        <v>1.7970769416596208</v>
      </c>
      <c r="G98" s="4">
        <f t="shared" si="5"/>
        <v>1.0431509611506924</v>
      </c>
    </row>
    <row r="99" spans="1:7" x14ac:dyDescent="0.2">
      <c r="A99" s="4">
        <f>IF('True_Odds_Calculator_2-way'!A100="","",'True_Odds_Calculator_2-way'!A100)</f>
        <v>2.0699999999999998</v>
      </c>
      <c r="B99" s="4">
        <f>IF('True_Odds_Calculator_2-way'!B100="","",'True_Odds_Calculator_2-way'!B100)</f>
        <v>1.78</v>
      </c>
      <c r="C99" s="4">
        <f t="shared" si="4"/>
        <v>4.4889540248602255E-2</v>
      </c>
      <c r="D99" s="4">
        <f t="shared" si="6"/>
        <v>2.1708596005420371</v>
      </c>
      <c r="E99" s="4">
        <f t="shared" si="7"/>
        <v>1.8540733658732955</v>
      </c>
      <c r="G99" s="4">
        <f t="shared" si="5"/>
        <v>1.0448895402486023</v>
      </c>
    </row>
    <row r="100" spans="1:7" x14ac:dyDescent="0.2">
      <c r="A100" s="4">
        <f>IF('True_Odds_Calculator_2-way'!A101="","",'True_Odds_Calculator_2-way'!A101)</f>
        <v>2.04</v>
      </c>
      <c r="B100" s="4">
        <f>IF('True_Odds_Calculator_2-way'!B101="","",'True_Odds_Calculator_2-way'!B101)</f>
        <v>1.85</v>
      </c>
      <c r="C100" s="4">
        <f t="shared" si="4"/>
        <v>3.0736618971912932E-2</v>
      </c>
      <c r="D100" s="4">
        <f t="shared" si="6"/>
        <v>2.1060267857142851</v>
      </c>
      <c r="E100" s="4">
        <f t="shared" si="7"/>
        <v>1.9041372351160444</v>
      </c>
      <c r="G100" s="4">
        <f t="shared" si="5"/>
        <v>1.0307366189719129</v>
      </c>
    </row>
    <row r="101" spans="1:7" x14ac:dyDescent="0.2">
      <c r="A101" s="4">
        <f>IF('True_Odds_Calculator_2-way'!A102="","",'True_Odds_Calculator_2-way'!A102)</f>
        <v>1.86</v>
      </c>
      <c r="B101" s="4">
        <f>IF('True_Odds_Calculator_2-way'!B102="","",'True_Odds_Calculator_2-way'!B102)</f>
        <v>1.99</v>
      </c>
      <c r="C101" s="4">
        <f t="shared" si="4"/>
        <v>4.0146971416220811E-2</v>
      </c>
      <c r="D101" s="4">
        <f t="shared" si="6"/>
        <v>1.9321396878425641</v>
      </c>
      <c r="E101" s="4">
        <f t="shared" si="7"/>
        <v>2.0728005824046591</v>
      </c>
      <c r="G101" s="4">
        <f t="shared" si="5"/>
        <v>1.0401469714162208</v>
      </c>
    </row>
    <row r="102" spans="1:7" x14ac:dyDescent="0.2">
      <c r="A102" s="4">
        <f>IF('True_Odds_Calculator_2-way'!A103="","",'True_Odds_Calculator_2-way'!A103)</f>
        <v>1.58</v>
      </c>
      <c r="B102" s="4">
        <f>IF('True_Odds_Calculator_2-way'!B103="","",'True_Odds_Calculator_2-way'!B103)</f>
        <v>2.38</v>
      </c>
      <c r="C102" s="4">
        <f t="shared" si="4"/>
        <v>5.3079459631953929E-2</v>
      </c>
      <c r="D102" s="4">
        <f t="shared" si="6"/>
        <v>1.6491535830190334</v>
      </c>
      <c r="E102" s="4">
        <f t="shared" si="7"/>
        <v>2.5404675043912981</v>
      </c>
      <c r="G102" s="4">
        <f t="shared" si="5"/>
        <v>1.0530794596319539</v>
      </c>
    </row>
    <row r="103" spans="1:7" x14ac:dyDescent="0.2">
      <c r="A103" s="4">
        <f>IF('True_Odds_Calculator_2-way'!A104="","",'True_Odds_Calculator_2-way'!A104)</f>
        <v>1.64</v>
      </c>
      <c r="B103" s="4">
        <f>IF('True_Odds_Calculator_2-way'!B104="","",'True_Odds_Calculator_2-way'!B104)</f>
        <v>2.2599999999999998</v>
      </c>
      <c r="C103" s="4">
        <f t="shared" si="4"/>
        <v>5.2233973667170197E-2</v>
      </c>
      <c r="D103" s="4">
        <f t="shared" si="6"/>
        <v>1.7133875739644968</v>
      </c>
      <c r="E103" s="4">
        <f t="shared" si="7"/>
        <v>2.4017625712804556</v>
      </c>
      <c r="G103" s="4">
        <f t="shared" si="5"/>
        <v>1.0522339736671702</v>
      </c>
    </row>
    <row r="104" spans="1:7" x14ac:dyDescent="0.2">
      <c r="A104" s="4">
        <f>IF('True_Odds_Calculator_2-way'!A105="","",'True_Odds_Calculator_2-way'!A105)</f>
        <v>1.66</v>
      </c>
      <c r="B104" s="4">
        <f>IF('True_Odds_Calculator_2-way'!B105="","",'True_Odds_Calculator_2-way'!B105)</f>
        <v>2.2200000000000002</v>
      </c>
      <c r="C104" s="4">
        <f t="shared" si="4"/>
        <v>5.2860089004667321E-2</v>
      </c>
      <c r="D104" s="4">
        <f t="shared" si="6"/>
        <v>1.7361726184867614</v>
      </c>
      <c r="E104" s="4">
        <f t="shared" si="7"/>
        <v>2.3583770638679127</v>
      </c>
      <c r="G104" s="4">
        <f t="shared" si="5"/>
        <v>1.0528600890046673</v>
      </c>
    </row>
    <row r="105" spans="1:7" x14ac:dyDescent="0.2">
      <c r="A105" s="4">
        <f>IF('True_Odds_Calculator_2-way'!A106="","",'True_Odds_Calculator_2-way'!A106)</f>
        <v>1.65</v>
      </c>
      <c r="B105" s="4">
        <f>IF('True_Odds_Calculator_2-way'!B106="","",'True_Odds_Calculator_2-way'!B106)</f>
        <v>2.2400000000000002</v>
      </c>
      <c r="C105" s="4">
        <f t="shared" si="4"/>
        <v>5.2489177489177585E-2</v>
      </c>
      <c r="D105" s="4">
        <f t="shared" si="6"/>
        <v>1.7246850209986002</v>
      </c>
      <c r="E105" s="4">
        <f t="shared" si="7"/>
        <v>2.3799098518995501</v>
      </c>
      <c r="G105" s="4">
        <f t="shared" si="5"/>
        <v>1.0524891774891776</v>
      </c>
    </row>
    <row r="106" spans="1:7" x14ac:dyDescent="0.2">
      <c r="A106" s="4">
        <f>IF('True_Odds_Calculator_2-way'!A107="","",'True_Odds_Calculator_2-way'!A107)</f>
        <v>1.7</v>
      </c>
      <c r="B106" s="4">
        <f>IF('True_Odds_Calculator_2-way'!B107="","",'True_Odds_Calculator_2-way'!B107)</f>
        <v>2.15</v>
      </c>
      <c r="C106" s="4">
        <f t="shared" si="4"/>
        <v>5.3351573187414569E-2</v>
      </c>
      <c r="D106" s="4">
        <f t="shared" si="6"/>
        <v>1.7807551766138856</v>
      </c>
      <c r="E106" s="4">
        <f t="shared" si="7"/>
        <v>2.280811232449298</v>
      </c>
      <c r="G106" s="4">
        <f t="shared" si="5"/>
        <v>1.0533515731874146</v>
      </c>
    </row>
    <row r="107" spans="1:7" x14ac:dyDescent="0.2">
      <c r="A107" s="4">
        <f>IF('True_Odds_Calculator_2-way'!A108="","",'True_Odds_Calculator_2-way'!A108)</f>
        <v>1.79</v>
      </c>
      <c r="B107" s="4">
        <f>IF('True_Odds_Calculator_2-way'!B108="","",'True_Odds_Calculator_2-way'!B108)</f>
        <v>2.0299999999999998</v>
      </c>
      <c r="C107" s="4">
        <f t="shared" si="4"/>
        <v>5.1270055315518537E-2</v>
      </c>
      <c r="D107" s="4">
        <f t="shared" si="6"/>
        <v>1.8760874616000205</v>
      </c>
      <c r="E107" s="4">
        <f t="shared" si="7"/>
        <v>2.1414385478975744</v>
      </c>
      <c r="G107" s="4">
        <f t="shared" si="5"/>
        <v>1.0512700553155185</v>
      </c>
    </row>
    <row r="108" spans="1:7" x14ac:dyDescent="0.2">
      <c r="A108" s="4">
        <f>IF('True_Odds_Calculator_2-way'!A109="","",'True_Odds_Calculator_2-way'!A109)</f>
        <v>1.64</v>
      </c>
      <c r="B108" s="4">
        <f>IF('True_Odds_Calculator_2-way'!B109="","",'True_Odds_Calculator_2-way'!B109)</f>
        <v>2.2599999999999998</v>
      </c>
      <c r="C108" s="4">
        <f t="shared" si="4"/>
        <v>5.2233973667170197E-2</v>
      </c>
      <c r="D108" s="4">
        <f t="shared" si="6"/>
        <v>1.7133875739644968</v>
      </c>
      <c r="E108" s="4">
        <f t="shared" si="7"/>
        <v>2.4017625712804556</v>
      </c>
      <c r="G108" s="4">
        <f t="shared" si="5"/>
        <v>1.0522339736671702</v>
      </c>
    </row>
    <row r="109" spans="1:7" x14ac:dyDescent="0.2">
      <c r="A109" s="4">
        <f>IF('True_Odds_Calculator_2-way'!A110="","",'True_Odds_Calculator_2-way'!A110)</f>
        <v>1.8</v>
      </c>
      <c r="B109" s="4">
        <f>IF('True_Odds_Calculator_2-way'!B110="","",'True_Odds_Calculator_2-way'!B110)</f>
        <v>2.0299999999999998</v>
      </c>
      <c r="C109" s="4">
        <f t="shared" si="4"/>
        <v>4.816639299397929E-2</v>
      </c>
      <c r="D109" s="4">
        <f t="shared" si="6"/>
        <v>1.8815653964984556</v>
      </c>
      <c r="E109" s="4">
        <f t="shared" si="7"/>
        <v>2.1343457943925235</v>
      </c>
      <c r="G109" s="4">
        <f t="shared" si="5"/>
        <v>1.0481663929939793</v>
      </c>
    </row>
    <row r="110" spans="1:7" x14ac:dyDescent="0.2">
      <c r="A110" s="4">
        <f>IF('True_Odds_Calculator_2-way'!A111="","",'True_Odds_Calculator_2-way'!A111)</f>
        <v>1.6</v>
      </c>
      <c r="B110" s="4">
        <f>IF('True_Odds_Calculator_2-way'!B111="","",'True_Odds_Calculator_2-way'!B111)</f>
        <v>2.2999999999999998</v>
      </c>
      <c r="C110" s="4">
        <f t="shared" si="4"/>
        <v>5.9782608695652328E-2</v>
      </c>
      <c r="D110" s="4">
        <f t="shared" si="6"/>
        <v>1.6803652968036533</v>
      </c>
      <c r="E110" s="4">
        <f t="shared" si="7"/>
        <v>2.4697986577181212</v>
      </c>
      <c r="G110" s="4">
        <f t="shared" si="5"/>
        <v>1.0597826086956523</v>
      </c>
    </row>
    <row r="111" spans="1:7" x14ac:dyDescent="0.2">
      <c r="A111" s="4">
        <f>IF('True_Odds_Calculator_2-way'!A112="","",'True_Odds_Calculator_2-way'!A112)</f>
        <v>1.46</v>
      </c>
      <c r="B111" s="4">
        <f>IF('True_Odds_Calculator_2-way'!B112="","",'True_Odds_Calculator_2-way'!B112)</f>
        <v>2.68</v>
      </c>
      <c r="C111" s="4">
        <f t="shared" si="4"/>
        <v>5.8065835207524064E-2</v>
      </c>
      <c r="D111" s="4">
        <f t="shared" si="6"/>
        <v>1.5246259351620948</v>
      </c>
      <c r="E111" s="4">
        <f t="shared" si="7"/>
        <v>2.906120023767083</v>
      </c>
      <c r="G111" s="4">
        <f t="shared" si="5"/>
        <v>1.0580658352075241</v>
      </c>
    </row>
    <row r="112" spans="1:7" x14ac:dyDescent="0.2">
      <c r="A112" s="4">
        <f>IF('True_Odds_Calculator_2-way'!A113="","",'True_Odds_Calculator_2-way'!A113)</f>
        <v>2.09</v>
      </c>
      <c r="B112" s="4">
        <f>IF('True_Odds_Calculator_2-way'!B113="","",'True_Odds_Calculator_2-way'!B113)</f>
        <v>1.82</v>
      </c>
      <c r="C112" s="4">
        <f t="shared" si="4"/>
        <v>2.7919448972080652E-2</v>
      </c>
      <c r="D112" s="4">
        <f t="shared" si="6"/>
        <v>2.152810006225593</v>
      </c>
      <c r="E112" s="4">
        <f t="shared" si="7"/>
        <v>1.8674456281604401</v>
      </c>
      <c r="G112" s="4">
        <f t="shared" si="5"/>
        <v>1.0279194489720807</v>
      </c>
    </row>
    <row r="113" spans="1:7" x14ac:dyDescent="0.2">
      <c r="A113" s="4">
        <f>IF('True_Odds_Calculator_2-way'!A114="","",'True_Odds_Calculator_2-way'!A114)</f>
        <v>1.39</v>
      </c>
      <c r="B113" s="4">
        <f>IF('True_Odds_Calculator_2-way'!B114="","",'True_Odds_Calculator_2-way'!B114)</f>
        <v>3.19</v>
      </c>
      <c r="C113" s="4">
        <f t="shared" si="4"/>
        <v>3.2904084256106136E-2</v>
      </c>
      <c r="D113" s="4">
        <f t="shared" si="6"/>
        <v>1.4225309186570636</v>
      </c>
      <c r="E113" s="4">
        <f t="shared" si="7"/>
        <v>3.3666907102995336</v>
      </c>
      <c r="G113" s="4">
        <f t="shared" si="5"/>
        <v>1.0329040842561061</v>
      </c>
    </row>
    <row r="114" spans="1:7" x14ac:dyDescent="0.2">
      <c r="A114" s="4">
        <f>IF('True_Odds_Calculator_2-way'!A115="","",'True_Odds_Calculator_2-way'!A115)</f>
        <v>2.06</v>
      </c>
      <c r="B114" s="4">
        <f>IF('True_Odds_Calculator_2-way'!B115="","",'True_Odds_Calculator_2-way'!B115)</f>
        <v>1.85</v>
      </c>
      <c r="C114" s="4">
        <f t="shared" si="4"/>
        <v>2.5977433744424072E-2</v>
      </c>
      <c r="D114" s="4">
        <f t="shared" si="6"/>
        <v>2.1166342682588173</v>
      </c>
      <c r="E114" s="4">
        <f t="shared" si="7"/>
        <v>1.8955483710519774</v>
      </c>
      <c r="G114" s="4">
        <f t="shared" si="5"/>
        <v>1.0259774337444241</v>
      </c>
    </row>
    <row r="115" spans="1:7" x14ac:dyDescent="0.2">
      <c r="A115" s="4">
        <f>IF('True_Odds_Calculator_2-way'!A116="","",'True_Odds_Calculator_2-way'!A116)</f>
        <v>2.2400000000000002</v>
      </c>
      <c r="B115" s="4">
        <f>IF('True_Odds_Calculator_2-way'!B116="","",'True_Odds_Calculator_2-way'!B116)</f>
        <v>1.71</v>
      </c>
      <c r="C115" s="4">
        <f t="shared" si="4"/>
        <v>3.1223893065998265E-2</v>
      </c>
      <c r="D115" s="4">
        <f t="shared" si="6"/>
        <v>2.3211731911283482</v>
      </c>
      <c r="E115" s="4">
        <f t="shared" si="7"/>
        <v>1.7569030364186771</v>
      </c>
      <c r="G115" s="4">
        <f t="shared" si="5"/>
        <v>1.0312238930659983</v>
      </c>
    </row>
    <row r="116" spans="1:7" x14ac:dyDescent="0.2">
      <c r="A116" s="4">
        <f>IF('True_Odds_Calculator_2-way'!A117="","",'True_Odds_Calculator_2-way'!A117)</f>
        <v>2.2999999999999998</v>
      </c>
      <c r="B116" s="4">
        <f>IF('True_Odds_Calculator_2-way'!B117="","",'True_Odds_Calculator_2-way'!B117)</f>
        <v>1.68</v>
      </c>
      <c r="C116" s="4">
        <f t="shared" si="4"/>
        <v>3.002070393374745E-2</v>
      </c>
      <c r="D116" s="4">
        <f t="shared" si="6"/>
        <v>2.3822441430332923</v>
      </c>
      <c r="E116" s="4">
        <f t="shared" si="7"/>
        <v>1.7234611953612846</v>
      </c>
      <c r="G116" s="4">
        <f t="shared" si="5"/>
        <v>1.0300207039337475</v>
      </c>
    </row>
    <row r="117" spans="1:7" x14ac:dyDescent="0.2">
      <c r="A117" s="4">
        <f>IF('True_Odds_Calculator_2-way'!A118="","",'True_Odds_Calculator_2-way'!A118)</f>
        <v>2.72</v>
      </c>
      <c r="B117" s="4">
        <f>IF('True_Odds_Calculator_2-way'!B118="","",'True_Odds_Calculator_2-way'!B118)</f>
        <v>1.49</v>
      </c>
      <c r="C117" s="4">
        <f t="shared" si="4"/>
        <v>3.8787998420844794E-2</v>
      </c>
      <c r="D117" s="4">
        <f t="shared" si="6"/>
        <v>2.871475131075528</v>
      </c>
      <c r="E117" s="4">
        <f t="shared" si="7"/>
        <v>1.5343378511395471</v>
      </c>
      <c r="G117" s="4">
        <f t="shared" si="5"/>
        <v>1.0387879984208448</v>
      </c>
    </row>
    <row r="118" spans="1:7" x14ac:dyDescent="0.2">
      <c r="A118" s="4">
        <f>IF('True_Odds_Calculator_2-way'!A119="","",'True_Odds_Calculator_2-way'!A119)</f>
        <v>2.59</v>
      </c>
      <c r="B118" s="4">
        <f>IF('True_Odds_Calculator_2-way'!B119="","",'True_Odds_Calculator_2-way'!B119)</f>
        <v>1.53</v>
      </c>
      <c r="C118" s="4">
        <f t="shared" si="4"/>
        <v>3.9695157342216181E-2</v>
      </c>
      <c r="D118" s="4">
        <f t="shared" si="6"/>
        <v>2.7303544975367759</v>
      </c>
      <c r="E118" s="4">
        <f t="shared" si="7"/>
        <v>1.5779162601787884</v>
      </c>
      <c r="G118" s="4">
        <f t="shared" si="5"/>
        <v>1.0396951573422162</v>
      </c>
    </row>
    <row r="119" spans="1:7" x14ac:dyDescent="0.2">
      <c r="A119" s="4">
        <f>IF('True_Odds_Calculator_2-way'!A120="","",'True_Odds_Calculator_2-way'!A120)</f>
        <v>2.79</v>
      </c>
      <c r="B119" s="4">
        <f>IF('True_Odds_Calculator_2-way'!B120="","",'True_Odds_Calculator_2-way'!B120)</f>
        <v>1.47</v>
      </c>
      <c r="C119" s="4">
        <f t="shared" si="4"/>
        <v>3.8695047911637692E-2</v>
      </c>
      <c r="D119" s="4">
        <f t="shared" si="6"/>
        <v>2.9491964189407831</v>
      </c>
      <c r="E119" s="4">
        <f t="shared" si="7"/>
        <v>1.5130319296109787</v>
      </c>
      <c r="G119" s="4">
        <f t="shared" si="5"/>
        <v>1.0386950479116377</v>
      </c>
    </row>
    <row r="120" spans="1:7" x14ac:dyDescent="0.2">
      <c r="A120" s="4">
        <f>IF('True_Odds_Calculator_2-way'!A121="","",'True_Odds_Calculator_2-way'!A121)</f>
        <v>2.0099999999999998</v>
      </c>
      <c r="B120" s="4">
        <f>IF('True_Odds_Calculator_2-way'!B121="","",'True_Odds_Calculator_2-way'!B121)</f>
        <v>1.85</v>
      </c>
      <c r="C120" s="4">
        <f t="shared" si="4"/>
        <v>3.80529783514858E-2</v>
      </c>
      <c r="D120" s="4">
        <f t="shared" si="6"/>
        <v>2.0899255304201207</v>
      </c>
      <c r="E120" s="4">
        <f t="shared" si="7"/>
        <v>1.9174938764986464</v>
      </c>
      <c r="G120" s="4">
        <f t="shared" si="5"/>
        <v>1.0380529783514858</v>
      </c>
    </row>
    <row r="121" spans="1:7" x14ac:dyDescent="0.2">
      <c r="A121" s="4">
        <f>IF('True_Odds_Calculator_2-way'!A122="","",'True_Odds_Calculator_2-way'!A122)</f>
        <v>1.89</v>
      </c>
      <c r="B121" s="4">
        <f>IF('True_Odds_Calculator_2-way'!B122="","",'True_Odds_Calculator_2-way'!B122)</f>
        <v>1.95</v>
      </c>
      <c r="C121" s="4">
        <f t="shared" si="4"/>
        <v>4.1921041921042068E-2</v>
      </c>
      <c r="D121" s="4">
        <f t="shared" si="6"/>
        <v>1.9679615538646378</v>
      </c>
      <c r="E121" s="4">
        <f t="shared" si="7"/>
        <v>2.0330988829127019</v>
      </c>
      <c r="G121" s="4">
        <f t="shared" si="5"/>
        <v>1.0419210419210421</v>
      </c>
    </row>
    <row r="122" spans="1:7" x14ac:dyDescent="0.2">
      <c r="A122" s="4">
        <f>IF('True_Odds_Calculator_2-way'!A123="","",'True_Odds_Calculator_2-way'!A123)</f>
        <v>1.75</v>
      </c>
      <c r="B122" s="4">
        <f>IF('True_Odds_Calculator_2-way'!B123="","",'True_Odds_Calculator_2-way'!B123)</f>
        <v>2.11</v>
      </c>
      <c r="C122" s="4">
        <f t="shared" si="4"/>
        <v>4.5362220717670931E-2</v>
      </c>
      <c r="D122" s="4">
        <f t="shared" si="6"/>
        <v>1.8223318938926589</v>
      </c>
      <c r="E122" s="4">
        <f t="shared" si="7"/>
        <v>2.2160540135033755</v>
      </c>
      <c r="G122" s="4">
        <f t="shared" si="5"/>
        <v>1.0453622207176709</v>
      </c>
    </row>
    <row r="123" spans="1:7" x14ac:dyDescent="0.2">
      <c r="A123" s="4">
        <f>IF('True_Odds_Calculator_2-way'!A124="","",'True_Odds_Calculator_2-way'!A124)</f>
        <v>1.66</v>
      </c>
      <c r="B123" s="4">
        <f>IF('True_Odds_Calculator_2-way'!B124="","",'True_Odds_Calculator_2-way'!B124)</f>
        <v>2.27</v>
      </c>
      <c r="C123" s="4">
        <f t="shared" si="4"/>
        <v>4.2938272915450382E-2</v>
      </c>
      <c r="D123" s="4">
        <f t="shared" si="6"/>
        <v>1.7213466721483714</v>
      </c>
      <c r="E123" s="4">
        <f t="shared" si="7"/>
        <v>2.3862959913874993</v>
      </c>
      <c r="G123" s="4">
        <f t="shared" si="5"/>
        <v>1.0429382729154504</v>
      </c>
    </row>
    <row r="124" spans="1:7" x14ac:dyDescent="0.2">
      <c r="A124" s="4">
        <f>IF('True_Odds_Calculator_2-way'!A125="","",'True_Odds_Calculator_2-way'!A125)</f>
        <v>1.75</v>
      </c>
      <c r="B124" s="4">
        <f>IF('True_Odds_Calculator_2-way'!B125="","",'True_Odds_Calculator_2-way'!B125)</f>
        <v>2.13</v>
      </c>
      <c r="C124" s="4">
        <f t="shared" si="4"/>
        <v>4.091213950368866E-2</v>
      </c>
      <c r="D124" s="4">
        <f t="shared" si="6"/>
        <v>1.8149726110772972</v>
      </c>
      <c r="E124" s="4">
        <f t="shared" si="7"/>
        <v>2.2270351008215079</v>
      </c>
      <c r="G124" s="4">
        <f t="shared" si="5"/>
        <v>1.0409121395036887</v>
      </c>
    </row>
    <row r="125" spans="1:7" x14ac:dyDescent="0.2">
      <c r="A125" s="4">
        <f>IF('True_Odds_Calculator_2-way'!A126="","",'True_Odds_Calculator_2-way'!A126)</f>
        <v>1.63</v>
      </c>
      <c r="B125" s="4">
        <f>IF('True_Odds_Calculator_2-way'!B126="","",'True_Odds_Calculator_2-way'!B126)</f>
        <v>2.3199999999999998</v>
      </c>
      <c r="C125" s="4">
        <f t="shared" si="4"/>
        <v>4.4531415273958208E-2</v>
      </c>
      <c r="D125" s="4">
        <f t="shared" si="6"/>
        <v>1.6913856337776187</v>
      </c>
      <c r="E125" s="4">
        <f t="shared" si="7"/>
        <v>2.4463708112304308</v>
      </c>
      <c r="G125" s="4">
        <f t="shared" si="5"/>
        <v>1.0445314152739582</v>
      </c>
    </row>
    <row r="126" spans="1:7" x14ac:dyDescent="0.2">
      <c r="A126" s="4">
        <f>IF('True_Odds_Calculator_2-way'!A127="","",'True_Odds_Calculator_2-way'!A127)</f>
        <v>1.75</v>
      </c>
      <c r="B126" s="4">
        <f>IF('True_Odds_Calculator_2-way'!B127="","",'True_Odds_Calculator_2-way'!B127)</f>
        <v>2.12</v>
      </c>
      <c r="C126" s="4">
        <f t="shared" si="4"/>
        <v>4.3126684636118462E-2</v>
      </c>
      <c r="D126" s="4">
        <f t="shared" si="6"/>
        <v>1.8186274509803919</v>
      </c>
      <c r="E126" s="4">
        <f t="shared" si="7"/>
        <v>2.2215568862275448</v>
      </c>
      <c r="G126" s="4">
        <f t="shared" si="5"/>
        <v>1.0431266846361185</v>
      </c>
    </row>
    <row r="127" spans="1:7" x14ac:dyDescent="0.2">
      <c r="A127" s="4">
        <f>IF('True_Odds_Calculator_2-way'!A128="","",'True_Odds_Calculator_2-way'!A128)</f>
        <v>1.62</v>
      </c>
      <c r="B127" s="4">
        <f>IF('True_Odds_Calculator_2-way'!B128="","",'True_Odds_Calculator_2-way'!B128)</f>
        <v>2.35</v>
      </c>
      <c r="C127" s="4">
        <f t="shared" si="4"/>
        <v>4.2815865510900997E-2</v>
      </c>
      <c r="D127" s="4">
        <f t="shared" si="6"/>
        <v>1.6782014547057529</v>
      </c>
      <c r="E127" s="4">
        <f t="shared" si="7"/>
        <v>2.4744881377965555</v>
      </c>
      <c r="G127" s="4">
        <f t="shared" si="5"/>
        <v>1.042815865510901</v>
      </c>
    </row>
    <row r="128" spans="1:7" x14ac:dyDescent="0.2">
      <c r="A128" s="4">
        <f>IF('True_Odds_Calculator_2-way'!A129="","",'True_Odds_Calculator_2-way'!A129)</f>
        <v>1.83</v>
      </c>
      <c r="B128" s="4">
        <f>IF('True_Odds_Calculator_2-way'!B129="","",'True_Odds_Calculator_2-way'!B129)</f>
        <v>2.08</v>
      </c>
      <c r="C128" s="4">
        <f t="shared" si="4"/>
        <v>2.7217318200924545E-2</v>
      </c>
      <c r="D128" s="4">
        <f t="shared" si="6"/>
        <v>1.8767379942806428</v>
      </c>
      <c r="E128" s="4">
        <f t="shared" si="7"/>
        <v>2.1405916094927453</v>
      </c>
      <c r="G128" s="4">
        <f t="shared" si="5"/>
        <v>1.0272173182009245</v>
      </c>
    </row>
    <row r="129" spans="1:7" x14ac:dyDescent="0.2">
      <c r="A129" s="4">
        <f>IF('True_Odds_Calculator_2-way'!A130="","",'True_Odds_Calculator_2-way'!A130)</f>
        <v>1.6</v>
      </c>
      <c r="B129" s="4">
        <f>IF('True_Odds_Calculator_2-way'!B130="","",'True_Odds_Calculator_2-way'!B130)</f>
        <v>2.4700000000000002</v>
      </c>
      <c r="C129" s="4">
        <f t="shared" si="4"/>
        <v>2.9858299595141746E-2</v>
      </c>
      <c r="D129" s="4">
        <f t="shared" si="6"/>
        <v>1.6391538780588968</v>
      </c>
      <c r="E129" s="4">
        <f t="shared" si="7"/>
        <v>2.5645684620376383</v>
      </c>
      <c r="G129" s="4">
        <f t="shared" si="5"/>
        <v>1.0298582995951417</v>
      </c>
    </row>
    <row r="130" spans="1:7" x14ac:dyDescent="0.2">
      <c r="A130" s="4">
        <f>IF('True_Odds_Calculator_2-way'!A131="","",'True_Odds_Calculator_2-way'!A131)</f>
        <v>1.87</v>
      </c>
      <c r="B130" s="4">
        <f>IF('True_Odds_Calculator_2-way'!B131="","",'True_Odds_Calculator_2-way'!B131)</f>
        <v>2.02</v>
      </c>
      <c r="C130" s="4">
        <f t="shared" ref="C130:C193" si="8">IF(A130="","",((1/A130)+(1/B130))-1)</f>
        <v>2.9808863239265015E-2</v>
      </c>
      <c r="D130" s="4">
        <f t="shared" si="6"/>
        <v>1.9236135865967305</v>
      </c>
      <c r="E130" s="4">
        <f t="shared" si="7"/>
        <v>2.082703865027292</v>
      </c>
      <c r="G130" s="4">
        <f t="shared" ref="G130:G193" si="9">IF(A130="","",C130+1)</f>
        <v>1.029808863239265</v>
      </c>
    </row>
    <row r="131" spans="1:7" x14ac:dyDescent="0.2">
      <c r="A131" s="4">
        <f>IF('True_Odds_Calculator_2-way'!A132="","",'True_Odds_Calculator_2-way'!A132)</f>
        <v>1.81</v>
      </c>
      <c r="B131" s="4">
        <f>IF('True_Odds_Calculator_2-way'!B132="","",'True_Odds_Calculator_2-way'!B132)</f>
        <v>2.09</v>
      </c>
      <c r="C131" s="4">
        <f t="shared" si="8"/>
        <v>3.0955087366835166E-2</v>
      </c>
      <c r="D131" s="4">
        <f t="shared" ref="D131:D194" si="10">IF(A131="","",(2*A131)/(2-($C131*A131)))</f>
        <v>1.8621674173619833</v>
      </c>
      <c r="E131" s="4">
        <f t="shared" ref="E131:E194" si="11">IF(B131="","",(2*B131)/(2-($C131*B131)))</f>
        <v>2.159867538325388</v>
      </c>
      <c r="G131" s="4">
        <f t="shared" si="9"/>
        <v>1.0309550873668352</v>
      </c>
    </row>
    <row r="132" spans="1:7" x14ac:dyDescent="0.2">
      <c r="A132" s="4">
        <f>IF('True_Odds_Calculator_2-way'!A133="","",'True_Odds_Calculator_2-way'!A133)</f>
        <v>1.95</v>
      </c>
      <c r="B132" s="4">
        <f>IF('True_Odds_Calculator_2-way'!B133="","",'True_Odds_Calculator_2-way'!B133)</f>
        <v>1.93</v>
      </c>
      <c r="C132" s="4">
        <f t="shared" si="8"/>
        <v>3.0955227846419575E-2</v>
      </c>
      <c r="D132" s="4">
        <f t="shared" si="10"/>
        <v>2.0106851876586083</v>
      </c>
      <c r="E132" s="4">
        <f t="shared" si="11"/>
        <v>1.9894277785119598</v>
      </c>
      <c r="G132" s="4">
        <f t="shared" si="9"/>
        <v>1.0309552278464196</v>
      </c>
    </row>
    <row r="133" spans="1:7" x14ac:dyDescent="0.2">
      <c r="A133" s="4">
        <f>IF('True_Odds_Calculator_2-way'!A134="","",'True_Odds_Calculator_2-way'!A134)</f>
        <v>2.23</v>
      </c>
      <c r="B133" s="4">
        <f>IF('True_Odds_Calculator_2-way'!B134="","",'True_Odds_Calculator_2-way'!B134)</f>
        <v>1.72</v>
      </c>
      <c r="C133" s="4">
        <f t="shared" si="8"/>
        <v>2.982584211075201E-2</v>
      </c>
      <c r="D133" s="4">
        <f t="shared" si="10"/>
        <v>2.3067115708443593</v>
      </c>
      <c r="E133" s="4">
        <f t="shared" si="11"/>
        <v>1.7652798232695142</v>
      </c>
      <c r="G133" s="4">
        <f t="shared" si="9"/>
        <v>1.029825842110752</v>
      </c>
    </row>
    <row r="134" spans="1:7" x14ac:dyDescent="0.2">
      <c r="A134" s="4">
        <f>IF('True_Odds_Calculator_2-way'!A135="","",'True_Odds_Calculator_2-way'!A135)</f>
        <v>1.83</v>
      </c>
      <c r="B134" s="4">
        <f>IF('True_Odds_Calculator_2-way'!B135="","",'True_Odds_Calculator_2-way'!B135)</f>
        <v>2.08</v>
      </c>
      <c r="C134" s="4">
        <f t="shared" si="8"/>
        <v>2.7217318200924545E-2</v>
      </c>
      <c r="D134" s="4">
        <f t="shared" si="10"/>
        <v>1.8767379942806428</v>
      </c>
      <c r="E134" s="4">
        <f t="shared" si="11"/>
        <v>2.1405916094927453</v>
      </c>
      <c r="G134" s="4">
        <f t="shared" si="9"/>
        <v>1.0272173182009245</v>
      </c>
    </row>
    <row r="135" spans="1:7" x14ac:dyDescent="0.2">
      <c r="A135" s="4">
        <f>IF('True_Odds_Calculator_2-way'!A136="","",'True_Odds_Calculator_2-way'!A136)</f>
        <v>1.49</v>
      </c>
      <c r="B135" s="4">
        <f>IF('True_Odds_Calculator_2-way'!B136="","",'True_Odds_Calculator_2-way'!B136)</f>
        <v>2.74</v>
      </c>
      <c r="C135" s="4">
        <f t="shared" si="8"/>
        <v>3.6104443246950613E-2</v>
      </c>
      <c r="D135" s="4">
        <f t="shared" si="10"/>
        <v>1.5311855380114767</v>
      </c>
      <c r="E135" s="4">
        <f t="shared" si="11"/>
        <v>2.882581374002684</v>
      </c>
      <c r="G135" s="4">
        <f t="shared" si="9"/>
        <v>1.0361044432469506</v>
      </c>
    </row>
    <row r="136" spans="1:7" x14ac:dyDescent="0.2">
      <c r="A136" s="4">
        <f>IF('True_Odds_Calculator_2-way'!A137="","",'True_Odds_Calculator_2-way'!A137)</f>
        <v>1.8</v>
      </c>
      <c r="B136" s="4">
        <f>IF('True_Odds_Calculator_2-way'!B137="","",'True_Odds_Calculator_2-way'!B137)</f>
        <v>2.11</v>
      </c>
      <c r="C136" s="4">
        <f t="shared" si="8"/>
        <v>2.9489204844655115E-2</v>
      </c>
      <c r="D136" s="4">
        <f t="shared" si="10"/>
        <v>1.8490749756572542</v>
      </c>
      <c r="E136" s="4">
        <f t="shared" si="11"/>
        <v>2.1777522935779814</v>
      </c>
      <c r="G136" s="4">
        <f t="shared" si="9"/>
        <v>1.0294892048446551</v>
      </c>
    </row>
    <row r="137" spans="1:7" x14ac:dyDescent="0.2">
      <c r="A137" s="4">
        <f>IF('True_Odds_Calculator_2-way'!A138="","",'True_Odds_Calculator_2-way'!A138)</f>
        <v>1.78</v>
      </c>
      <c r="B137" s="4">
        <f>IF('True_Odds_Calculator_2-way'!B138="","",'True_Odds_Calculator_2-way'!B138)</f>
        <v>2.15</v>
      </c>
      <c r="C137" s="4">
        <f t="shared" si="8"/>
        <v>2.6914031878756184E-2</v>
      </c>
      <c r="D137" s="4">
        <f t="shared" si="10"/>
        <v>1.8236835835120324</v>
      </c>
      <c r="E137" s="4">
        <f t="shared" si="11"/>
        <v>2.2140584321666186</v>
      </c>
      <c r="G137" s="4">
        <f t="shared" si="9"/>
        <v>1.0269140318787562</v>
      </c>
    </row>
    <row r="138" spans="1:7" x14ac:dyDescent="0.2">
      <c r="A138" s="4">
        <f>IF('True_Odds_Calculator_2-way'!A139="","",'True_Odds_Calculator_2-way'!A139)</f>
        <v>1.61</v>
      </c>
      <c r="B138" s="4">
        <f>IF('True_Odds_Calculator_2-way'!B139="","",'True_Odds_Calculator_2-way'!B139)</f>
        <v>2.4500000000000002</v>
      </c>
      <c r="C138" s="4">
        <f t="shared" si="8"/>
        <v>2.9281277728482547E-2</v>
      </c>
      <c r="D138" s="4">
        <f t="shared" si="10"/>
        <v>1.6488661302121432</v>
      </c>
      <c r="E138" s="4">
        <f t="shared" si="11"/>
        <v>2.5411499436302138</v>
      </c>
      <c r="G138" s="4">
        <f t="shared" si="9"/>
        <v>1.0292812777284825</v>
      </c>
    </row>
    <row r="139" spans="1:7" x14ac:dyDescent="0.2">
      <c r="A139" s="4">
        <f>IF('True_Odds_Calculator_2-way'!A140="","",'True_Odds_Calculator_2-way'!A140)</f>
        <v>2.1</v>
      </c>
      <c r="B139" s="4">
        <f>IF('True_Odds_Calculator_2-way'!B140="","",'True_Odds_Calculator_2-way'!B140)</f>
        <v>1.81</v>
      </c>
      <c r="C139" s="4">
        <f t="shared" si="8"/>
        <v>2.8676664035780064E-2</v>
      </c>
      <c r="D139" s="4">
        <f t="shared" si="10"/>
        <v>2.1651951011107946</v>
      </c>
      <c r="E139" s="4">
        <f t="shared" si="11"/>
        <v>1.858225372769494</v>
      </c>
      <c r="G139" s="4">
        <f t="shared" si="9"/>
        <v>1.0286766640357801</v>
      </c>
    </row>
    <row r="140" spans="1:7" x14ac:dyDescent="0.2">
      <c r="A140" s="4">
        <f>IF('True_Odds_Calculator_2-way'!A141="","",'True_Odds_Calculator_2-way'!A141)</f>
        <v>1.89</v>
      </c>
      <c r="B140" s="4">
        <f>IF('True_Odds_Calculator_2-way'!B141="","",'True_Odds_Calculator_2-way'!B141)</f>
        <v>2.0099999999999998</v>
      </c>
      <c r="C140" s="4">
        <f t="shared" si="8"/>
        <v>2.6612966911474523E-2</v>
      </c>
      <c r="D140" s="4">
        <f t="shared" si="10"/>
        <v>1.9387583250401901</v>
      </c>
      <c r="E140" s="4">
        <f t="shared" si="11"/>
        <v>2.065236891462122</v>
      </c>
      <c r="G140" s="4">
        <f t="shared" si="9"/>
        <v>1.0266129669114745</v>
      </c>
    </row>
    <row r="141" spans="1:7" x14ac:dyDescent="0.2">
      <c r="A141" s="4">
        <f>IF('True_Odds_Calculator_2-way'!A142="","",'True_Odds_Calculator_2-way'!A142)</f>
        <v>2.2200000000000002</v>
      </c>
      <c r="B141" s="4">
        <f>IF('True_Odds_Calculator_2-way'!B142="","",'True_Odds_Calculator_2-way'!B142)</f>
        <v>1.73</v>
      </c>
      <c r="C141" s="4">
        <f t="shared" si="8"/>
        <v>2.8485132531375301E-2</v>
      </c>
      <c r="D141" s="4">
        <f t="shared" si="10"/>
        <v>2.2924849280725841</v>
      </c>
      <c r="E141" s="4">
        <f t="shared" si="11"/>
        <v>1.7737034129219971</v>
      </c>
      <c r="G141" s="4">
        <f t="shared" si="9"/>
        <v>1.0284851325313753</v>
      </c>
    </row>
    <row r="142" spans="1:7" x14ac:dyDescent="0.2">
      <c r="A142" s="4">
        <f>IF('True_Odds_Calculator_2-way'!A143="","",'True_Odds_Calculator_2-way'!A143)</f>
        <v>2.06</v>
      </c>
      <c r="B142" s="4">
        <f>IF('True_Odds_Calculator_2-way'!B143="","",'True_Odds_Calculator_2-way'!B143)</f>
        <v>1.85</v>
      </c>
      <c r="C142" s="4">
        <f t="shared" si="8"/>
        <v>2.5977433744424072E-2</v>
      </c>
      <c r="D142" s="4">
        <f t="shared" si="10"/>
        <v>2.1166342682588173</v>
      </c>
      <c r="E142" s="4">
        <f t="shared" si="11"/>
        <v>1.8955483710519774</v>
      </c>
      <c r="G142" s="4">
        <f t="shared" si="9"/>
        <v>1.0259774337444241</v>
      </c>
    </row>
    <row r="143" spans="1:7" x14ac:dyDescent="0.2">
      <c r="A143" s="4">
        <f>IF('True_Odds_Calculator_2-way'!A144="","",'True_Odds_Calculator_2-way'!A144)</f>
        <v>1.68</v>
      </c>
      <c r="B143" s="4">
        <f>IF('True_Odds_Calculator_2-way'!B144="","",'True_Odds_Calculator_2-way'!B144)</f>
        <v>2.2000000000000002</v>
      </c>
      <c r="C143" s="4">
        <f t="shared" si="8"/>
        <v>4.9783549783549708E-2</v>
      </c>
      <c r="D143" s="4">
        <f t="shared" si="10"/>
        <v>1.7533206831119543</v>
      </c>
      <c r="E143" s="4">
        <f t="shared" si="11"/>
        <v>2.327455919395466</v>
      </c>
      <c r="G143" s="4">
        <f t="shared" si="9"/>
        <v>1.0497835497835497</v>
      </c>
    </row>
    <row r="144" spans="1:7" x14ac:dyDescent="0.2">
      <c r="A144" s="4">
        <f>IF('True_Odds_Calculator_2-way'!A145="","",'True_Odds_Calculator_2-way'!A145)</f>
        <v>1.53</v>
      </c>
      <c r="B144" s="4">
        <f>IF('True_Odds_Calculator_2-way'!B145="","",'True_Odds_Calculator_2-way'!B145)</f>
        <v>2.4900000000000002</v>
      </c>
      <c r="C144" s="4">
        <f t="shared" si="8"/>
        <v>5.5201196944641318E-2</v>
      </c>
      <c r="D144" s="4">
        <f t="shared" si="10"/>
        <v>1.5974589596829991</v>
      </c>
      <c r="E144" s="4">
        <f t="shared" si="11"/>
        <v>2.6737551321191706</v>
      </c>
      <c r="G144" s="4">
        <f t="shared" si="9"/>
        <v>1.0552011969446413</v>
      </c>
    </row>
    <row r="145" spans="1:7" x14ac:dyDescent="0.2">
      <c r="A145" s="4">
        <f>IF('True_Odds_Calculator_2-way'!A146="","",'True_Odds_Calculator_2-way'!A146)</f>
        <v>2.41</v>
      </c>
      <c r="B145" s="4">
        <f>IF('True_Odds_Calculator_2-way'!B146="","",'True_Odds_Calculator_2-way'!B146)</f>
        <v>1.57</v>
      </c>
      <c r="C145" s="4">
        <f t="shared" si="8"/>
        <v>5.1880434495335193E-2</v>
      </c>
      <c r="D145" s="4">
        <f t="shared" si="10"/>
        <v>2.5707103305363996</v>
      </c>
      <c r="E145" s="4">
        <f t="shared" si="11"/>
        <v>1.6366546272465774</v>
      </c>
      <c r="G145" s="4">
        <f t="shared" si="9"/>
        <v>1.0518804344953352</v>
      </c>
    </row>
    <row r="146" spans="1:7" x14ac:dyDescent="0.2">
      <c r="A146" s="4">
        <f>IF('True_Odds_Calculator_2-way'!A147="","",'True_Odds_Calculator_2-way'!A147)</f>
        <v>2.27</v>
      </c>
      <c r="B146" s="4">
        <f>IF('True_Odds_Calculator_2-way'!B147="","",'True_Odds_Calculator_2-way'!B147)</f>
        <v>1.63</v>
      </c>
      <c r="C146" s="4">
        <f t="shared" si="8"/>
        <v>5.4025566876570785E-2</v>
      </c>
      <c r="D146" s="4">
        <f t="shared" si="10"/>
        <v>2.418286984085487</v>
      </c>
      <c r="E146" s="4">
        <f t="shared" si="11"/>
        <v>1.7050759199096792</v>
      </c>
      <c r="G146" s="4">
        <f t="shared" si="9"/>
        <v>1.0540255668765708</v>
      </c>
    </row>
    <row r="147" spans="1:7" x14ac:dyDescent="0.2">
      <c r="A147" s="4">
        <f>IF('True_Odds_Calculator_2-way'!A148="","",'True_Odds_Calculator_2-way'!A148)</f>
        <v>1.69</v>
      </c>
      <c r="B147" s="4">
        <f>IF('True_Odds_Calculator_2-way'!B148="","",'True_Odds_Calculator_2-way'!B148)</f>
        <v>2.2799999999999998</v>
      </c>
      <c r="C147" s="4">
        <f t="shared" si="8"/>
        <v>3.0312467559431067E-2</v>
      </c>
      <c r="D147" s="4">
        <f t="shared" si="10"/>
        <v>1.7344256391789699</v>
      </c>
      <c r="E147" s="4">
        <f t="shared" si="11"/>
        <v>2.3616082373130669</v>
      </c>
      <c r="G147" s="4">
        <f t="shared" si="9"/>
        <v>1.0303124675594311</v>
      </c>
    </row>
    <row r="148" spans="1:7" x14ac:dyDescent="0.2">
      <c r="A148" s="4">
        <f>IF('True_Odds_Calculator_2-way'!A149="","",'True_Odds_Calculator_2-way'!A149)</f>
        <v>1.97</v>
      </c>
      <c r="B148" s="4">
        <f>IF('True_Odds_Calculator_2-way'!B149="","",'True_Odds_Calculator_2-way'!B149)</f>
        <v>1.93</v>
      </c>
      <c r="C148" s="4">
        <f t="shared" si="8"/>
        <v>2.5748928223876311E-2</v>
      </c>
      <c r="D148" s="4">
        <f t="shared" si="10"/>
        <v>2.0212647191728026</v>
      </c>
      <c r="E148" s="4">
        <f t="shared" si="11"/>
        <v>1.9791780536685666</v>
      </c>
      <c r="G148" s="4">
        <f t="shared" si="9"/>
        <v>1.0257489282238763</v>
      </c>
    </row>
    <row r="149" spans="1:7" x14ac:dyDescent="0.2">
      <c r="A149" s="4">
        <f>IF('True_Odds_Calculator_2-way'!A150="","",'True_Odds_Calculator_2-way'!A150)</f>
        <v>1.96</v>
      </c>
      <c r="B149" s="4">
        <f>IF('True_Odds_Calculator_2-way'!B150="","",'True_Odds_Calculator_2-way'!B150)</f>
        <v>1.94</v>
      </c>
      <c r="C149" s="4">
        <f t="shared" si="8"/>
        <v>2.5667999158426325E-2</v>
      </c>
      <c r="D149" s="4">
        <f t="shared" si="10"/>
        <v>2.0105752961082914</v>
      </c>
      <c r="E149" s="4">
        <f t="shared" si="11"/>
        <v>1.9895353704478862</v>
      </c>
      <c r="G149" s="4">
        <f t="shared" si="9"/>
        <v>1.0256679991584263</v>
      </c>
    </row>
    <row r="150" spans="1:7" x14ac:dyDescent="0.2">
      <c r="A150" s="4">
        <f>IF('True_Odds_Calculator_2-way'!A151="","",'True_Odds_Calculator_2-way'!A151)</f>
        <v>1.4</v>
      </c>
      <c r="B150" s="4">
        <f>IF('True_Odds_Calculator_2-way'!B151="","",'True_Odds_Calculator_2-way'!B151)</f>
        <v>3.09</v>
      </c>
      <c r="C150" s="4">
        <f t="shared" si="8"/>
        <v>3.7910309754970006E-2</v>
      </c>
      <c r="D150" s="4">
        <f t="shared" si="10"/>
        <v>1.4381648936170213</v>
      </c>
      <c r="E150" s="4">
        <f t="shared" si="11"/>
        <v>3.2822458270106223</v>
      </c>
      <c r="G150" s="4">
        <f t="shared" si="9"/>
        <v>1.03791030975497</v>
      </c>
    </row>
    <row r="151" spans="1:7" x14ac:dyDescent="0.2">
      <c r="A151" s="4">
        <f>IF('True_Odds_Calculator_2-way'!A152="","",'True_Odds_Calculator_2-way'!A152)</f>
        <v>1.6</v>
      </c>
      <c r="B151" s="4">
        <f>IF('True_Odds_Calculator_2-way'!B152="","",'True_Odds_Calculator_2-way'!B152)</f>
        <v>2.4700000000000002</v>
      </c>
      <c r="C151" s="4">
        <f t="shared" si="8"/>
        <v>2.9858299595141746E-2</v>
      </c>
      <c r="D151" s="4">
        <f t="shared" si="10"/>
        <v>1.6391538780588968</v>
      </c>
      <c r="E151" s="4">
        <f t="shared" si="11"/>
        <v>2.5645684620376383</v>
      </c>
      <c r="G151" s="4">
        <f t="shared" si="9"/>
        <v>1.0298582995951417</v>
      </c>
    </row>
    <row r="152" spans="1:7" x14ac:dyDescent="0.2">
      <c r="A152" s="4">
        <f>IF('True_Odds_Calculator_2-way'!A153="","",'True_Odds_Calculator_2-way'!A153)</f>
        <v>1.49</v>
      </c>
      <c r="B152" s="4">
        <f>IF('True_Odds_Calculator_2-way'!B153="","",'True_Odds_Calculator_2-way'!B153)</f>
        <v>2.75</v>
      </c>
      <c r="C152" s="4">
        <f t="shared" si="8"/>
        <v>3.4777303233679113E-2</v>
      </c>
      <c r="D152" s="4">
        <f t="shared" si="10"/>
        <v>1.5296313579094729</v>
      </c>
      <c r="E152" s="4">
        <f t="shared" si="11"/>
        <v>2.8881057268722468</v>
      </c>
      <c r="G152" s="4">
        <f t="shared" si="9"/>
        <v>1.0347773032336791</v>
      </c>
    </row>
    <row r="153" spans="1:7" x14ac:dyDescent="0.2">
      <c r="A153" s="4">
        <f>IF('True_Odds_Calculator_2-way'!A154="","",'True_Odds_Calculator_2-way'!A154)</f>
        <v>1.94</v>
      </c>
      <c r="B153" s="4">
        <f>IF('True_Odds_Calculator_2-way'!B154="","",'True_Odds_Calculator_2-way'!B154)</f>
        <v>1.96</v>
      </c>
      <c r="C153" s="4">
        <f t="shared" si="8"/>
        <v>2.5667999158426325E-2</v>
      </c>
      <c r="D153" s="4">
        <f t="shared" si="10"/>
        <v>1.9895353704478862</v>
      </c>
      <c r="E153" s="4">
        <f t="shared" si="11"/>
        <v>2.0105752961082914</v>
      </c>
      <c r="G153" s="4">
        <f t="shared" si="9"/>
        <v>1.0256679991584263</v>
      </c>
    </row>
    <row r="154" spans="1:7" x14ac:dyDescent="0.2">
      <c r="A154" s="4">
        <f>IF('True_Odds_Calculator_2-way'!A155="","",'True_Odds_Calculator_2-way'!A155)</f>
        <v>1.71</v>
      </c>
      <c r="B154" s="4">
        <f>IF('True_Odds_Calculator_2-way'!B155="","",'True_Odds_Calculator_2-way'!B155)</f>
        <v>2.2200000000000002</v>
      </c>
      <c r="C154" s="4">
        <f t="shared" si="8"/>
        <v>3.5245772087877381E-2</v>
      </c>
      <c r="D154" s="4">
        <f t="shared" si="10"/>
        <v>1.7631322279503969</v>
      </c>
      <c r="E154" s="4">
        <f t="shared" si="11"/>
        <v>2.3103888990323171</v>
      </c>
      <c r="G154" s="4">
        <f t="shared" si="9"/>
        <v>1.0352457720878774</v>
      </c>
    </row>
    <row r="155" spans="1:7" x14ac:dyDescent="0.2">
      <c r="A155" s="4">
        <f>IF('True_Odds_Calculator_2-way'!A156="","",'True_Odds_Calculator_2-way'!A156)</f>
        <v>2.0099999999999998</v>
      </c>
      <c r="B155" s="4">
        <f>IF('True_Odds_Calculator_2-way'!B156="","",'True_Odds_Calculator_2-way'!B156)</f>
        <v>1.87</v>
      </c>
      <c r="C155" s="4">
        <f t="shared" si="8"/>
        <v>3.22717960997152E-2</v>
      </c>
      <c r="D155" s="4">
        <f t="shared" si="10"/>
        <v>2.0773758532069522</v>
      </c>
      <c r="E155" s="4">
        <f t="shared" si="11"/>
        <v>1.9281811886013285</v>
      </c>
      <c r="G155" s="4">
        <f t="shared" si="9"/>
        <v>1.0322717960997152</v>
      </c>
    </row>
    <row r="156" spans="1:7" x14ac:dyDescent="0.2">
      <c r="A156" s="4">
        <f>IF('True_Odds_Calculator_2-way'!A157="","",'True_Odds_Calculator_2-way'!A157)</f>
        <v>1.58</v>
      </c>
      <c r="B156" s="4">
        <f>IF('True_Odds_Calculator_2-way'!B157="","",'True_Odds_Calculator_2-way'!B157)</f>
        <v>2.5</v>
      </c>
      <c r="C156" s="4">
        <f t="shared" si="8"/>
        <v>3.2911392405063244E-2</v>
      </c>
      <c r="D156" s="4">
        <f t="shared" si="10"/>
        <v>1.62217659137577</v>
      </c>
      <c r="E156" s="4">
        <f t="shared" si="11"/>
        <v>2.6072607260726071</v>
      </c>
      <c r="G156" s="4">
        <f t="shared" si="9"/>
        <v>1.0329113924050632</v>
      </c>
    </row>
    <row r="157" spans="1:7" x14ac:dyDescent="0.2">
      <c r="A157" s="4">
        <f>IF('True_Odds_Calculator_2-way'!A158="","",'True_Odds_Calculator_2-way'!A158)</f>
        <v>1.48</v>
      </c>
      <c r="B157" s="4">
        <f>IF('True_Odds_Calculator_2-way'!B158="","",'True_Odds_Calculator_2-way'!B158)</f>
        <v>2.75</v>
      </c>
      <c r="C157" s="4">
        <f t="shared" si="8"/>
        <v>3.9312039312039193E-2</v>
      </c>
      <c r="D157" s="4">
        <f t="shared" si="10"/>
        <v>1.5243445692883895</v>
      </c>
      <c r="E157" s="4">
        <f t="shared" si="11"/>
        <v>2.907142857142857</v>
      </c>
      <c r="G157" s="4">
        <f t="shared" si="9"/>
        <v>1.0393120393120392</v>
      </c>
    </row>
    <row r="158" spans="1:7" x14ac:dyDescent="0.2">
      <c r="A158" s="4">
        <f>IF('True_Odds_Calculator_2-way'!A159="","",'True_Odds_Calculator_2-way'!A159)</f>
        <v>2.2400000000000002</v>
      </c>
      <c r="B158" s="4">
        <f>IF('True_Odds_Calculator_2-way'!B159="","",'True_Odds_Calculator_2-way'!B159)</f>
        <v>1.7</v>
      </c>
      <c r="C158" s="4">
        <f t="shared" si="8"/>
        <v>3.4663865546218364E-2</v>
      </c>
      <c r="D158" s="4">
        <f t="shared" si="10"/>
        <v>2.3304773561811505</v>
      </c>
      <c r="E158" s="4">
        <f t="shared" si="11"/>
        <v>1.7516099356025756</v>
      </c>
      <c r="G158" s="4">
        <f t="shared" si="9"/>
        <v>1.0346638655462184</v>
      </c>
    </row>
    <row r="159" spans="1:7" x14ac:dyDescent="0.2">
      <c r="A159" s="4">
        <f>IF('True_Odds_Calculator_2-way'!A160="","",'True_Odds_Calculator_2-way'!A160)</f>
        <v>1.64</v>
      </c>
      <c r="B159" s="4">
        <f>IF('True_Odds_Calculator_2-way'!B160="","",'True_Odds_Calculator_2-way'!B160)</f>
        <v>2.34</v>
      </c>
      <c r="C159" s="4">
        <f t="shared" si="8"/>
        <v>3.7106524911402872E-2</v>
      </c>
      <c r="D159" s="4">
        <f t="shared" si="10"/>
        <v>1.6914668547249645</v>
      </c>
      <c r="E159" s="4">
        <f t="shared" si="11"/>
        <v>2.4462009178990307</v>
      </c>
      <c r="G159" s="4">
        <f t="shared" si="9"/>
        <v>1.0371065249114029</v>
      </c>
    </row>
    <row r="160" spans="1:7" x14ac:dyDescent="0.2">
      <c r="A160" s="4">
        <f>IF('True_Odds_Calculator_2-way'!A161="","",'True_Odds_Calculator_2-way'!A161)</f>
        <v>1.56</v>
      </c>
      <c r="B160" s="4">
        <f>IF('True_Odds_Calculator_2-way'!B161="","",'True_Odds_Calculator_2-way'!B161)</f>
        <v>2.5</v>
      </c>
      <c r="C160" s="4">
        <f t="shared" si="8"/>
        <v>4.102564102564088E-2</v>
      </c>
      <c r="D160" s="4">
        <f t="shared" si="10"/>
        <v>1.6115702479338843</v>
      </c>
      <c r="E160" s="4">
        <f t="shared" si="11"/>
        <v>2.6351351351351346</v>
      </c>
      <c r="G160" s="4">
        <f t="shared" si="9"/>
        <v>1.0410256410256409</v>
      </c>
    </row>
    <row r="161" spans="1:7" x14ac:dyDescent="0.2">
      <c r="A161" s="4">
        <f>IF('True_Odds_Calculator_2-way'!A162="","",'True_Odds_Calculator_2-way'!A162)</f>
        <v>2.4700000000000002</v>
      </c>
      <c r="B161" s="4">
        <f>IF('True_Odds_Calculator_2-way'!B162="","",'True_Odds_Calculator_2-way'!B162)</f>
        <v>1.59</v>
      </c>
      <c r="C161" s="4">
        <f t="shared" si="8"/>
        <v>3.37891172052045E-2</v>
      </c>
      <c r="D161" s="4">
        <f t="shared" si="10"/>
        <v>2.5775604633610079</v>
      </c>
      <c r="E161" s="4">
        <f t="shared" si="11"/>
        <v>1.6338901254342355</v>
      </c>
      <c r="G161" s="4">
        <f t="shared" si="9"/>
        <v>1.0337891172052045</v>
      </c>
    </row>
    <row r="162" spans="1:7" x14ac:dyDescent="0.2">
      <c r="A162" s="4">
        <f>IF('True_Odds_Calculator_2-way'!A163="","",'True_Odds_Calculator_2-way'!A163)</f>
        <v>1.93</v>
      </c>
      <c r="B162" s="4">
        <f>IF('True_Odds_Calculator_2-way'!B163="","",'True_Odds_Calculator_2-way'!B163)</f>
        <v>1.97</v>
      </c>
      <c r="C162" s="4">
        <f t="shared" si="8"/>
        <v>2.5748928223876311E-2</v>
      </c>
      <c r="D162" s="4">
        <f t="shared" si="10"/>
        <v>1.9791780536685666</v>
      </c>
      <c r="E162" s="4">
        <f t="shared" si="11"/>
        <v>2.0212647191728026</v>
      </c>
      <c r="G162" s="4">
        <f t="shared" si="9"/>
        <v>1.0257489282238763</v>
      </c>
    </row>
    <row r="163" spans="1:7" x14ac:dyDescent="0.2">
      <c r="A163" s="4">
        <f>IF('True_Odds_Calculator_2-way'!A164="","",'True_Odds_Calculator_2-way'!A164)</f>
        <v>2.0299999999999998</v>
      </c>
      <c r="B163" s="4">
        <f>IF('True_Odds_Calculator_2-way'!B164="","",'True_Odds_Calculator_2-way'!B164)</f>
        <v>1.88</v>
      </c>
      <c r="C163" s="4">
        <f t="shared" si="8"/>
        <v>2.4525731055444977E-2</v>
      </c>
      <c r="D163" s="4">
        <f t="shared" si="10"/>
        <v>2.0818241326641935</v>
      </c>
      <c r="E163" s="4">
        <f t="shared" si="11"/>
        <v>1.9243646631706333</v>
      </c>
      <c r="G163" s="4">
        <f t="shared" si="9"/>
        <v>1.024525731055445</v>
      </c>
    </row>
    <row r="164" spans="1:7" x14ac:dyDescent="0.2">
      <c r="A164" s="4">
        <f>IF('True_Odds_Calculator_2-way'!A165="","",'True_Odds_Calculator_2-way'!A165)</f>
        <v>3.13</v>
      </c>
      <c r="B164" s="4">
        <f>IF('True_Odds_Calculator_2-way'!B165="","",'True_Odds_Calculator_2-way'!B165)</f>
        <v>1.4</v>
      </c>
      <c r="C164" s="4">
        <f t="shared" si="8"/>
        <v>3.3774532177088146E-2</v>
      </c>
      <c r="D164" s="4">
        <f t="shared" si="10"/>
        <v>3.3046757164404226</v>
      </c>
      <c r="E164" s="4">
        <f t="shared" si="11"/>
        <v>1.4339005235602094</v>
      </c>
      <c r="G164" s="4">
        <f t="shared" si="9"/>
        <v>1.0337745321770881</v>
      </c>
    </row>
    <row r="165" spans="1:7" x14ac:dyDescent="0.2">
      <c r="A165" s="4">
        <f>IF('True_Odds_Calculator_2-way'!A166="","",'True_Odds_Calculator_2-way'!A166)</f>
        <v>1.85</v>
      </c>
      <c r="B165" s="4">
        <f>IF('True_Odds_Calculator_2-way'!B166="","",'True_Odds_Calculator_2-way'!B166)</f>
        <v>2.06</v>
      </c>
      <c r="C165" s="4">
        <f t="shared" si="8"/>
        <v>2.5977433744424072E-2</v>
      </c>
      <c r="D165" s="4">
        <f t="shared" si="10"/>
        <v>1.8955483710519774</v>
      </c>
      <c r="E165" s="4">
        <f t="shared" si="11"/>
        <v>2.1166342682588173</v>
      </c>
      <c r="G165" s="4">
        <f t="shared" si="9"/>
        <v>1.0259774337444241</v>
      </c>
    </row>
    <row r="166" spans="1:7" x14ac:dyDescent="0.2">
      <c r="A166" s="4">
        <f>IF('True_Odds_Calculator_2-way'!A167="","",'True_Odds_Calculator_2-way'!A167)</f>
        <v>2.86</v>
      </c>
      <c r="B166" s="4">
        <f>IF('True_Odds_Calculator_2-way'!B167="","",'True_Odds_Calculator_2-way'!B167)</f>
        <v>1.45</v>
      </c>
      <c r="C166" s="4">
        <f t="shared" si="8"/>
        <v>3.9305522064142728E-2</v>
      </c>
      <c r="D166" s="4">
        <f t="shared" si="10"/>
        <v>3.0303251735476797</v>
      </c>
      <c r="E166" s="4">
        <f t="shared" si="11"/>
        <v>1.4925319416951592</v>
      </c>
      <c r="G166" s="4">
        <f t="shared" si="9"/>
        <v>1.0393055220641427</v>
      </c>
    </row>
    <row r="167" spans="1:7" x14ac:dyDescent="0.2">
      <c r="A167" s="4">
        <f>IF('True_Odds_Calculator_2-way'!A168="","",'True_Odds_Calculator_2-way'!A168)</f>
        <v>2.42</v>
      </c>
      <c r="B167" s="4">
        <f>IF('True_Odds_Calculator_2-way'!B168="","",'True_Odds_Calculator_2-way'!B168)</f>
        <v>1.6</v>
      </c>
      <c r="C167" s="4">
        <f t="shared" si="8"/>
        <v>3.8223140495867725E-2</v>
      </c>
      <c r="D167" s="4">
        <f t="shared" si="10"/>
        <v>2.5373525557011791</v>
      </c>
      <c r="E167" s="4">
        <f t="shared" si="11"/>
        <v>1.6504688832054561</v>
      </c>
      <c r="G167" s="4">
        <f t="shared" si="9"/>
        <v>1.0382231404958677</v>
      </c>
    </row>
    <row r="168" spans="1:7" x14ac:dyDescent="0.2">
      <c r="A168" s="4">
        <f>IF('True_Odds_Calculator_2-way'!A169="","",'True_Odds_Calculator_2-way'!A169)</f>
        <v>2.4900000000000002</v>
      </c>
      <c r="B168" s="4">
        <f>IF('True_Odds_Calculator_2-way'!B169="","",'True_Odds_Calculator_2-way'!B169)</f>
        <v>1.57</v>
      </c>
      <c r="C168" s="4">
        <f t="shared" si="8"/>
        <v>3.8549100862046881E-2</v>
      </c>
      <c r="D168" s="4">
        <f t="shared" si="10"/>
        <v>2.6155287190981165</v>
      </c>
      <c r="E168" s="4">
        <f t="shared" si="11"/>
        <v>1.6189924005549459</v>
      </c>
      <c r="G168" s="4">
        <f t="shared" si="9"/>
        <v>1.0385491008620469</v>
      </c>
    </row>
    <row r="169" spans="1:7" x14ac:dyDescent="0.2">
      <c r="A169" s="4">
        <f>IF('True_Odds_Calculator_2-way'!A170="","",'True_Odds_Calculator_2-way'!A170)</f>
        <v>2.92</v>
      </c>
      <c r="B169" s="4">
        <f>IF('True_Odds_Calculator_2-way'!B170="","",'True_Odds_Calculator_2-way'!B170)</f>
        <v>1.43</v>
      </c>
      <c r="C169" s="4">
        <f t="shared" si="8"/>
        <v>4.1766452725356951E-2</v>
      </c>
      <c r="D169" s="4">
        <f t="shared" si="10"/>
        <v>3.1096216860291932</v>
      </c>
      <c r="E169" s="4">
        <f t="shared" si="11"/>
        <v>1.4740186388025982</v>
      </c>
      <c r="G169" s="4">
        <f t="shared" si="9"/>
        <v>1.041766452725357</v>
      </c>
    </row>
    <row r="170" spans="1:7" x14ac:dyDescent="0.2">
      <c r="A170" s="4">
        <f>IF('True_Odds_Calculator_2-way'!A171="","",'True_Odds_Calculator_2-way'!A171)</f>
        <v>1.9</v>
      </c>
      <c r="B170" s="4">
        <f>IF('True_Odds_Calculator_2-way'!B171="","",'True_Odds_Calculator_2-way'!B171)</f>
        <v>1.95</v>
      </c>
      <c r="C170" s="4">
        <f t="shared" si="8"/>
        <v>3.9136302294197067E-2</v>
      </c>
      <c r="D170" s="4">
        <f t="shared" si="10"/>
        <v>1.9733688415446073</v>
      </c>
      <c r="E170" s="4">
        <f t="shared" si="11"/>
        <v>2.027359781121751</v>
      </c>
      <c r="G170" s="4">
        <f t="shared" si="9"/>
        <v>1.0391363022941971</v>
      </c>
    </row>
    <row r="171" spans="1:7" x14ac:dyDescent="0.2">
      <c r="A171" s="4">
        <f>IF('True_Odds_Calculator_2-way'!A172="","",'True_Odds_Calculator_2-way'!A172)</f>
        <v>1.9</v>
      </c>
      <c r="B171" s="4">
        <f>IF('True_Odds_Calculator_2-way'!B172="","",'True_Odds_Calculator_2-way'!B172)</f>
        <v>1.95</v>
      </c>
      <c r="C171" s="4">
        <f t="shared" si="8"/>
        <v>3.9136302294197067E-2</v>
      </c>
      <c r="D171" s="4">
        <f t="shared" si="10"/>
        <v>1.9733688415446073</v>
      </c>
      <c r="E171" s="4">
        <f t="shared" si="11"/>
        <v>2.027359781121751</v>
      </c>
      <c r="G171" s="4">
        <f t="shared" si="9"/>
        <v>1.0391363022941971</v>
      </c>
    </row>
    <row r="172" spans="1:7" x14ac:dyDescent="0.2">
      <c r="A172" s="4">
        <f>IF('True_Odds_Calculator_2-way'!A173="","",'True_Odds_Calculator_2-way'!A173)</f>
        <v>1.56</v>
      </c>
      <c r="B172" s="4">
        <f>IF('True_Odds_Calculator_2-way'!B173="","",'True_Odds_Calculator_2-way'!B173)</f>
        <v>2.48</v>
      </c>
      <c r="C172" s="4">
        <f t="shared" si="8"/>
        <v>4.4251447477253958E-2</v>
      </c>
      <c r="D172" s="4">
        <f t="shared" si="10"/>
        <v>1.6157701303040428</v>
      </c>
      <c r="E172" s="4">
        <f t="shared" si="11"/>
        <v>2.6239826370048833</v>
      </c>
      <c r="G172" s="4">
        <f t="shared" si="9"/>
        <v>1.044251447477254</v>
      </c>
    </row>
    <row r="173" spans="1:7" x14ac:dyDescent="0.2">
      <c r="A173" s="4">
        <f>IF('True_Odds_Calculator_2-way'!A174="","",'True_Odds_Calculator_2-way'!A174)</f>
        <v>1.76</v>
      </c>
      <c r="B173" s="4">
        <f>IF('True_Odds_Calculator_2-way'!B174="","",'True_Odds_Calculator_2-way'!B174)</f>
        <v>2.13</v>
      </c>
      <c r="C173" s="4">
        <f t="shared" si="8"/>
        <v>3.7665386256935607E-2</v>
      </c>
      <c r="D173" s="4">
        <f t="shared" si="10"/>
        <v>1.8203360202000585</v>
      </c>
      <c r="E173" s="4">
        <f t="shared" si="11"/>
        <v>2.2190126672191313</v>
      </c>
      <c r="G173" s="4">
        <f t="shared" si="9"/>
        <v>1.0376653862569356</v>
      </c>
    </row>
    <row r="174" spans="1:7" x14ac:dyDescent="0.2">
      <c r="A174" s="4">
        <f>IF('True_Odds_Calculator_2-way'!A175="","",'True_Odds_Calculator_2-way'!A175)</f>
        <v>2.7</v>
      </c>
      <c r="B174" s="4">
        <f>IF('True_Odds_Calculator_2-way'!B175="","",'True_Odds_Calculator_2-way'!B175)</f>
        <v>1.52</v>
      </c>
      <c r="C174" s="4">
        <f t="shared" si="8"/>
        <v>2.8265107212475549E-2</v>
      </c>
      <c r="D174" s="4">
        <f t="shared" si="10"/>
        <v>2.807113543091655</v>
      </c>
      <c r="E174" s="4">
        <f t="shared" si="11"/>
        <v>1.5533686601059802</v>
      </c>
      <c r="G174" s="4">
        <f t="shared" si="9"/>
        <v>1.0282651072124755</v>
      </c>
    </row>
    <row r="175" spans="1:7" x14ac:dyDescent="0.2">
      <c r="A175" s="4">
        <f>IF('True_Odds_Calculator_2-way'!A176="","",'True_Odds_Calculator_2-way'!A176)</f>
        <v>1.59</v>
      </c>
      <c r="B175" s="4">
        <f>IF('True_Odds_Calculator_2-way'!B176="","",'True_Odds_Calculator_2-way'!B176)</f>
        <v>2.5</v>
      </c>
      <c r="C175" s="4">
        <f t="shared" si="8"/>
        <v>2.8930817610062887E-2</v>
      </c>
      <c r="D175" s="4">
        <f t="shared" si="10"/>
        <v>1.6274309109518936</v>
      </c>
      <c r="E175" s="4">
        <f t="shared" si="11"/>
        <v>2.5938009787928222</v>
      </c>
      <c r="G175" s="4">
        <f t="shared" si="9"/>
        <v>1.0289308176100629</v>
      </c>
    </row>
    <row r="176" spans="1:7" x14ac:dyDescent="0.2">
      <c r="A176" s="4">
        <f>IF('True_Odds_Calculator_2-way'!A177="","",'True_Odds_Calculator_2-way'!A177)</f>
        <v>2.44</v>
      </c>
      <c r="B176" s="4">
        <f>IF('True_Odds_Calculator_2-way'!B177="","",'True_Odds_Calculator_2-way'!B177)</f>
        <v>1.56</v>
      </c>
      <c r="C176" s="4">
        <f t="shared" si="8"/>
        <v>5.0861706599411471E-2</v>
      </c>
      <c r="D176" s="4">
        <f t="shared" si="10"/>
        <v>2.6014215418261344</v>
      </c>
      <c r="E176" s="4">
        <f t="shared" si="11"/>
        <v>1.6244452031410037</v>
      </c>
      <c r="G176" s="4">
        <f t="shared" si="9"/>
        <v>1.0508617065994115</v>
      </c>
    </row>
    <row r="177" spans="1:7" x14ac:dyDescent="0.2">
      <c r="A177" s="4">
        <f>IF('True_Odds_Calculator_2-way'!A178="","",'True_Odds_Calculator_2-way'!A178)</f>
        <v>1.87</v>
      </c>
      <c r="B177" s="4">
        <f>IF('True_Odds_Calculator_2-way'!B178="","",'True_Odds_Calculator_2-way'!B178)</f>
        <v>1.95</v>
      </c>
      <c r="C177" s="4">
        <f t="shared" si="8"/>
        <v>4.7579871109282745E-2</v>
      </c>
      <c r="D177" s="4">
        <f t="shared" si="10"/>
        <v>1.9570642694217093</v>
      </c>
      <c r="E177" s="4">
        <f t="shared" si="11"/>
        <v>2.0448619094350202</v>
      </c>
      <c r="G177" s="4">
        <f t="shared" si="9"/>
        <v>1.0475798711092827</v>
      </c>
    </row>
    <row r="178" spans="1:7" x14ac:dyDescent="0.2">
      <c r="A178" s="4">
        <f>IF('True_Odds_Calculator_2-way'!A179="","",'True_Odds_Calculator_2-way'!A179)</f>
        <v>2.29</v>
      </c>
      <c r="B178" s="4">
        <f>IF('True_Odds_Calculator_2-way'!B179="","",'True_Odds_Calculator_2-way'!B179)</f>
        <v>1.66</v>
      </c>
      <c r="C178" s="4">
        <f t="shared" si="8"/>
        <v>3.9090861261640519E-2</v>
      </c>
      <c r="D178" s="4">
        <f t="shared" si="10"/>
        <v>2.3973008765844739</v>
      </c>
      <c r="E178" s="4">
        <f t="shared" si="11"/>
        <v>1.7156654781784539</v>
      </c>
      <c r="G178" s="4">
        <f t="shared" si="9"/>
        <v>1.0390908612616405</v>
      </c>
    </row>
    <row r="179" spans="1:7" x14ac:dyDescent="0.2">
      <c r="A179" s="4">
        <f>IF('True_Odds_Calculator_2-way'!A180="","",'True_Odds_Calculator_2-way'!A180)</f>
        <v>2.78</v>
      </c>
      <c r="B179" s="4">
        <f>IF('True_Odds_Calculator_2-way'!B180="","",'True_Odds_Calculator_2-way'!B180)</f>
        <v>1.47</v>
      </c>
      <c r="C179" s="4">
        <f t="shared" si="8"/>
        <v>3.9984339059364826E-2</v>
      </c>
      <c r="D179" s="4">
        <f t="shared" si="10"/>
        <v>2.9436000864366494</v>
      </c>
      <c r="E179" s="4">
        <f t="shared" si="11"/>
        <v>1.5145091353815365</v>
      </c>
      <c r="G179" s="4">
        <f t="shared" si="9"/>
        <v>1.0399843390593648</v>
      </c>
    </row>
    <row r="180" spans="1:7" x14ac:dyDescent="0.2">
      <c r="A180" s="4">
        <f>IF('True_Odds_Calculator_2-way'!A181="","",'True_Odds_Calculator_2-way'!A181)</f>
        <v>3.02</v>
      </c>
      <c r="B180" s="4">
        <f>IF('True_Odds_Calculator_2-way'!B181="","",'True_Odds_Calculator_2-way'!B181)</f>
        <v>1.4</v>
      </c>
      <c r="C180" s="4">
        <f t="shared" si="8"/>
        <v>4.5411542100283864E-2</v>
      </c>
      <c r="D180" s="4">
        <f t="shared" si="10"/>
        <v>3.2423312883435584</v>
      </c>
      <c r="E180" s="4">
        <f t="shared" si="11"/>
        <v>1.4459644322845417</v>
      </c>
      <c r="G180" s="4">
        <f t="shared" si="9"/>
        <v>1.0454115421002839</v>
      </c>
    </row>
    <row r="181" spans="1:7" x14ac:dyDescent="0.2">
      <c r="A181" s="4">
        <f>IF('True_Odds_Calculator_2-way'!A182="","",'True_Odds_Calculator_2-way'!A182)</f>
        <v>3.05</v>
      </c>
      <c r="B181" s="4">
        <f>IF('True_Odds_Calculator_2-way'!B182="","",'True_Odds_Calculator_2-way'!B182)</f>
        <v>1.4</v>
      </c>
      <c r="C181" s="4">
        <f t="shared" si="8"/>
        <v>4.2154566744730726E-2</v>
      </c>
      <c r="D181" s="4">
        <f t="shared" si="10"/>
        <v>3.2595419847328246</v>
      </c>
      <c r="E181" s="4">
        <f t="shared" si="11"/>
        <v>1.4425675675675675</v>
      </c>
      <c r="G181" s="4">
        <f t="shared" si="9"/>
        <v>1.0421545667447307</v>
      </c>
    </row>
    <row r="182" spans="1:7" x14ac:dyDescent="0.2">
      <c r="A182" s="4">
        <f>IF('True_Odds_Calculator_2-way'!A183="","",'True_Odds_Calculator_2-way'!A183)</f>
        <v>1.99</v>
      </c>
      <c r="B182" s="4">
        <f>IF('True_Odds_Calculator_2-way'!B183="","",'True_Odds_Calculator_2-way'!B183)</f>
        <v>1.86</v>
      </c>
      <c r="C182" s="4">
        <f t="shared" si="8"/>
        <v>4.0146971416220811E-2</v>
      </c>
      <c r="D182" s="4">
        <f t="shared" si="10"/>
        <v>2.0728005824046591</v>
      </c>
      <c r="E182" s="4">
        <f t="shared" si="11"/>
        <v>1.9321396878425641</v>
      </c>
      <c r="G182" s="4">
        <f t="shared" si="9"/>
        <v>1.0401469714162208</v>
      </c>
    </row>
    <row r="183" spans="1:7" x14ac:dyDescent="0.2">
      <c r="A183" s="4">
        <f>IF('True_Odds_Calculator_2-way'!A184="","",'True_Odds_Calculator_2-way'!A184)</f>
        <v>2.33</v>
      </c>
      <c r="B183" s="4">
        <f>IF('True_Odds_Calculator_2-way'!B184="","",'True_Odds_Calculator_2-way'!B184)</f>
        <v>1.63</v>
      </c>
      <c r="C183" s="4">
        <f t="shared" si="8"/>
        <v>4.2681481871560623E-2</v>
      </c>
      <c r="D183" s="4">
        <f t="shared" si="10"/>
        <v>2.4519190419316312</v>
      </c>
      <c r="E183" s="4">
        <f t="shared" si="11"/>
        <v>1.6887436359189842</v>
      </c>
      <c r="G183" s="4">
        <f t="shared" si="9"/>
        <v>1.0426814818715606</v>
      </c>
    </row>
    <row r="184" spans="1:7" x14ac:dyDescent="0.2">
      <c r="A184" s="4">
        <f>IF('True_Odds_Calculator_2-way'!A185="","",'True_Odds_Calculator_2-way'!A185)</f>
        <v>1.81</v>
      </c>
      <c r="B184" s="4">
        <f>IF('True_Odds_Calculator_2-way'!B185="","",'True_Odds_Calculator_2-way'!B185)</f>
        <v>2.0499999999999998</v>
      </c>
      <c r="C184" s="4">
        <f t="shared" si="8"/>
        <v>4.0291065894084488E-2</v>
      </c>
      <c r="D184" s="4">
        <f t="shared" si="10"/>
        <v>1.8784963928616634</v>
      </c>
      <c r="E184" s="4">
        <f t="shared" si="11"/>
        <v>2.1383086010661287</v>
      </c>
      <c r="G184" s="4">
        <f t="shared" si="9"/>
        <v>1.0402910658940845</v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4">
        <f t="shared" si="0"/>
        <v>3.5119538394647432E-2</v>
      </c>
      <c r="E12" s="4">
        <f t="shared" si="1"/>
        <v>1.1348797423354562</v>
      </c>
      <c r="F12" s="4">
        <f t="shared" si="2"/>
        <v>11.006235170630273</v>
      </c>
      <c r="G12" s="4">
        <f t="shared" si="3"/>
        <v>35.724773263490498</v>
      </c>
      <c r="I12" s="4">
        <f t="shared" si="4"/>
        <v>1.0351195383946474</v>
      </c>
    </row>
    <row r="13" spans="1: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4">
        <f t="shared" si="0"/>
        <v>2.9587896240912848E-2</v>
      </c>
      <c r="E13" s="4">
        <f t="shared" si="1"/>
        <v>4.2510607232884929</v>
      </c>
      <c r="F13" s="4">
        <f t="shared" si="2"/>
        <v>3.1445925768656489</v>
      </c>
      <c r="G13" s="4">
        <f t="shared" si="3"/>
        <v>2.2383464118102183</v>
      </c>
      <c r="I13" s="4">
        <f t="shared" si="4"/>
        <v>1.0295878962409128</v>
      </c>
    </row>
    <row r="14" spans="1: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4">
        <f t="shared" si="0"/>
        <v>2.9115419359321937E-2</v>
      </c>
      <c r="E14" s="4">
        <f t="shared" si="1"/>
        <v>2.0916137784022091</v>
      </c>
      <c r="F14" s="4">
        <f t="shared" si="2"/>
        <v>3.63378503492972</v>
      </c>
      <c r="G14" s="4">
        <f t="shared" si="3"/>
        <v>4.0534222138766314</v>
      </c>
      <c r="I14" s="4">
        <f t="shared" si="4"/>
        <v>1.0291154193593219</v>
      </c>
    </row>
    <row r="15" spans="1: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4">
        <f t="shared" si="0"/>
        <v>2.9943216150473351E-2</v>
      </c>
      <c r="E15" s="4">
        <f t="shared" si="1"/>
        <v>6.472801424070469</v>
      </c>
      <c r="F15" s="4">
        <f t="shared" si="2"/>
        <v>4.4928258391607372</v>
      </c>
      <c r="G15" s="4">
        <f t="shared" si="3"/>
        <v>1.6053159837046693</v>
      </c>
      <c r="I15" s="4">
        <f t="shared" si="4"/>
        <v>1.0299432161504734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4">
        <f t="shared" si="0"/>
        <v>4.0700686943623499E-2</v>
      </c>
      <c r="E16" s="4">
        <f t="shared" si="1"/>
        <v>2.3527773369168066</v>
      </c>
      <c r="F16" s="4">
        <f t="shared" si="2"/>
        <v>3.3670928096483697</v>
      </c>
      <c r="G16" s="4">
        <f t="shared" si="3"/>
        <v>3.5974031861503266</v>
      </c>
      <c r="I16" s="4">
        <f t="shared" si="4"/>
        <v>1.0407006869436235</v>
      </c>
    </row>
    <row r="17" spans="1: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4">
        <f t="shared" si="0"/>
        <v>3.8647381329568464E-2</v>
      </c>
      <c r="E17" s="4">
        <f t="shared" si="1"/>
        <v>1.8217747144373526</v>
      </c>
      <c r="F17" s="4">
        <f t="shared" si="2"/>
        <v>4.0952229714711077</v>
      </c>
      <c r="G17" s="4">
        <f t="shared" si="3"/>
        <v>4.8333051223190369</v>
      </c>
      <c r="I17" s="4">
        <f t="shared" si="4"/>
        <v>1.0386473813295685</v>
      </c>
    </row>
    <row r="18" spans="1: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4">
        <f t="shared" si="0"/>
        <v>3.9649561388691801E-2</v>
      </c>
      <c r="E18" s="4">
        <f t="shared" si="1"/>
        <v>3.0913447591640653</v>
      </c>
      <c r="F18" s="4">
        <f t="shared" si="2"/>
        <v>3.3958649348000662</v>
      </c>
      <c r="G18" s="4">
        <f t="shared" si="3"/>
        <v>2.617524243704497</v>
      </c>
      <c r="I18" s="4">
        <f t="shared" si="4"/>
        <v>1.0396495613886918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4">
        <f t="shared" si="0"/>
        <v>3.9133542615436667E-2</v>
      </c>
      <c r="E19" s="4">
        <f t="shared" si="1"/>
        <v>2.2226250174023896</v>
      </c>
      <c r="F19" s="4">
        <f t="shared" si="2"/>
        <v>3.7663787879488755</v>
      </c>
      <c r="G19" s="4">
        <f t="shared" si="3"/>
        <v>3.5140178848876147</v>
      </c>
      <c r="I19" s="4">
        <f t="shared" si="4"/>
        <v>1.0391335426154367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4">
        <f t="shared" si="0"/>
        <v>4.0360327179534305E-2</v>
      </c>
      <c r="E20" s="4">
        <f t="shared" si="1"/>
        <v>2.2034377817853921</v>
      </c>
      <c r="F20" s="4">
        <f t="shared" si="2"/>
        <v>3.6509291250350171</v>
      </c>
      <c r="G20" s="4">
        <f t="shared" si="3"/>
        <v>3.6729482940027047</v>
      </c>
      <c r="I20" s="4">
        <f t="shared" si="4"/>
        <v>1.0403603271795343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4">
        <f t="shared" si="0"/>
        <v>3.8850743932413723E-2</v>
      </c>
      <c r="E21" s="4">
        <f t="shared" si="1"/>
        <v>2.551618921510598</v>
      </c>
      <c r="F21" s="4">
        <f t="shared" si="2"/>
        <v>3.251370905623006</v>
      </c>
      <c r="G21" s="4">
        <f t="shared" si="3"/>
        <v>3.3274617404095888</v>
      </c>
      <c r="I21" s="4">
        <f t="shared" si="4"/>
        <v>1.0388507439324137</v>
      </c>
    </row>
    <row r="22" spans="1: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4">
        <f t="shared" si="0"/>
        <v>6.7376040718965857E-2</v>
      </c>
      <c r="E22" s="4">
        <f t="shared" si="1"/>
        <v>11.93157309104109</v>
      </c>
      <c r="F22" s="4">
        <f t="shared" si="2"/>
        <v>6.3533436922717303</v>
      </c>
      <c r="G22" s="4">
        <f t="shared" si="3"/>
        <v>1.3178853974184077</v>
      </c>
      <c r="I22" s="4">
        <f t="shared" si="4"/>
        <v>1.0673760407189659</v>
      </c>
    </row>
    <row r="23" spans="1: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4">
        <f t="shared" si="0"/>
        <v>6.5074328927145819E-2</v>
      </c>
      <c r="E23" s="4">
        <f t="shared" si="1"/>
        <v>1.3695098372370136</v>
      </c>
      <c r="F23" s="4">
        <f t="shared" si="2"/>
        <v>5.4702340501134561</v>
      </c>
      <c r="G23" s="4">
        <f t="shared" si="3"/>
        <v>11.493696790254996</v>
      </c>
      <c r="I23" s="4">
        <f t="shared" si="4"/>
        <v>1.0650743289271458</v>
      </c>
    </row>
    <row r="24" spans="1: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4">
        <f t="shared" si="0"/>
        <v>6.4311581661283146E-2</v>
      </c>
      <c r="E24" s="4">
        <f t="shared" si="1"/>
        <v>1.2001003368170478</v>
      </c>
      <c r="F24" s="4">
        <f t="shared" si="2"/>
        <v>8.1115759338202693</v>
      </c>
      <c r="G24" s="4">
        <f t="shared" si="3"/>
        <v>23.011923535449551</v>
      </c>
      <c r="I24" s="4">
        <f t="shared" si="4"/>
        <v>1.0643115816612831</v>
      </c>
    </row>
    <row r="25" spans="1: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4">
        <f t="shared" si="0"/>
        <v>3.1079584291007212E-2</v>
      </c>
      <c r="E25" s="4">
        <f t="shared" si="1"/>
        <v>2.0006233133899984</v>
      </c>
      <c r="F25" s="4">
        <f t="shared" si="2"/>
        <v>3.7178902432864485</v>
      </c>
      <c r="G25" s="4">
        <f t="shared" si="3"/>
        <v>4.325520837469484</v>
      </c>
      <c r="I25" s="4">
        <f t="shared" si="4"/>
        <v>1.0310795842910072</v>
      </c>
    </row>
    <row r="26" spans="1: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4">
        <f t="shared" si="0"/>
        <v>3.4862235205848968E-2</v>
      </c>
      <c r="E26" s="4">
        <f t="shared" si="1"/>
        <v>6.7743827981020948</v>
      </c>
      <c r="F26" s="4">
        <f t="shared" si="2"/>
        <v>4.1839985083308049</v>
      </c>
      <c r="G26" s="4">
        <f t="shared" si="3"/>
        <v>1.6303127175565568</v>
      </c>
      <c r="I26" s="4">
        <f t="shared" si="4"/>
        <v>1.034862235205849</v>
      </c>
    </row>
    <row r="27" spans="1: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4">
        <f t="shared" si="0"/>
        <v>3.4407903061825618E-2</v>
      </c>
      <c r="E27" s="4">
        <f t="shared" si="1"/>
        <v>1.3815497576619808</v>
      </c>
      <c r="F27" s="4">
        <f t="shared" si="2"/>
        <v>6.1903758626743928</v>
      </c>
      <c r="G27" s="4">
        <f t="shared" si="3"/>
        <v>8.7234074948137721</v>
      </c>
      <c r="I27" s="4">
        <f t="shared" si="4"/>
        <v>1.0344079030618256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4">
        <f t="shared" si="0"/>
        <v>3.2875937957363099E-2</v>
      </c>
      <c r="E28" s="4">
        <f t="shared" si="1"/>
        <v>2.3805225448869987</v>
      </c>
      <c r="F28" s="4">
        <f t="shared" si="2"/>
        <v>3.8020796019412235</v>
      </c>
      <c r="G28" s="4">
        <f t="shared" si="3"/>
        <v>3.1554679514068469</v>
      </c>
      <c r="I28" s="4">
        <f t="shared" si="4"/>
        <v>1.0328759379573631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4">
        <f t="shared" si="0"/>
        <v>3.7358401012029585E-2</v>
      </c>
      <c r="E29" s="4">
        <f t="shared" si="1"/>
        <v>1.5597169509730529</v>
      </c>
      <c r="F29" s="4">
        <f t="shared" si="2"/>
        <v>4.5544441664011321</v>
      </c>
      <c r="G29" s="4">
        <f t="shared" si="3"/>
        <v>7.1791493866247071</v>
      </c>
      <c r="I29" s="4">
        <f t="shared" si="4"/>
        <v>1.0373584010120296</v>
      </c>
    </row>
    <row r="30" spans="1: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4">
        <f t="shared" si="0"/>
        <v>3.2423542934515215E-2</v>
      </c>
      <c r="E30" s="4">
        <f t="shared" si="1"/>
        <v>1.6592303147731171</v>
      </c>
      <c r="F30" s="4">
        <f t="shared" si="2"/>
        <v>4.1043307991057594</v>
      </c>
      <c r="G30" s="4">
        <f t="shared" si="3"/>
        <v>6.5076273448231792</v>
      </c>
      <c r="I30" s="4">
        <f t="shared" si="4"/>
        <v>1.0324235429345152</v>
      </c>
    </row>
    <row r="31" spans="1: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4">
        <f t="shared" si="0"/>
        <v>3.9407746724819948E-2</v>
      </c>
      <c r="E31" s="4">
        <f t="shared" si="1"/>
        <v>2.8315420704035326</v>
      </c>
      <c r="F31" s="4">
        <f t="shared" si="2"/>
        <v>3.2098667802177747</v>
      </c>
      <c r="G31" s="4">
        <f t="shared" si="3"/>
        <v>2.9824381499903105</v>
      </c>
      <c r="I31" s="4">
        <f t="shared" si="4"/>
        <v>1.0394077467248199</v>
      </c>
    </row>
    <row r="32" spans="1: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4">
        <f t="shared" si="0"/>
        <v>3.9192448761365739E-2</v>
      </c>
      <c r="E32" s="4">
        <f t="shared" si="1"/>
        <v>4.4662262286214949</v>
      </c>
      <c r="F32" s="4">
        <f t="shared" si="2"/>
        <v>3.6896725689775534</v>
      </c>
      <c r="G32" s="4">
        <f t="shared" si="3"/>
        <v>1.9799213583773994</v>
      </c>
      <c r="I32" s="4">
        <f t="shared" si="4"/>
        <v>1.0391924487613657</v>
      </c>
    </row>
    <row r="33" spans="1: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4">
        <f t="shared" si="0"/>
        <v>3.3562518639540517E-2</v>
      </c>
      <c r="E33" s="4">
        <f t="shared" si="1"/>
        <v>2.1400381318845221</v>
      </c>
      <c r="F33" s="4">
        <f t="shared" si="2"/>
        <v>3.6643002229182096</v>
      </c>
      <c r="G33" s="4">
        <f t="shared" si="3"/>
        <v>3.8488894618969294</v>
      </c>
      <c r="I33" s="4">
        <f t="shared" si="4"/>
        <v>1.0335625186395405</v>
      </c>
    </row>
    <row r="34" spans="1: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4">
        <f t="shared" si="0"/>
        <v>3.0518292120431667E-2</v>
      </c>
      <c r="E34" s="4">
        <f t="shared" si="1"/>
        <v>9.4365212935662832</v>
      </c>
      <c r="F34" s="4">
        <f t="shared" si="2"/>
        <v>4.6609977760237049</v>
      </c>
      <c r="G34" s="4">
        <f t="shared" si="3"/>
        <v>1.471708447012652</v>
      </c>
      <c r="I34" s="4">
        <f t="shared" si="4"/>
        <v>1.0305182921204317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4">
        <f t="shared" si="0"/>
        <v>2.9658220059294083E-2</v>
      </c>
      <c r="E35" s="4">
        <f t="shared" si="1"/>
        <v>1.8015236917950406</v>
      </c>
      <c r="F35" s="4">
        <f t="shared" si="2"/>
        <v>3.8943752995338161</v>
      </c>
      <c r="G35" s="4">
        <f t="shared" si="3"/>
        <v>5.3153679954012958</v>
      </c>
      <c r="I35" s="4">
        <f t="shared" si="4"/>
        <v>1.0296582200592941</v>
      </c>
    </row>
    <row r="36" spans="1: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4">
        <f t="shared" si="0"/>
        <v>2.98652088701441E-2</v>
      </c>
      <c r="E36" s="4">
        <f t="shared" si="1"/>
        <v>2.490240969007893</v>
      </c>
      <c r="F36" s="4">
        <f t="shared" si="2"/>
        <v>3.5512609619351321</v>
      </c>
      <c r="G36" s="4">
        <f t="shared" si="3"/>
        <v>3.1561440802237541</v>
      </c>
      <c r="I36" s="4">
        <f t="shared" si="4"/>
        <v>1.0298652088701441</v>
      </c>
    </row>
    <row r="37" spans="1: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4">
        <f t="shared" si="0"/>
        <v>3.9633509415943013E-2</v>
      </c>
      <c r="E37" s="4">
        <f t="shared" si="1"/>
        <v>3.0371634891379884</v>
      </c>
      <c r="F37" s="4">
        <f t="shared" si="2"/>
        <v>3.1889156779392174</v>
      </c>
      <c r="G37" s="4">
        <f t="shared" si="3"/>
        <v>2.7998718734332355</v>
      </c>
      <c r="I37" s="4">
        <f t="shared" si="4"/>
        <v>1.039633509415943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4">
        <f t="shared" si="0"/>
        <v>4.2515814453526257E-2</v>
      </c>
      <c r="E38" s="4">
        <f t="shared" si="1"/>
        <v>1.3140227004883238</v>
      </c>
      <c r="F38" s="4">
        <f t="shared" si="2"/>
        <v>6.1890768059953354</v>
      </c>
      <c r="G38" s="4">
        <f t="shared" si="3"/>
        <v>12.919370280991915</v>
      </c>
      <c r="I38" s="4">
        <f t="shared" si="4"/>
        <v>1.0425158144535263</v>
      </c>
    </row>
    <row r="39" spans="1: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4">
        <f t="shared" si="0"/>
        <v>4.0311072231830058E-2</v>
      </c>
      <c r="E39" s="4">
        <f t="shared" si="1"/>
        <v>3.158599810566336</v>
      </c>
      <c r="F39" s="4">
        <f t="shared" si="2"/>
        <v>3.4640698759891042</v>
      </c>
      <c r="G39" s="4">
        <f t="shared" si="3"/>
        <v>2.5334013692295714</v>
      </c>
      <c r="I39" s="4">
        <f t="shared" si="4"/>
        <v>1.0403110722318301</v>
      </c>
    </row>
    <row r="40" spans="1: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4">
        <f t="shared" si="0"/>
        <v>3.9178213091256575E-2</v>
      </c>
      <c r="E40" s="4">
        <f t="shared" si="1"/>
        <v>2.8309287646528403</v>
      </c>
      <c r="F40" s="4">
        <f t="shared" si="2"/>
        <v>3.3613490364025695</v>
      </c>
      <c r="G40" s="4">
        <f t="shared" si="3"/>
        <v>2.8632010943912443</v>
      </c>
      <c r="I40" s="4">
        <f t="shared" si="4"/>
        <v>1.0391782130912566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4">
        <f t="shared" si="0"/>
        <v>3.8133571854501946E-2</v>
      </c>
      <c r="E41" s="4">
        <f t="shared" si="1"/>
        <v>2.1364871751316459</v>
      </c>
      <c r="F41" s="4">
        <f t="shared" si="2"/>
        <v>3.597297200672124</v>
      </c>
      <c r="G41" s="4">
        <f t="shared" si="3"/>
        <v>3.9376981176378503</v>
      </c>
      <c r="I41" s="4">
        <f t="shared" si="4"/>
        <v>1.0381335718545019</v>
      </c>
    </row>
    <row r="42" spans="1: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4">
        <f t="shared" si="0"/>
        <v>3.7256023904889135E-2</v>
      </c>
      <c r="E42" s="4">
        <f t="shared" si="1"/>
        <v>8.0882756256427832</v>
      </c>
      <c r="F42" s="4">
        <f t="shared" si="2"/>
        <v>5.7307505465144519</v>
      </c>
      <c r="G42" s="4">
        <f t="shared" si="3"/>
        <v>1.4247712793260665</v>
      </c>
      <c r="I42" s="4">
        <f t="shared" si="4"/>
        <v>1.0372560239048891</v>
      </c>
    </row>
    <row r="43" spans="1: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4">
        <f t="shared" si="0"/>
        <v>3.3862150891686316E-2</v>
      </c>
      <c r="E43" s="4">
        <f t="shared" si="1"/>
        <v>3.5789662477341921</v>
      </c>
      <c r="F43" s="4">
        <f t="shared" si="2"/>
        <v>3.503258643788286</v>
      </c>
      <c r="G43" s="4">
        <f t="shared" si="3"/>
        <v>2.2981046796797266</v>
      </c>
      <c r="I43" s="4">
        <f t="shared" si="4"/>
        <v>1.0338621508916863</v>
      </c>
    </row>
    <row r="44" spans="1: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4">
        <f t="shared" si="0"/>
        <v>3.3281751677265881E-2</v>
      </c>
      <c r="E44" s="4">
        <f t="shared" si="1"/>
        <v>2.1186536277100325</v>
      </c>
      <c r="F44" s="4">
        <f t="shared" si="2"/>
        <v>3.3285340030899886</v>
      </c>
      <c r="G44" s="4">
        <f t="shared" si="3"/>
        <v>4.3942606739352739</v>
      </c>
      <c r="I44" s="4">
        <f t="shared" si="4"/>
        <v>1.0332817516772659</v>
      </c>
    </row>
    <row r="45" spans="1: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4">
        <f t="shared" si="0"/>
        <v>3.1972937581842054E-2</v>
      </c>
      <c r="E45" s="4">
        <f t="shared" si="1"/>
        <v>4.8813920454545459</v>
      </c>
      <c r="F45" s="4">
        <f t="shared" si="2"/>
        <v>3.2701320328297849</v>
      </c>
      <c r="G45" s="4">
        <f t="shared" si="3"/>
        <v>2.0435590574593028</v>
      </c>
      <c r="I45" s="4">
        <f t="shared" si="4"/>
        <v>1.0319729375818421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4">
        <f t="shared" si="0"/>
        <v>3.9699338608279788E-2</v>
      </c>
      <c r="E46" s="4">
        <f t="shared" si="1"/>
        <v>2.5534619168924291</v>
      </c>
      <c r="F46" s="4">
        <f t="shared" si="2"/>
        <v>3.069839417950837</v>
      </c>
      <c r="G46" s="4">
        <f t="shared" si="3"/>
        <v>3.5382589694264426</v>
      </c>
      <c r="I46" s="4">
        <f t="shared" si="4"/>
        <v>1.0396993386082798</v>
      </c>
    </row>
    <row r="47" spans="1: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4">
        <f t="shared" si="0"/>
        <v>6.1661472853151711E-2</v>
      </c>
      <c r="E47" s="4">
        <f t="shared" si="1"/>
        <v>1.6223525110499355</v>
      </c>
      <c r="F47" s="4">
        <f t="shared" si="2"/>
        <v>3.8993273844965008</v>
      </c>
      <c r="G47" s="4">
        <f t="shared" si="3"/>
        <v>7.8643145797239322</v>
      </c>
      <c r="I47" s="4">
        <f t="shared" si="4"/>
        <v>1.0616614728531517</v>
      </c>
    </row>
    <row r="48" spans="1: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4">
        <f t="shared" si="0"/>
        <v>4.1044589606720194E-2</v>
      </c>
      <c r="E48" s="4">
        <f t="shared" si="1"/>
        <v>3.4341069863669627</v>
      </c>
      <c r="F48" s="4">
        <f t="shared" si="2"/>
        <v>3.0415084677274167</v>
      </c>
      <c r="G48" s="4">
        <f t="shared" si="3"/>
        <v>2.6314455917119823</v>
      </c>
      <c r="I48" s="4">
        <f t="shared" si="4"/>
        <v>1.0410445896067202</v>
      </c>
    </row>
    <row r="49" spans="1: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4">
        <f t="shared" si="0"/>
        <v>3.8608488291558274E-2</v>
      </c>
      <c r="E49" s="4">
        <f t="shared" si="1"/>
        <v>3.9401542489861439</v>
      </c>
      <c r="F49" s="4">
        <f t="shared" si="2"/>
        <v>4.1504520523686965</v>
      </c>
      <c r="G49" s="4">
        <f t="shared" si="3"/>
        <v>1.9791585934219493</v>
      </c>
      <c r="I49" s="4">
        <f t="shared" si="4"/>
        <v>1.0386084882915583</v>
      </c>
    </row>
    <row r="50" spans="1: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4">
        <f t="shared" si="0"/>
        <v>4.1949908092128174E-2</v>
      </c>
      <c r="E50" s="4">
        <f t="shared" si="1"/>
        <v>1.324069320735398</v>
      </c>
      <c r="F50" s="4">
        <f t="shared" si="2"/>
        <v>6.2645726326588838</v>
      </c>
      <c r="G50" s="4">
        <f t="shared" si="3"/>
        <v>11.747468193041342</v>
      </c>
      <c r="I50" s="4">
        <f t="shared" si="4"/>
        <v>1.0419499080921282</v>
      </c>
    </row>
    <row r="51" spans="1: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4">
        <f t="shared" si="0"/>
        <v>3.5119538394647432E-2</v>
      </c>
      <c r="E51" s="4">
        <f t="shared" si="1"/>
        <v>1.1348797423354562</v>
      </c>
      <c r="F51" s="4">
        <f t="shared" si="2"/>
        <v>11.006235170630273</v>
      </c>
      <c r="G51" s="4">
        <f t="shared" si="3"/>
        <v>35.724773263490498</v>
      </c>
      <c r="I51" s="4">
        <f t="shared" si="4"/>
        <v>1.0351195383946474</v>
      </c>
    </row>
    <row r="52" spans="1: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4">
        <f t="shared" si="0"/>
        <v>2.9587896240912848E-2</v>
      </c>
      <c r="E52" s="4">
        <f t="shared" si="1"/>
        <v>4.2510607232884929</v>
      </c>
      <c r="F52" s="4">
        <f t="shared" si="2"/>
        <v>3.1445925768656489</v>
      </c>
      <c r="G52" s="4">
        <f t="shared" si="3"/>
        <v>2.2383464118102183</v>
      </c>
      <c r="I52" s="4">
        <f t="shared" si="4"/>
        <v>1.0295878962409128</v>
      </c>
    </row>
    <row r="53" spans="1: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4">
        <f t="shared" si="0"/>
        <v>2.9115419359321937E-2</v>
      </c>
      <c r="E53" s="4">
        <f t="shared" si="1"/>
        <v>2.0916137784022091</v>
      </c>
      <c r="F53" s="4">
        <f t="shared" si="2"/>
        <v>3.63378503492972</v>
      </c>
      <c r="G53" s="4">
        <f t="shared" si="3"/>
        <v>4.0534222138766314</v>
      </c>
      <c r="I53" s="4">
        <f t="shared" si="4"/>
        <v>1.0291154193593219</v>
      </c>
    </row>
    <row r="54" spans="1: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4">
        <f t="shared" si="0"/>
        <v>2.9943216150473351E-2</v>
      </c>
      <c r="E54" s="4">
        <f t="shared" si="1"/>
        <v>6.472801424070469</v>
      </c>
      <c r="F54" s="4">
        <f t="shared" si="2"/>
        <v>4.4928258391607372</v>
      </c>
      <c r="G54" s="4">
        <f t="shared" si="3"/>
        <v>1.6053159837046693</v>
      </c>
      <c r="I54" s="4">
        <f t="shared" si="4"/>
        <v>1.0299432161504734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4">
        <f t="shared" si="0"/>
        <v>4.0700686943623499E-2</v>
      </c>
      <c r="E55" s="4">
        <f t="shared" si="1"/>
        <v>2.3527773369168066</v>
      </c>
      <c r="F55" s="4">
        <f t="shared" si="2"/>
        <v>3.3670928096483697</v>
      </c>
      <c r="G55" s="4">
        <f t="shared" si="3"/>
        <v>3.5974031861503266</v>
      </c>
      <c r="I55" s="4">
        <f t="shared" si="4"/>
        <v>1.0407006869436235</v>
      </c>
    </row>
    <row r="56" spans="1: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4">
        <f t="shared" si="0"/>
        <v>3.8647381329568464E-2</v>
      </c>
      <c r="E56" s="4">
        <f t="shared" si="1"/>
        <v>1.8217747144373526</v>
      </c>
      <c r="F56" s="4">
        <f t="shared" si="2"/>
        <v>4.0952229714711077</v>
      </c>
      <c r="G56" s="4">
        <f t="shared" si="3"/>
        <v>4.8333051223190369</v>
      </c>
      <c r="I56" s="4">
        <f t="shared" si="4"/>
        <v>1.0386473813295685</v>
      </c>
    </row>
    <row r="57" spans="1: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4">
        <f t="shared" si="0"/>
        <v>3.9649561388691801E-2</v>
      </c>
      <c r="E57" s="4">
        <f t="shared" si="1"/>
        <v>3.0913447591640653</v>
      </c>
      <c r="F57" s="4">
        <f t="shared" si="2"/>
        <v>3.3958649348000662</v>
      </c>
      <c r="G57" s="4">
        <f t="shared" si="3"/>
        <v>2.617524243704497</v>
      </c>
      <c r="I57" s="4">
        <f t="shared" si="4"/>
        <v>1.0396495613886918</v>
      </c>
    </row>
    <row r="58" spans="1: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4">
        <f t="shared" si="0"/>
        <v>3.9133542615436667E-2</v>
      </c>
      <c r="E58" s="4">
        <f t="shared" si="1"/>
        <v>2.2226250174023896</v>
      </c>
      <c r="F58" s="4">
        <f t="shared" si="2"/>
        <v>3.7663787879488755</v>
      </c>
      <c r="G58" s="4">
        <f t="shared" si="3"/>
        <v>3.5140178848876147</v>
      </c>
      <c r="I58" s="4">
        <f t="shared" si="4"/>
        <v>1.0391335426154367</v>
      </c>
    </row>
    <row r="59" spans="1: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4">
        <f t="shared" si="0"/>
        <v>4.0360327179534305E-2</v>
      </c>
      <c r="E59" s="4">
        <f t="shared" si="1"/>
        <v>2.2034377817853921</v>
      </c>
      <c r="F59" s="4">
        <f t="shared" si="2"/>
        <v>3.6509291250350171</v>
      </c>
      <c r="G59" s="4">
        <f t="shared" si="3"/>
        <v>3.6729482940027047</v>
      </c>
      <c r="I59" s="4">
        <f t="shared" si="4"/>
        <v>1.0403603271795343</v>
      </c>
    </row>
    <row r="60" spans="1: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4">
        <f t="shared" si="0"/>
        <v>3.8850743932413723E-2</v>
      </c>
      <c r="E60" s="4">
        <f t="shared" si="1"/>
        <v>2.551618921510598</v>
      </c>
      <c r="F60" s="4">
        <f t="shared" si="2"/>
        <v>3.251370905623006</v>
      </c>
      <c r="G60" s="4">
        <f t="shared" si="3"/>
        <v>3.3274617404095888</v>
      </c>
      <c r="I60" s="4">
        <f t="shared" si="4"/>
        <v>1.0388507439324137</v>
      </c>
    </row>
    <row r="61" spans="1: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4">
        <f t="shared" si="0"/>
        <v>6.7376040718965857E-2</v>
      </c>
      <c r="E61" s="4">
        <f t="shared" si="1"/>
        <v>11.93157309104109</v>
      </c>
      <c r="F61" s="4">
        <f t="shared" si="2"/>
        <v>6.3533436922717303</v>
      </c>
      <c r="G61" s="4">
        <f t="shared" si="3"/>
        <v>1.3178853974184077</v>
      </c>
      <c r="I61" s="4">
        <f t="shared" si="4"/>
        <v>1.0673760407189659</v>
      </c>
    </row>
    <row r="62" spans="1: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4">
        <f t="shared" si="0"/>
        <v>6.5074328927145819E-2</v>
      </c>
      <c r="E62" s="4">
        <f t="shared" si="1"/>
        <v>1.3695098372370136</v>
      </c>
      <c r="F62" s="4">
        <f t="shared" si="2"/>
        <v>5.4702340501134561</v>
      </c>
      <c r="G62" s="4">
        <f t="shared" si="3"/>
        <v>11.493696790254996</v>
      </c>
      <c r="I62" s="4">
        <f t="shared" si="4"/>
        <v>1.0650743289271458</v>
      </c>
    </row>
    <row r="63" spans="1: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4">
        <f t="shared" si="0"/>
        <v>6.4311581661283146E-2</v>
      </c>
      <c r="E63" s="4">
        <f t="shared" si="1"/>
        <v>1.2001003368170478</v>
      </c>
      <c r="F63" s="4">
        <f t="shared" si="2"/>
        <v>8.1115759338202693</v>
      </c>
      <c r="G63" s="4">
        <f t="shared" si="3"/>
        <v>23.011923535449551</v>
      </c>
      <c r="I63" s="4">
        <f t="shared" si="4"/>
        <v>1.0643115816612831</v>
      </c>
    </row>
    <row r="64" spans="1: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4">
        <f t="shared" si="0"/>
        <v>3.1079584291007212E-2</v>
      </c>
      <c r="E64" s="4">
        <f t="shared" si="1"/>
        <v>2.0006233133899984</v>
      </c>
      <c r="F64" s="4">
        <f t="shared" si="2"/>
        <v>3.7178902432864485</v>
      </c>
      <c r="G64" s="4">
        <f t="shared" si="3"/>
        <v>4.325520837469484</v>
      </c>
      <c r="I64" s="4">
        <f t="shared" si="4"/>
        <v>1.0310795842910072</v>
      </c>
    </row>
    <row r="65" spans="1: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4">
        <f t="shared" si="0"/>
        <v>3.4862235205848968E-2</v>
      </c>
      <c r="E65" s="4">
        <f t="shared" si="1"/>
        <v>6.7743827981020948</v>
      </c>
      <c r="F65" s="4">
        <f t="shared" si="2"/>
        <v>4.1839985083308049</v>
      </c>
      <c r="G65" s="4">
        <f t="shared" si="3"/>
        <v>1.6303127175565568</v>
      </c>
      <c r="I65" s="4">
        <f t="shared" si="4"/>
        <v>1.034862235205849</v>
      </c>
    </row>
    <row r="66" spans="1: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4">
        <f t="shared" si="0"/>
        <v>3.4407903061825618E-2</v>
      </c>
      <c r="E66" s="4">
        <f t="shared" si="1"/>
        <v>1.3815497576619808</v>
      </c>
      <c r="F66" s="4">
        <f t="shared" si="2"/>
        <v>6.1903758626743928</v>
      </c>
      <c r="G66" s="4">
        <f t="shared" si="3"/>
        <v>8.7234074948137721</v>
      </c>
      <c r="I66" s="4">
        <f t="shared" si="4"/>
        <v>1.0344079030618256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4">
        <f t="shared" ref="D67:D130" si="5">IF(A67="","",((1/A67)+(1/B67)+(1/C67))-1)</f>
        <v>3.2875937957363099E-2</v>
      </c>
      <c r="E67" s="4">
        <f t="shared" ref="E67:E130" si="6">IF(A67="","",(3*A67)/(3-($D67*A67)))</f>
        <v>2.3805225448869987</v>
      </c>
      <c r="F67" s="4">
        <f t="shared" ref="F67:F130" si="7">IF(B67="","",(3*B67)/(3-($D67*B67)))</f>
        <v>3.8020796019412235</v>
      </c>
      <c r="G67" s="4">
        <f t="shared" ref="G67:G130" si="8">IF(C67="","",(3*C67)/(3-($D67*C67)))</f>
        <v>3.1554679514068469</v>
      </c>
      <c r="I67" s="4">
        <f t="shared" ref="I67:I130" si="9">IF(A67="","",D67+1)</f>
        <v>1.0328759379573631</v>
      </c>
    </row>
    <row r="68" spans="1: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4">
        <f t="shared" si="5"/>
        <v>3.7358401012029585E-2</v>
      </c>
      <c r="E68" s="4">
        <f t="shared" si="6"/>
        <v>1.5597169509730529</v>
      </c>
      <c r="F68" s="4">
        <f t="shared" si="7"/>
        <v>4.5544441664011321</v>
      </c>
      <c r="G68" s="4">
        <f t="shared" si="8"/>
        <v>7.1791493866247071</v>
      </c>
      <c r="I68" s="4">
        <f t="shared" si="9"/>
        <v>1.0373584010120296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4">
        <f t="shared" si="5"/>
        <v>3.2423542934515215E-2</v>
      </c>
      <c r="E69" s="4">
        <f t="shared" si="6"/>
        <v>1.6592303147731171</v>
      </c>
      <c r="F69" s="4">
        <f t="shared" si="7"/>
        <v>4.1043307991057594</v>
      </c>
      <c r="G69" s="4">
        <f t="shared" si="8"/>
        <v>6.5076273448231792</v>
      </c>
      <c r="I69" s="4">
        <f t="shared" si="9"/>
        <v>1.0324235429345152</v>
      </c>
    </row>
    <row r="70" spans="1: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4">
        <f t="shared" si="5"/>
        <v>3.9407746724819948E-2</v>
      </c>
      <c r="E70" s="4">
        <f t="shared" si="6"/>
        <v>2.8315420704035326</v>
      </c>
      <c r="F70" s="4">
        <f t="shared" si="7"/>
        <v>3.2098667802177747</v>
      </c>
      <c r="G70" s="4">
        <f t="shared" si="8"/>
        <v>2.9824381499903105</v>
      </c>
      <c r="I70" s="4">
        <f t="shared" si="9"/>
        <v>1.0394077467248199</v>
      </c>
    </row>
    <row r="71" spans="1: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4">
        <f t="shared" si="5"/>
        <v>3.9192448761365739E-2</v>
      </c>
      <c r="E71" s="4">
        <f t="shared" si="6"/>
        <v>4.4662262286214949</v>
      </c>
      <c r="F71" s="4">
        <f t="shared" si="7"/>
        <v>3.6896725689775534</v>
      </c>
      <c r="G71" s="4">
        <f t="shared" si="8"/>
        <v>1.9799213583773994</v>
      </c>
      <c r="I71" s="4">
        <f t="shared" si="9"/>
        <v>1.0391924487613657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4">
        <f t="shared" si="5"/>
        <v>3.3562518639540517E-2</v>
      </c>
      <c r="E72" s="4">
        <f t="shared" si="6"/>
        <v>2.1400381318845221</v>
      </c>
      <c r="F72" s="4">
        <f t="shared" si="7"/>
        <v>3.6643002229182096</v>
      </c>
      <c r="G72" s="4">
        <f t="shared" si="8"/>
        <v>3.8488894618969294</v>
      </c>
      <c r="I72" s="4">
        <f t="shared" si="9"/>
        <v>1.0335625186395405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4">
        <f t="shared" si="5"/>
        <v>3.3783203292798047E-2</v>
      </c>
      <c r="E73" s="4">
        <f t="shared" si="6"/>
        <v>2.7633984294907536</v>
      </c>
      <c r="F73" s="4">
        <f t="shared" si="7"/>
        <v>3.2336114221253158</v>
      </c>
      <c r="G73" s="4">
        <f t="shared" si="8"/>
        <v>3.0406690705286779</v>
      </c>
      <c r="I73" s="4">
        <f t="shared" si="9"/>
        <v>1.033783203292798</v>
      </c>
    </row>
    <row r="74" spans="1: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4">
        <f t="shared" si="5"/>
        <v>3.8557020140641773E-2</v>
      </c>
      <c r="E74" s="4">
        <f t="shared" si="6"/>
        <v>1.1569512654323459</v>
      </c>
      <c r="F74" s="4">
        <f t="shared" si="7"/>
        <v>9.6055274710655887</v>
      </c>
      <c r="G74" s="4">
        <f t="shared" si="8"/>
        <v>31.693075825743463</v>
      </c>
      <c r="I74" s="4">
        <f t="shared" si="9"/>
        <v>1.0385570201406418</v>
      </c>
    </row>
    <row r="75" spans="1: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4">
        <f t="shared" si="5"/>
        <v>4.007476381237618E-2</v>
      </c>
      <c r="E75" s="4">
        <f t="shared" si="6"/>
        <v>2.7472509663555171</v>
      </c>
      <c r="F75" s="4">
        <f t="shared" si="7"/>
        <v>2.7687517961130474</v>
      </c>
      <c r="G75" s="4">
        <f t="shared" si="8"/>
        <v>3.6386634908535651</v>
      </c>
      <c r="I75" s="4">
        <f t="shared" si="9"/>
        <v>1.0400747638123762</v>
      </c>
    </row>
    <row r="76" spans="1: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4">
        <f t="shared" si="5"/>
        <v>4.0312633606579551E-2</v>
      </c>
      <c r="E76" s="4">
        <f t="shared" si="6"/>
        <v>2.5013407439001378</v>
      </c>
      <c r="F76" s="4">
        <f t="shared" si="7"/>
        <v>2.9310695862474341</v>
      </c>
      <c r="G76" s="4">
        <f t="shared" si="8"/>
        <v>3.860377563227424</v>
      </c>
      <c r="I76" s="4">
        <f t="shared" si="9"/>
        <v>1.0403126336065796</v>
      </c>
    </row>
    <row r="77" spans="1: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4">
        <f t="shared" si="5"/>
        <v>3.7147739438499139E-2</v>
      </c>
      <c r="E77" s="4">
        <f t="shared" si="6"/>
        <v>1.9772531451176165</v>
      </c>
      <c r="F77" s="4">
        <f t="shared" si="7"/>
        <v>3.4405912041216116</v>
      </c>
      <c r="G77" s="4">
        <f t="shared" si="8"/>
        <v>4.9115879404182978</v>
      </c>
      <c r="I77" s="4">
        <f t="shared" si="9"/>
        <v>1.0371477394384991</v>
      </c>
    </row>
    <row r="78" spans="1: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4">
        <f t="shared" si="5"/>
        <v>3.8918472546791261E-2</v>
      </c>
      <c r="E78" s="4">
        <f t="shared" si="6"/>
        <v>2.3282613220044466</v>
      </c>
      <c r="F78" s="4">
        <f t="shared" si="7"/>
        <v>3.0890176501268871</v>
      </c>
      <c r="G78" s="4">
        <f t="shared" si="8"/>
        <v>4.0523985579328077</v>
      </c>
      <c r="I78" s="4">
        <f t="shared" si="9"/>
        <v>1.0389184725467913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4">
        <f t="shared" si="5"/>
        <v>3.9948797612270548E-2</v>
      </c>
      <c r="E79" s="4">
        <f t="shared" si="6"/>
        <v>1.8337084880641819</v>
      </c>
      <c r="F79" s="4">
        <f t="shared" si="7"/>
        <v>4.0691579163194884</v>
      </c>
      <c r="G79" s="4">
        <f t="shared" si="8"/>
        <v>4.7868429290622547</v>
      </c>
      <c r="I79" s="4">
        <f t="shared" si="9"/>
        <v>1.0399487976122705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4">
        <f t="shared" si="5"/>
        <v>4.5160726764500225E-2</v>
      </c>
      <c r="E80" s="4">
        <f t="shared" si="6"/>
        <v>1.3780042530995467</v>
      </c>
      <c r="F80" s="4">
        <f t="shared" si="7"/>
        <v>5.7595170216334042</v>
      </c>
      <c r="G80" s="4">
        <f t="shared" si="8"/>
        <v>9.9317524580682441</v>
      </c>
      <c r="I80" s="4">
        <f t="shared" si="9"/>
        <v>1.0451607267645002</v>
      </c>
    </row>
    <row r="81" spans="1: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4">
        <f t="shared" si="5"/>
        <v>4.0439358621176869E-2</v>
      </c>
      <c r="E81" s="4">
        <f t="shared" si="6"/>
        <v>2.320375884393695</v>
      </c>
      <c r="F81" s="4">
        <f t="shared" si="7"/>
        <v>3.816760278589082</v>
      </c>
      <c r="G81" s="4">
        <f t="shared" si="8"/>
        <v>3.256978527607362</v>
      </c>
      <c r="I81" s="4">
        <f t="shared" si="9"/>
        <v>1.0404393586211769</v>
      </c>
    </row>
    <row r="82" spans="1: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4">
        <f t="shared" si="5"/>
        <v>3.9809863339275164E-2</v>
      </c>
      <c r="E82" s="4">
        <f t="shared" si="6"/>
        <v>2.3830490189468008</v>
      </c>
      <c r="F82" s="4">
        <f t="shared" si="7"/>
        <v>3.7475347259039342</v>
      </c>
      <c r="G82" s="4">
        <f t="shared" si="8"/>
        <v>3.1895135818066964</v>
      </c>
      <c r="I82" s="4">
        <f t="shared" si="9"/>
        <v>1.0398098633392752</v>
      </c>
    </row>
    <row r="83" spans="1: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4">
        <f t="shared" si="5"/>
        <v>3.2347509402142816E-2</v>
      </c>
      <c r="E83" s="4">
        <f t="shared" si="6"/>
        <v>5.2625842808787908</v>
      </c>
      <c r="F83" s="4">
        <f t="shared" si="7"/>
        <v>4.3005851075663539</v>
      </c>
      <c r="G83" s="4">
        <f t="shared" si="8"/>
        <v>1.7317432967925537</v>
      </c>
      <c r="I83" s="4">
        <f t="shared" si="9"/>
        <v>1.0323475094021428</v>
      </c>
    </row>
    <row r="84" spans="1: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4">
        <f t="shared" si="5"/>
        <v>3.1054004356334097E-2</v>
      </c>
      <c r="E84" s="4">
        <f t="shared" si="6"/>
        <v>2.1571142140542467</v>
      </c>
      <c r="F84" s="4">
        <f t="shared" si="7"/>
        <v>3.7069890566331463</v>
      </c>
      <c r="G84" s="4">
        <f t="shared" si="8"/>
        <v>3.7501362874923911</v>
      </c>
      <c r="I84" s="4">
        <f t="shared" si="9"/>
        <v>1.0310540043563341</v>
      </c>
    </row>
    <row r="85" spans="1: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4">
        <f t="shared" si="5"/>
        <v>3.2461619781243289E-2</v>
      </c>
      <c r="E85" s="4">
        <f t="shared" si="6"/>
        <v>10.551185379778964</v>
      </c>
      <c r="F85" s="4">
        <f t="shared" si="7"/>
        <v>5.5324930111525292</v>
      </c>
      <c r="G85" s="4">
        <f t="shared" si="8"/>
        <v>1.380312589379924</v>
      </c>
      <c r="I85" s="4">
        <f t="shared" si="9"/>
        <v>1.0324616197812433</v>
      </c>
    </row>
    <row r="86" spans="1: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4">
        <f t="shared" si="5"/>
        <v>4.1408419513094596E-2</v>
      </c>
      <c r="E86" s="4">
        <f t="shared" si="6"/>
        <v>1.5108641652769916</v>
      </c>
      <c r="F86" s="4">
        <f t="shared" si="7"/>
        <v>4.6165506842237951</v>
      </c>
      <c r="G86" s="4">
        <f t="shared" si="8"/>
        <v>8.2294237741365492</v>
      </c>
      <c r="I86" s="4">
        <f t="shared" si="9"/>
        <v>1.0414084195130946</v>
      </c>
    </row>
    <row r="87" spans="1: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4">
        <f t="shared" si="5"/>
        <v>3.4299437203248351E-2</v>
      </c>
      <c r="E87" s="4">
        <f t="shared" si="6"/>
        <v>3.559168315970334</v>
      </c>
      <c r="F87" s="4">
        <f t="shared" si="7"/>
        <v>3.6241971918323954</v>
      </c>
      <c r="G87" s="4">
        <f t="shared" si="8"/>
        <v>2.256764211048901</v>
      </c>
      <c r="I87" s="4">
        <f t="shared" si="9"/>
        <v>1.0342994372032484</v>
      </c>
    </row>
    <row r="88" spans="1: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4">
        <f t="shared" si="5"/>
        <v>3.3293408433446636E-2</v>
      </c>
      <c r="E88" s="4">
        <f t="shared" si="6"/>
        <v>4.947511518971714</v>
      </c>
      <c r="F88" s="4">
        <f t="shared" si="7"/>
        <v>4.098289473065547</v>
      </c>
      <c r="G88" s="4">
        <f t="shared" si="8"/>
        <v>1.8054649483431007</v>
      </c>
      <c r="I88" s="4">
        <f t="shared" si="9"/>
        <v>1.0332934084334466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4">
        <f t="shared" si="5"/>
        <v>3.9532356169831306E-2</v>
      </c>
      <c r="E89" s="4">
        <f t="shared" si="6"/>
        <v>1.9277575125325563</v>
      </c>
      <c r="F89" s="4">
        <f t="shared" si="7"/>
        <v>3.8344271255835967</v>
      </c>
      <c r="G89" s="4">
        <f t="shared" si="8"/>
        <v>4.5358178343739182</v>
      </c>
      <c r="I89" s="4">
        <f t="shared" si="9"/>
        <v>1.0395323561698313</v>
      </c>
    </row>
    <row r="90" spans="1: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4">
        <f t="shared" si="5"/>
        <v>4.2831925371175084E-2</v>
      </c>
      <c r="E90" s="4">
        <f t="shared" si="6"/>
        <v>11.883839500828184</v>
      </c>
      <c r="F90" s="4">
        <f t="shared" si="7"/>
        <v>5.2801466464350053</v>
      </c>
      <c r="G90" s="4">
        <f t="shared" si="8"/>
        <v>1.3765317778713773</v>
      </c>
      <c r="I90" s="4">
        <f t="shared" si="9"/>
        <v>1.0428319253711751</v>
      </c>
    </row>
    <row r="91" spans="1: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4">
        <f t="shared" si="5"/>
        <v>3.9393430697778342E-2</v>
      </c>
      <c r="E91" s="4">
        <f t="shared" si="6"/>
        <v>5.9862661902635077</v>
      </c>
      <c r="F91" s="4">
        <f t="shared" si="7"/>
        <v>4.4451538015089955</v>
      </c>
      <c r="G91" s="4">
        <f t="shared" si="8"/>
        <v>1.644772364707326</v>
      </c>
      <c r="I91" s="4">
        <f t="shared" si="9"/>
        <v>1.0393934306977783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4">
        <f t="shared" si="5"/>
        <v>3.4466643487733872E-2</v>
      </c>
      <c r="E92" s="4">
        <f t="shared" si="6"/>
        <v>2.584530338417069</v>
      </c>
      <c r="F92" s="4">
        <f t="shared" si="7"/>
        <v>3.214485613975107</v>
      </c>
      <c r="G92" s="4">
        <f t="shared" si="8"/>
        <v>3.3113597827058516</v>
      </c>
      <c r="I92" s="4">
        <f t="shared" si="9"/>
        <v>1.0344666434877339</v>
      </c>
    </row>
    <row r="93" spans="1: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4">
        <f t="shared" si="5"/>
        <v>3.2558856998686991E-2</v>
      </c>
      <c r="E93" s="4">
        <f t="shared" si="6"/>
        <v>2.1175725621422408</v>
      </c>
      <c r="F93" s="4">
        <f t="shared" si="7"/>
        <v>4.0614669490048119</v>
      </c>
      <c r="G93" s="4">
        <f t="shared" si="8"/>
        <v>3.5518337580490269</v>
      </c>
      <c r="I93" s="4">
        <f t="shared" si="9"/>
        <v>1.032558856998687</v>
      </c>
    </row>
    <row r="94" spans="1: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4">
        <f t="shared" si="5"/>
        <v>3.3972879107441623E-2</v>
      </c>
      <c r="E94" s="4">
        <f t="shared" si="6"/>
        <v>3.2020462106760923</v>
      </c>
      <c r="F94" s="4">
        <f t="shared" si="7"/>
        <v>3.180574516593822</v>
      </c>
      <c r="G94" s="4">
        <f t="shared" si="8"/>
        <v>2.6788745366746585</v>
      </c>
      <c r="I94" s="4">
        <f t="shared" si="9"/>
        <v>1.0339728791074416</v>
      </c>
    </row>
    <row r="95" spans="1: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4">
        <f t="shared" si="5"/>
        <v>3.9426523297491078E-2</v>
      </c>
      <c r="E95" s="4">
        <f t="shared" si="6"/>
        <v>2.8961937716262982</v>
      </c>
      <c r="F95" s="4">
        <f t="shared" si="7"/>
        <v>2.8961937716262982</v>
      </c>
      <c r="G95" s="4">
        <f t="shared" si="8"/>
        <v>3.2316602316602321</v>
      </c>
      <c r="I95" s="4">
        <f t="shared" si="9"/>
        <v>1.0394265232974911</v>
      </c>
    </row>
    <row r="96" spans="1: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4">
        <f t="shared" si="5"/>
        <v>3.7495126559708769E-2</v>
      </c>
      <c r="E96" s="4">
        <f t="shared" si="6"/>
        <v>2.0197293722004068</v>
      </c>
      <c r="F96" s="4">
        <f t="shared" si="7"/>
        <v>3.3767402054725255</v>
      </c>
      <c r="G96" s="4">
        <f t="shared" si="8"/>
        <v>4.7906357435487772</v>
      </c>
      <c r="I96" s="4">
        <f t="shared" si="9"/>
        <v>1.0374951265597088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4">
        <f t="shared" si="5"/>
        <v>4.0203494756843261E-2</v>
      </c>
      <c r="E97" s="4">
        <f t="shared" si="6"/>
        <v>2.3944449766909983</v>
      </c>
      <c r="F97" s="4">
        <f t="shared" si="7"/>
        <v>3.277934356146647</v>
      </c>
      <c r="G97" s="4">
        <f t="shared" si="8"/>
        <v>3.6062480620631012</v>
      </c>
      <c r="I97" s="4">
        <f t="shared" si="9"/>
        <v>1.0402034947568433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4">
        <f t="shared" si="5"/>
        <v>3.953739537984835E-2</v>
      </c>
      <c r="E98" s="4">
        <f t="shared" si="6"/>
        <v>2.595870408771046</v>
      </c>
      <c r="F98" s="4">
        <f t="shared" si="7"/>
        <v>3.2103121092676803</v>
      </c>
      <c r="G98" s="4">
        <f t="shared" si="8"/>
        <v>3.297320391201001</v>
      </c>
      <c r="I98" s="4">
        <f t="shared" si="9"/>
        <v>1.0395373953798484</v>
      </c>
    </row>
    <row r="99" spans="1: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4">
        <f t="shared" si="5"/>
        <v>4.0907028376035104E-2</v>
      </c>
      <c r="E99" s="4">
        <f t="shared" si="6"/>
        <v>2.4811987749549318</v>
      </c>
      <c r="F99" s="4">
        <f t="shared" si="7"/>
        <v>3.5103511375110816</v>
      </c>
      <c r="G99" s="4">
        <f t="shared" si="8"/>
        <v>3.2041297603233185</v>
      </c>
      <c r="I99" s="4">
        <f t="shared" si="9"/>
        <v>1.0409070283760351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4">
        <f t="shared" si="5"/>
        <v>4.0333450810904337E-2</v>
      </c>
      <c r="E100" s="4">
        <f t="shared" si="6"/>
        <v>1.7292915396589348</v>
      </c>
      <c r="F100" s="4">
        <f t="shared" si="7"/>
        <v>4.552578306244091</v>
      </c>
      <c r="G100" s="4">
        <f t="shared" si="8"/>
        <v>4.948712587523139</v>
      </c>
      <c r="I100" s="4">
        <f t="shared" si="9"/>
        <v>1.0403334508109043</v>
      </c>
    </row>
    <row r="101" spans="1: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4">
        <f t="shared" si="5"/>
        <v>4.0401297055289387E-2</v>
      </c>
      <c r="E101" s="4">
        <f t="shared" si="6"/>
        <v>2.9097193396979462</v>
      </c>
      <c r="F101" s="4">
        <f t="shared" si="7"/>
        <v>3.4534774658695788</v>
      </c>
      <c r="G101" s="4">
        <f t="shared" si="8"/>
        <v>2.7265709733639509</v>
      </c>
      <c r="I101" s="4">
        <f t="shared" si="9"/>
        <v>1.0404012970552894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4">
        <f t="shared" si="5"/>
        <v>4.1450542762583309E-2</v>
      </c>
      <c r="E102" s="4">
        <f t="shared" si="6"/>
        <v>1.6257149873597643</v>
      </c>
      <c r="F102" s="4">
        <f t="shared" si="7"/>
        <v>4.4249489867017893</v>
      </c>
      <c r="G102" s="4">
        <f t="shared" si="8"/>
        <v>6.2934751656549244</v>
      </c>
      <c r="I102" s="4">
        <f t="shared" si="9"/>
        <v>1.0414505427625833</v>
      </c>
    </row>
    <row r="103" spans="1: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4">
        <f t="shared" si="5"/>
        <v>4.25200969848607E-2</v>
      </c>
      <c r="E103" s="4">
        <f t="shared" si="6"/>
        <v>1.6580707169540274</v>
      </c>
      <c r="F103" s="4">
        <f t="shared" si="7"/>
        <v>4.1057882100025997</v>
      </c>
      <c r="G103" s="4">
        <f t="shared" si="8"/>
        <v>6.5218459493505447</v>
      </c>
      <c r="I103" s="4">
        <f t="shared" si="9"/>
        <v>1.0425200969848607</v>
      </c>
    </row>
    <row r="104" spans="1: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4">
        <f t="shared" si="5"/>
        <v>3.7084517828083641E-2</v>
      </c>
      <c r="E104" s="4">
        <f t="shared" si="6"/>
        <v>4.4411247477375149</v>
      </c>
      <c r="F104" s="4">
        <f t="shared" si="7"/>
        <v>3.6801317355212788</v>
      </c>
      <c r="G104" s="4">
        <f t="shared" si="8"/>
        <v>1.9876668785056448</v>
      </c>
      <c r="I104" s="4">
        <f t="shared" si="9"/>
        <v>1.0370845178280836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4">
        <f t="shared" si="5"/>
        <v>3.3488766375160184E-2</v>
      </c>
      <c r="E105" s="4">
        <f t="shared" si="6"/>
        <v>1.7952712324109232</v>
      </c>
      <c r="F105" s="4">
        <f t="shared" si="7"/>
        <v>3.9792399949477009</v>
      </c>
      <c r="G105" s="4">
        <f t="shared" si="8"/>
        <v>5.2171145395815657</v>
      </c>
      <c r="I105" s="4">
        <f t="shared" si="9"/>
        <v>1.0334887663751602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4">
        <f t="shared" si="5"/>
        <v>4.3200316029156305E-2</v>
      </c>
      <c r="E106" s="4">
        <f t="shared" si="6"/>
        <v>1.2418163899347834</v>
      </c>
      <c r="F106" s="4">
        <f t="shared" si="7"/>
        <v>7.061840934080104</v>
      </c>
      <c r="G106" s="4">
        <f t="shared" si="8"/>
        <v>18.824649398160997</v>
      </c>
      <c r="I106" s="4">
        <f t="shared" si="9"/>
        <v>1.0432003160291563</v>
      </c>
    </row>
    <row r="107" spans="1: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4">
        <f t="shared" si="5"/>
        <v>2.9431051655873119E-2</v>
      </c>
      <c r="E107" s="4">
        <f t="shared" si="6"/>
        <v>2.1024898955898315</v>
      </c>
      <c r="F107" s="4">
        <f t="shared" si="7"/>
        <v>3.4104091196653856</v>
      </c>
      <c r="G107" s="4">
        <f t="shared" si="8"/>
        <v>4.3261295153779695</v>
      </c>
      <c r="I107" s="4">
        <f t="shared" si="9"/>
        <v>1.0294310516558731</v>
      </c>
    </row>
    <row r="108" spans="1: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4">
        <f t="shared" si="5"/>
        <v>2.9920586302391472E-2</v>
      </c>
      <c r="E108" s="4">
        <f t="shared" si="6"/>
        <v>2.3854334711801082</v>
      </c>
      <c r="F108" s="4">
        <f t="shared" si="7"/>
        <v>3.4979166132534383</v>
      </c>
      <c r="G108" s="4">
        <f t="shared" si="8"/>
        <v>3.3909280195360738</v>
      </c>
      <c r="I108" s="4">
        <f t="shared" si="9"/>
        <v>1.0299205863023915</v>
      </c>
    </row>
    <row r="109" spans="1: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4">
        <f t="shared" si="5"/>
        <v>2.978182515440464E-2</v>
      </c>
      <c r="E109" s="4">
        <f t="shared" si="6"/>
        <v>2.7532504969155047</v>
      </c>
      <c r="F109" s="4">
        <f t="shared" si="7"/>
        <v>3.6367205659559509</v>
      </c>
      <c r="G109" s="4">
        <f t="shared" si="8"/>
        <v>2.7638056894303493</v>
      </c>
      <c r="I109" s="4">
        <f t="shared" si="9"/>
        <v>1.0297818251544046</v>
      </c>
    </row>
    <row r="110" spans="1: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4">
        <f t="shared" si="5"/>
        <v>3.3331649237823058E-2</v>
      </c>
      <c r="E110" s="4">
        <f t="shared" si="6"/>
        <v>5.5639278787962132</v>
      </c>
      <c r="F110" s="4">
        <f t="shared" si="7"/>
        <v>4.0002231164735971</v>
      </c>
      <c r="G110" s="4">
        <f t="shared" si="8"/>
        <v>1.7535098280604182</v>
      </c>
      <c r="I110" s="4">
        <f t="shared" si="9"/>
        <v>1.0333316492378231</v>
      </c>
    </row>
    <row r="111" spans="1: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4">
        <f t="shared" si="5"/>
        <v>3.768075853272479E-2</v>
      </c>
      <c r="E111" s="4">
        <f t="shared" si="6"/>
        <v>2.0410149715623955</v>
      </c>
      <c r="F111" s="4">
        <f t="shared" si="7"/>
        <v>3.4100579932923423</v>
      </c>
      <c r="G111" s="4">
        <f t="shared" si="8"/>
        <v>4.6125983507785371</v>
      </c>
      <c r="I111" s="4">
        <f t="shared" si="9"/>
        <v>1.0376807585327248</v>
      </c>
    </row>
    <row r="112" spans="1: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4">
        <f t="shared" si="5"/>
        <v>4.0734574756537745E-2</v>
      </c>
      <c r="E112" s="4">
        <f t="shared" si="6"/>
        <v>4.9861740691047176</v>
      </c>
      <c r="F112" s="4">
        <f t="shared" si="7"/>
        <v>4.196197807722962</v>
      </c>
      <c r="G112" s="4">
        <f t="shared" si="8"/>
        <v>1.7821040862322439</v>
      </c>
      <c r="I112" s="4">
        <f t="shared" si="9"/>
        <v>1.0407345747565377</v>
      </c>
    </row>
    <row r="113" spans="1: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4">
        <f t="shared" si="5"/>
        <v>5.6282424871316739E-2</v>
      </c>
      <c r="E113" s="4">
        <f t="shared" si="6"/>
        <v>3.9875433820489934</v>
      </c>
      <c r="F113" s="4">
        <f t="shared" si="7"/>
        <v>3.8033033069530942</v>
      </c>
      <c r="G113" s="4">
        <f t="shared" si="8"/>
        <v>2.056387389374192</v>
      </c>
      <c r="I113" s="4">
        <f t="shared" si="9"/>
        <v>1.0562824248713167</v>
      </c>
    </row>
    <row r="114" spans="1: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4">
        <f t="shared" si="5"/>
        <v>6.4575914029029402E-2</v>
      </c>
      <c r="E114" s="4">
        <f t="shared" si="6"/>
        <v>1.6142041276248185</v>
      </c>
      <c r="F114" s="4">
        <f t="shared" si="7"/>
        <v>4.5209358269180147</v>
      </c>
      <c r="G114" s="4">
        <f t="shared" si="8"/>
        <v>6.277206916397196</v>
      </c>
      <c r="I114" s="4">
        <f t="shared" si="9"/>
        <v>1.0645759140290294</v>
      </c>
    </row>
    <row r="115" spans="1: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4">
        <f t="shared" si="5"/>
        <v>3.6704204667888263E-2</v>
      </c>
      <c r="E115" s="4">
        <f t="shared" si="6"/>
        <v>1.7152559796597402</v>
      </c>
      <c r="F115" s="4">
        <f t="shared" si="7"/>
        <v>4.2611424923117411</v>
      </c>
      <c r="G115" s="4">
        <f t="shared" si="8"/>
        <v>5.4849281381153423</v>
      </c>
      <c r="I115" s="4">
        <f t="shared" si="9"/>
        <v>1.0367042046678883</v>
      </c>
    </row>
    <row r="116" spans="1: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4">
        <f t="shared" si="5"/>
        <v>3.3069469891623848E-2</v>
      </c>
      <c r="E116" s="4">
        <f t="shared" si="6"/>
        <v>1.8156247708926763</v>
      </c>
      <c r="F116" s="4">
        <f t="shared" si="7"/>
        <v>4.086113717642319</v>
      </c>
      <c r="G116" s="4">
        <f t="shared" si="8"/>
        <v>4.8901169988782245</v>
      </c>
      <c r="I116" s="4">
        <f t="shared" si="9"/>
        <v>1.0330694698916238</v>
      </c>
    </row>
    <row r="117" spans="1: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4">
        <f t="shared" si="5"/>
        <v>3.4020634941190231E-2</v>
      </c>
      <c r="E117" s="4">
        <f t="shared" si="6"/>
        <v>2.1302475119028661</v>
      </c>
      <c r="F117" s="4">
        <f t="shared" si="7"/>
        <v>3.7640951445103359</v>
      </c>
      <c r="G117" s="4">
        <f t="shared" si="8"/>
        <v>3.7749683635365732</v>
      </c>
      <c r="I117" s="4">
        <f t="shared" si="9"/>
        <v>1.0340206349411902</v>
      </c>
    </row>
    <row r="118" spans="1: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4">
        <f t="shared" si="5"/>
        <v>3.3301014092408598E-2</v>
      </c>
      <c r="E118" s="4">
        <f t="shared" si="6"/>
        <v>2.8259510939806649</v>
      </c>
      <c r="F118" s="4">
        <f t="shared" si="7"/>
        <v>3.5549574026837392</v>
      </c>
      <c r="G118" s="4">
        <f t="shared" si="8"/>
        <v>2.7409311991264089</v>
      </c>
      <c r="I118" s="4">
        <f t="shared" si="9"/>
        <v>1.0333010140924086</v>
      </c>
    </row>
    <row r="119" spans="1: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4">
        <f t="shared" si="5"/>
        <v>3.2437666424594447E-2</v>
      </c>
      <c r="E119" s="4">
        <f t="shared" si="6"/>
        <v>2.4955698751510274</v>
      </c>
      <c r="F119" s="4">
        <f t="shared" si="7"/>
        <v>3.1647088866189987</v>
      </c>
      <c r="G119" s="4">
        <f t="shared" si="8"/>
        <v>3.529763600113927</v>
      </c>
      <c r="I119" s="4">
        <f t="shared" si="9"/>
        <v>1.0324376664245944</v>
      </c>
    </row>
    <row r="120" spans="1: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4">
        <f t="shared" si="5"/>
        <v>3.4284954508329024E-2</v>
      </c>
      <c r="E120" s="4">
        <f t="shared" si="6"/>
        <v>2.2356996248849885</v>
      </c>
      <c r="F120" s="4">
        <f t="shared" si="7"/>
        <v>3.5916088686753844</v>
      </c>
      <c r="G120" s="4">
        <f t="shared" si="8"/>
        <v>3.6458299669906049</v>
      </c>
      <c r="I120" s="4">
        <f t="shared" si="9"/>
        <v>1.034284954508329</v>
      </c>
    </row>
    <row r="121" spans="1: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4">
        <f t="shared" si="5"/>
        <v>3.3862150891686316E-2</v>
      </c>
      <c r="E121" s="4">
        <f t="shared" si="6"/>
        <v>3.5789662477341921</v>
      </c>
      <c r="F121" s="4">
        <f t="shared" si="7"/>
        <v>3.503258643788286</v>
      </c>
      <c r="G121" s="4">
        <f t="shared" si="8"/>
        <v>2.2981046796797266</v>
      </c>
      <c r="I121" s="4">
        <f t="shared" si="9"/>
        <v>1.0338621508916863</v>
      </c>
    </row>
    <row r="122" spans="1: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4">
        <f t="shared" si="5"/>
        <v>3.3886930717689445E-2</v>
      </c>
      <c r="E122" s="4">
        <f t="shared" si="6"/>
        <v>3.8287196173419651</v>
      </c>
      <c r="F122" s="4">
        <f t="shared" si="7"/>
        <v>3.5357927872418187</v>
      </c>
      <c r="G122" s="4">
        <f t="shared" si="8"/>
        <v>2.1930109457879086</v>
      </c>
      <c r="I122" s="4">
        <f t="shared" si="9"/>
        <v>1.0338869307176894</v>
      </c>
    </row>
    <row r="123" spans="1: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4">
        <f t="shared" si="5"/>
        <v>3.3389555222388845E-2</v>
      </c>
      <c r="E123" s="4">
        <f t="shared" si="6"/>
        <v>3.5877628777408392</v>
      </c>
      <c r="F123" s="4">
        <f t="shared" si="7"/>
        <v>3.318178677537484</v>
      </c>
      <c r="G123" s="4">
        <f t="shared" si="8"/>
        <v>2.3814931442314844</v>
      </c>
      <c r="I123" s="4">
        <f t="shared" si="9"/>
        <v>1.0333895552223888</v>
      </c>
    </row>
    <row r="124" spans="1: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4">
        <f t="shared" si="5"/>
        <v>3.4764295633860964E-2</v>
      </c>
      <c r="E124" s="4">
        <f t="shared" si="6"/>
        <v>1.4230872250012667</v>
      </c>
      <c r="F124" s="4">
        <f t="shared" si="7"/>
        <v>5.3751777315979448</v>
      </c>
      <c r="G124" s="4">
        <f t="shared" si="8"/>
        <v>8.9877926115581612</v>
      </c>
      <c r="I124" s="4">
        <f t="shared" si="9"/>
        <v>1.034764295633861</v>
      </c>
    </row>
    <row r="125" spans="1: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4">
        <f t="shared" si="5"/>
        <v>4.3941988218267669E-2</v>
      </c>
      <c r="E125" s="4">
        <f t="shared" si="6"/>
        <v>1.6174318706951263</v>
      </c>
      <c r="F125" s="4">
        <f t="shared" si="7"/>
        <v>4.2489426505189307</v>
      </c>
      <c r="G125" s="4">
        <f t="shared" si="8"/>
        <v>6.8313819232509809</v>
      </c>
      <c r="I125" s="4">
        <f t="shared" si="9"/>
        <v>1.0439419882182677</v>
      </c>
    </row>
    <row r="126" spans="1: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4">
        <f t="shared" si="5"/>
        <v>3.9324724852665582E-2</v>
      </c>
      <c r="E126" s="4">
        <f t="shared" si="6"/>
        <v>4.4111177273815745</v>
      </c>
      <c r="F126" s="4">
        <f t="shared" si="7"/>
        <v>3.1553230321616454</v>
      </c>
      <c r="G126" s="4">
        <f t="shared" si="8"/>
        <v>2.1911789310831393</v>
      </c>
      <c r="I126" s="4">
        <f t="shared" si="9"/>
        <v>1.0393247248526656</v>
      </c>
    </row>
    <row r="127" spans="1: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4">
        <f t="shared" si="5"/>
        <v>3.9896401881278853E-2</v>
      </c>
      <c r="E127" s="4">
        <f t="shared" si="6"/>
        <v>2.5538902839427733</v>
      </c>
      <c r="F127" s="4">
        <f t="shared" si="7"/>
        <v>3.0055124649447387</v>
      </c>
      <c r="G127" s="4">
        <f t="shared" si="8"/>
        <v>3.6268870366887751</v>
      </c>
      <c r="I127" s="4">
        <f t="shared" si="9"/>
        <v>1.0398964018812789</v>
      </c>
    </row>
    <row r="128" spans="1: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4">
        <f t="shared" si="5"/>
        <v>3.9832233359118341E-2</v>
      </c>
      <c r="E128" s="4">
        <f t="shared" si="6"/>
        <v>2.2237761384616639</v>
      </c>
      <c r="F128" s="4">
        <f t="shared" si="7"/>
        <v>3.276605178875843</v>
      </c>
      <c r="G128" s="4">
        <f t="shared" si="8"/>
        <v>4.0796257819523349</v>
      </c>
      <c r="I128" s="4">
        <f t="shared" si="9"/>
        <v>1.0398322333591183</v>
      </c>
    </row>
    <row r="129" spans="1: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4">
        <f t="shared" si="5"/>
        <v>3.9212284497421424E-2</v>
      </c>
      <c r="E129" s="4">
        <f t="shared" si="6"/>
        <v>4.2206694552659538</v>
      </c>
      <c r="F129" s="4">
        <f t="shared" si="7"/>
        <v>4.142808153218116</v>
      </c>
      <c r="G129" s="4">
        <f t="shared" si="8"/>
        <v>1.9168523256091967</v>
      </c>
      <c r="I129" s="4">
        <f t="shared" si="9"/>
        <v>1.0392122844974214</v>
      </c>
    </row>
    <row r="130" spans="1: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4">
        <f t="shared" si="5"/>
        <v>3.9972327414790954E-2</v>
      </c>
      <c r="E130" s="4">
        <f t="shared" si="6"/>
        <v>3.5284346468444179</v>
      </c>
      <c r="F130" s="4">
        <f t="shared" si="7"/>
        <v>4.0137578379257919</v>
      </c>
      <c r="G130" s="4">
        <f t="shared" si="8"/>
        <v>2.1392885575763221</v>
      </c>
      <c r="I130" s="4">
        <f t="shared" si="9"/>
        <v>1.039972327414791</v>
      </c>
    </row>
    <row r="131" spans="1: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4">
        <f t="shared" ref="D131:D194" si="10">IF(A131="","",((1/A131)+(1/B131)+(1/C131))-1)</f>
        <v>3.9992301884997916E-2</v>
      </c>
      <c r="E131" s="4">
        <f t="shared" ref="E131:E194" si="11">IF(A131="","",(3*A131)/(3-($D131*A131)))</f>
        <v>2.1075965523415667</v>
      </c>
      <c r="F131" s="4">
        <f t="shared" ref="F131:F194" si="12">IF(B131="","",(3*B131)/(3-($D131*B131)))</f>
        <v>3.9251744396881523</v>
      </c>
      <c r="G131" s="4">
        <f t="shared" ref="G131:G194" si="13">IF(C131="","",(3*C131)/(3-($D131*C131)))</f>
        <v>3.693305792230555</v>
      </c>
      <c r="I131" s="4">
        <f t="shared" ref="I131:I194" si="14">IF(A131="","",D131+1)</f>
        <v>1.0399923018849979</v>
      </c>
    </row>
    <row r="132" spans="1: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4">
        <f t="shared" si="10"/>
        <v>3.3301291159023805E-2</v>
      </c>
      <c r="E132" s="4">
        <f t="shared" si="11"/>
        <v>1.2984490798347708</v>
      </c>
      <c r="F132" s="4">
        <f t="shared" si="12"/>
        <v>6.4166534108580482</v>
      </c>
      <c r="G132" s="4">
        <f t="shared" si="13"/>
        <v>13.512426568007394</v>
      </c>
      <c r="I132" s="4">
        <f t="shared" si="14"/>
        <v>1.0333012911590238</v>
      </c>
    </row>
    <row r="133" spans="1: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4">
        <f t="shared" si="10"/>
        <v>3.5579243469958666E-2</v>
      </c>
      <c r="E133" s="4">
        <f t="shared" si="11"/>
        <v>1.4857256846537485</v>
      </c>
      <c r="F133" s="4">
        <f t="shared" si="12"/>
        <v>5.0672609701046687</v>
      </c>
      <c r="G133" s="4">
        <f t="shared" si="13"/>
        <v>7.7170635646389378</v>
      </c>
      <c r="I133" s="4">
        <f t="shared" si="14"/>
        <v>1.0355792434699587</v>
      </c>
    </row>
    <row r="134" spans="1: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4">
        <f t="shared" si="10"/>
        <v>3.4240338075000931E-2</v>
      </c>
      <c r="E134" s="4">
        <f t="shared" si="11"/>
        <v>3.852239436188357</v>
      </c>
      <c r="F134" s="4">
        <f t="shared" si="12"/>
        <v>2.9992729146233672</v>
      </c>
      <c r="G134" s="4">
        <f t="shared" si="13"/>
        <v>2.4570230077601996</v>
      </c>
      <c r="I134" s="4">
        <f t="shared" si="14"/>
        <v>1.0342403380750009</v>
      </c>
    </row>
    <row r="135" spans="1: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4">
        <f t="shared" si="10"/>
        <v>3.4152822679764494E-2</v>
      </c>
      <c r="E135" s="4">
        <f t="shared" si="11"/>
        <v>2.3618420730303225</v>
      </c>
      <c r="F135" s="4">
        <f t="shared" si="12"/>
        <v>3.7103741018822474</v>
      </c>
      <c r="G135" s="4">
        <f t="shared" si="13"/>
        <v>3.2564054932212896</v>
      </c>
      <c r="I135" s="4">
        <f t="shared" si="14"/>
        <v>1.0341528226797645</v>
      </c>
    </row>
    <row r="136" spans="1: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4">
        <f t="shared" si="10"/>
        <v>3.6365488517184019E-2</v>
      </c>
      <c r="E136" s="4">
        <f t="shared" si="11"/>
        <v>8.6023077660684795</v>
      </c>
      <c r="F136" s="4">
        <f t="shared" si="12"/>
        <v>4.8492188298210381</v>
      </c>
      <c r="G136" s="4">
        <f t="shared" si="13"/>
        <v>1.4759421222103464</v>
      </c>
      <c r="I136" s="4">
        <f t="shared" si="14"/>
        <v>1.036365488517184</v>
      </c>
    </row>
    <row r="137" spans="1: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4">
        <f t="shared" si="10"/>
        <v>3.9734135060835341E-2</v>
      </c>
      <c r="E137" s="4">
        <f t="shared" si="11"/>
        <v>2.9186243083368724</v>
      </c>
      <c r="F137" s="4">
        <f t="shared" si="12"/>
        <v>3.2436076142743619</v>
      </c>
      <c r="G137" s="4">
        <f t="shared" si="13"/>
        <v>2.8647210355345414</v>
      </c>
      <c r="I137" s="4">
        <f t="shared" si="14"/>
        <v>1.0397341350608353</v>
      </c>
    </row>
    <row r="138" spans="1: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4">
        <f t="shared" si="10"/>
        <v>4.1145186375065146E-2</v>
      </c>
      <c r="E138" s="4">
        <f t="shared" si="11"/>
        <v>2.7284156251798422</v>
      </c>
      <c r="F138" s="4">
        <f t="shared" si="12"/>
        <v>2.8901970658255616</v>
      </c>
      <c r="G138" s="4">
        <f t="shared" si="13"/>
        <v>3.4783847950137012</v>
      </c>
      <c r="I138" s="4">
        <f t="shared" si="14"/>
        <v>1.0411451863750651</v>
      </c>
    </row>
    <row r="139" spans="1: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4">
        <f t="shared" si="10"/>
        <v>3.9481404993905622E-2</v>
      </c>
      <c r="E139" s="4">
        <f t="shared" si="11"/>
        <v>3.047512611098274</v>
      </c>
      <c r="F139" s="4">
        <f t="shared" si="12"/>
        <v>2.9394782982860539</v>
      </c>
      <c r="G139" s="4">
        <f t="shared" si="13"/>
        <v>3.0150712750942374</v>
      </c>
      <c r="I139" s="4">
        <f t="shared" si="14"/>
        <v>1.0394814049939056</v>
      </c>
    </row>
    <row r="140" spans="1: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4">
        <f t="shared" si="10"/>
        <v>3.9546960910856743E-2</v>
      </c>
      <c r="E140" s="4">
        <f t="shared" si="11"/>
        <v>2.6172899445733204</v>
      </c>
      <c r="F140" s="4">
        <f t="shared" si="12"/>
        <v>2.9828509742777576</v>
      </c>
      <c r="G140" s="4">
        <f t="shared" si="13"/>
        <v>3.5376231975083692</v>
      </c>
      <c r="I140" s="4">
        <f t="shared" si="14"/>
        <v>1.0395469609108567</v>
      </c>
    </row>
    <row r="141" spans="1: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4">
        <f t="shared" si="10"/>
        <v>3.779835227345818E-2</v>
      </c>
      <c r="E141" s="4">
        <f t="shared" si="11"/>
        <v>2.083283913148902</v>
      </c>
      <c r="F141" s="4">
        <f t="shared" si="12"/>
        <v>4.0241909411603025</v>
      </c>
      <c r="G141" s="4">
        <f t="shared" si="13"/>
        <v>3.6833571344742335</v>
      </c>
      <c r="I141" s="4">
        <f t="shared" si="14"/>
        <v>1.0377983522734582</v>
      </c>
    </row>
    <row r="142" spans="1: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4">
        <f t="shared" si="10"/>
        <v>0.11774072230495602</v>
      </c>
      <c r="E142" s="4">
        <f t="shared" si="11"/>
        <v>1.8100560851263983</v>
      </c>
      <c r="F142" s="4">
        <f t="shared" si="12"/>
        <v>4.6187761841221189</v>
      </c>
      <c r="G142" s="4">
        <f t="shared" si="13"/>
        <v>4.3285665472412864</v>
      </c>
      <c r="I142" s="4">
        <f t="shared" si="14"/>
        <v>1.117740722304956</v>
      </c>
    </row>
    <row r="143" spans="1: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4">
        <f t="shared" si="10"/>
        <v>4.0416700785986137E-2</v>
      </c>
      <c r="E143" s="4">
        <f t="shared" si="11"/>
        <v>6.5158178985558708</v>
      </c>
      <c r="F143" s="4">
        <f t="shared" si="12"/>
        <v>4.6546642090720649</v>
      </c>
      <c r="G143" s="4">
        <f t="shared" si="13"/>
        <v>1.5830573434039652</v>
      </c>
      <c r="I143" s="4">
        <f t="shared" si="14"/>
        <v>1.0404167007859861</v>
      </c>
    </row>
    <row r="144" spans="1: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4">
        <f t="shared" si="10"/>
        <v>3.9177114451005357E-2</v>
      </c>
      <c r="E144" s="4">
        <f t="shared" si="11"/>
        <v>5.0641301787096564</v>
      </c>
      <c r="F144" s="4">
        <f t="shared" si="12"/>
        <v>3.5251376361719569</v>
      </c>
      <c r="G144" s="4">
        <f t="shared" si="13"/>
        <v>1.9273175573985717</v>
      </c>
      <c r="I144" s="4">
        <f t="shared" si="14"/>
        <v>1.0391771144510054</v>
      </c>
    </row>
    <row r="145" spans="1: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4">
        <f t="shared" si="10"/>
        <v>3.7702424597226836E-2</v>
      </c>
      <c r="E145" s="4">
        <f t="shared" si="11"/>
        <v>4.0788942350211608</v>
      </c>
      <c r="F145" s="4">
        <f t="shared" si="12"/>
        <v>4.1010030875875954</v>
      </c>
      <c r="G145" s="4">
        <f t="shared" si="13"/>
        <v>1.9569749868641764</v>
      </c>
      <c r="I145" s="4">
        <f t="shared" si="14"/>
        <v>1.0377024245972268</v>
      </c>
    </row>
    <row r="146" spans="1: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4">
        <f t="shared" si="10"/>
        <v>2.5841084205438181E-2</v>
      </c>
      <c r="E146" s="4">
        <f t="shared" si="11"/>
        <v>4.9417669740709824</v>
      </c>
      <c r="F146" s="4">
        <f t="shared" si="12"/>
        <v>3.4707494397126619</v>
      </c>
      <c r="G146" s="4">
        <f t="shared" si="13"/>
        <v>1.9626275662372969</v>
      </c>
      <c r="I146" s="4">
        <f t="shared" si="14"/>
        <v>1.0258410842054382</v>
      </c>
    </row>
    <row r="147" spans="1: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4">
        <f t="shared" si="10"/>
        <v>3.9462930490287373E-2</v>
      </c>
      <c r="E147" s="4">
        <f t="shared" si="11"/>
        <v>1.1779747159426974</v>
      </c>
      <c r="F147" s="4">
        <f t="shared" si="12"/>
        <v>9.9904119057502108</v>
      </c>
      <c r="G147" s="4">
        <f t="shared" si="13"/>
        <v>19.611930231248117</v>
      </c>
      <c r="I147" s="4">
        <f t="shared" si="14"/>
        <v>1.0394629304902874</v>
      </c>
    </row>
    <row r="148" spans="1: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4">
        <f t="shared" si="10"/>
        <v>3.0294158859796694E-2</v>
      </c>
      <c r="E148" s="4">
        <f t="shared" si="11"/>
        <v>4.8240837232882559</v>
      </c>
      <c r="F148" s="4">
        <f t="shared" si="12"/>
        <v>3.994908669256759</v>
      </c>
      <c r="G148" s="4">
        <f t="shared" si="13"/>
        <v>1.8436981483731179</v>
      </c>
      <c r="I148" s="4">
        <f t="shared" si="14"/>
        <v>1.0302941588597967</v>
      </c>
    </row>
    <row r="149" spans="1: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4">
        <f t="shared" si="10"/>
        <v>2.9461239646462412E-2</v>
      </c>
      <c r="E149" s="4">
        <f t="shared" si="11"/>
        <v>4.1310577142715603</v>
      </c>
      <c r="F149" s="4">
        <f t="shared" si="12"/>
        <v>4.1418866529252858</v>
      </c>
      <c r="G149" s="4">
        <f t="shared" si="13"/>
        <v>1.9361257543961023</v>
      </c>
      <c r="I149" s="4">
        <f t="shared" si="14"/>
        <v>1.0294612396464624</v>
      </c>
    </row>
    <row r="150" spans="1: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4">
        <f t="shared" si="10"/>
        <v>4.1797529558606827E-2</v>
      </c>
      <c r="E150" s="4">
        <f t="shared" si="11"/>
        <v>1.4694819431788106</v>
      </c>
      <c r="F150" s="4">
        <f t="shared" si="12"/>
        <v>4.8807660364801313</v>
      </c>
      <c r="G150" s="4">
        <f t="shared" si="13"/>
        <v>8.7258363961690719</v>
      </c>
      <c r="I150" s="4">
        <f t="shared" si="14"/>
        <v>1.0417975295586068</v>
      </c>
    </row>
    <row r="151" spans="1: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4">
        <f t="shared" si="10"/>
        <v>5.7422994724932286E-2</v>
      </c>
      <c r="E151" s="4">
        <f t="shared" si="11"/>
        <v>3.0816487763876861</v>
      </c>
      <c r="F151" s="4">
        <f t="shared" si="12"/>
        <v>3.2729546682115949</v>
      </c>
      <c r="G151" s="4">
        <f t="shared" si="13"/>
        <v>2.7029652546912861</v>
      </c>
      <c r="I151" s="4">
        <f t="shared" si="14"/>
        <v>1.0574229947249323</v>
      </c>
    </row>
    <row r="152" spans="1: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4">
        <f t="shared" si="10"/>
        <v>4.0251325823558837E-2</v>
      </c>
      <c r="E152" s="4">
        <f t="shared" si="11"/>
        <v>2.4478376825784744</v>
      </c>
      <c r="F152" s="4">
        <f t="shared" si="12"/>
        <v>3.4200511359405117</v>
      </c>
      <c r="G152" s="4">
        <f t="shared" si="13"/>
        <v>3.3435546759136918</v>
      </c>
      <c r="I152" s="4">
        <f t="shared" si="14"/>
        <v>1.0402513258235588</v>
      </c>
    </row>
    <row r="153" spans="1: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4">
        <f t="shared" si="10"/>
        <v>4.0271860417934624E-2</v>
      </c>
      <c r="E153" s="4">
        <f t="shared" si="11"/>
        <v>2.5654059680777235</v>
      </c>
      <c r="F153" s="4">
        <f t="shared" si="12"/>
        <v>3.3218016398966643</v>
      </c>
      <c r="G153" s="4">
        <f t="shared" si="13"/>
        <v>3.2346057092857925</v>
      </c>
      <c r="I153" s="4">
        <f t="shared" si="14"/>
        <v>1.0402718604179346</v>
      </c>
    </row>
    <row r="154" spans="1: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4">
        <f t="shared" si="10"/>
        <v>5.7496383234509008E-2</v>
      </c>
      <c r="E154" s="4">
        <f t="shared" si="11"/>
        <v>3.0370526988907391</v>
      </c>
      <c r="F154" s="4">
        <f t="shared" si="12"/>
        <v>3.6598907484168461</v>
      </c>
      <c r="G154" s="4">
        <f t="shared" si="13"/>
        <v>2.5157156404582692</v>
      </c>
      <c r="I154" s="4">
        <f t="shared" si="14"/>
        <v>1.057496383234509</v>
      </c>
    </row>
    <row r="155" spans="1: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4">
        <f t="shared" si="10"/>
        <v>6.2969700964135455E-2</v>
      </c>
      <c r="E155" s="4">
        <f t="shared" si="11"/>
        <v>6.5780610482020911</v>
      </c>
      <c r="F155" s="4">
        <f t="shared" si="12"/>
        <v>5.0548838967159124</v>
      </c>
      <c r="G155" s="4">
        <f t="shared" si="13"/>
        <v>1.5381041321008795</v>
      </c>
      <c r="I155" s="4">
        <f t="shared" si="14"/>
        <v>1.0629697009641355</v>
      </c>
    </row>
    <row r="156" spans="1: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4">
        <f t="shared" si="10"/>
        <v>5.8158770283080141E-2</v>
      </c>
      <c r="E156" s="4">
        <f t="shared" si="11"/>
        <v>2.2871009338113391</v>
      </c>
      <c r="F156" s="4">
        <f t="shared" si="12"/>
        <v>3.5826729706332823</v>
      </c>
      <c r="G156" s="4">
        <f t="shared" si="13"/>
        <v>3.5255455319892524</v>
      </c>
      <c r="I156" s="4">
        <f t="shared" si="14"/>
        <v>1.0581587702830801</v>
      </c>
    </row>
    <row r="157" spans="1: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4">
        <f t="shared" si="10"/>
        <v>3.4041606407831715E-2</v>
      </c>
      <c r="E157" s="4">
        <f t="shared" si="11"/>
        <v>4.6866527632950987</v>
      </c>
      <c r="F157" s="4">
        <f t="shared" si="12"/>
        <v>4.2341026848798871</v>
      </c>
      <c r="G157" s="4">
        <f t="shared" si="13"/>
        <v>1.816693613581245</v>
      </c>
      <c r="I157" s="4">
        <f t="shared" si="14"/>
        <v>1.0340416064078317</v>
      </c>
    </row>
    <row r="158" spans="1: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4">
        <f t="shared" si="10"/>
        <v>3.7538203687272009E-2</v>
      </c>
      <c r="E158" s="4">
        <f t="shared" si="11"/>
        <v>1.4664224958434737</v>
      </c>
      <c r="F158" s="4">
        <f t="shared" si="12"/>
        <v>5.1406850530050265</v>
      </c>
      <c r="G158" s="4">
        <f t="shared" si="13"/>
        <v>8.094433730132339</v>
      </c>
      <c r="I158" s="4">
        <f t="shared" si="14"/>
        <v>1.037538203687272</v>
      </c>
    </row>
    <row r="159" spans="1: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4">
        <f t="shared" si="10"/>
        <v>3.2147421255550812E-2</v>
      </c>
      <c r="E159" s="4">
        <f t="shared" si="11"/>
        <v>2.00204899885986</v>
      </c>
      <c r="F159" s="4">
        <f t="shared" si="12"/>
        <v>3.7660912816546386</v>
      </c>
      <c r="G159" s="4">
        <f t="shared" si="13"/>
        <v>4.2556009491255811</v>
      </c>
      <c r="I159" s="4">
        <f t="shared" si="14"/>
        <v>1.0321474212555508</v>
      </c>
    </row>
    <row r="160" spans="1: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4">
        <f t="shared" si="10"/>
        <v>3.0570700740368606E-2</v>
      </c>
      <c r="E160" s="4">
        <f t="shared" si="11"/>
        <v>3.8017926269022415</v>
      </c>
      <c r="F160" s="4">
        <f t="shared" si="12"/>
        <v>3.855770353998031</v>
      </c>
      <c r="G160" s="4">
        <f t="shared" si="13"/>
        <v>2.0937381455555903</v>
      </c>
      <c r="I160" s="4">
        <f t="shared" si="14"/>
        <v>1.0305707007403686</v>
      </c>
    </row>
    <row r="161" spans="1: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4">
        <f t="shared" si="10"/>
        <v>3.4767223506680933E-2</v>
      </c>
      <c r="E161" s="4">
        <f t="shared" si="11"/>
        <v>1.6717738715960369</v>
      </c>
      <c r="F161" s="4">
        <f t="shared" si="12"/>
        <v>4.4148908980543755</v>
      </c>
      <c r="G161" s="4">
        <f t="shared" si="13"/>
        <v>5.7036341498648273</v>
      </c>
      <c r="I161" s="4">
        <f t="shared" si="14"/>
        <v>1.0347672235066809</v>
      </c>
    </row>
    <row r="162" spans="1: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4">
        <f t="shared" si="10"/>
        <v>3.4774917753641166E-2</v>
      </c>
      <c r="E162" s="4">
        <f t="shared" si="11"/>
        <v>5.5335427212294936</v>
      </c>
      <c r="F162" s="4">
        <f t="shared" si="12"/>
        <v>4.4481021656269535</v>
      </c>
      <c r="G162" s="4">
        <f t="shared" si="13"/>
        <v>1.6821735966591425</v>
      </c>
      <c r="I162" s="4">
        <f t="shared" si="14"/>
        <v>1.0347749177536412</v>
      </c>
    </row>
    <row r="163" spans="1: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4">
        <f t="shared" si="10"/>
        <v>3.2872554050475955E-2</v>
      </c>
      <c r="E163" s="4">
        <f t="shared" si="11"/>
        <v>3.8780780912672657</v>
      </c>
      <c r="F163" s="4">
        <f t="shared" si="12"/>
        <v>3.672034433631155</v>
      </c>
      <c r="G163" s="4">
        <f t="shared" si="13"/>
        <v>2.128512280252596</v>
      </c>
      <c r="I163" s="4">
        <f t="shared" si="14"/>
        <v>1.032872554050476</v>
      </c>
    </row>
    <row r="164" spans="1: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4">
        <f t="shared" si="10"/>
        <v>4.0901236934447249E-2</v>
      </c>
      <c r="E164" s="4">
        <f t="shared" si="11"/>
        <v>2.8139689801585637</v>
      </c>
      <c r="F164" s="4">
        <f t="shared" si="12"/>
        <v>3.2150042547910087</v>
      </c>
      <c r="G164" s="4">
        <f t="shared" si="13"/>
        <v>2.9977054671070396</v>
      </c>
      <c r="I164" s="4">
        <f t="shared" si="14"/>
        <v>1.0409012369344472</v>
      </c>
    </row>
    <row r="165" spans="1: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4">
        <f t="shared" si="10"/>
        <v>6.8035952782041997E-2</v>
      </c>
      <c r="E165" s="4">
        <f t="shared" si="11"/>
        <v>1.2758796852075847</v>
      </c>
      <c r="F165" s="4">
        <f t="shared" si="12"/>
        <v>6.6519556584999506</v>
      </c>
      <c r="G165" s="4">
        <f t="shared" si="13"/>
        <v>15.17558723623881</v>
      </c>
      <c r="I165" s="4">
        <f t="shared" si="14"/>
        <v>1.068035952782042</v>
      </c>
    </row>
    <row r="166" spans="1: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4">
        <f t="shared" si="10"/>
        <v>3.9171460987857287E-2</v>
      </c>
      <c r="E166" s="4">
        <f t="shared" si="11"/>
        <v>1.8328376404508993</v>
      </c>
      <c r="F166" s="4">
        <f t="shared" si="12"/>
        <v>3.8988691769698778</v>
      </c>
      <c r="G166" s="4">
        <f t="shared" si="13"/>
        <v>5.0527172609719191</v>
      </c>
      <c r="I166" s="4">
        <f t="shared" si="14"/>
        <v>1.0391714609878573</v>
      </c>
    </row>
    <row r="167" spans="1: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4">
        <f t="shared" si="10"/>
        <v>2.9363452848352622E-2</v>
      </c>
      <c r="E167" s="4">
        <f t="shared" si="11"/>
        <v>2.091975543916528</v>
      </c>
      <c r="F167" s="4">
        <f t="shared" si="12"/>
        <v>3.7422279636789937</v>
      </c>
      <c r="G167" s="4">
        <f t="shared" si="13"/>
        <v>3.9252252913809067</v>
      </c>
      <c r="I167" s="4">
        <f t="shared" si="14"/>
        <v>1.0293634528483526</v>
      </c>
    </row>
    <row r="168" spans="1: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4">
        <f t="shared" si="10"/>
        <v>2.7032172092137818E-2</v>
      </c>
      <c r="E168" s="4">
        <f t="shared" si="11"/>
        <v>2.0782012396149279</v>
      </c>
      <c r="F168" s="4">
        <f t="shared" si="12"/>
        <v>3.50745604273314</v>
      </c>
      <c r="G168" s="4">
        <f t="shared" si="13"/>
        <v>4.2788487645940805</v>
      </c>
      <c r="I168" s="4">
        <f t="shared" si="14"/>
        <v>1.0270321720921378</v>
      </c>
    </row>
    <row r="169" spans="1: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4">
        <f t="shared" si="10"/>
        <v>3.0626371229809379E-2</v>
      </c>
      <c r="E169" s="4">
        <f t="shared" si="11"/>
        <v>11.585296510092038</v>
      </c>
      <c r="F169" s="4">
        <f t="shared" si="12"/>
        <v>5.3022728551403482</v>
      </c>
      <c r="G169" s="4">
        <f t="shared" si="13"/>
        <v>1.3791480291159899</v>
      </c>
      <c r="I169" s="4">
        <f t="shared" si="14"/>
        <v>1.0306263712298094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4">
        <f t="shared" si="10"/>
        <v>2.9832891623390978E-2</v>
      </c>
      <c r="E170" s="4">
        <f t="shared" si="11"/>
        <v>2.2492069206210781</v>
      </c>
      <c r="F170" s="4">
        <f t="shared" si="12"/>
        <v>3.4868523787814469</v>
      </c>
      <c r="G170" s="4">
        <f t="shared" si="13"/>
        <v>3.7229079129203888</v>
      </c>
      <c r="I170" s="4">
        <f t="shared" si="14"/>
        <v>1.029832891623391</v>
      </c>
    </row>
    <row r="171" spans="1: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4">
        <f t="shared" si="10"/>
        <v>1.9685865291565907E-2</v>
      </c>
      <c r="E171" s="4">
        <f t="shared" si="11"/>
        <v>1.273554903746434</v>
      </c>
      <c r="F171" s="4">
        <f t="shared" si="12"/>
        <v>6.7895945966642648</v>
      </c>
      <c r="G171" s="4">
        <f t="shared" si="13"/>
        <v>14.812155434528378</v>
      </c>
      <c r="I171" s="4">
        <f t="shared" si="14"/>
        <v>1.0196858652915659</v>
      </c>
    </row>
    <row r="172" spans="1: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4">
        <f t="shared" si="10"/>
        <v>3.3424263215358296E-2</v>
      </c>
      <c r="E172" s="4">
        <f t="shared" si="11"/>
        <v>2.3183758022962095</v>
      </c>
      <c r="F172" s="4">
        <f t="shared" si="12"/>
        <v>3.4690930938313027</v>
      </c>
      <c r="G172" s="4">
        <f t="shared" si="13"/>
        <v>3.5662858797862906</v>
      </c>
      <c r="I172" s="4">
        <f t="shared" si="14"/>
        <v>1.0334242632153583</v>
      </c>
    </row>
    <row r="173" spans="1: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4">
        <f t="shared" si="10"/>
        <v>3.5617984368087496E-2</v>
      </c>
      <c r="E173" s="4">
        <f t="shared" si="11"/>
        <v>10.40380288078914</v>
      </c>
      <c r="F173" s="4">
        <f t="shared" si="12"/>
        <v>6.1022394966683793</v>
      </c>
      <c r="G173" s="4">
        <f t="shared" si="13"/>
        <v>1.3513384994062116</v>
      </c>
      <c r="I173" s="4">
        <f t="shared" si="14"/>
        <v>1.0356179843680875</v>
      </c>
    </row>
    <row r="174" spans="1: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4">
        <f t="shared" si="10"/>
        <v>3.3475041311559428E-2</v>
      </c>
      <c r="E174" s="4">
        <f t="shared" si="11"/>
        <v>2.307943887740147</v>
      </c>
      <c r="F174" s="4">
        <f t="shared" si="12"/>
        <v>3.2432733535737004</v>
      </c>
      <c r="G174" s="4">
        <f t="shared" si="13"/>
        <v>3.8702171913864074</v>
      </c>
      <c r="I174" s="4">
        <f t="shared" si="14"/>
        <v>1.0334750413115594</v>
      </c>
    </row>
    <row r="175" spans="1: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4">
        <f t="shared" si="10"/>
        <v>3.2763532763532721E-2</v>
      </c>
      <c r="E175" s="4">
        <f t="shared" si="11"/>
        <v>1.8569089305957929</v>
      </c>
      <c r="F175" s="4">
        <f t="shared" si="12"/>
        <v>3.6499133448873478</v>
      </c>
      <c r="G175" s="4">
        <f t="shared" si="13"/>
        <v>5.3335745296671488</v>
      </c>
      <c r="I175" s="4">
        <f t="shared" si="14"/>
        <v>1.0327635327635327</v>
      </c>
    </row>
    <row r="176" spans="1: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4">
        <f t="shared" si="10"/>
        <v>4.0945451700600488E-2</v>
      </c>
      <c r="E176" s="4">
        <f t="shared" si="11"/>
        <v>1.1683379479230538</v>
      </c>
      <c r="F176" s="4">
        <f t="shared" si="12"/>
        <v>9.3349359462008952</v>
      </c>
      <c r="G176" s="4">
        <f t="shared" si="13"/>
        <v>27.057152937025943</v>
      </c>
      <c r="I176" s="4">
        <f t="shared" si="14"/>
        <v>1.0409454517006005</v>
      </c>
    </row>
    <row r="177" spans="1: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4">
        <f t="shared" si="10"/>
        <v>3.3094484942564062E-2</v>
      </c>
      <c r="E177" s="4">
        <f t="shared" si="11"/>
        <v>2.4547193456981269</v>
      </c>
      <c r="F177" s="4">
        <f t="shared" si="12"/>
        <v>3.4462161620998817</v>
      </c>
      <c r="G177" s="4">
        <f t="shared" si="13"/>
        <v>3.3063520803500301</v>
      </c>
      <c r="I177" s="4">
        <f t="shared" si="14"/>
        <v>1.0330944849425641</v>
      </c>
    </row>
    <row r="178" spans="1: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4">
        <f t="shared" si="10"/>
        <v>3.5192147034252219E-2</v>
      </c>
      <c r="E178" s="4">
        <f t="shared" si="11"/>
        <v>1.6306050630037463</v>
      </c>
      <c r="F178" s="4">
        <f t="shared" si="12"/>
        <v>4.7507855134777568</v>
      </c>
      <c r="G178" s="4">
        <f t="shared" si="13"/>
        <v>5.6741062611100128</v>
      </c>
      <c r="I178" s="4">
        <f t="shared" si="14"/>
        <v>1.0351921470342522</v>
      </c>
    </row>
    <row r="179" spans="1: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4">
        <f t="shared" si="10"/>
        <v>3.312183116848133E-2</v>
      </c>
      <c r="E179" s="4">
        <f t="shared" si="11"/>
        <v>3.6839839473096183</v>
      </c>
      <c r="F179" s="4">
        <f t="shared" si="12"/>
        <v>3.1134674903801423</v>
      </c>
      <c r="G179" s="4">
        <f t="shared" si="13"/>
        <v>2.454774273162494</v>
      </c>
      <c r="I179" s="4">
        <f t="shared" si="14"/>
        <v>1.0331218311684813</v>
      </c>
    </row>
    <row r="180" spans="1: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4">
        <f t="shared" si="10"/>
        <v>3.1368104381694684E-2</v>
      </c>
      <c r="E180" s="4">
        <f t="shared" si="11"/>
        <v>2.1053479993857738</v>
      </c>
      <c r="F180" s="4">
        <f t="shared" si="12"/>
        <v>3.7300141565098999</v>
      </c>
      <c r="G180" s="4">
        <f t="shared" si="13"/>
        <v>3.8922069727293489</v>
      </c>
      <c r="I180" s="4">
        <f t="shared" si="14"/>
        <v>1.0313681043816947</v>
      </c>
    </row>
    <row r="181" spans="1: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4">
        <f t="shared" si="10"/>
        <v>3.473689088606946E-2</v>
      </c>
      <c r="E181" s="4">
        <f t="shared" si="11"/>
        <v>1.4747604871607007</v>
      </c>
      <c r="F181" s="4">
        <f t="shared" si="12"/>
        <v>5.2509635436427047</v>
      </c>
      <c r="G181" s="4">
        <f t="shared" si="13"/>
        <v>7.605571830836455</v>
      </c>
      <c r="I181" s="4">
        <f t="shared" si="14"/>
        <v>1.0347368908860695</v>
      </c>
    </row>
    <row r="182" spans="1: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4">
        <f t="shared" si="10"/>
        <v>3.2983489378838327E-2</v>
      </c>
      <c r="E182" s="4">
        <f t="shared" si="11"/>
        <v>2.4650446183912562</v>
      </c>
      <c r="F182" s="4">
        <f t="shared" si="12"/>
        <v>3.6617104939788652</v>
      </c>
      <c r="G182" s="4">
        <f t="shared" si="13"/>
        <v>3.1130205408793534</v>
      </c>
      <c r="I182" s="4">
        <f t="shared" si="14"/>
        <v>1.0329834893788383</v>
      </c>
    </row>
    <row r="183" spans="1: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4">
        <f t="shared" si="10"/>
        <v>3.4839080379877263E-2</v>
      </c>
      <c r="E183" s="4">
        <f t="shared" si="11"/>
        <v>1.557676691973539</v>
      </c>
      <c r="F183" s="4">
        <f t="shared" si="12"/>
        <v>4.5703479896792585</v>
      </c>
      <c r="G183" s="4">
        <f t="shared" si="13"/>
        <v>7.1830547588800799</v>
      </c>
      <c r="I183" s="4">
        <f t="shared" si="14"/>
        <v>1.0348390803798773</v>
      </c>
    </row>
    <row r="184" spans="1: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4">
        <f t="shared" si="10"/>
        <v>2.948734320637092E-2</v>
      </c>
      <c r="E184" s="4">
        <f t="shared" si="11"/>
        <v>2.4894601278015185</v>
      </c>
      <c r="F184" s="4">
        <f t="shared" si="12"/>
        <v>3.1336345928386895</v>
      </c>
      <c r="G184" s="4">
        <f t="shared" si="13"/>
        <v>3.5818129297242991</v>
      </c>
      <c r="I184" s="4">
        <f t="shared" si="14"/>
        <v>1.0294873432063709</v>
      </c>
    </row>
    <row r="185" spans="1: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4">
        <f t="shared" si="10"/>
        <v>2.7923822941462895E-2</v>
      </c>
      <c r="E185" s="4">
        <f t="shared" si="11"/>
        <v>3.0967616692937519</v>
      </c>
      <c r="F185" s="4">
        <f t="shared" si="12"/>
        <v>3.3301188557484283</v>
      </c>
      <c r="G185" s="4">
        <f t="shared" si="13"/>
        <v>2.6539810257655025</v>
      </c>
      <c r="I185" s="4">
        <f t="shared" si="14"/>
        <v>1.0279238229414629</v>
      </c>
    </row>
    <row r="186" spans="1:9" x14ac:dyDescent="0.2">
      <c r="A186" s="4">
        <f>IF('True_Odds_Calculator_3-way'!A187="","",'True_Odds_Calculator_3-way'!A187)</f>
        <v>3.04</v>
      </c>
      <c r="B186" s="4">
        <f>IF('True_Odds_Calculator_3-way'!B187="","",'True_Odds_Calculator_3-way'!B187)</f>
        <v>3.32</v>
      </c>
      <c r="C186" s="4">
        <f>IF('True_Odds_Calculator_3-way'!C187="","",'True_Odds_Calculator_3-way'!C187)</f>
        <v>2.4900000000000002</v>
      </c>
      <c r="D186" s="4">
        <f t="shared" si="10"/>
        <v>3.1758613400972191E-2</v>
      </c>
      <c r="E186" s="4">
        <f t="shared" si="11"/>
        <v>3.1410866437977201</v>
      </c>
      <c r="F186" s="4">
        <f t="shared" si="12"/>
        <v>3.4409358142917741</v>
      </c>
      <c r="G186" s="4">
        <f t="shared" si="13"/>
        <v>2.5574124960583808</v>
      </c>
      <c r="I186" s="4">
        <f t="shared" si="14"/>
        <v>1.0317586134009722</v>
      </c>
    </row>
    <row r="187" spans="1:9" x14ac:dyDescent="0.2">
      <c r="A187" s="4">
        <f>IF('True_Odds_Calculator_3-way'!A188="","",'True_Odds_Calculator_3-way'!A188)</f>
        <v>4.95</v>
      </c>
      <c r="B187" s="4">
        <f>IF('True_Odds_Calculator_3-way'!B188="","",'True_Odds_Calculator_3-way'!B188)</f>
        <v>4.09</v>
      </c>
      <c r="C187" s="4">
        <f>IF('True_Odds_Calculator_3-way'!C188="","",'True_Odds_Calculator_3-way'!C188)</f>
        <v>1.73</v>
      </c>
      <c r="D187" s="4">
        <f t="shared" si="10"/>
        <v>2.4553661607239263E-2</v>
      </c>
      <c r="E187" s="4">
        <f t="shared" si="11"/>
        <v>5.1590097566592021</v>
      </c>
      <c r="F187" s="4">
        <f t="shared" si="12"/>
        <v>4.2316538742752607</v>
      </c>
      <c r="G187" s="4">
        <f t="shared" si="13"/>
        <v>1.7548473721291227</v>
      </c>
      <c r="I187" s="4">
        <f t="shared" si="14"/>
        <v>1.0245536616072393</v>
      </c>
    </row>
    <row r="188" spans="1:9" x14ac:dyDescent="0.2">
      <c r="A188" s="4">
        <f>IF('True_Odds_Calculator_3-way'!A189="","",'True_Odds_Calculator_3-way'!A189)</f>
        <v>2.3199999999999998</v>
      </c>
      <c r="B188" s="4">
        <f>IF('True_Odds_Calculator_3-way'!B189="","",'True_Odds_Calculator_3-way'!B189)</f>
        <v>3.34</v>
      </c>
      <c r="C188" s="4">
        <f>IF('True_Odds_Calculator_3-way'!C189="","",'True_Odds_Calculator_3-way'!C189)</f>
        <v>3.35</v>
      </c>
      <c r="D188" s="4">
        <f t="shared" si="10"/>
        <v>2.8943143049978248E-2</v>
      </c>
      <c r="E188" s="4">
        <f t="shared" si="11"/>
        <v>2.3731167539420177</v>
      </c>
      <c r="F188" s="4">
        <f t="shared" si="12"/>
        <v>3.4512095895000505</v>
      </c>
      <c r="G188" s="4">
        <f t="shared" si="13"/>
        <v>3.4618876661029883</v>
      </c>
      <c r="I188" s="4">
        <f t="shared" si="14"/>
        <v>1.0289431430499782</v>
      </c>
    </row>
    <row r="189" spans="1:9" x14ac:dyDescent="0.2">
      <c r="A189" s="4">
        <f>IF('True_Odds_Calculator_3-way'!A190="","",'True_Odds_Calculator_3-way'!A190)</f>
        <v>2.9</v>
      </c>
      <c r="B189" s="4">
        <f>IF('True_Odds_Calculator_3-way'!B190="","",'True_Odds_Calculator_3-way'!B190)</f>
        <v>3.47</v>
      </c>
      <c r="C189" s="4">
        <f>IF('True_Odds_Calculator_3-way'!C190="","",'True_Odds_Calculator_3-way'!C190)</f>
        <v>2.54</v>
      </c>
      <c r="D189" s="4">
        <f t="shared" si="10"/>
        <v>2.6712811648817114E-2</v>
      </c>
      <c r="E189" s="4">
        <f t="shared" si="11"/>
        <v>2.9768698788987917</v>
      </c>
      <c r="F189" s="4">
        <f t="shared" si="12"/>
        <v>3.5806337735498395</v>
      </c>
      <c r="G189" s="4">
        <f t="shared" si="13"/>
        <v>2.5987761224582475</v>
      </c>
      <c r="I189" s="4">
        <f t="shared" si="14"/>
        <v>1.0267128116488171</v>
      </c>
    </row>
    <row r="190" spans="1:9" x14ac:dyDescent="0.2">
      <c r="A190" s="4">
        <f>IF('True_Odds_Calculator_3-way'!A191="","",'True_Odds_Calculator_3-way'!A191)</f>
        <v>2.2599999999999998</v>
      </c>
      <c r="B190" s="4">
        <f>IF('True_Odds_Calculator_3-way'!B191="","",'True_Odds_Calculator_3-way'!B191)</f>
        <v>3.41</v>
      </c>
      <c r="C190" s="4">
        <f>IF('True_Odds_Calculator_3-way'!C191="","",'True_Odds_Calculator_3-way'!C191)</f>
        <v>3.44</v>
      </c>
      <c r="D190" s="4">
        <f t="shared" si="10"/>
        <v>2.6430682489608781E-2</v>
      </c>
      <c r="E190" s="4">
        <f t="shared" si="11"/>
        <v>2.305913302977538</v>
      </c>
      <c r="F190" s="4">
        <f t="shared" si="12"/>
        <v>3.5156193142898777</v>
      </c>
      <c r="G190" s="4">
        <f t="shared" si="13"/>
        <v>3.5475151906160036</v>
      </c>
      <c r="I190" s="4">
        <f t="shared" si="14"/>
        <v>1.0264306824896088</v>
      </c>
    </row>
    <row r="191" spans="1:9" x14ac:dyDescent="0.2">
      <c r="A191" s="4">
        <f>IF('True_Odds_Calculator_3-way'!A192="","",'True_Odds_Calculator_3-way'!A192)</f>
        <v>2.63</v>
      </c>
      <c r="B191" s="4">
        <f>IF('True_Odds_Calculator_3-way'!B192="","",'True_Odds_Calculator_3-way'!B192)</f>
        <v>3.37</v>
      </c>
      <c r="C191" s="4">
        <f>IF('True_Odds_Calculator_3-way'!C192="","",'True_Odds_Calculator_3-way'!C192)</f>
        <v>2.86</v>
      </c>
      <c r="D191" s="4">
        <f t="shared" si="10"/>
        <v>2.6614391576989416E-2</v>
      </c>
      <c r="E191" s="4">
        <f t="shared" si="11"/>
        <v>2.6928289502898126</v>
      </c>
      <c r="F191" s="4">
        <f t="shared" si="12"/>
        <v>3.4738573332701104</v>
      </c>
      <c r="G191" s="4">
        <f t="shared" si="13"/>
        <v>2.934454104096885</v>
      </c>
      <c r="I191" s="4">
        <f t="shared" si="14"/>
        <v>1.0266143915769894</v>
      </c>
    </row>
    <row r="192" spans="1:9" x14ac:dyDescent="0.2">
      <c r="A192" s="4">
        <f>IF('True_Odds_Calculator_3-way'!A193="","",'True_Odds_Calculator_3-way'!A193)</f>
        <v>2.54</v>
      </c>
      <c r="B192" s="4">
        <f>IF('True_Odds_Calculator_3-way'!B193="","",'True_Odds_Calculator_3-way'!B193)</f>
        <v>2.84</v>
      </c>
      <c r="C192" s="4">
        <f>IF('True_Odds_Calculator_3-way'!C193="","",'True_Odds_Calculator_3-way'!C193)</f>
        <v>3.5</v>
      </c>
      <c r="D192" s="4">
        <f t="shared" si="10"/>
        <v>3.1527749172198583E-2</v>
      </c>
      <c r="E192" s="4">
        <f t="shared" si="11"/>
        <v>2.6096609702315328</v>
      </c>
      <c r="F192" s="4">
        <f t="shared" si="12"/>
        <v>2.9273711061297054</v>
      </c>
      <c r="G192" s="4">
        <f t="shared" si="13"/>
        <v>3.6336544365980967</v>
      </c>
      <c r="I192" s="4">
        <f t="shared" si="14"/>
        <v>1.0315277491721986</v>
      </c>
    </row>
    <row r="193" spans="1:9" x14ac:dyDescent="0.2">
      <c r="A193" s="4">
        <f>IF('True_Odds_Calculator_3-way'!A194="","",'True_Odds_Calculator_3-way'!A194)</f>
        <v>1.81</v>
      </c>
      <c r="B193" s="4">
        <f>IF('True_Odds_Calculator_3-way'!B194="","",'True_Odds_Calculator_3-way'!B194)</f>
        <v>3.6</v>
      </c>
      <c r="C193" s="4">
        <f>IF('True_Odds_Calculator_3-way'!C194="","",'True_Odds_Calculator_3-way'!C194)</f>
        <v>4.8499999999999996</v>
      </c>
      <c r="D193" s="4">
        <f t="shared" si="10"/>
        <v>3.6449532633390902E-2</v>
      </c>
      <c r="E193" s="4">
        <f t="shared" si="11"/>
        <v>1.8506991280176308</v>
      </c>
      <c r="F193" s="4">
        <f t="shared" si="12"/>
        <v>3.7646643053415714</v>
      </c>
      <c r="G193" s="4">
        <f t="shared" si="13"/>
        <v>5.1536901843325476</v>
      </c>
      <c r="I193" s="4">
        <f t="shared" si="14"/>
        <v>1.0364495326333909</v>
      </c>
    </row>
    <row r="194" spans="1:9" x14ac:dyDescent="0.2">
      <c r="A194" s="4">
        <f>IF('True_Odds_Calculator_3-way'!A195="","",'True_Odds_Calculator_3-way'!A195)</f>
        <v>3.59</v>
      </c>
      <c r="B194" s="4">
        <f>IF('True_Odds_Calculator_3-way'!B195="","",'True_Odds_Calculator_3-way'!B195)</f>
        <v>3.18</v>
      </c>
      <c r="C194" s="4">
        <f>IF('True_Odds_Calculator_3-way'!C195="","",'True_Odds_Calculator_3-way'!C195)</f>
        <v>2.27</v>
      </c>
      <c r="D194" s="4">
        <f t="shared" si="10"/>
        <v>3.3545575199691147E-2</v>
      </c>
      <c r="E194" s="4">
        <f t="shared" si="11"/>
        <v>3.7401399583209733</v>
      </c>
      <c r="F194" s="4">
        <f t="shared" si="12"/>
        <v>3.2972444389554689</v>
      </c>
      <c r="G194" s="4">
        <f t="shared" si="13"/>
        <v>2.3291196207562814</v>
      </c>
      <c r="I194" s="4">
        <f t="shared" si="14"/>
        <v>1.0335455751996911</v>
      </c>
    </row>
    <row r="195" spans="1:9" x14ac:dyDescent="0.2">
      <c r="A195" s="4">
        <f>IF('True_Odds_Calculator_3-way'!A196="","",'True_Odds_Calculator_3-way'!A196)</f>
        <v>3.3</v>
      </c>
      <c r="B195" s="4">
        <f>IF('True_Odds_Calculator_3-way'!B196="","",'True_Odds_Calculator_3-way'!B196)</f>
        <v>2.95</v>
      </c>
      <c r="C195" s="4">
        <f>IF('True_Odds_Calculator_3-way'!C196="","",'True_Odds_Calculator_3-way'!C196)</f>
        <v>2.56</v>
      </c>
      <c r="D195" s="4">
        <f t="shared" ref="D195:D258" si="15">IF(A195="","",((1/A195)+(1/B195)+(1/C195))-1)</f>
        <v>3.2638353877760595E-2</v>
      </c>
      <c r="E195" s="4">
        <f t="shared" ref="E195:E258" si="16">IF(A195="","",(3*A195)/(3-($D195*A195)))</f>
        <v>3.4228892164852165</v>
      </c>
      <c r="F195" s="4">
        <f t="shared" ref="F195:F258" si="17">IF(B195="","",(3*B195)/(3-($D195*B195)))</f>
        <v>3.0478178275296979</v>
      </c>
      <c r="G195" s="4">
        <f t="shared" ref="G195:G258" si="18">IF(C195="","",(3*C195)/(3-($D195*C195)))</f>
        <v>2.6333422561602724</v>
      </c>
      <c r="I195" s="4">
        <f t="shared" ref="I195:I258" si="19">IF(A195="","",D195+1)</f>
        <v>1.0326383538777606</v>
      </c>
    </row>
    <row r="196" spans="1:9" x14ac:dyDescent="0.2">
      <c r="A196" s="4">
        <f>IF('True_Odds_Calculator_3-way'!A197="","",'True_Odds_Calculator_3-way'!A197)</f>
        <v>2.2000000000000002</v>
      </c>
      <c r="B196" s="4">
        <f>IF('True_Odds_Calculator_3-way'!B197="","",'True_Odds_Calculator_3-way'!B197)</f>
        <v>3.18</v>
      </c>
      <c r="C196" s="4">
        <f>IF('True_Odds_Calculator_3-way'!C197="","",'True_Odds_Calculator_3-way'!C197)</f>
        <v>3.77</v>
      </c>
      <c r="D196" s="4">
        <f t="shared" si="15"/>
        <v>3.4262852740406302E-2</v>
      </c>
      <c r="E196" s="4">
        <f t="shared" si="16"/>
        <v>2.2567021047215627</v>
      </c>
      <c r="F196" s="4">
        <f t="shared" si="17"/>
        <v>3.2998458607608874</v>
      </c>
      <c r="G196" s="4">
        <f t="shared" si="18"/>
        <v>3.9396285261338191</v>
      </c>
      <c r="I196" s="4">
        <f t="shared" si="19"/>
        <v>1.0342628527404063</v>
      </c>
    </row>
    <row r="197" spans="1:9" x14ac:dyDescent="0.2">
      <c r="A197" s="4">
        <f>IF('True_Odds_Calculator_3-way'!A198="","",'True_Odds_Calculator_3-way'!A198)</f>
        <v>3.02</v>
      </c>
      <c r="B197" s="4">
        <f>IF('True_Odds_Calculator_3-way'!B198="","",'True_Odds_Calculator_3-way'!B198)</f>
        <v>2.97</v>
      </c>
      <c r="C197" s="4">
        <f>IF('True_Odds_Calculator_3-way'!C198="","",'True_Odds_Calculator_3-way'!C198)</f>
        <v>2.73</v>
      </c>
      <c r="D197" s="4">
        <f t="shared" si="15"/>
        <v>3.4126530815272504E-2</v>
      </c>
      <c r="E197" s="4">
        <f t="shared" si="16"/>
        <v>3.1274402092379723</v>
      </c>
      <c r="F197" s="4">
        <f t="shared" si="17"/>
        <v>3.0738508676943441</v>
      </c>
      <c r="G197" s="4">
        <f t="shared" si="18"/>
        <v>2.8174977971094668</v>
      </c>
      <c r="I197" s="4">
        <f t="shared" si="19"/>
        <v>1.0341265308152725</v>
      </c>
    </row>
    <row r="198" spans="1:9" x14ac:dyDescent="0.2">
      <c r="A198" s="4">
        <f>IF('True_Odds_Calculator_3-way'!A199="","",'True_Odds_Calculator_3-way'!A199)</f>
        <v>1.6</v>
      </c>
      <c r="B198" s="4">
        <f>IF('True_Odds_Calculator_3-way'!B199="","",'True_Odds_Calculator_3-way'!B199)</f>
        <v>4.0199999999999996</v>
      </c>
      <c r="C198" s="4">
        <f>IF('True_Odds_Calculator_3-way'!C199="","",'True_Odds_Calculator_3-way'!C199)</f>
        <v>6.17</v>
      </c>
      <c r="D198" s="4">
        <f t="shared" si="15"/>
        <v>3.5830773200448363E-2</v>
      </c>
      <c r="E198" s="4">
        <f t="shared" si="16"/>
        <v>1.6311712681385389</v>
      </c>
      <c r="F198" s="4">
        <f t="shared" si="17"/>
        <v>4.2227477864115954</v>
      </c>
      <c r="G198" s="4">
        <f t="shared" si="18"/>
        <v>6.6608511562019554</v>
      </c>
      <c r="I198" s="4">
        <f t="shared" si="19"/>
        <v>1.0358307732004484</v>
      </c>
    </row>
    <row r="199" spans="1:9" x14ac:dyDescent="0.2">
      <c r="A199" s="4">
        <f>IF('True_Odds_Calculator_3-way'!A200="","",'True_Odds_Calculator_3-way'!A200)</f>
        <v>2.93</v>
      </c>
      <c r="B199" s="4">
        <f>IF('True_Odds_Calculator_3-way'!B200="","",'True_Odds_Calculator_3-way'!B200)</f>
        <v>3.17</v>
      </c>
      <c r="C199" s="4">
        <f>IF('True_Odds_Calculator_3-way'!C200="","",'True_Odds_Calculator_3-way'!C200)</f>
        <v>2.66</v>
      </c>
      <c r="D199" s="4">
        <f t="shared" si="15"/>
        <v>3.2694191200916656E-2</v>
      </c>
      <c r="E199" s="4">
        <f t="shared" si="16"/>
        <v>3.0266447835067449</v>
      </c>
      <c r="F199" s="4">
        <f t="shared" si="17"/>
        <v>3.2834322820513799</v>
      </c>
      <c r="G199" s="4">
        <f t="shared" si="18"/>
        <v>2.7394124142822962</v>
      </c>
      <c r="I199" s="4">
        <f t="shared" si="19"/>
        <v>1.0326941912009167</v>
      </c>
    </row>
    <row r="200" spans="1:9" x14ac:dyDescent="0.2">
      <c r="A200" s="4">
        <f>IF('True_Odds_Calculator_3-way'!A201="","",'True_Odds_Calculator_3-way'!A201)</f>
        <v>3.29</v>
      </c>
      <c r="B200" s="4">
        <f>IF('True_Odds_Calculator_3-way'!B201="","",'True_Odds_Calculator_3-way'!B201)</f>
        <v>3.24</v>
      </c>
      <c r="C200" s="4">
        <f>IF('True_Odds_Calculator_3-way'!C201="","",'True_Odds_Calculator_3-way'!C201)</f>
        <v>2.41</v>
      </c>
      <c r="D200" s="4">
        <f t="shared" si="15"/>
        <v>2.7531102425896403E-2</v>
      </c>
      <c r="E200" s="4">
        <f t="shared" si="16"/>
        <v>3.3924256147213372</v>
      </c>
      <c r="F200" s="4">
        <f t="shared" si="17"/>
        <v>3.3392890536839803</v>
      </c>
      <c r="G200" s="4">
        <f t="shared" si="18"/>
        <v>2.4645066363225649</v>
      </c>
      <c r="I200" s="4">
        <f t="shared" si="19"/>
        <v>1.0275311024258964</v>
      </c>
    </row>
    <row r="201" spans="1:9" x14ac:dyDescent="0.2">
      <c r="A201" s="4">
        <f>IF('True_Odds_Calculator_3-way'!A202="","",'True_Odds_Calculator_3-way'!A202)</f>
        <v>2.0299999999999998</v>
      </c>
      <c r="B201" s="4">
        <f>IF('True_Odds_Calculator_3-way'!B202="","",'True_Odds_Calculator_3-way'!B202)</f>
        <v>3.31</v>
      </c>
      <c r="C201" s="4">
        <f>IF('True_Odds_Calculator_3-way'!C202="","",'True_Odds_Calculator_3-way'!C202)</f>
        <v>4.28</v>
      </c>
      <c r="D201" s="4">
        <f t="shared" si="15"/>
        <v>2.8370500876885307E-2</v>
      </c>
      <c r="E201" s="4">
        <f t="shared" si="16"/>
        <v>2.0697334433918178</v>
      </c>
      <c r="F201" s="4">
        <f t="shared" si="17"/>
        <v>3.4169580278331626</v>
      </c>
      <c r="G201" s="4">
        <f t="shared" si="18"/>
        <v>4.4605415240323589</v>
      </c>
      <c r="I201" s="4">
        <f t="shared" si="19"/>
        <v>1.0283705008768853</v>
      </c>
    </row>
    <row r="202" spans="1:9" x14ac:dyDescent="0.2">
      <c r="A202" s="4">
        <f>IF('True_Odds_Calculator_3-way'!A203="","",'True_Odds_Calculator_3-way'!A203)</f>
        <v>1.92</v>
      </c>
      <c r="B202" s="4">
        <f>IF('True_Odds_Calculator_3-way'!B203="","",'True_Odds_Calculator_3-way'!B203)</f>
        <v>3.83</v>
      </c>
      <c r="C202" s="4">
        <f>IF('True_Odds_Calculator_3-way'!C203="","",'True_Odds_Calculator_3-way'!C203)</f>
        <v>4.04</v>
      </c>
      <c r="D202" s="4">
        <f t="shared" si="15"/>
        <v>2.945469155270608E-2</v>
      </c>
      <c r="E202" s="4">
        <f t="shared" si="16"/>
        <v>1.9568893257554625</v>
      </c>
      <c r="F202" s="4">
        <f t="shared" si="17"/>
        <v>3.9796500558330332</v>
      </c>
      <c r="G202" s="4">
        <f t="shared" si="18"/>
        <v>4.2068681656872657</v>
      </c>
      <c r="I202" s="4">
        <f t="shared" si="19"/>
        <v>1.0294546915527061</v>
      </c>
    </row>
    <row r="203" spans="1:9" x14ac:dyDescent="0.2">
      <c r="A203" s="4">
        <f>IF('True_Odds_Calculator_3-way'!A204="","",'True_Odds_Calculator_3-way'!A204)</f>
        <v>2.4900000000000002</v>
      </c>
      <c r="B203" s="4">
        <f>IF('True_Odds_Calculator_3-way'!B204="","",'True_Odds_Calculator_3-way'!B204)</f>
        <v>3.25</v>
      </c>
      <c r="C203" s="4">
        <f>IF('True_Odds_Calculator_3-way'!C204="","",'True_Odds_Calculator_3-way'!C204)</f>
        <v>3.14</v>
      </c>
      <c r="D203" s="4">
        <f t="shared" si="15"/>
        <v>2.7770070974736605E-2</v>
      </c>
      <c r="E203" s="4">
        <f t="shared" si="16"/>
        <v>2.5487464622266951</v>
      </c>
      <c r="F203" s="4">
        <f t="shared" si="17"/>
        <v>3.3508064781990439</v>
      </c>
      <c r="G203" s="4">
        <f t="shared" si="18"/>
        <v>3.2339994527370566</v>
      </c>
      <c r="I203" s="4">
        <f t="shared" si="19"/>
        <v>1.0277700709747366</v>
      </c>
    </row>
    <row r="204" spans="1:9" x14ac:dyDescent="0.2">
      <c r="A204" s="4">
        <f>IF('True_Odds_Calculator_3-way'!A205="","",'True_Odds_Calculator_3-way'!A205)</f>
        <v>1.95</v>
      </c>
      <c r="B204" s="4">
        <f>IF('True_Odds_Calculator_3-way'!B205="","",'True_Odds_Calculator_3-way'!B205)</f>
        <v>3.38</v>
      </c>
      <c r="C204" s="4">
        <f>IF('True_Odds_Calculator_3-way'!C205="","",'True_Odds_Calculator_3-way'!C205)</f>
        <v>4.62</v>
      </c>
      <c r="D204" s="4">
        <f t="shared" si="15"/>
        <v>2.5128717436409875E-2</v>
      </c>
      <c r="E204" s="4">
        <f t="shared" si="16"/>
        <v>1.9823795257197989</v>
      </c>
      <c r="F204" s="4">
        <f t="shared" si="17"/>
        <v>3.478481689387865</v>
      </c>
      <c r="G204" s="4">
        <f t="shared" si="18"/>
        <v>4.8059830112027582</v>
      </c>
      <c r="I204" s="4">
        <f t="shared" si="19"/>
        <v>1.0251287174364099</v>
      </c>
    </row>
    <row r="205" spans="1:9" x14ac:dyDescent="0.2">
      <c r="A205" s="4">
        <f>IF('True_Odds_Calculator_3-way'!A206="","",'True_Odds_Calculator_3-way'!A206)</f>
        <v>3.54</v>
      </c>
      <c r="B205" s="4">
        <f>IF('True_Odds_Calculator_3-way'!B206="","",'True_Odds_Calculator_3-way'!B206)</f>
        <v>2.97</v>
      </c>
      <c r="C205" s="4">
        <f>IF('True_Odds_Calculator_3-way'!C206="","",'True_Odds_Calculator_3-way'!C206)</f>
        <v>2.4500000000000002</v>
      </c>
      <c r="D205" s="4">
        <f t="shared" si="15"/>
        <v>2.7349477712673709E-2</v>
      </c>
      <c r="E205" s="4">
        <f t="shared" si="16"/>
        <v>3.6580541263649105</v>
      </c>
      <c r="F205" s="4">
        <f t="shared" si="17"/>
        <v>3.0526535966921733</v>
      </c>
      <c r="G205" s="4">
        <f t="shared" si="18"/>
        <v>2.5059719018539792</v>
      </c>
      <c r="I205" s="4">
        <f t="shared" si="19"/>
        <v>1.0273494777126737</v>
      </c>
    </row>
    <row r="206" spans="1:9" x14ac:dyDescent="0.2">
      <c r="A206" s="4">
        <f>IF('True_Odds_Calculator_3-way'!A207="","",'True_Odds_Calculator_3-way'!A207)</f>
        <v>5.13</v>
      </c>
      <c r="B206" s="4">
        <f>IF('True_Odds_Calculator_3-way'!B207="","",'True_Odds_Calculator_3-way'!B207)</f>
        <v>4.2699999999999996</v>
      </c>
      <c r="C206" s="4">
        <f>IF('True_Odds_Calculator_3-way'!C207="","",'True_Odds_Calculator_3-way'!C207)</f>
        <v>1.65</v>
      </c>
      <c r="D206" s="4">
        <f t="shared" si="15"/>
        <v>3.5184417410474289E-2</v>
      </c>
      <c r="E206" s="4">
        <f t="shared" si="16"/>
        <v>5.4584069874297843</v>
      </c>
      <c r="F206" s="4">
        <f t="shared" si="17"/>
        <v>4.495111375325612</v>
      </c>
      <c r="G206" s="4">
        <f t="shared" si="18"/>
        <v>1.6825599401895746</v>
      </c>
      <c r="I206" s="4">
        <f t="shared" si="19"/>
        <v>1.0351844174104743</v>
      </c>
    </row>
    <row r="207" spans="1:9" x14ac:dyDescent="0.2">
      <c r="A207" s="4">
        <f>IF('True_Odds_Calculator_3-way'!A208="","",'True_Odds_Calculator_3-way'!A208)</f>
        <v>2.31</v>
      </c>
      <c r="B207" s="4">
        <f>IF('True_Odds_Calculator_3-way'!B208="","",'True_Odds_Calculator_3-way'!B208)</f>
        <v>3.63</v>
      </c>
      <c r="C207" s="4">
        <f>IF('True_Odds_Calculator_3-way'!C208="","",'True_Odds_Calculator_3-way'!C208)</f>
        <v>3.02</v>
      </c>
      <c r="D207" s="4">
        <f t="shared" si="15"/>
        <v>3.9508354378914312E-2</v>
      </c>
      <c r="E207" s="4">
        <f t="shared" si="16"/>
        <v>2.3824784069246867</v>
      </c>
      <c r="F207" s="4">
        <f t="shared" si="17"/>
        <v>3.8122447762973568</v>
      </c>
      <c r="G207" s="4">
        <f t="shared" si="18"/>
        <v>3.1450855348902027</v>
      </c>
      <c r="I207" s="4">
        <f t="shared" si="19"/>
        <v>1.0395083543789143</v>
      </c>
    </row>
    <row r="208" spans="1:9" x14ac:dyDescent="0.2">
      <c r="A208" s="4">
        <f>IF('True_Odds_Calculator_3-way'!A209="","",'True_Odds_Calculator_3-way'!A209)</f>
        <v>1.63</v>
      </c>
      <c r="B208" s="4">
        <f>IF('True_Odds_Calculator_3-way'!B209="","",'True_Odds_Calculator_3-way'!B209)</f>
        <v>4.2</v>
      </c>
      <c r="C208" s="4">
        <f>IF('True_Odds_Calculator_3-way'!C209="","",'True_Odds_Calculator_3-way'!C209)</f>
        <v>5.26</v>
      </c>
      <c r="D208" s="4">
        <f t="shared" si="15"/>
        <v>4.1706239051640281E-2</v>
      </c>
      <c r="E208" s="4">
        <f t="shared" si="16"/>
        <v>1.66779283590864</v>
      </c>
      <c r="F208" s="4">
        <f t="shared" si="17"/>
        <v>4.4604394134327805</v>
      </c>
      <c r="G208" s="4">
        <f t="shared" si="18"/>
        <v>5.6749827696342132</v>
      </c>
      <c r="I208" s="4">
        <f t="shared" si="19"/>
        <v>1.0417062390516403</v>
      </c>
    </row>
    <row r="209" spans="1:9" x14ac:dyDescent="0.2">
      <c r="A209" s="4">
        <f>IF('True_Odds_Calculator_3-way'!A210="","",'True_Odds_Calculator_3-way'!A210)</f>
        <v>3.84</v>
      </c>
      <c r="B209" s="4">
        <f>IF('True_Odds_Calculator_3-way'!B210="","",'True_Odds_Calculator_3-way'!B210)</f>
        <v>3.8</v>
      </c>
      <c r="C209" s="4">
        <f>IF('True_Odds_Calculator_3-way'!C210="","",'True_Odds_Calculator_3-way'!C210)</f>
        <v>2</v>
      </c>
      <c r="D209" s="4">
        <f t="shared" si="15"/>
        <v>2.3574561403508776E-2</v>
      </c>
      <c r="E209" s="4">
        <f t="shared" si="16"/>
        <v>3.9594790159189581</v>
      </c>
      <c r="F209" s="4">
        <f t="shared" si="17"/>
        <v>3.9169649248389402</v>
      </c>
      <c r="G209" s="4">
        <f t="shared" si="18"/>
        <v>2.0319346453769032</v>
      </c>
      <c r="I209" s="4">
        <f t="shared" si="19"/>
        <v>1.0235745614035088</v>
      </c>
    </row>
    <row r="210" spans="1:9" x14ac:dyDescent="0.2">
      <c r="A210" s="4">
        <f>IF('True_Odds_Calculator_3-way'!A211="","",'True_Odds_Calculator_3-way'!A211)</f>
        <v>2.5299999999999998</v>
      </c>
      <c r="B210" s="4">
        <f>IF('True_Odds_Calculator_3-way'!B211="","",'True_Odds_Calculator_3-way'!B211)</f>
        <v>3.33</v>
      </c>
      <c r="C210" s="4">
        <f>IF('True_Odds_Calculator_3-way'!C211="","",'True_Odds_Calculator_3-way'!C211)</f>
        <v>3.06</v>
      </c>
      <c r="D210" s="4">
        <f t="shared" si="15"/>
        <v>2.2354602917262767E-2</v>
      </c>
      <c r="E210" s="4">
        <f t="shared" si="16"/>
        <v>2.578612996711843</v>
      </c>
      <c r="F210" s="4">
        <f t="shared" si="17"/>
        <v>3.4147318210609221</v>
      </c>
      <c r="G210" s="4">
        <f t="shared" si="18"/>
        <v>3.1314012562922104</v>
      </c>
      <c r="I210" s="4">
        <f t="shared" si="19"/>
        <v>1.0223546029172628</v>
      </c>
    </row>
    <row r="211" spans="1:9" x14ac:dyDescent="0.2">
      <c r="A211" s="4">
        <f>IF('True_Odds_Calculator_3-way'!A212="","",'True_Odds_Calculator_3-way'!A212)</f>
        <v>1.93</v>
      </c>
      <c r="B211" s="4">
        <f>IF('True_Odds_Calculator_3-way'!B212="","",'True_Odds_Calculator_3-way'!B212)</f>
        <v>4.22</v>
      </c>
      <c r="C211" s="4">
        <f>IF('True_Odds_Calculator_3-way'!C212="","",'True_Odds_Calculator_3-way'!C212)</f>
        <v>3.76</v>
      </c>
      <c r="D211" s="4">
        <f t="shared" si="15"/>
        <v>2.1058986478967201E-2</v>
      </c>
      <c r="E211" s="4">
        <f t="shared" si="16"/>
        <v>1.9565066502975423</v>
      </c>
      <c r="F211" s="4">
        <f t="shared" si="17"/>
        <v>4.3488251352772975</v>
      </c>
      <c r="G211" s="4">
        <f t="shared" si="18"/>
        <v>3.8619315499130353</v>
      </c>
      <c r="I211" s="4">
        <f t="shared" si="19"/>
        <v>1.0210589864789672</v>
      </c>
    </row>
    <row r="212" spans="1:9" x14ac:dyDescent="0.2">
      <c r="A212" s="4">
        <f>IF('True_Odds_Calculator_3-way'!A213="","",'True_Odds_Calculator_3-way'!A213)</f>
        <v>1.32</v>
      </c>
      <c r="B212" s="4">
        <f>IF('True_Odds_Calculator_3-way'!B213="","",'True_Odds_Calculator_3-way'!B213)</f>
        <v>5.7</v>
      </c>
      <c r="C212" s="4">
        <f>IF('True_Odds_Calculator_3-way'!C213="","",'True_Odds_Calculator_3-way'!C213)</f>
        <v>10.62</v>
      </c>
      <c r="D212" s="4">
        <f t="shared" si="15"/>
        <v>2.7176312635723843E-2</v>
      </c>
      <c r="E212" s="4">
        <f t="shared" si="16"/>
        <v>1.3359750249790336</v>
      </c>
      <c r="F212" s="4">
        <f t="shared" si="17"/>
        <v>6.0103440805863455</v>
      </c>
      <c r="G212" s="4">
        <f t="shared" si="18"/>
        <v>11.750441166090207</v>
      </c>
      <c r="I212" s="4">
        <f t="shared" si="19"/>
        <v>1.0271763126357238</v>
      </c>
    </row>
    <row r="213" spans="1:9" x14ac:dyDescent="0.2">
      <c r="A213" s="4">
        <f>IF('True_Odds_Calculator_3-way'!A214="","",'True_Odds_Calculator_3-way'!A214)</f>
        <v>2.2599999999999998</v>
      </c>
      <c r="B213" s="4">
        <f>IF('True_Odds_Calculator_3-way'!B214="","",'True_Odds_Calculator_3-way'!B214)</f>
        <v>3.44</v>
      </c>
      <c r="C213" s="4">
        <f>IF('True_Odds_Calculator_3-way'!C214="","",'True_Odds_Calculator_3-way'!C214)</f>
        <v>3.45</v>
      </c>
      <c r="D213" s="4">
        <f t="shared" si="15"/>
        <v>2.3030622988567506E-2</v>
      </c>
      <c r="E213" s="4">
        <f t="shared" si="16"/>
        <v>2.2999027047173919</v>
      </c>
      <c r="F213" s="4">
        <f t="shared" si="17"/>
        <v>3.5333092114969831</v>
      </c>
      <c r="G213" s="4">
        <f t="shared" si="18"/>
        <v>3.5438598963774393</v>
      </c>
      <c r="I213" s="4">
        <f t="shared" si="19"/>
        <v>1.0230306229885675</v>
      </c>
    </row>
    <row r="214" spans="1:9" x14ac:dyDescent="0.2">
      <c r="A214" s="4">
        <f>IF('True_Odds_Calculator_3-way'!A215="","",'True_Odds_Calculator_3-way'!A215)</f>
        <v>4.07</v>
      </c>
      <c r="B214" s="4">
        <f>IF('True_Odds_Calculator_3-way'!B215="","",'True_Odds_Calculator_3-way'!B215)</f>
        <v>4.2300000000000004</v>
      </c>
      <c r="C214" s="4">
        <f>IF('True_Odds_Calculator_3-way'!C215="","",'True_Odds_Calculator_3-way'!C215)</f>
        <v>1.85</v>
      </c>
      <c r="D214" s="4">
        <f t="shared" si="15"/>
        <v>2.2647405626128769E-2</v>
      </c>
      <c r="E214" s="4">
        <f t="shared" si="16"/>
        <v>4.1990146421573797</v>
      </c>
      <c r="F214" s="4">
        <f t="shared" si="17"/>
        <v>4.3695315606466938</v>
      </c>
      <c r="G214" s="4">
        <f t="shared" si="18"/>
        <v>1.8762028618030302</v>
      </c>
      <c r="I214" s="4">
        <f t="shared" si="19"/>
        <v>1.0226474056261288</v>
      </c>
    </row>
    <row r="215" spans="1:9" x14ac:dyDescent="0.2">
      <c r="A215" s="4">
        <f>IF('True_Odds_Calculator_3-way'!A216="","",'True_Odds_Calculator_3-way'!A216)</f>
        <v>4.8899999999999997</v>
      </c>
      <c r="B215" s="4">
        <f>IF('True_Odds_Calculator_3-way'!B216="","",'True_Odds_Calculator_3-way'!B216)</f>
        <v>3.6</v>
      </c>
      <c r="C215" s="4">
        <f>IF('True_Odds_Calculator_3-way'!C216="","",'True_Odds_Calculator_3-way'!C216)</f>
        <v>1.83</v>
      </c>
      <c r="D215" s="4">
        <f t="shared" si="15"/>
        <v>2.8724842714584309E-2</v>
      </c>
      <c r="E215" s="4">
        <f t="shared" si="16"/>
        <v>5.13020380473729</v>
      </c>
      <c r="F215" s="4">
        <f t="shared" si="17"/>
        <v>3.7285214299602791</v>
      </c>
      <c r="G215" s="4">
        <f t="shared" si="18"/>
        <v>1.8626374198203699</v>
      </c>
      <c r="I215" s="4">
        <f t="shared" si="19"/>
        <v>1.0287248427145843</v>
      </c>
    </row>
    <row r="216" spans="1:9" x14ac:dyDescent="0.2">
      <c r="A216" s="4">
        <f>IF('True_Odds_Calculator_3-way'!A217="","",'True_Odds_Calculator_3-way'!A217)</f>
        <v>1.3160000000000001</v>
      </c>
      <c r="B216" s="4">
        <f>IF('True_Odds_Calculator_3-way'!B217="","",'True_Odds_Calculator_3-way'!B217)</f>
        <v>5.38</v>
      </c>
      <c r="C216" s="4">
        <f>IF('True_Odds_Calculator_3-way'!C217="","",'True_Odds_Calculator_3-way'!C217)</f>
        <v>9.3800000000000008</v>
      </c>
      <c r="D216" s="4">
        <f t="shared" si="15"/>
        <v>5.2361833503188349E-2</v>
      </c>
      <c r="E216" s="4">
        <f t="shared" si="16"/>
        <v>1.3469383536485502</v>
      </c>
      <c r="F216" s="4">
        <f t="shared" si="17"/>
        <v>5.9375490450996287</v>
      </c>
      <c r="G216" s="4">
        <f t="shared" si="18"/>
        <v>11.216312193128863</v>
      </c>
      <c r="I216" s="4">
        <f t="shared" si="19"/>
        <v>1.0523618335031883</v>
      </c>
    </row>
    <row r="217" spans="1:9" x14ac:dyDescent="0.2">
      <c r="A217" s="4">
        <f>IF('True_Odds_Calculator_3-way'!A218="","",'True_Odds_Calculator_3-way'!A218)</f>
        <v>2.81</v>
      </c>
      <c r="B217" s="4">
        <f>IF('True_Odds_Calculator_3-way'!B218="","",'True_Odds_Calculator_3-way'!B218)</f>
        <v>3.33</v>
      </c>
      <c r="C217" s="4">
        <f>IF('True_Odds_Calculator_3-way'!C218="","",'True_Odds_Calculator_3-way'!C218)</f>
        <v>2.69</v>
      </c>
      <c r="D217" s="4">
        <f t="shared" si="15"/>
        <v>2.7919398317207689E-2</v>
      </c>
      <c r="E217" s="4">
        <f t="shared" si="16"/>
        <v>2.8854581047236807</v>
      </c>
      <c r="F217" s="4">
        <f t="shared" si="17"/>
        <v>3.4364989305284719</v>
      </c>
      <c r="G217" s="4">
        <f t="shared" si="18"/>
        <v>2.7590716872073831</v>
      </c>
      <c r="I217" s="4">
        <f t="shared" si="19"/>
        <v>1.0279193983172077</v>
      </c>
    </row>
    <row r="218" spans="1:9" x14ac:dyDescent="0.2">
      <c r="A218" s="4">
        <f>IF('True_Odds_Calculator_3-way'!A219="","",'True_Odds_Calculator_3-way'!A219)</f>
        <v>6.52</v>
      </c>
      <c r="B218" s="4">
        <f>IF('True_Odds_Calculator_3-way'!B219="","",'True_Odds_Calculator_3-way'!B219)</f>
        <v>4.53</v>
      </c>
      <c r="C218" s="4">
        <f>IF('True_Odds_Calculator_3-way'!C219="","",'True_Odds_Calculator_3-way'!C219)</f>
        <v>1.53</v>
      </c>
      <c r="D218" s="4">
        <f t="shared" si="15"/>
        <v>2.7719556247044252E-2</v>
      </c>
      <c r="E218" s="4">
        <f t="shared" si="16"/>
        <v>6.937969919040202</v>
      </c>
      <c r="F218" s="4">
        <f t="shared" si="17"/>
        <v>4.7278932033878025</v>
      </c>
      <c r="G218" s="4">
        <f t="shared" si="18"/>
        <v>1.5519397311413923</v>
      </c>
      <c r="I218" s="4">
        <f t="shared" si="19"/>
        <v>1.0277195562470443</v>
      </c>
    </row>
    <row r="219" spans="1:9" x14ac:dyDescent="0.2">
      <c r="A219" s="4">
        <f>IF('True_Odds_Calculator_3-way'!A220="","",'True_Odds_Calculator_3-way'!A220)</f>
        <v>6.56</v>
      </c>
      <c r="B219" s="4">
        <f>IF('True_Odds_Calculator_3-way'!B220="","",'True_Odds_Calculator_3-way'!B220)</f>
        <v>4.72</v>
      </c>
      <c r="C219" s="4">
        <f>IF('True_Odds_Calculator_3-way'!C220="","",'True_Odds_Calculator_3-way'!C220)</f>
        <v>1.51</v>
      </c>
      <c r="D219" s="4">
        <f t="shared" si="15"/>
        <v>2.6555086799044059E-2</v>
      </c>
      <c r="E219" s="4">
        <f t="shared" si="16"/>
        <v>6.9644028370957907</v>
      </c>
      <c r="F219" s="4">
        <f t="shared" si="17"/>
        <v>4.9257999372928731</v>
      </c>
      <c r="G219" s="4">
        <f t="shared" si="18"/>
        <v>1.5304561695334604</v>
      </c>
      <c r="I219" s="4">
        <f t="shared" si="19"/>
        <v>1.0265550867990441</v>
      </c>
    </row>
    <row r="220" spans="1:9" x14ac:dyDescent="0.2">
      <c r="A220" s="4">
        <f>IF('True_Odds_Calculator_3-way'!A221="","",'True_Odds_Calculator_3-way'!A221)</f>
        <v>2.5</v>
      </c>
      <c r="B220" s="4">
        <f>IF('True_Odds_Calculator_3-way'!B221="","",'True_Odds_Calculator_3-way'!B221)</f>
        <v>3.47</v>
      </c>
      <c r="C220" s="4">
        <f>IF('True_Odds_Calculator_3-way'!C221="","",'True_Odds_Calculator_3-way'!C221)</f>
        <v>2.99</v>
      </c>
      <c r="D220" s="4">
        <f t="shared" si="15"/>
        <v>2.2632598575462959E-2</v>
      </c>
      <c r="E220" s="4">
        <f t="shared" si="16"/>
        <v>2.5480576380577529</v>
      </c>
      <c r="F220" s="4">
        <f t="shared" si="17"/>
        <v>3.5632808940399632</v>
      </c>
      <c r="G220" s="4">
        <f t="shared" si="18"/>
        <v>3.0590023960264099</v>
      </c>
      <c r="I220" s="4">
        <f t="shared" si="19"/>
        <v>1.022632598575463</v>
      </c>
    </row>
    <row r="221" spans="1:9" x14ac:dyDescent="0.2">
      <c r="A221" s="4">
        <f>IF('True_Odds_Calculator_3-way'!A222="","",'True_Odds_Calculator_3-way'!A222)</f>
        <v>2.63</v>
      </c>
      <c r="B221" s="4">
        <f>IF('True_Odds_Calculator_3-way'!B222="","",'True_Odds_Calculator_3-way'!B222)</f>
        <v>3.33</v>
      </c>
      <c r="C221" s="4">
        <f>IF('True_Odds_Calculator_3-way'!C222="","",'True_Odds_Calculator_3-way'!C222)</f>
        <v>2.93</v>
      </c>
      <c r="D221" s="4">
        <f t="shared" si="15"/>
        <v>2.1825365510074635E-2</v>
      </c>
      <c r="E221" s="4">
        <f t="shared" si="16"/>
        <v>2.6813028978413476</v>
      </c>
      <c r="F221" s="4">
        <f t="shared" si="17"/>
        <v>3.4126760206860229</v>
      </c>
      <c r="G221" s="4">
        <f t="shared" si="18"/>
        <v>2.9938165130757226</v>
      </c>
      <c r="I221" s="4">
        <f t="shared" si="19"/>
        <v>1.0218253655100746</v>
      </c>
    </row>
    <row r="222" spans="1:9" x14ac:dyDescent="0.2">
      <c r="A222" s="4">
        <f>IF('True_Odds_Calculator_3-way'!A223="","",'True_Odds_Calculator_3-way'!A223)</f>
        <v>1.99</v>
      </c>
      <c r="B222" s="4">
        <f>IF('True_Odds_Calculator_3-way'!B223="","",'True_Odds_Calculator_3-way'!B223)</f>
        <v>3.73</v>
      </c>
      <c r="C222" s="4">
        <f>IF('True_Odds_Calculator_3-way'!C223="","",'True_Odds_Calculator_3-way'!C223)</f>
        <v>3.86</v>
      </c>
      <c r="D222" s="4">
        <f t="shared" si="15"/>
        <v>2.9676435072331975E-2</v>
      </c>
      <c r="E222" s="4">
        <f t="shared" si="16"/>
        <v>2.0299605210971454</v>
      </c>
      <c r="F222" s="4">
        <f t="shared" si="17"/>
        <v>3.8729011483414242</v>
      </c>
      <c r="G222" s="4">
        <f t="shared" si="18"/>
        <v>4.0132402818549897</v>
      </c>
      <c r="I222" s="4">
        <f t="shared" si="19"/>
        <v>1.029676435072332</v>
      </c>
    </row>
    <row r="223" spans="1:9" x14ac:dyDescent="0.2">
      <c r="A223" s="4">
        <f>IF('True_Odds_Calculator_3-way'!A224="","",'True_Odds_Calculator_3-way'!A224)</f>
        <v>3.32</v>
      </c>
      <c r="B223" s="4">
        <f>IF('True_Odds_Calculator_3-way'!B224="","",'True_Odds_Calculator_3-way'!B224)</f>
        <v>3.12</v>
      </c>
      <c r="C223" s="4">
        <f>IF('True_Odds_Calculator_3-way'!C224="","",'True_Odds_Calculator_3-way'!C224)</f>
        <v>2.46</v>
      </c>
      <c r="D223" s="4">
        <f t="shared" si="15"/>
        <v>2.8221704830579286E-2</v>
      </c>
      <c r="E223" s="4">
        <f t="shared" si="16"/>
        <v>3.427033168502188</v>
      </c>
      <c r="F223" s="4">
        <f t="shared" si="17"/>
        <v>3.2143428031679138</v>
      </c>
      <c r="G223" s="4">
        <f t="shared" si="18"/>
        <v>2.5182774683832525</v>
      </c>
      <c r="I223" s="4">
        <f t="shared" si="19"/>
        <v>1.0282217048305793</v>
      </c>
    </row>
    <row r="224" spans="1:9" x14ac:dyDescent="0.2">
      <c r="A224" s="4">
        <f>IF('True_Odds_Calculator_3-way'!A225="","",'True_Odds_Calculator_3-way'!A225)</f>
        <v>1.72</v>
      </c>
      <c r="B224" s="4">
        <f>IF('True_Odds_Calculator_3-way'!B225="","",'True_Odds_Calculator_3-way'!B225)</f>
        <v>3.63</v>
      </c>
      <c r="C224" s="4">
        <f>IF('True_Odds_Calculator_3-way'!C225="","",'True_Odds_Calculator_3-way'!C225)</f>
        <v>5.77</v>
      </c>
      <c r="D224" s="4">
        <f t="shared" si="15"/>
        <v>3.0187667804414176E-2</v>
      </c>
      <c r="E224" s="4">
        <f t="shared" si="16"/>
        <v>1.7502933709089943</v>
      </c>
      <c r="F224" s="4">
        <f t="shared" si="17"/>
        <v>3.7676201554560067</v>
      </c>
      <c r="G224" s="4">
        <f t="shared" si="18"/>
        <v>6.125661725330767</v>
      </c>
      <c r="I224" s="4">
        <f t="shared" si="19"/>
        <v>1.0301876678044142</v>
      </c>
    </row>
    <row r="225" spans="1:9" x14ac:dyDescent="0.2">
      <c r="A225" s="4">
        <f>IF('True_Odds_Calculator_3-way'!A226="","",'True_Odds_Calculator_3-way'!A226)</f>
        <v>3.74</v>
      </c>
      <c r="B225" s="4">
        <f>IF('True_Odds_Calculator_3-way'!B226="","",'True_Odds_Calculator_3-way'!B226)</f>
        <v>3.39</v>
      </c>
      <c r="C225" s="4">
        <f>IF('True_Odds_Calculator_3-way'!C226="","",'True_Odds_Calculator_3-way'!C226)</f>
        <v>2.15</v>
      </c>
      <c r="D225" s="4">
        <f t="shared" si="15"/>
        <v>2.7481208951615432E-2</v>
      </c>
      <c r="E225" s="4">
        <f t="shared" si="16"/>
        <v>3.8726775741497477</v>
      </c>
      <c r="F225" s="4">
        <f t="shared" si="17"/>
        <v>3.4986461389182537</v>
      </c>
      <c r="G225" s="4">
        <f t="shared" si="18"/>
        <v>2.1931946761699681</v>
      </c>
      <c r="I225" s="4">
        <f t="shared" si="19"/>
        <v>1.0274812089516154</v>
      </c>
    </row>
    <row r="226" spans="1:9" x14ac:dyDescent="0.2">
      <c r="A226" s="4">
        <f>IF('True_Odds_Calculator_3-way'!A227="","",'True_Odds_Calculator_3-way'!A227)</f>
        <v>4.6100000000000003</v>
      </c>
      <c r="B226" s="4">
        <f>IF('True_Odds_Calculator_3-way'!B227="","",'True_Odds_Calculator_3-way'!B227)</f>
        <v>3.82</v>
      </c>
      <c r="C226" s="4">
        <f>IF('True_Odds_Calculator_3-way'!C227="","",'True_Odds_Calculator_3-way'!C227)</f>
        <v>1.81</v>
      </c>
      <c r="D226" s="4">
        <f t="shared" si="15"/>
        <v>3.1186032253658125E-2</v>
      </c>
      <c r="E226" s="4">
        <f t="shared" si="16"/>
        <v>4.8420429801420486</v>
      </c>
      <c r="F226" s="4">
        <f t="shared" si="17"/>
        <v>3.9779658778991589</v>
      </c>
      <c r="G226" s="4">
        <f t="shared" si="18"/>
        <v>1.8447092613896732</v>
      </c>
      <c r="I226" s="4">
        <f t="shared" si="19"/>
        <v>1.0311860322536581</v>
      </c>
    </row>
    <row r="227" spans="1:9" x14ac:dyDescent="0.2">
      <c r="A227" s="4">
        <f>IF('True_Odds_Calculator_3-way'!A228="","",'True_Odds_Calculator_3-way'!A228)</f>
        <v>2.34</v>
      </c>
      <c r="B227" s="4">
        <f>IF('True_Odds_Calculator_3-way'!B228="","",'True_Odds_Calculator_3-way'!B228)</f>
        <v>3.2</v>
      </c>
      <c r="C227" s="4">
        <f>IF('True_Odds_Calculator_3-way'!C228="","",'True_Odds_Calculator_3-way'!C228)</f>
        <v>3.48</v>
      </c>
      <c r="D227" s="4">
        <f t="shared" si="15"/>
        <v>2.7206749189507828E-2</v>
      </c>
      <c r="E227" s="4">
        <f t="shared" si="16"/>
        <v>2.3907344068816698</v>
      </c>
      <c r="F227" s="4">
        <f t="shared" si="17"/>
        <v>3.2956412643166462</v>
      </c>
      <c r="G227" s="4">
        <f t="shared" si="18"/>
        <v>3.5934073207863557</v>
      </c>
      <c r="I227" s="4">
        <f t="shared" si="19"/>
        <v>1.0272067491895078</v>
      </c>
    </row>
    <row r="228" spans="1:9" x14ac:dyDescent="0.2">
      <c r="A228" s="4">
        <f>IF('True_Odds_Calculator_3-way'!A229="","",'True_Odds_Calculator_3-way'!A229)</f>
        <v>2.92</v>
      </c>
      <c r="B228" s="4">
        <f>IF('True_Odds_Calculator_3-way'!B229="","",'True_Odds_Calculator_3-way'!B229)</f>
        <v>3.33</v>
      </c>
      <c r="C228" s="4">
        <f>IF('True_Odds_Calculator_3-way'!C229="","",'True_Odds_Calculator_3-way'!C229)</f>
        <v>2.6</v>
      </c>
      <c r="D228" s="4">
        <f t="shared" si="15"/>
        <v>2.7381438340342346E-2</v>
      </c>
      <c r="E228" s="4">
        <f t="shared" si="16"/>
        <v>2.9999525349500984</v>
      </c>
      <c r="F228" s="4">
        <f t="shared" si="17"/>
        <v>3.4343825507975092</v>
      </c>
      <c r="G228" s="4">
        <f t="shared" si="18"/>
        <v>2.6631992628840782</v>
      </c>
      <c r="I228" s="4">
        <f t="shared" si="19"/>
        <v>1.0273814383403423</v>
      </c>
    </row>
    <row r="229" spans="1:9" x14ac:dyDescent="0.2">
      <c r="A229" s="4">
        <f>IF('True_Odds_Calculator_3-way'!A230="","",'True_Odds_Calculator_3-way'!A230)</f>
        <v>2.44</v>
      </c>
      <c r="B229" s="4">
        <f>IF('True_Odds_Calculator_3-way'!B230="","",'True_Odds_Calculator_3-way'!B230)</f>
        <v>3.2</v>
      </c>
      <c r="C229" s="4">
        <f>IF('True_Odds_Calculator_3-way'!C230="","",'True_Odds_Calculator_3-way'!C230)</f>
        <v>3.06</v>
      </c>
      <c r="D229" s="4">
        <f t="shared" si="15"/>
        <v>4.9133451194685485E-2</v>
      </c>
      <c r="E229" s="4">
        <f t="shared" si="16"/>
        <v>2.5415657284852751</v>
      </c>
      <c r="F229" s="4">
        <f t="shared" si="17"/>
        <v>3.3769844261182893</v>
      </c>
      <c r="G229" s="4">
        <f t="shared" si="18"/>
        <v>3.2214463947994791</v>
      </c>
      <c r="I229" s="4">
        <f t="shared" si="19"/>
        <v>1.0491334511946855</v>
      </c>
    </row>
    <row r="230" spans="1:9" x14ac:dyDescent="0.2">
      <c r="A230" s="4">
        <f>IF('True_Odds_Calculator_3-way'!A231="","",'True_Odds_Calculator_3-way'!A231)</f>
        <v>2.76</v>
      </c>
      <c r="B230" s="4">
        <f>IF('True_Odds_Calculator_3-way'!B231="","",'True_Odds_Calculator_3-way'!B231)</f>
        <v>3.41</v>
      </c>
      <c r="C230" s="4">
        <f>IF('True_Odds_Calculator_3-way'!C231="","",'True_Odds_Calculator_3-way'!C231)</f>
        <v>2.69</v>
      </c>
      <c r="D230" s="4">
        <f t="shared" si="15"/>
        <v>2.7321184440430413E-2</v>
      </c>
      <c r="E230" s="4">
        <f t="shared" si="16"/>
        <v>2.8311626598333528</v>
      </c>
      <c r="F230" s="4">
        <f t="shared" si="17"/>
        <v>3.5192918899442787</v>
      </c>
      <c r="G230" s="4">
        <f t="shared" si="18"/>
        <v>2.757554558847108</v>
      </c>
      <c r="I230" s="4">
        <f t="shared" si="19"/>
        <v>1.0273211844404304</v>
      </c>
    </row>
    <row r="231" spans="1:9" x14ac:dyDescent="0.2">
      <c r="A231" s="4">
        <f>IF('True_Odds_Calculator_3-way'!A232="","",'True_Odds_Calculator_3-way'!A232)</f>
        <v>2.17</v>
      </c>
      <c r="B231" s="4">
        <f>IF('True_Odds_Calculator_3-way'!B232="","",'True_Odds_Calculator_3-way'!B232)</f>
        <v>3.22</v>
      </c>
      <c r="C231" s="4">
        <f>IF('True_Odds_Calculator_3-way'!C232="","",'True_Odds_Calculator_3-way'!C232)</f>
        <v>3.88</v>
      </c>
      <c r="D231" s="4">
        <f t="shared" si="15"/>
        <v>2.9120458061624221E-2</v>
      </c>
      <c r="E231" s="4">
        <f t="shared" si="16"/>
        <v>2.2166919514897692</v>
      </c>
      <c r="F231" s="4">
        <f t="shared" si="17"/>
        <v>3.32389141141361</v>
      </c>
      <c r="G231" s="4">
        <f t="shared" si="18"/>
        <v>4.0318493616525135</v>
      </c>
      <c r="I231" s="4">
        <f t="shared" si="19"/>
        <v>1.0291204580616242</v>
      </c>
    </row>
    <row r="232" spans="1:9" x14ac:dyDescent="0.2">
      <c r="A232" s="4">
        <f>IF('True_Odds_Calculator_3-way'!A233="","",'True_Odds_Calculator_3-way'!A233)</f>
        <v>3.4</v>
      </c>
      <c r="B232" s="4">
        <f>IF('True_Odds_Calculator_3-way'!B233="","",'True_Odds_Calculator_3-way'!B233)</f>
        <v>3.59</v>
      </c>
      <c r="C232" s="4">
        <f>IF('True_Odds_Calculator_3-way'!C233="","",'True_Odds_Calculator_3-way'!C233)</f>
        <v>2.2000000000000002</v>
      </c>
      <c r="D232" s="4">
        <f t="shared" si="15"/>
        <v>2.7214633637704377E-2</v>
      </c>
      <c r="E232" s="4">
        <f t="shared" si="16"/>
        <v>3.5082044314381275</v>
      </c>
      <c r="F232" s="4">
        <f t="shared" si="17"/>
        <v>3.7108506992427177</v>
      </c>
      <c r="G232" s="4">
        <f t="shared" si="18"/>
        <v>2.2448003745067884</v>
      </c>
      <c r="I232" s="4">
        <f t="shared" si="19"/>
        <v>1.0272146336377044</v>
      </c>
    </row>
    <row r="233" spans="1:9" x14ac:dyDescent="0.2">
      <c r="A233" s="4">
        <f>IF('True_Odds_Calculator_3-way'!A234="","",'True_Odds_Calculator_3-way'!A234)</f>
        <v>2.52</v>
      </c>
      <c r="B233" s="4">
        <f>IF('True_Odds_Calculator_3-way'!B234="","",'True_Odds_Calculator_3-way'!B234)</f>
        <v>3.38</v>
      </c>
      <c r="C233" s="4">
        <f>IF('True_Odds_Calculator_3-way'!C234="","",'True_Odds_Calculator_3-way'!C234)</f>
        <v>2.93</v>
      </c>
      <c r="D233" s="4">
        <f t="shared" si="15"/>
        <v>3.39803133187222E-2</v>
      </c>
      <c r="E233" s="4">
        <f t="shared" si="16"/>
        <v>2.5940429700222105</v>
      </c>
      <c r="F233" s="4">
        <f t="shared" si="17"/>
        <v>3.5145528505966923</v>
      </c>
      <c r="G233" s="4">
        <f t="shared" si="18"/>
        <v>3.0305770934582341</v>
      </c>
      <c r="I233" s="4">
        <f t="shared" si="19"/>
        <v>1.0339803133187222</v>
      </c>
    </row>
    <row r="234" spans="1:9" x14ac:dyDescent="0.2">
      <c r="A234" s="4">
        <f>IF('True_Odds_Calculator_3-way'!A235="","",'True_Odds_Calculator_3-way'!A235)</f>
        <v>2.81</v>
      </c>
      <c r="B234" s="4">
        <f>IF('True_Odds_Calculator_3-way'!B235="","",'True_Odds_Calculator_3-way'!B235)</f>
        <v>3.74</v>
      </c>
      <c r="C234" s="4">
        <f>IF('True_Odds_Calculator_3-way'!C235="","",'True_Odds_Calculator_3-way'!C235)</f>
        <v>2.44</v>
      </c>
      <c r="D234" s="4">
        <f t="shared" si="15"/>
        <v>3.3087630839151894E-2</v>
      </c>
      <c r="E234" s="4">
        <f t="shared" si="16"/>
        <v>2.8998731017279034</v>
      </c>
      <c r="F234" s="4">
        <f t="shared" si="17"/>
        <v>3.9009095806566245</v>
      </c>
      <c r="G234" s="4">
        <f t="shared" si="18"/>
        <v>2.5074794646212077</v>
      </c>
      <c r="I234" s="4">
        <f t="shared" si="19"/>
        <v>1.0330876308391519</v>
      </c>
    </row>
    <row r="235" spans="1:9" x14ac:dyDescent="0.2">
      <c r="A235" s="4">
        <f>IF('True_Odds_Calculator_3-way'!A236="","",'True_Odds_Calculator_3-way'!A236)</f>
        <v>3.53</v>
      </c>
      <c r="B235" s="4">
        <f>IF('True_Odds_Calculator_3-way'!B236="","",'True_Odds_Calculator_3-way'!B236)</f>
        <v>3.74</v>
      </c>
      <c r="C235" s="4">
        <f>IF('True_Odds_Calculator_3-way'!C236="","",'True_Odds_Calculator_3-way'!C236)</f>
        <v>2.0699999999999998</v>
      </c>
      <c r="D235" s="4">
        <f t="shared" si="15"/>
        <v>3.3757585564168524E-2</v>
      </c>
      <c r="E235" s="4">
        <f t="shared" si="16"/>
        <v>3.6760166210118217</v>
      </c>
      <c r="F235" s="4">
        <f t="shared" si="17"/>
        <v>3.9043107986311951</v>
      </c>
      <c r="G235" s="4">
        <f t="shared" si="18"/>
        <v>2.1193658244815805</v>
      </c>
      <c r="I235" s="4">
        <f t="shared" si="19"/>
        <v>1.0337575855641685</v>
      </c>
    </row>
    <row r="236" spans="1:9" x14ac:dyDescent="0.2">
      <c r="A236" s="4">
        <f>IF('True_Odds_Calculator_3-way'!A237="","",'True_Odds_Calculator_3-way'!A237)</f>
        <v>3.34</v>
      </c>
      <c r="B236" s="4">
        <f>IF('True_Odds_Calculator_3-way'!B237="","",'True_Odds_Calculator_3-way'!B237)</f>
        <v>3.59</v>
      </c>
      <c r="C236" s="4">
        <f>IF('True_Odds_Calculator_3-way'!C237="","",'True_Odds_Calculator_3-way'!C237)</f>
        <v>2.19</v>
      </c>
      <c r="D236" s="4">
        <f t="shared" si="15"/>
        <v>3.4573734204426776E-2</v>
      </c>
      <c r="E236" s="4">
        <f t="shared" si="16"/>
        <v>3.4737103749847766</v>
      </c>
      <c r="F236" s="4">
        <f t="shared" si="17"/>
        <v>3.7449402959148821</v>
      </c>
      <c r="G236" s="4">
        <f t="shared" si="18"/>
        <v>2.2467041756947044</v>
      </c>
      <c r="I236" s="4">
        <f t="shared" si="19"/>
        <v>1.0345737342044268</v>
      </c>
    </row>
    <row r="237" spans="1:9" x14ac:dyDescent="0.2">
      <c r="A237" s="4">
        <f>IF('True_Odds_Calculator_3-way'!A238="","",'True_Odds_Calculator_3-way'!A238)</f>
        <v>1.54</v>
      </c>
      <c r="B237" s="4">
        <f>IF('True_Odds_Calculator_3-way'!B238="","",'True_Odds_Calculator_3-way'!B238)</f>
        <v>4.3600000000000003</v>
      </c>
      <c r="C237" s="4">
        <f>IF('True_Odds_Calculator_3-way'!C238="","",'True_Odds_Calculator_3-way'!C238)</f>
        <v>6.23</v>
      </c>
      <c r="D237" s="4">
        <f t="shared" si="15"/>
        <v>3.9222091175497908E-2</v>
      </c>
      <c r="E237" s="4">
        <f t="shared" si="16"/>
        <v>1.5716434805295358</v>
      </c>
      <c r="F237" s="4">
        <f t="shared" si="17"/>
        <v>4.6235554812792854</v>
      </c>
      <c r="G237" s="4">
        <f t="shared" si="18"/>
        <v>6.7824377576406905</v>
      </c>
      <c r="I237" s="4">
        <f t="shared" si="19"/>
        <v>1.0392220911754979</v>
      </c>
    </row>
    <row r="238" spans="1:9" x14ac:dyDescent="0.2">
      <c r="A238" s="4">
        <f>IF('True_Odds_Calculator_3-way'!A239="","",'True_Odds_Calculator_3-way'!A239)</f>
        <v>3.77</v>
      </c>
      <c r="B238" s="4">
        <f>IF('True_Odds_Calculator_3-way'!B239="","",'True_Odds_Calculator_3-way'!B239)</f>
        <v>3.54</v>
      </c>
      <c r="C238" s="4">
        <f>IF('True_Odds_Calculator_3-way'!C239="","",'True_Odds_Calculator_3-way'!C239)</f>
        <v>2.0499999999999998</v>
      </c>
      <c r="D238" s="4">
        <f t="shared" si="15"/>
        <v>3.5542743144915567E-2</v>
      </c>
      <c r="E238" s="4">
        <f t="shared" si="16"/>
        <v>3.946261260979711</v>
      </c>
      <c r="F238" s="4">
        <f t="shared" si="17"/>
        <v>3.6949685973450794</v>
      </c>
      <c r="G238" s="4">
        <f t="shared" si="18"/>
        <v>2.1010288240186417</v>
      </c>
      <c r="I238" s="4">
        <f t="shared" si="19"/>
        <v>1.0355427431449156</v>
      </c>
    </row>
    <row r="239" spans="1:9" x14ac:dyDescent="0.2">
      <c r="A239" s="4">
        <f>IF('True_Odds_Calculator_3-way'!A240="","",'True_Odds_Calculator_3-way'!A240)</f>
        <v>1.71</v>
      </c>
      <c r="B239" s="4">
        <f>IF('True_Odds_Calculator_3-way'!B240="","",'True_Odds_Calculator_3-way'!B240)</f>
        <v>3.86</v>
      </c>
      <c r="C239" s="4">
        <f>IF('True_Odds_Calculator_3-way'!C240="","",'True_Odds_Calculator_3-way'!C240)</f>
        <v>5.19</v>
      </c>
      <c r="D239" s="4">
        <f t="shared" si="15"/>
        <v>3.6540906510688531E-2</v>
      </c>
      <c r="E239" s="4">
        <f t="shared" si="16"/>
        <v>1.7463740314224949</v>
      </c>
      <c r="F239" s="4">
        <f t="shared" si="17"/>
        <v>4.0504351214842726</v>
      </c>
      <c r="G239" s="4">
        <f t="shared" si="18"/>
        <v>5.5402298887752863</v>
      </c>
      <c r="I239" s="4">
        <f t="shared" si="19"/>
        <v>1.0365409065106885</v>
      </c>
    </row>
    <row r="240" spans="1:9" x14ac:dyDescent="0.2">
      <c r="A240" s="4">
        <f>IF('True_Odds_Calculator_3-way'!A241="","",'True_Odds_Calculator_3-way'!A241)</f>
        <v>3</v>
      </c>
      <c r="B240" s="4">
        <f>IF('True_Odds_Calculator_3-way'!B241="","",'True_Odds_Calculator_3-way'!B241)</f>
        <v>3.48</v>
      </c>
      <c r="C240" s="4">
        <f>IF('True_Odds_Calculator_3-way'!C241="","",'True_Odds_Calculator_3-way'!C241)</f>
        <v>2.42</v>
      </c>
      <c r="D240" s="4">
        <f t="shared" si="15"/>
        <v>3.3912795668281426E-2</v>
      </c>
      <c r="E240" s="4">
        <f t="shared" si="16"/>
        <v>3.1053097345132739</v>
      </c>
      <c r="F240" s="4">
        <f t="shared" si="17"/>
        <v>3.6225051617343418</v>
      </c>
      <c r="G240" s="4">
        <f t="shared" si="18"/>
        <v>2.488064287402505</v>
      </c>
      <c r="I240" s="4">
        <f t="shared" si="19"/>
        <v>1.0339127956682814</v>
      </c>
    </row>
    <row r="241" spans="1:9" x14ac:dyDescent="0.2">
      <c r="A241" s="4">
        <f>IF('True_Odds_Calculator_3-way'!A242="","",'True_Odds_Calculator_3-way'!A242)</f>
        <v>3.26</v>
      </c>
      <c r="B241" s="4">
        <f>IF('True_Odds_Calculator_3-way'!B242="","",'True_Odds_Calculator_3-way'!B242)</f>
        <v>3.7</v>
      </c>
      <c r="C241" s="4">
        <f>IF('True_Odds_Calculator_3-way'!C242="","",'True_Odds_Calculator_3-way'!C242)</f>
        <v>2.19</v>
      </c>
      <c r="D241" s="4">
        <f t="shared" si="15"/>
        <v>3.3639741094148912E-2</v>
      </c>
      <c r="E241" s="4">
        <f t="shared" si="16"/>
        <v>3.3836914687122919</v>
      </c>
      <c r="F241" s="4">
        <f t="shared" si="17"/>
        <v>3.860153982692291</v>
      </c>
      <c r="G241" s="4">
        <f t="shared" si="18"/>
        <v>2.245133774801416</v>
      </c>
      <c r="I241" s="4">
        <f t="shared" si="19"/>
        <v>1.0336397410941489</v>
      </c>
    </row>
    <row r="242" spans="1:9" x14ac:dyDescent="0.2">
      <c r="A242" s="4">
        <f>IF('True_Odds_Calculator_3-way'!A243="","",'True_Odds_Calculator_3-way'!A243)</f>
        <v>3.52</v>
      </c>
      <c r="B242" s="4">
        <f>IF('True_Odds_Calculator_3-way'!B243="","",'True_Odds_Calculator_3-way'!B243)</f>
        <v>3.69</v>
      </c>
      <c r="C242" s="4">
        <f>IF('True_Odds_Calculator_3-way'!C243="","",'True_Odds_Calculator_3-way'!C243)</f>
        <v>2.09</v>
      </c>
      <c r="D242" s="4">
        <f t="shared" si="15"/>
        <v>3.3562518639540517E-2</v>
      </c>
      <c r="E242" s="4">
        <f t="shared" si="16"/>
        <v>3.6643002229182096</v>
      </c>
      <c r="F242" s="4">
        <f t="shared" si="17"/>
        <v>3.8488894618969294</v>
      </c>
      <c r="G242" s="4">
        <f t="shared" si="18"/>
        <v>2.1400381318845221</v>
      </c>
      <c r="I242" s="4">
        <f t="shared" si="19"/>
        <v>1.0335625186395405</v>
      </c>
    </row>
    <row r="243" spans="1:9" x14ac:dyDescent="0.2">
      <c r="A243" s="4">
        <f>IF('True_Odds_Calculator_3-way'!A244="","",'True_Odds_Calculator_3-way'!A244)</f>
        <v>2.35</v>
      </c>
      <c r="B243" s="4">
        <f>IF('True_Odds_Calculator_3-way'!B244="","",'True_Odds_Calculator_3-way'!B244)</f>
        <v>3.29</v>
      </c>
      <c r="C243" s="4">
        <f>IF('True_Odds_Calculator_3-way'!C244="","",'True_Odds_Calculator_3-way'!C244)</f>
        <v>3.29</v>
      </c>
      <c r="D243" s="4">
        <f t="shared" si="15"/>
        <v>3.3434650455927084E-2</v>
      </c>
      <c r="E243" s="4">
        <f t="shared" si="16"/>
        <v>2.4132029339853305</v>
      </c>
      <c r="F243" s="4">
        <f t="shared" si="17"/>
        <v>3.4152249134948103</v>
      </c>
      <c r="G243" s="4">
        <f t="shared" si="18"/>
        <v>3.4152249134948103</v>
      </c>
      <c r="I243" s="4">
        <f t="shared" si="19"/>
        <v>1.0334346504559271</v>
      </c>
    </row>
    <row r="244" spans="1:9" x14ac:dyDescent="0.2">
      <c r="A244" s="4">
        <f>IF('True_Odds_Calculator_3-way'!A245="","",'True_Odds_Calculator_3-way'!A245)</f>
        <v>2.78</v>
      </c>
      <c r="B244" s="4">
        <f>IF('True_Odds_Calculator_3-way'!B245="","",'True_Odds_Calculator_3-way'!B245)</f>
        <v>3.42</v>
      </c>
      <c r="C244" s="4">
        <f>IF('True_Odds_Calculator_3-way'!C245="","",'True_Odds_Calculator_3-way'!C245)</f>
        <v>2.63</v>
      </c>
      <c r="D244" s="4">
        <f t="shared" si="15"/>
        <v>3.2338027916670065E-2</v>
      </c>
      <c r="E244" s="4">
        <f t="shared" si="16"/>
        <v>2.8658806194629816</v>
      </c>
      <c r="F244" s="4">
        <f t="shared" si="17"/>
        <v>3.5509053759829072</v>
      </c>
      <c r="G244" s="4">
        <f t="shared" si="18"/>
        <v>2.7067350484885213</v>
      </c>
      <c r="I244" s="4">
        <f t="shared" si="19"/>
        <v>1.0323380279166701</v>
      </c>
    </row>
    <row r="245" spans="1:9" x14ac:dyDescent="0.2">
      <c r="A245" s="4">
        <f>IF('True_Odds_Calculator_3-way'!A246="","",'True_Odds_Calculator_3-way'!A246)</f>
        <v>2.63</v>
      </c>
      <c r="B245" s="4">
        <f>IF('True_Odds_Calculator_3-way'!B246="","",'True_Odds_Calculator_3-way'!B246)</f>
        <v>3.45</v>
      </c>
      <c r="C245" s="4">
        <f>IF('True_Odds_Calculator_3-way'!C246="","",'True_Odds_Calculator_3-way'!C246)</f>
        <v>2.76</v>
      </c>
      <c r="D245" s="4">
        <f t="shared" si="15"/>
        <v>3.240204992560769E-2</v>
      </c>
      <c r="E245" s="4">
        <f t="shared" si="16"/>
        <v>2.7068914081145588</v>
      </c>
      <c r="F245" s="4">
        <f t="shared" si="17"/>
        <v>3.5835308056872051</v>
      </c>
      <c r="G245" s="4">
        <f t="shared" si="18"/>
        <v>2.8448032606991696</v>
      </c>
      <c r="I245" s="4">
        <f t="shared" si="19"/>
        <v>1.0324020499256077</v>
      </c>
    </row>
    <row r="246" spans="1:9" x14ac:dyDescent="0.2">
      <c r="A246" s="4">
        <f>IF('True_Odds_Calculator_3-way'!A247="","",'True_Odds_Calculator_3-way'!A247)</f>
        <v>2.71</v>
      </c>
      <c r="B246" s="4">
        <f>IF('True_Odds_Calculator_3-way'!B247="","",'True_Odds_Calculator_3-way'!B247)</f>
        <v>3.09</v>
      </c>
      <c r="C246" s="4">
        <f>IF('True_Odds_Calculator_3-way'!C247="","",'True_Odds_Calculator_3-way'!C247)</f>
        <v>2.94</v>
      </c>
      <c r="D246" s="4">
        <f t="shared" si="15"/>
        <v>3.2764339927924713E-2</v>
      </c>
      <c r="E246" s="4">
        <f t="shared" si="16"/>
        <v>2.7926545324364809</v>
      </c>
      <c r="F246" s="4">
        <f t="shared" si="17"/>
        <v>3.1979211074541318</v>
      </c>
      <c r="G246" s="4">
        <f t="shared" si="18"/>
        <v>3.0375322855385218</v>
      </c>
      <c r="I246" s="4">
        <f t="shared" si="19"/>
        <v>1.0327643399279247</v>
      </c>
    </row>
    <row r="247" spans="1:9" x14ac:dyDescent="0.2">
      <c r="A247" s="4">
        <f>IF('True_Odds_Calculator_3-way'!A248="","",'True_Odds_Calculator_3-way'!A248)</f>
        <v>2.7</v>
      </c>
      <c r="B247" s="4">
        <f>IF('True_Odds_Calculator_3-way'!B248="","",'True_Odds_Calculator_3-way'!B248)</f>
        <v>3.25</v>
      </c>
      <c r="C247" s="4">
        <f>IF('True_Odds_Calculator_3-way'!C248="","",'True_Odds_Calculator_3-way'!C248)</f>
        <v>2.82</v>
      </c>
      <c r="D247" s="4">
        <f t="shared" si="15"/>
        <v>3.26726071406922E-2</v>
      </c>
      <c r="E247" s="4">
        <f t="shared" si="16"/>
        <v>2.7817997864088584</v>
      </c>
      <c r="F247" s="4">
        <f t="shared" si="17"/>
        <v>3.3692559057798355</v>
      </c>
      <c r="G247" s="4">
        <f t="shared" si="18"/>
        <v>2.9093527717359353</v>
      </c>
      <c r="I247" s="4">
        <f t="shared" si="19"/>
        <v>1.0326726071406922</v>
      </c>
    </row>
    <row r="248" spans="1:9" x14ac:dyDescent="0.2">
      <c r="A248" s="4">
        <f>IF('True_Odds_Calculator_3-way'!A249="","",'True_Odds_Calculator_3-way'!A249)</f>
        <v>2.7</v>
      </c>
      <c r="B248" s="4">
        <f>IF('True_Odds_Calculator_3-way'!B249="","",'True_Odds_Calculator_3-way'!B249)</f>
        <v>3.55</v>
      </c>
      <c r="C248" s="4">
        <f>IF('True_Odds_Calculator_3-way'!C249="","",'True_Odds_Calculator_3-way'!C249)</f>
        <v>2.62</v>
      </c>
      <c r="D248" s="4">
        <f t="shared" si="15"/>
        <v>3.3739900528417799E-2</v>
      </c>
      <c r="E248" s="4">
        <f t="shared" si="16"/>
        <v>2.7845555650010905</v>
      </c>
      <c r="F248" s="4">
        <f t="shared" si="17"/>
        <v>3.6976299037531835</v>
      </c>
      <c r="G248" s="4">
        <f t="shared" si="18"/>
        <v>2.6995452867846508</v>
      </c>
      <c r="I248" s="4">
        <f t="shared" si="19"/>
        <v>1.0337399005284178</v>
      </c>
    </row>
    <row r="249" spans="1:9" x14ac:dyDescent="0.2">
      <c r="A249" s="4">
        <f>IF('True_Odds_Calculator_3-way'!A250="","",'True_Odds_Calculator_3-way'!A250)</f>
        <v>2.31</v>
      </c>
      <c r="B249" s="4">
        <f>IF('True_Odds_Calculator_3-way'!B250="","",'True_Odds_Calculator_3-way'!B250)</f>
        <v>3.71</v>
      </c>
      <c r="C249" s="4">
        <f>IF('True_Odds_Calculator_3-way'!C250="","",'True_Odds_Calculator_3-way'!C250)</f>
        <v>3.02</v>
      </c>
      <c r="D249" s="4">
        <f t="shared" si="15"/>
        <v>3.3568039690743845E-2</v>
      </c>
      <c r="E249" s="4">
        <f t="shared" si="16"/>
        <v>2.3712917027778269</v>
      </c>
      <c r="F249" s="4">
        <f t="shared" si="17"/>
        <v>3.8706815750225254</v>
      </c>
      <c r="G249" s="4">
        <f t="shared" si="18"/>
        <v>3.1256204234349445</v>
      </c>
      <c r="I249" s="4">
        <f t="shared" si="19"/>
        <v>1.0335680396907438</v>
      </c>
    </row>
    <row r="250" spans="1:9" x14ac:dyDescent="0.2">
      <c r="A250" s="4">
        <f>IF('True_Odds_Calculator_3-way'!A251="","",'True_Odds_Calculator_3-way'!A251)</f>
        <v>1.65</v>
      </c>
      <c r="B250" s="4">
        <f>IF('True_Odds_Calculator_3-way'!B251="","",'True_Odds_Calculator_3-way'!B251)</f>
        <v>4.05</v>
      </c>
      <c r="C250" s="4">
        <f>IF('True_Odds_Calculator_3-way'!C251="","",'True_Odds_Calculator_3-way'!C251)</f>
        <v>5.47</v>
      </c>
      <c r="D250" s="4">
        <f t="shared" si="15"/>
        <v>3.5789542797464824E-2</v>
      </c>
      <c r="E250" s="4">
        <f t="shared" si="16"/>
        <v>1.6831311723190017</v>
      </c>
      <c r="F250" s="4">
        <f t="shared" si="17"/>
        <v>4.2556137343302956</v>
      </c>
      <c r="G250" s="4">
        <f t="shared" si="18"/>
        <v>5.85187127036665</v>
      </c>
      <c r="I250" s="4">
        <f t="shared" si="19"/>
        <v>1.0357895427974648</v>
      </c>
    </row>
    <row r="251" spans="1:9" x14ac:dyDescent="0.2">
      <c r="A251" s="4">
        <f>IF('True_Odds_Calculator_3-way'!A252="","",'True_Odds_Calculator_3-way'!A252)</f>
        <v>1.81</v>
      </c>
      <c r="B251" s="4">
        <f>IF('True_Odds_Calculator_3-way'!B252="","",'True_Odds_Calculator_3-way'!B252)</f>
        <v>3.93</v>
      </c>
      <c r="C251" s="4">
        <f>IF('True_Odds_Calculator_3-way'!C252="","",'True_Odds_Calculator_3-way'!C252)</f>
        <v>4.3600000000000003</v>
      </c>
      <c r="D251" s="4">
        <f t="shared" si="15"/>
        <v>3.6296912219092814E-2</v>
      </c>
      <c r="E251" s="4">
        <f t="shared" si="16"/>
        <v>1.8505248983426137</v>
      </c>
      <c r="F251" s="4">
        <f t="shared" si="17"/>
        <v>4.1261963233280214</v>
      </c>
      <c r="G251" s="4">
        <f t="shared" si="18"/>
        <v>4.6028049209792652</v>
      </c>
      <c r="I251" s="4">
        <f t="shared" si="19"/>
        <v>1.0362969122190928</v>
      </c>
    </row>
    <row r="252" spans="1:9" x14ac:dyDescent="0.2">
      <c r="A252" s="4">
        <f>IF('True_Odds_Calculator_3-way'!A253="","",'True_Odds_Calculator_3-way'!A253)</f>
        <v>2.39</v>
      </c>
      <c r="B252" s="4">
        <f>IF('True_Odds_Calculator_3-way'!B253="","",'True_Odds_Calculator_3-way'!B253)</f>
        <v>3.45</v>
      </c>
      <c r="C252" s="4">
        <f>IF('True_Odds_Calculator_3-way'!C253="","",'True_Odds_Calculator_3-way'!C253)</f>
        <v>3.07</v>
      </c>
      <c r="D252" s="4">
        <f t="shared" si="15"/>
        <v>3.3998013327573684E-2</v>
      </c>
      <c r="E252" s="4">
        <f t="shared" si="16"/>
        <v>2.4565354694177071</v>
      </c>
      <c r="F252" s="4">
        <f t="shared" si="17"/>
        <v>3.5903754783692823</v>
      </c>
      <c r="G252" s="4">
        <f t="shared" si="18"/>
        <v>3.1806592718971465</v>
      </c>
      <c r="I252" s="4">
        <f t="shared" si="19"/>
        <v>1.0339980133275737</v>
      </c>
    </row>
    <row r="253" spans="1:9" x14ac:dyDescent="0.2">
      <c r="A253" s="4">
        <f>IF('True_Odds_Calculator_3-way'!A254="","",'True_Odds_Calculator_3-way'!A254)</f>
        <v>3.21</v>
      </c>
      <c r="B253" s="4">
        <f>IF('True_Odds_Calculator_3-way'!B254="","",'True_Odds_Calculator_3-way'!B254)</f>
        <v>3.41</v>
      </c>
      <c r="C253" s="4">
        <f>IF('True_Odds_Calculator_3-way'!C254="","",'True_Odds_Calculator_3-way'!C254)</f>
        <v>2.4</v>
      </c>
      <c r="D253" s="4">
        <f t="shared" si="15"/>
        <v>2.1448278382254937E-2</v>
      </c>
      <c r="E253" s="4">
        <f t="shared" si="16"/>
        <v>3.2853987779164551</v>
      </c>
      <c r="F253" s="4">
        <f t="shared" si="17"/>
        <v>3.4952116633715535</v>
      </c>
      <c r="G253" s="4">
        <f t="shared" si="18"/>
        <v>2.4418996345140669</v>
      </c>
      <c r="I253" s="4">
        <f t="shared" si="19"/>
        <v>1.0214482783822549</v>
      </c>
    </row>
    <row r="254" spans="1:9" x14ac:dyDescent="0.2">
      <c r="A254" s="4">
        <f>IF('True_Odds_Calculator_3-way'!A255="","",'True_Odds_Calculator_3-way'!A255)</f>
        <v>1.8</v>
      </c>
      <c r="B254" s="4">
        <f>IF('True_Odds_Calculator_3-way'!B255="","",'True_Odds_Calculator_3-way'!B255)</f>
        <v>3.67</v>
      </c>
      <c r="C254" s="4">
        <f>IF('True_Odds_Calculator_3-way'!C255="","",'True_Odds_Calculator_3-way'!C255)</f>
        <v>5.12</v>
      </c>
      <c r="D254" s="4">
        <f t="shared" si="15"/>
        <v>2.3347619588253155E-2</v>
      </c>
      <c r="E254" s="4">
        <f t="shared" si="16"/>
        <v>1.8255736798849691</v>
      </c>
      <c r="F254" s="4">
        <f t="shared" si="17"/>
        <v>3.7779042024966571</v>
      </c>
      <c r="G254" s="4">
        <f t="shared" si="18"/>
        <v>5.3324812700227868</v>
      </c>
      <c r="I254" s="4">
        <f t="shared" si="19"/>
        <v>1.0233476195882532</v>
      </c>
    </row>
    <row r="255" spans="1:9" x14ac:dyDescent="0.2">
      <c r="A255" s="4">
        <f>IF('True_Odds_Calculator_3-way'!A256="","",'True_Odds_Calculator_3-way'!A256)</f>
        <v>5.98</v>
      </c>
      <c r="B255" s="4">
        <f>IF('True_Odds_Calculator_3-way'!B256="","",'True_Odds_Calculator_3-way'!B256)</f>
        <v>4.38</v>
      </c>
      <c r="C255" s="4">
        <f>IF('True_Odds_Calculator_3-way'!C256="","",'True_Odds_Calculator_3-way'!C256)</f>
        <v>1.59</v>
      </c>
      <c r="D255" s="4">
        <f t="shared" si="15"/>
        <v>2.4465400160726514E-2</v>
      </c>
      <c r="E255" s="4">
        <f t="shared" si="16"/>
        <v>6.2865821369289989</v>
      </c>
      <c r="F255" s="4">
        <f t="shared" si="17"/>
        <v>4.5422467097384418</v>
      </c>
      <c r="G255" s="4">
        <f t="shared" si="18"/>
        <v>1.6108878382557974</v>
      </c>
      <c r="I255" s="4">
        <f t="shared" si="19"/>
        <v>1.0244654001607265</v>
      </c>
    </row>
    <row r="256" spans="1:9" x14ac:dyDescent="0.2">
      <c r="A256" s="4">
        <f>IF('True_Odds_Calculator_3-way'!A257="","",'True_Odds_Calculator_3-way'!A257)</f>
        <v>2.1</v>
      </c>
      <c r="B256" s="4">
        <f>IF('True_Odds_Calculator_3-way'!B257="","",'True_Odds_Calculator_3-way'!B257)</f>
        <v>3.23</v>
      </c>
      <c r="C256" s="4">
        <f>IF('True_Odds_Calculator_3-way'!C257="","",'True_Odds_Calculator_3-way'!C257)</f>
        <v>3.93</v>
      </c>
      <c r="D256" s="4">
        <f t="shared" si="15"/>
        <v>4.024092561894177E-2</v>
      </c>
      <c r="E256" s="4">
        <f t="shared" si="16"/>
        <v>2.1608687510791298</v>
      </c>
      <c r="F256" s="4">
        <f t="shared" si="17"/>
        <v>3.3762809625314896</v>
      </c>
      <c r="G256" s="4">
        <f t="shared" si="18"/>
        <v>4.1487013320509289</v>
      </c>
      <c r="I256" s="4">
        <f t="shared" si="19"/>
        <v>1.0402409256189418</v>
      </c>
    </row>
    <row r="257" spans="1:9" x14ac:dyDescent="0.2">
      <c r="A257" s="4">
        <f>IF('True_Odds_Calculator_3-way'!A258="","",'True_Odds_Calculator_3-way'!A258)</f>
        <v>2.06</v>
      </c>
      <c r="B257" s="4">
        <f>IF('True_Odds_Calculator_3-way'!B258="","",'True_Odds_Calculator_3-way'!B258)</f>
        <v>3.45</v>
      </c>
      <c r="C257" s="4">
        <f>IF('True_Odds_Calculator_3-way'!C258="","",'True_Odds_Calculator_3-way'!C258)</f>
        <v>3.79</v>
      </c>
      <c r="D257" s="4">
        <f t="shared" si="15"/>
        <v>3.9144208411714843E-2</v>
      </c>
      <c r="E257" s="4">
        <f t="shared" si="16"/>
        <v>2.116900209655578</v>
      </c>
      <c r="F257" s="4">
        <f t="shared" si="17"/>
        <v>3.6126253641949173</v>
      </c>
      <c r="G257" s="4">
        <f t="shared" si="18"/>
        <v>3.9871744833748872</v>
      </c>
      <c r="I257" s="4">
        <f t="shared" si="19"/>
        <v>1.0391442084117148</v>
      </c>
    </row>
    <row r="258" spans="1:9" x14ac:dyDescent="0.2">
      <c r="A258" s="4">
        <f>IF('True_Odds_Calculator_3-way'!A259="","",'True_Odds_Calculator_3-way'!A259)</f>
        <v>2.48</v>
      </c>
      <c r="B258" s="4">
        <f>IF('True_Odds_Calculator_3-way'!B259="","",'True_Odds_Calculator_3-way'!B259)</f>
        <v>2.83</v>
      </c>
      <c r="C258" s="4">
        <f>IF('True_Odds_Calculator_3-way'!C259="","",'True_Odds_Calculator_3-way'!C259)</f>
        <v>3.42</v>
      </c>
      <c r="D258" s="4">
        <f t="shared" si="15"/>
        <v>4.8980357729690338E-2</v>
      </c>
      <c r="E258" s="4">
        <f t="shared" si="16"/>
        <v>2.5846537388485795</v>
      </c>
      <c r="F258" s="4">
        <f t="shared" si="17"/>
        <v>2.96709399694954</v>
      </c>
      <c r="G258" s="4">
        <f t="shared" si="18"/>
        <v>3.6222582347025543</v>
      </c>
      <c r="I258" s="4">
        <f t="shared" si="19"/>
        <v>1.0489803577296903</v>
      </c>
    </row>
    <row r="259" spans="1:9" x14ac:dyDescent="0.2">
      <c r="A259" s="4">
        <f>IF('True_Odds_Calculator_3-way'!A260="","",'True_Odds_Calculator_3-way'!A260)</f>
        <v>2.96</v>
      </c>
      <c r="B259" s="4">
        <f>IF('True_Odds_Calculator_3-way'!B260="","",'True_Odds_Calculator_3-way'!B260)</f>
        <v>3.22</v>
      </c>
      <c r="C259" s="4">
        <f>IF('True_Odds_Calculator_3-way'!C260="","",'True_Odds_Calculator_3-way'!C260)</f>
        <v>2.4900000000000002</v>
      </c>
      <c r="D259" s="4">
        <f t="shared" ref="D259:D322" si="20">IF(A259="","",((1/A259)+(1/B259)+(1/C259))-1)</f>
        <v>5.0003269751829116E-2</v>
      </c>
      <c r="E259" s="4">
        <f t="shared" ref="E259:E322" si="21">IF(A259="","",(3*A259)/(3-($D259*A259)))</f>
        <v>3.1136150543533012</v>
      </c>
      <c r="F259" s="4">
        <f t="shared" ref="F259:F322" si="22">IF(B259="","",(3*B259)/(3-($D259*B259)))</f>
        <v>3.4026191704188888</v>
      </c>
      <c r="G259" s="4">
        <f t="shared" ref="G259:G322" si="23">IF(C259="","",(3*C259)/(3-($D259*C259)))</f>
        <v>2.5978164321319519</v>
      </c>
      <c r="I259" s="4">
        <f t="shared" ref="I259:I322" si="24">IF(A259="","",D259+1)</f>
        <v>1.0500032697518291</v>
      </c>
    </row>
    <row r="260" spans="1:9" x14ac:dyDescent="0.2">
      <c r="A260" s="4">
        <f>IF('True_Odds_Calculator_3-way'!A261="","",'True_Odds_Calculator_3-way'!A261)</f>
        <v>2.1800000000000002</v>
      </c>
      <c r="B260" s="4">
        <f>IF('True_Odds_Calculator_3-way'!B261="","",'True_Odds_Calculator_3-way'!B261)</f>
        <v>3.51</v>
      </c>
      <c r="C260" s="4">
        <f>IF('True_Odds_Calculator_3-way'!C261="","",'True_Odds_Calculator_3-way'!C261)</f>
        <v>3.58</v>
      </c>
      <c r="D260" s="4">
        <f t="shared" si="20"/>
        <v>2.2945490169107519E-2</v>
      </c>
      <c r="E260" s="4">
        <f t="shared" si="21"/>
        <v>2.2169650610091862</v>
      </c>
      <c r="F260" s="4">
        <f t="shared" si="22"/>
        <v>3.6068297577965227</v>
      </c>
      <c r="G260" s="4">
        <f t="shared" si="23"/>
        <v>3.680785873722233</v>
      </c>
      <c r="I260" s="4">
        <f t="shared" si="24"/>
        <v>1.0229454901691075</v>
      </c>
    </row>
    <row r="261" spans="1:9" x14ac:dyDescent="0.2">
      <c r="A261" s="4">
        <f>IF('True_Odds_Calculator_3-way'!A262="","",'True_Odds_Calculator_3-way'!A262)</f>
        <v>1.88</v>
      </c>
      <c r="B261" s="4">
        <f>IF('True_Odds_Calculator_3-way'!B262="","",'True_Odds_Calculator_3-way'!B262)</f>
        <v>3.68</v>
      </c>
      <c r="C261" s="4">
        <f>IF('True_Odds_Calculator_3-way'!C262="","",'True_Odds_Calculator_3-way'!C262)</f>
        <v>4.5599999999999996</v>
      </c>
      <c r="D261" s="4">
        <f t="shared" si="20"/>
        <v>2.2952269665839076E-2</v>
      </c>
      <c r="E261" s="4">
        <f t="shared" si="21"/>
        <v>1.9074354496276213</v>
      </c>
      <c r="F261" s="4">
        <f t="shared" si="22"/>
        <v>3.7866112215007073</v>
      </c>
      <c r="G261" s="4">
        <f t="shared" si="23"/>
        <v>4.7248375326691932</v>
      </c>
      <c r="I261" s="4">
        <f t="shared" si="24"/>
        <v>1.0229522696658391</v>
      </c>
    </row>
    <row r="262" spans="1:9" x14ac:dyDescent="0.2">
      <c r="A262" s="4">
        <f>IF('True_Odds_Calculator_3-way'!A263="","",'True_Odds_Calculator_3-way'!A263)</f>
        <v>8.77</v>
      </c>
      <c r="B262" s="4">
        <f>IF('True_Odds_Calculator_3-way'!B263="","",'True_Odds_Calculator_3-way'!B263)</f>
        <v>5.24</v>
      </c>
      <c r="C262" s="4">
        <f>IF('True_Odds_Calculator_3-way'!C263="","",'True_Odds_Calculator_3-way'!C263)</f>
        <v>1.39</v>
      </c>
      <c r="D262" s="4">
        <f t="shared" si="20"/>
        <v>2.4289240606957474E-2</v>
      </c>
      <c r="E262" s="4">
        <f t="shared" si="21"/>
        <v>9.4403147068525435</v>
      </c>
      <c r="F262" s="4">
        <f t="shared" si="22"/>
        <v>5.4721574104755524</v>
      </c>
      <c r="G262" s="4">
        <f t="shared" si="23"/>
        <v>1.4058211318443941</v>
      </c>
      <c r="I262" s="4">
        <f t="shared" si="24"/>
        <v>1.0242892406069575</v>
      </c>
    </row>
    <row r="263" spans="1:9" x14ac:dyDescent="0.2">
      <c r="A263" s="4">
        <f>IF('True_Odds_Calculator_3-way'!A264="","",'True_Odds_Calculator_3-way'!A264)</f>
        <v>1.82</v>
      </c>
      <c r="B263" s="4">
        <f>IF('True_Odds_Calculator_3-way'!B264="","",'True_Odds_Calculator_3-way'!B264)</f>
        <v>3.7</v>
      </c>
      <c r="C263" s="4">
        <f>IF('True_Odds_Calculator_3-way'!C264="","",'True_Odds_Calculator_3-way'!C264)</f>
        <v>4.76</v>
      </c>
      <c r="D263" s="4">
        <f t="shared" si="20"/>
        <v>2.9804853334264969E-2</v>
      </c>
      <c r="E263" s="4">
        <f t="shared" si="21"/>
        <v>1.8535145287336467</v>
      </c>
      <c r="F263" s="4">
        <f t="shared" si="22"/>
        <v>3.8411998926270581</v>
      </c>
      <c r="G263" s="4">
        <f t="shared" si="23"/>
        <v>4.9962757135790961</v>
      </c>
      <c r="I263" s="4">
        <f t="shared" si="24"/>
        <v>1.029804853334265</v>
      </c>
    </row>
    <row r="264" spans="1:9" x14ac:dyDescent="0.2">
      <c r="A264" s="4">
        <f>IF('True_Odds_Calculator_3-way'!A265="","",'True_Odds_Calculator_3-way'!A265)</f>
        <v>2.42</v>
      </c>
      <c r="B264" s="4">
        <f>IF('True_Odds_Calculator_3-way'!B265="","",'True_Odds_Calculator_3-way'!B265)</f>
        <v>3.06</v>
      </c>
      <c r="C264" s="4">
        <f>IF('True_Odds_Calculator_3-way'!C265="","",'True_Odds_Calculator_3-way'!C265)</f>
        <v>3.48</v>
      </c>
      <c r="D264" s="4">
        <f t="shared" si="20"/>
        <v>2.7376847955863148E-2</v>
      </c>
      <c r="E264" s="4">
        <f t="shared" si="21"/>
        <v>2.474650150879155</v>
      </c>
      <c r="F264" s="4">
        <f t="shared" si="22"/>
        <v>3.147903262373644</v>
      </c>
      <c r="G264" s="4">
        <f t="shared" si="23"/>
        <v>3.5941396077451251</v>
      </c>
      <c r="I264" s="4">
        <f t="shared" si="24"/>
        <v>1.0273768479558631</v>
      </c>
    </row>
    <row r="265" spans="1:9" x14ac:dyDescent="0.2">
      <c r="A265" s="4">
        <f>IF('True_Odds_Calculator_3-way'!A266="","",'True_Odds_Calculator_3-way'!A266)</f>
        <v>1.88</v>
      </c>
      <c r="B265" s="4">
        <f>IF('True_Odds_Calculator_3-way'!B266="","",'True_Odds_Calculator_3-way'!B266)</f>
        <v>3.41</v>
      </c>
      <c r="C265" s="4">
        <f>IF('True_Odds_Calculator_3-way'!C266="","",'True_Odds_Calculator_3-way'!C266)</f>
        <v>4.93</v>
      </c>
      <c r="D265" s="4">
        <f t="shared" si="20"/>
        <v>2.8009782174122755E-2</v>
      </c>
      <c r="E265" s="4">
        <f t="shared" si="21"/>
        <v>1.9135888360537172</v>
      </c>
      <c r="F265" s="4">
        <f t="shared" si="22"/>
        <v>3.5221370445644316</v>
      </c>
      <c r="G265" s="4">
        <f t="shared" si="23"/>
        <v>5.1678741933894452</v>
      </c>
      <c r="I265" s="4">
        <f t="shared" si="24"/>
        <v>1.0280097821741228</v>
      </c>
    </row>
    <row r="266" spans="1:9" x14ac:dyDescent="0.2">
      <c r="A266" s="4">
        <f>IF('True_Odds_Calculator_3-way'!A267="","",'True_Odds_Calculator_3-way'!A267)</f>
        <v>1.56</v>
      </c>
      <c r="B266" s="4">
        <f>IF('True_Odds_Calculator_3-way'!B267="","",'True_Odds_Calculator_3-way'!B267)</f>
        <v>4.29</v>
      </c>
      <c r="C266" s="4">
        <f>IF('True_Odds_Calculator_3-way'!C267="","",'True_Odds_Calculator_3-way'!C267)</f>
        <v>6.43</v>
      </c>
      <c r="D266" s="4">
        <f t="shared" si="20"/>
        <v>2.9646869460244307E-2</v>
      </c>
      <c r="E266" s="4">
        <f t="shared" si="21"/>
        <v>1.5844261023900192</v>
      </c>
      <c r="F266" s="4">
        <f t="shared" si="22"/>
        <v>4.4799265923928937</v>
      </c>
      <c r="G266" s="4">
        <f t="shared" si="23"/>
        <v>6.8663065664360028</v>
      </c>
      <c r="I266" s="4">
        <f t="shared" si="24"/>
        <v>1.0296468694602443</v>
      </c>
    </row>
    <row r="267" spans="1:9" x14ac:dyDescent="0.2">
      <c r="A267" s="4">
        <f>IF('True_Odds_Calculator_3-way'!A268="","",'True_Odds_Calculator_3-way'!A268)</f>
        <v>2.73</v>
      </c>
      <c r="B267" s="4">
        <f>IF('True_Odds_Calculator_3-way'!B268="","",'True_Odds_Calculator_3-way'!B268)</f>
        <v>3.33</v>
      </c>
      <c r="C267" s="4">
        <f>IF('True_Odds_Calculator_3-way'!C268="","",'True_Odds_Calculator_3-way'!C268)</f>
        <v>2.77</v>
      </c>
      <c r="D267" s="4">
        <f t="shared" si="20"/>
        <v>2.7611496925576295E-2</v>
      </c>
      <c r="E267" s="4">
        <f t="shared" si="21"/>
        <v>2.800363220615433</v>
      </c>
      <c r="F267" s="4">
        <f t="shared" si="22"/>
        <v>3.435287301487477</v>
      </c>
      <c r="G267" s="4">
        <f t="shared" si="23"/>
        <v>2.8424676190023601</v>
      </c>
      <c r="I267" s="4">
        <f t="shared" si="24"/>
        <v>1.0276114969255763</v>
      </c>
    </row>
    <row r="268" spans="1:9" x14ac:dyDescent="0.2">
      <c r="A268" s="4">
        <f>IF('True_Odds_Calculator_3-way'!A269="","",'True_Odds_Calculator_3-way'!A269)</f>
        <v>1.84</v>
      </c>
      <c r="B268" s="4">
        <f>IF('True_Odds_Calculator_3-way'!B269="","",'True_Odds_Calculator_3-way'!B269)</f>
        <v>3.34</v>
      </c>
      <c r="C268" s="4">
        <f>IF('True_Odds_Calculator_3-way'!C269="","",'True_Odds_Calculator_3-way'!C269)</f>
        <v>5.33</v>
      </c>
      <c r="D268" s="4">
        <f t="shared" si="20"/>
        <v>3.0496719262348204E-2</v>
      </c>
      <c r="E268" s="4">
        <f t="shared" si="21"/>
        <v>1.8750725848257874</v>
      </c>
      <c r="F268" s="4">
        <f t="shared" si="22"/>
        <v>3.4573887696881727</v>
      </c>
      <c r="G268" s="4">
        <f t="shared" si="23"/>
        <v>5.6353366539265632</v>
      </c>
      <c r="I268" s="4">
        <f t="shared" si="24"/>
        <v>1.0304967192623482</v>
      </c>
    </row>
    <row r="269" spans="1:9" x14ac:dyDescent="0.2">
      <c r="A269" s="4">
        <f>IF('True_Odds_Calculator_3-way'!A270="","",'True_Odds_Calculator_3-way'!A270)</f>
        <v>4.2699999999999996</v>
      </c>
      <c r="B269" s="4">
        <f>IF('True_Odds_Calculator_3-way'!B270="","",'True_Odds_Calculator_3-way'!B270)</f>
        <v>3.41</v>
      </c>
      <c r="C269" s="4">
        <f>IF('True_Odds_Calculator_3-way'!C270="","",'True_Odds_Calculator_3-way'!C270)</f>
        <v>1.99</v>
      </c>
      <c r="D269" s="4">
        <f t="shared" si="20"/>
        <v>2.9959732249605686E-2</v>
      </c>
      <c r="E269" s="4">
        <f t="shared" si="21"/>
        <v>4.4601946792834504</v>
      </c>
      <c r="F269" s="4">
        <f t="shared" si="22"/>
        <v>3.5302188822006424</v>
      </c>
      <c r="G269" s="4">
        <f t="shared" si="23"/>
        <v>2.030349727015651</v>
      </c>
      <c r="I269" s="4">
        <f t="shared" si="24"/>
        <v>1.0299597322496057</v>
      </c>
    </row>
    <row r="270" spans="1:9" x14ac:dyDescent="0.2">
      <c r="A270" s="4">
        <f>IF('True_Odds_Calculator_3-way'!A271="","",'True_Odds_Calculator_3-way'!A271)</f>
        <v>2.4500000000000002</v>
      </c>
      <c r="B270" s="4">
        <f>IF('True_Odds_Calculator_3-way'!B271="","",'True_Odds_Calculator_3-way'!B271)</f>
        <v>3.24</v>
      </c>
      <c r="C270" s="4">
        <f>IF('True_Odds_Calculator_3-way'!C271="","",'True_Odds_Calculator_3-way'!C271)</f>
        <v>3.21</v>
      </c>
      <c r="D270" s="4">
        <f t="shared" si="20"/>
        <v>2.83317203655431E-2</v>
      </c>
      <c r="E270" s="4">
        <f t="shared" si="21"/>
        <v>2.5080297172374153</v>
      </c>
      <c r="F270" s="4">
        <f t="shared" si="22"/>
        <v>3.3422675652490992</v>
      </c>
      <c r="G270" s="4">
        <f t="shared" si="23"/>
        <v>3.3103531600444818</v>
      </c>
      <c r="I270" s="4">
        <f t="shared" si="24"/>
        <v>1.0283317203655431</v>
      </c>
    </row>
    <row r="271" spans="1:9" x14ac:dyDescent="0.2">
      <c r="A271" s="4">
        <f>IF('True_Odds_Calculator_3-way'!A272="","",'True_Odds_Calculator_3-way'!A272)</f>
        <v>2.57</v>
      </c>
      <c r="B271" s="4">
        <f>IF('True_Odds_Calculator_3-way'!B272="","",'True_Odds_Calculator_3-way'!B272)</f>
        <v>3.36</v>
      </c>
      <c r="C271" s="4">
        <f>IF('True_Odds_Calculator_3-way'!C272="","",'True_Odds_Calculator_3-way'!C272)</f>
        <v>2.93</v>
      </c>
      <c r="D271" s="4">
        <f t="shared" si="20"/>
        <v>2.8021034312451398E-2</v>
      </c>
      <c r="E271" s="4">
        <f t="shared" si="21"/>
        <v>2.6332093641185508</v>
      </c>
      <c r="F271" s="4">
        <f t="shared" si="22"/>
        <v>3.4688653380214078</v>
      </c>
      <c r="G271" s="4">
        <f t="shared" si="23"/>
        <v>3.0124421371170347</v>
      </c>
      <c r="I271" s="4">
        <f t="shared" si="24"/>
        <v>1.0280210343124514</v>
      </c>
    </row>
    <row r="272" spans="1:9" x14ac:dyDescent="0.2">
      <c r="A272" s="4">
        <f>IF('True_Odds_Calculator_3-way'!A273="","",'True_Odds_Calculator_3-way'!A273)</f>
        <v>4.0599999999999996</v>
      </c>
      <c r="B272" s="4">
        <f>IF('True_Odds_Calculator_3-way'!B273="","",'True_Odds_Calculator_3-way'!B273)</f>
        <v>4.46</v>
      </c>
      <c r="C272" s="4">
        <f>IF('True_Odds_Calculator_3-way'!C273="","",'True_Odds_Calculator_3-way'!C273)</f>
        <v>1.79</v>
      </c>
      <c r="D272" s="4">
        <f t="shared" si="20"/>
        <v>2.9179883233078074E-2</v>
      </c>
      <c r="E272" s="4">
        <f t="shared" si="21"/>
        <v>4.2269215929262929</v>
      </c>
      <c r="F272" s="4">
        <f t="shared" si="22"/>
        <v>4.6622520353940207</v>
      </c>
      <c r="G272" s="4">
        <f t="shared" si="23"/>
        <v>1.8217173073258288</v>
      </c>
      <c r="I272" s="4">
        <f t="shared" si="24"/>
        <v>1.0291798832330781</v>
      </c>
    </row>
    <row r="273" spans="1:9" x14ac:dyDescent="0.2">
      <c r="A273" s="4">
        <f>IF('True_Odds_Calculator_3-way'!A274="","",'True_Odds_Calculator_3-way'!A274)</f>
        <v>8.68</v>
      </c>
      <c r="B273" s="4">
        <f>IF('True_Odds_Calculator_3-way'!B274="","",'True_Odds_Calculator_3-way'!B274)</f>
        <v>5.33</v>
      </c>
      <c r="C273" s="4">
        <f>IF('True_Odds_Calculator_3-way'!C274="","",'True_Odds_Calculator_3-way'!C274)</f>
        <v>1.37</v>
      </c>
      <c r="D273" s="4">
        <f t="shared" si="20"/>
        <v>3.2751641359151984E-2</v>
      </c>
      <c r="E273" s="4">
        <f t="shared" si="21"/>
        <v>9.5886323784842169</v>
      </c>
      <c r="F273" s="4">
        <f t="shared" si="22"/>
        <v>5.6593080588761646</v>
      </c>
      <c r="G273" s="4">
        <f t="shared" si="23"/>
        <v>1.3908016400086465</v>
      </c>
      <c r="I273" s="4">
        <f t="shared" si="24"/>
        <v>1.032751641359152</v>
      </c>
    </row>
    <row r="274" spans="1:9" x14ac:dyDescent="0.2">
      <c r="A274" s="4">
        <f>IF('True_Odds_Calculator_3-way'!A275="","",'True_Odds_Calculator_3-way'!A275)</f>
        <v>1.39</v>
      </c>
      <c r="B274" s="4">
        <f>IF('True_Odds_Calculator_3-way'!B275="","",'True_Odds_Calculator_3-way'!B275)</f>
        <v>5.42</v>
      </c>
      <c r="C274" s="4">
        <f>IF('True_Odds_Calculator_3-way'!C275="","",'True_Odds_Calculator_3-way'!C275)</f>
        <v>7.82</v>
      </c>
      <c r="D274" s="4">
        <f t="shared" si="20"/>
        <v>3.1803543301767379E-2</v>
      </c>
      <c r="E274" s="4">
        <f t="shared" si="21"/>
        <v>1.4107888794844961</v>
      </c>
      <c r="F274" s="4">
        <f t="shared" si="22"/>
        <v>5.7504093283527222</v>
      </c>
      <c r="G274" s="4">
        <f t="shared" si="23"/>
        <v>8.5268896968677144</v>
      </c>
      <c r="I274" s="4">
        <f t="shared" si="24"/>
        <v>1.0318035433017674</v>
      </c>
    </row>
    <row r="275" spans="1:9" x14ac:dyDescent="0.2">
      <c r="A275" s="4">
        <f>IF('True_Odds_Calculator_3-way'!A276="","",'True_Odds_Calculator_3-way'!A276)</f>
        <v>2.4300000000000002</v>
      </c>
      <c r="B275" s="4">
        <f>IF('True_Odds_Calculator_3-way'!B276="","",'True_Odds_Calculator_3-way'!B276)</f>
        <v>3.36</v>
      </c>
      <c r="C275" s="4">
        <f>IF('True_Odds_Calculator_3-way'!C276="","",'True_Odds_Calculator_3-way'!C276)</f>
        <v>3.15</v>
      </c>
      <c r="D275" s="4">
        <f t="shared" si="20"/>
        <v>2.6601998824220985E-2</v>
      </c>
      <c r="E275" s="4">
        <f t="shared" si="21"/>
        <v>2.483513809465872</v>
      </c>
      <c r="F275" s="4">
        <f t="shared" si="22"/>
        <v>3.4631828978622328</v>
      </c>
      <c r="G275" s="4">
        <f t="shared" si="23"/>
        <v>3.2405143673598977</v>
      </c>
      <c r="I275" s="4">
        <f t="shared" si="24"/>
        <v>1.026601998824221</v>
      </c>
    </row>
    <row r="276" spans="1:9" x14ac:dyDescent="0.2">
      <c r="A276" s="4">
        <f>IF('True_Odds_Calculator_3-way'!A277="","",'True_Odds_Calculator_3-way'!A277)</f>
        <v>2.46</v>
      </c>
      <c r="B276" s="4">
        <f>IF('True_Odds_Calculator_3-way'!B277="","",'True_Odds_Calculator_3-way'!B277)</f>
        <v>3.28</v>
      </c>
      <c r="C276" s="4">
        <f>IF('True_Odds_Calculator_3-way'!C277="","",'True_Odds_Calculator_3-way'!C277)</f>
        <v>3.16</v>
      </c>
      <c r="D276" s="4">
        <f t="shared" si="20"/>
        <v>2.7837810023669807E-2</v>
      </c>
      <c r="E276" s="4">
        <f t="shared" si="21"/>
        <v>2.5174662118398894</v>
      </c>
      <c r="F276" s="4">
        <f t="shared" si="22"/>
        <v>3.3829639085528602</v>
      </c>
      <c r="G276" s="4">
        <f t="shared" si="23"/>
        <v>3.2554581495337542</v>
      </c>
      <c r="I276" s="4">
        <f t="shared" si="24"/>
        <v>1.0278378100236698</v>
      </c>
    </row>
    <row r="277" spans="1:9" x14ac:dyDescent="0.2">
      <c r="A277" s="4">
        <f>IF('True_Odds_Calculator_3-way'!A278="","",'True_Odds_Calculator_3-way'!A278)</f>
        <v>1.32</v>
      </c>
      <c r="B277" s="4">
        <f>IF('True_Odds_Calculator_3-way'!B278="","",'True_Odds_Calculator_3-way'!B278)</f>
        <v>5.73</v>
      </c>
      <c r="C277" s="4">
        <f>IF('True_Odds_Calculator_3-way'!C278="","",'True_Odds_Calculator_3-way'!C278)</f>
        <v>10.09</v>
      </c>
      <c r="D277" s="4">
        <f t="shared" si="20"/>
        <v>3.1203855134033232E-2</v>
      </c>
      <c r="E277" s="4">
        <f t="shared" si="21"/>
        <v>1.338375488943653</v>
      </c>
      <c r="F277" s="4">
        <f t="shared" si="22"/>
        <v>6.0931477249355845</v>
      </c>
      <c r="G277" s="4">
        <f t="shared" si="23"/>
        <v>11.273100212000102</v>
      </c>
      <c r="I277" s="4">
        <f t="shared" si="24"/>
        <v>1.0312038551340332</v>
      </c>
    </row>
    <row r="278" spans="1:9" x14ac:dyDescent="0.2">
      <c r="A278" s="4">
        <f>IF('True_Odds_Calculator_3-way'!A279="","",'True_Odds_Calculator_3-way'!A279)</f>
        <v>1.1499999999999999</v>
      </c>
      <c r="B278" s="4">
        <f>IF('True_Odds_Calculator_3-way'!B279="","",'True_Odds_Calculator_3-way'!B279)</f>
        <v>8.42</v>
      </c>
      <c r="C278" s="4">
        <f>IF('True_Odds_Calculator_3-way'!C279="","",'True_Odds_Calculator_3-way'!C279)</f>
        <v>19.93</v>
      </c>
      <c r="D278" s="4">
        <f t="shared" si="20"/>
        <v>3.8505677648284609E-2</v>
      </c>
      <c r="E278" s="4">
        <f t="shared" si="21"/>
        <v>1.1672288934804129</v>
      </c>
      <c r="F278" s="4">
        <f t="shared" si="22"/>
        <v>9.440230245473531</v>
      </c>
      <c r="G278" s="4">
        <f t="shared" si="23"/>
        <v>26.780653147433487</v>
      </c>
      <c r="I278" s="4">
        <f t="shared" si="24"/>
        <v>1.0385056776482846</v>
      </c>
    </row>
    <row r="279" spans="1:9" x14ac:dyDescent="0.2">
      <c r="A279" s="4">
        <f>IF('True_Odds_Calculator_3-way'!A280="","",'True_Odds_Calculator_3-way'!A280)</f>
        <v>1.93</v>
      </c>
      <c r="B279" s="4">
        <f>IF('True_Odds_Calculator_3-way'!B280="","",'True_Odds_Calculator_3-way'!B280)</f>
        <v>3.96</v>
      </c>
      <c r="C279" s="4">
        <f>IF('True_Odds_Calculator_3-way'!C280="","",'True_Odds_Calculator_3-way'!C280)</f>
        <v>3.86</v>
      </c>
      <c r="D279" s="4">
        <f t="shared" si="20"/>
        <v>2.9727325064112797E-2</v>
      </c>
      <c r="E279" s="4">
        <f t="shared" si="21"/>
        <v>1.9676300974872996</v>
      </c>
      <c r="F279" s="4">
        <f t="shared" si="22"/>
        <v>4.1217372546199762</v>
      </c>
      <c r="G279" s="4">
        <f t="shared" si="23"/>
        <v>4.0135135135135149</v>
      </c>
      <c r="I279" s="4">
        <f t="shared" si="24"/>
        <v>1.0297273250641128</v>
      </c>
    </row>
    <row r="280" spans="1:9" x14ac:dyDescent="0.2">
      <c r="A280" s="4">
        <f>IF('True_Odds_Calculator_3-way'!A281="","",'True_Odds_Calculator_3-way'!A281)</f>
        <v>3.04</v>
      </c>
      <c r="B280" s="4">
        <f>IF('True_Odds_Calculator_3-way'!B281="","",'True_Odds_Calculator_3-way'!B281)</f>
        <v>3.28</v>
      </c>
      <c r="C280" s="4">
        <f>IF('True_Odds_Calculator_3-way'!C281="","",'True_Odds_Calculator_3-way'!C281)</f>
        <v>2.54</v>
      </c>
      <c r="D280" s="4">
        <f t="shared" si="20"/>
        <v>2.7526204603115279E-2</v>
      </c>
      <c r="E280" s="4">
        <f t="shared" si="21"/>
        <v>3.1272284738905047</v>
      </c>
      <c r="F280" s="4">
        <f t="shared" si="22"/>
        <v>3.3817756090891224</v>
      </c>
      <c r="G280" s="4">
        <f t="shared" si="23"/>
        <v>2.6006085339326672</v>
      </c>
      <c r="I280" s="4">
        <f t="shared" si="24"/>
        <v>1.0275262046031153</v>
      </c>
    </row>
    <row r="281" spans="1:9" x14ac:dyDescent="0.2">
      <c r="A281" s="4">
        <f>IF('True_Odds_Calculator_3-way'!A282="","",'True_Odds_Calculator_3-way'!A282)</f>
        <v>3.66</v>
      </c>
      <c r="B281" s="4">
        <f>IF('True_Odds_Calculator_3-way'!B282="","",'True_Odds_Calculator_3-way'!B282)</f>
        <v>4.05</v>
      </c>
      <c r="C281" s="4">
        <f>IF('True_Odds_Calculator_3-way'!C282="","",'True_Odds_Calculator_3-way'!C282)</f>
        <v>1.92</v>
      </c>
      <c r="D281" s="4">
        <f t="shared" si="20"/>
        <v>4.0970957296093902E-2</v>
      </c>
      <c r="E281" s="4">
        <f t="shared" si="21"/>
        <v>3.8525689966049939</v>
      </c>
      <c r="F281" s="4">
        <f t="shared" si="22"/>
        <v>4.2871242385350943</v>
      </c>
      <c r="G281" s="4">
        <f t="shared" si="23"/>
        <v>1.9717007798081239</v>
      </c>
      <c r="I281" s="4">
        <f t="shared" si="24"/>
        <v>1.0409709572960939</v>
      </c>
    </row>
    <row r="282" spans="1:9" x14ac:dyDescent="0.2">
      <c r="A282" s="4">
        <f>IF('True_Odds_Calculator_3-way'!A283="","",'True_Odds_Calculator_3-way'!A283)</f>
        <v>3.04</v>
      </c>
      <c r="B282" s="4">
        <f>IF('True_Odds_Calculator_3-way'!B283="","",'True_Odds_Calculator_3-way'!B283)</f>
        <v>3.36</v>
      </c>
      <c r="C282" s="4">
        <f>IF('True_Odds_Calculator_3-way'!C283="","",'True_Odds_Calculator_3-way'!C283)</f>
        <v>2.4300000000000002</v>
      </c>
      <c r="D282" s="4">
        <f t="shared" si="20"/>
        <v>3.8089049784956197E-2</v>
      </c>
      <c r="E282" s="4">
        <f t="shared" si="21"/>
        <v>3.162045152505891</v>
      </c>
      <c r="F282" s="4">
        <f t="shared" si="22"/>
        <v>3.5097238939014126</v>
      </c>
      <c r="G282" s="4">
        <f t="shared" si="23"/>
        <v>2.507357314644806</v>
      </c>
      <c r="I282" s="4">
        <f t="shared" si="24"/>
        <v>1.0380890497849562</v>
      </c>
    </row>
    <row r="283" spans="1:9" x14ac:dyDescent="0.2">
      <c r="A283" s="4">
        <f>IF('True_Odds_Calculator_3-way'!A284="","",'True_Odds_Calculator_3-way'!A284)</f>
        <v>2.58</v>
      </c>
      <c r="B283" s="4">
        <f>IF('True_Odds_Calculator_3-way'!B284="","",'True_Odds_Calculator_3-way'!B284)</f>
        <v>3.35</v>
      </c>
      <c r="C283" s="4">
        <f>IF('True_Odds_Calculator_3-way'!C284="","",'True_Odds_Calculator_3-way'!C284)</f>
        <v>2.84</v>
      </c>
      <c r="D283" s="4">
        <f t="shared" si="20"/>
        <v>3.8217037967711365E-2</v>
      </c>
      <c r="E283" s="4">
        <f t="shared" si="21"/>
        <v>2.6676776341910862</v>
      </c>
      <c r="F283" s="4">
        <f t="shared" si="22"/>
        <v>3.4993366128860575</v>
      </c>
      <c r="G283" s="4">
        <f t="shared" si="23"/>
        <v>2.946604606793187</v>
      </c>
      <c r="I283" s="4">
        <f t="shared" si="24"/>
        <v>1.0382170379677114</v>
      </c>
    </row>
    <row r="284" spans="1:9" x14ac:dyDescent="0.2">
      <c r="A284" s="4">
        <f>IF('True_Odds_Calculator_3-way'!A285="","",'True_Odds_Calculator_3-way'!A285)</f>
        <v>1.58</v>
      </c>
      <c r="B284" s="4">
        <f>IF('True_Odds_Calculator_3-way'!B285="","",'True_Odds_Calculator_3-way'!B285)</f>
        <v>4.18</v>
      </c>
      <c r="C284" s="4">
        <f>IF('True_Odds_Calculator_3-way'!C285="","",'True_Odds_Calculator_3-way'!C285)</f>
        <v>6.22</v>
      </c>
      <c r="D284" s="4">
        <f t="shared" si="20"/>
        <v>3.2917546345893056E-2</v>
      </c>
      <c r="E284" s="4">
        <f t="shared" si="21"/>
        <v>1.6078750453640664</v>
      </c>
      <c r="F284" s="4">
        <f t="shared" si="22"/>
        <v>4.3809319456329492</v>
      </c>
      <c r="G284" s="4">
        <f t="shared" si="23"/>
        <v>6.6756035761505021</v>
      </c>
      <c r="I284" s="4">
        <f t="shared" si="24"/>
        <v>1.0329175463458931</v>
      </c>
    </row>
    <row r="285" spans="1:9" x14ac:dyDescent="0.2">
      <c r="A285" s="4">
        <f>IF('True_Odds_Calculator_3-way'!A286="","",'True_Odds_Calculator_3-way'!A286)</f>
        <v>2.16</v>
      </c>
      <c r="B285" s="4">
        <f>IF('True_Odds_Calculator_3-way'!B286="","",'True_Odds_Calculator_3-way'!B286)</f>
        <v>3.61</v>
      </c>
      <c r="C285" s="4">
        <f>IF('True_Odds_Calculator_3-way'!C286="","",'True_Odds_Calculator_3-way'!C286)</f>
        <v>3.34</v>
      </c>
      <c r="D285" s="4">
        <f t="shared" si="20"/>
        <v>3.9372470817060856E-2</v>
      </c>
      <c r="E285" s="4">
        <f t="shared" si="21"/>
        <v>2.2230185271005167</v>
      </c>
      <c r="F285" s="4">
        <f t="shared" si="22"/>
        <v>3.7895416888643321</v>
      </c>
      <c r="G285" s="4">
        <f t="shared" si="23"/>
        <v>3.4931198033708366</v>
      </c>
      <c r="I285" s="4">
        <f t="shared" si="24"/>
        <v>1.0393724708170609</v>
      </c>
    </row>
    <row r="286" spans="1:9" x14ac:dyDescent="0.2">
      <c r="A286" s="4">
        <f>IF('True_Odds_Calculator_3-way'!A287="","",'True_Odds_Calculator_3-way'!A287)</f>
        <v>1.51</v>
      </c>
      <c r="B286" s="4">
        <f>IF('True_Odds_Calculator_3-way'!B287="","",'True_Odds_Calculator_3-way'!B287)</f>
        <v>4.51</v>
      </c>
      <c r="C286" s="4">
        <f>IF('True_Odds_Calculator_3-way'!C287="","",'True_Odds_Calculator_3-way'!C287)</f>
        <v>5.74</v>
      </c>
      <c r="D286" s="4">
        <f t="shared" si="20"/>
        <v>5.8197173525876389E-2</v>
      </c>
      <c r="E286" s="4">
        <f t="shared" si="21"/>
        <v>1.5555665535803829</v>
      </c>
      <c r="F286" s="4">
        <f t="shared" si="22"/>
        <v>4.9424102406369972</v>
      </c>
      <c r="G286" s="4">
        <f t="shared" si="23"/>
        <v>6.4592402227571828</v>
      </c>
      <c r="I286" s="4">
        <f t="shared" si="24"/>
        <v>1.0581971735258764</v>
      </c>
    </row>
    <row r="287" spans="1:9" x14ac:dyDescent="0.2">
      <c r="A287" s="4">
        <f>IF('True_Odds_Calculator_3-way'!A288="","",'True_Odds_Calculator_3-way'!A288)</f>
        <v>1.49</v>
      </c>
      <c r="B287" s="4">
        <f>IF('True_Odds_Calculator_3-way'!B288="","",'True_Odds_Calculator_3-way'!B288)</f>
        <v>4.25</v>
      </c>
      <c r="C287" s="4">
        <f>IF('True_Odds_Calculator_3-way'!C288="","",'True_Odds_Calculator_3-way'!C288)</f>
        <v>6.65</v>
      </c>
      <c r="D287" s="4">
        <f t="shared" si="20"/>
        <v>5.6810997093998283E-2</v>
      </c>
      <c r="E287" s="4">
        <f t="shared" si="21"/>
        <v>1.5332627385418736</v>
      </c>
      <c r="F287" s="4">
        <f t="shared" si="22"/>
        <v>4.6219879724693023</v>
      </c>
      <c r="G287" s="4">
        <f t="shared" si="23"/>
        <v>7.608095392235831</v>
      </c>
      <c r="I287" s="4">
        <f t="shared" si="24"/>
        <v>1.0568109970939983</v>
      </c>
    </row>
    <row r="288" spans="1:9" x14ac:dyDescent="0.2">
      <c r="A288" s="4">
        <f>IF('True_Odds_Calculator_3-way'!A289="","",'True_Odds_Calculator_3-way'!A289)</f>
        <v>1.51</v>
      </c>
      <c r="B288" s="4">
        <f>IF('True_Odds_Calculator_3-way'!B289="","",'True_Odds_Calculator_3-way'!B289)</f>
        <v>4.4800000000000004</v>
      </c>
      <c r="C288" s="4">
        <f>IF('True_Odds_Calculator_3-way'!C289="","",'True_Odds_Calculator_3-way'!C289)</f>
        <v>5.82</v>
      </c>
      <c r="D288" s="4">
        <f t="shared" si="20"/>
        <v>5.7287247185349166E-2</v>
      </c>
      <c r="E288" s="4">
        <f t="shared" si="21"/>
        <v>1.554832956968689</v>
      </c>
      <c r="F288" s="4">
        <f t="shared" si="22"/>
        <v>4.8991140951712255</v>
      </c>
      <c r="G288" s="4">
        <f t="shared" si="23"/>
        <v>6.5476926133559097</v>
      </c>
      <c r="I288" s="4">
        <f t="shared" si="24"/>
        <v>1.0572872471853492</v>
      </c>
    </row>
    <row r="289" spans="1:9" x14ac:dyDescent="0.2">
      <c r="A289" s="4">
        <f>IF('True_Odds_Calculator_3-way'!A290="","",'True_Odds_Calculator_3-way'!A290)</f>
        <v>1.81</v>
      </c>
      <c r="B289" s="4">
        <f>IF('True_Odds_Calculator_3-way'!B290="","",'True_Odds_Calculator_3-way'!B290)</f>
        <v>4.24</v>
      </c>
      <c r="C289" s="4">
        <f>IF('True_Odds_Calculator_3-way'!C290="","",'True_Odds_Calculator_3-way'!C290)</f>
        <v>3.79</v>
      </c>
      <c r="D289" s="4">
        <f t="shared" si="20"/>
        <v>5.2187487193140703E-2</v>
      </c>
      <c r="E289" s="4">
        <f t="shared" si="21"/>
        <v>1.868843240379555</v>
      </c>
      <c r="F289" s="4">
        <f t="shared" si="22"/>
        <v>4.5776389356374771</v>
      </c>
      <c r="G289" s="4">
        <f t="shared" si="23"/>
        <v>4.0575125843537183</v>
      </c>
      <c r="I289" s="4">
        <f t="shared" si="24"/>
        <v>1.0521874871931407</v>
      </c>
    </row>
    <row r="290" spans="1:9" x14ac:dyDescent="0.2">
      <c r="A290" s="4">
        <f>IF('True_Odds_Calculator_3-way'!A291="","",'True_Odds_Calculator_3-way'!A291)</f>
        <v>1.46</v>
      </c>
      <c r="B290" s="4">
        <f>IF('True_Odds_Calculator_3-way'!B291="","",'True_Odds_Calculator_3-way'!B291)</f>
        <v>4.71</v>
      </c>
      <c r="C290" s="4">
        <f>IF('True_Odds_Calculator_3-way'!C291="","",'True_Odds_Calculator_3-way'!C291)</f>
        <v>6.28</v>
      </c>
      <c r="D290" s="4">
        <f t="shared" si="20"/>
        <v>5.6481400692202532E-2</v>
      </c>
      <c r="E290" s="4">
        <f t="shared" si="21"/>
        <v>1.5012662280957094</v>
      </c>
      <c r="F290" s="4">
        <f t="shared" si="22"/>
        <v>5.1683034372181575</v>
      </c>
      <c r="G290" s="4">
        <f t="shared" si="23"/>
        <v>7.1220741559069243</v>
      </c>
      <c r="I290" s="4">
        <f t="shared" si="24"/>
        <v>1.0564814006922025</v>
      </c>
    </row>
    <row r="291" spans="1:9" x14ac:dyDescent="0.2">
      <c r="A291" s="4">
        <f>IF('True_Odds_Calculator_3-way'!A292="","",'True_Odds_Calculator_3-way'!A292)</f>
        <v>5.43</v>
      </c>
      <c r="B291" s="4">
        <f>IF('True_Odds_Calculator_3-way'!B292="","",'True_Odds_Calculator_3-way'!B292)</f>
        <v>3.98</v>
      </c>
      <c r="C291" s="4">
        <f>IF('True_Odds_Calculator_3-way'!C292="","",'True_Odds_Calculator_3-way'!C292)</f>
        <v>1.61</v>
      </c>
      <c r="D291" s="4">
        <f t="shared" si="20"/>
        <v>5.6536356444496505E-2</v>
      </c>
      <c r="E291" s="4">
        <f t="shared" si="21"/>
        <v>6.0489989310542107</v>
      </c>
      <c r="F291" s="4">
        <f t="shared" si="22"/>
        <v>4.3027254934242105</v>
      </c>
      <c r="G291" s="4">
        <f t="shared" si="23"/>
        <v>1.6603778188810947</v>
      </c>
      <c r="I291" s="4">
        <f t="shared" si="24"/>
        <v>1.0565363564444965</v>
      </c>
    </row>
    <row r="292" spans="1:9" x14ac:dyDescent="0.2">
      <c r="A292" s="4">
        <f>IF('True_Odds_Calculator_3-way'!A293="","",'True_Odds_Calculator_3-way'!A293)</f>
        <v>1.61</v>
      </c>
      <c r="B292" s="4">
        <f>IF('True_Odds_Calculator_3-way'!B293="","",'True_Odds_Calculator_3-way'!B293)</f>
        <v>4.34</v>
      </c>
      <c r="C292" s="4">
        <f>IF('True_Odds_Calculator_3-way'!C293="","",'True_Odds_Calculator_3-way'!C293)</f>
        <v>4.9400000000000004</v>
      </c>
      <c r="D292" s="4">
        <f t="shared" si="20"/>
        <v>5.3961908763709765E-2</v>
      </c>
      <c r="E292" s="4">
        <f t="shared" si="21"/>
        <v>1.6580153924298509</v>
      </c>
      <c r="F292" s="4">
        <f t="shared" si="22"/>
        <v>4.7074896865815443</v>
      </c>
      <c r="G292" s="4">
        <f t="shared" si="23"/>
        <v>5.4217631027653201</v>
      </c>
      <c r="I292" s="4">
        <f t="shared" si="24"/>
        <v>1.0539619087637098</v>
      </c>
    </row>
    <row r="293" spans="1:9" x14ac:dyDescent="0.2">
      <c r="A293" s="4">
        <f>IF('True_Odds_Calculator_3-way'!A294="","",'True_Odds_Calculator_3-way'!A294)</f>
        <v>2.0299999999999998</v>
      </c>
      <c r="B293" s="4">
        <f>IF('True_Odds_Calculator_3-way'!B294="","",'True_Odds_Calculator_3-way'!B294)</f>
        <v>4.03</v>
      </c>
      <c r="C293" s="4">
        <f>IF('True_Odds_Calculator_3-way'!C294="","",'True_Odds_Calculator_3-way'!C294)</f>
        <v>3.21</v>
      </c>
      <c r="D293" s="4">
        <f t="shared" si="20"/>
        <v>5.2276275005579631E-2</v>
      </c>
      <c r="E293" s="4">
        <f t="shared" si="21"/>
        <v>2.1044417059698732</v>
      </c>
      <c r="F293" s="4">
        <f t="shared" si="22"/>
        <v>4.3343794696427818</v>
      </c>
      <c r="G293" s="4">
        <f t="shared" si="23"/>
        <v>3.4001918179236852</v>
      </c>
      <c r="I293" s="4">
        <f t="shared" si="24"/>
        <v>1.0522762750055796</v>
      </c>
    </row>
    <row r="294" spans="1:9" x14ac:dyDescent="0.2">
      <c r="A294" s="4">
        <f>IF('True_Odds_Calculator_3-way'!A295="","",'True_Odds_Calculator_3-way'!A295)</f>
        <v>1.82</v>
      </c>
      <c r="B294" s="4">
        <f>IF('True_Odds_Calculator_3-way'!B295="","",'True_Odds_Calculator_3-way'!B295)</f>
        <v>3.91</v>
      </c>
      <c r="C294" s="4">
        <f>IF('True_Odds_Calculator_3-way'!C295="","",'True_Odds_Calculator_3-way'!C295)</f>
        <v>3.86</v>
      </c>
      <c r="D294" s="4">
        <f t="shared" si="20"/>
        <v>6.4272382666827665E-2</v>
      </c>
      <c r="E294" s="4">
        <f t="shared" si="21"/>
        <v>1.8938446231748736</v>
      </c>
      <c r="F294" s="4">
        <f t="shared" si="22"/>
        <v>4.2674796837225148</v>
      </c>
      <c r="G294" s="4">
        <f t="shared" si="23"/>
        <v>4.2079885893635405</v>
      </c>
      <c r="I294" s="4">
        <f t="shared" si="24"/>
        <v>1.0642723826668277</v>
      </c>
    </row>
    <row r="295" spans="1:9" x14ac:dyDescent="0.2">
      <c r="A295" s="4">
        <f>IF('True_Odds_Calculator_3-way'!A296="","",'True_Odds_Calculator_3-way'!A296)</f>
        <v>1.44</v>
      </c>
      <c r="B295" s="4">
        <f>IF('True_Odds_Calculator_3-way'!B296="","",'True_Odds_Calculator_3-way'!B296)</f>
        <v>4.88</v>
      </c>
      <c r="C295" s="4">
        <f>IF('True_Odds_Calculator_3-way'!C296="","",'True_Odds_Calculator_3-way'!C296)</f>
        <v>6.4</v>
      </c>
      <c r="D295" s="4">
        <f t="shared" si="20"/>
        <v>5.561247723132956E-2</v>
      </c>
      <c r="E295" s="4">
        <f t="shared" si="21"/>
        <v>1.4794935856048059</v>
      </c>
      <c r="F295" s="4">
        <f t="shared" si="22"/>
        <v>5.365366995826121</v>
      </c>
      <c r="G295" s="4">
        <f t="shared" si="23"/>
        <v>7.26150454670708</v>
      </c>
      <c r="I295" s="4">
        <f t="shared" si="24"/>
        <v>1.0556124772313296</v>
      </c>
    </row>
    <row r="296" spans="1:9" x14ac:dyDescent="0.2">
      <c r="A296" s="4">
        <f>IF('True_Odds_Calculator_3-way'!A297="","",'True_Odds_Calculator_3-way'!A297)</f>
        <v>1.22</v>
      </c>
      <c r="B296" s="4">
        <f>IF('True_Odds_Calculator_3-way'!B297="","",'True_Odds_Calculator_3-way'!B297)</f>
        <v>6.25</v>
      </c>
      <c r="C296" s="4">
        <f>IF('True_Odds_Calculator_3-way'!C297="","",'True_Odds_Calculator_3-way'!C297)</f>
        <v>18.61</v>
      </c>
      <c r="D296" s="4">
        <f t="shared" si="20"/>
        <v>3.3406682464037551E-2</v>
      </c>
      <c r="E296" s="4">
        <f t="shared" si="21"/>
        <v>1.2368024362788701</v>
      </c>
      <c r="F296" s="4">
        <f t="shared" si="22"/>
        <v>6.7175210246141255</v>
      </c>
      <c r="G296" s="4">
        <f t="shared" si="23"/>
        <v>23.474734691514275</v>
      </c>
      <c r="I296" s="4">
        <f t="shared" si="24"/>
        <v>1.0334066824640376</v>
      </c>
    </row>
    <row r="297" spans="1:9" x14ac:dyDescent="0.2">
      <c r="A297" s="4">
        <f>IF('True_Odds_Calculator_3-way'!A298="","",'True_Odds_Calculator_3-way'!A298)</f>
        <v>1.33</v>
      </c>
      <c r="B297" s="4">
        <f>IF('True_Odds_Calculator_3-way'!B298="","",'True_Odds_Calculator_3-way'!B298)</f>
        <v>5.94</v>
      </c>
      <c r="C297" s="4">
        <f>IF('True_Odds_Calculator_3-way'!C298="","",'True_Odds_Calculator_3-way'!C298)</f>
        <v>9.43</v>
      </c>
      <c r="D297" s="4">
        <f t="shared" si="20"/>
        <v>2.627440630454525E-2</v>
      </c>
      <c r="E297" s="4">
        <f t="shared" si="21"/>
        <v>1.3456748514584558</v>
      </c>
      <c r="F297" s="4">
        <f t="shared" si="22"/>
        <v>6.2659769521866</v>
      </c>
      <c r="G297" s="4">
        <f t="shared" si="23"/>
        <v>10.278928672182632</v>
      </c>
      <c r="I297" s="4">
        <f t="shared" si="24"/>
        <v>1.0262744063045453</v>
      </c>
    </row>
    <row r="298" spans="1:9" x14ac:dyDescent="0.2">
      <c r="A298" s="4">
        <f>IF('True_Odds_Calculator_3-way'!A299="","",'True_Odds_Calculator_3-way'!A299)</f>
        <v>3.65</v>
      </c>
      <c r="B298" s="4">
        <f>IF('True_Odds_Calculator_3-way'!B299="","",'True_Odds_Calculator_3-way'!B299)</f>
        <v>3.4</v>
      </c>
      <c r="C298" s="4">
        <f>IF('True_Odds_Calculator_3-way'!C299="","",'True_Odds_Calculator_3-way'!C299)</f>
        <v>2.2000000000000002</v>
      </c>
      <c r="D298" s="4">
        <f t="shared" si="20"/>
        <v>2.2635704344004193E-2</v>
      </c>
      <c r="E298" s="4">
        <f t="shared" si="21"/>
        <v>3.7533681605719003</v>
      </c>
      <c r="F298" s="4">
        <f t="shared" si="22"/>
        <v>3.4895194274028629</v>
      </c>
      <c r="G298" s="4">
        <f t="shared" si="23"/>
        <v>2.2371353654539501</v>
      </c>
      <c r="I298" s="4">
        <f t="shared" si="24"/>
        <v>1.0226357043440042</v>
      </c>
    </row>
    <row r="299" spans="1:9" x14ac:dyDescent="0.2">
      <c r="A299" s="4">
        <f>IF('True_Odds_Calculator_3-way'!A300="","",'True_Odds_Calculator_3-way'!A300)</f>
        <v>3.77</v>
      </c>
      <c r="B299" s="4">
        <f>IF('True_Odds_Calculator_3-way'!B300="","",'True_Odds_Calculator_3-way'!B300)</f>
        <v>3.42</v>
      </c>
      <c r="C299" s="4">
        <f>IF('True_Odds_Calculator_3-way'!C300="","",'True_Odds_Calculator_3-way'!C300)</f>
        <v>2.15</v>
      </c>
      <c r="D299" s="4">
        <f t="shared" si="20"/>
        <v>2.2765929278401265E-2</v>
      </c>
      <c r="E299" s="4">
        <f t="shared" si="21"/>
        <v>3.8810331945579386</v>
      </c>
      <c r="F299" s="4">
        <f t="shared" si="22"/>
        <v>3.5111247810360888</v>
      </c>
      <c r="G299" s="4">
        <f t="shared" si="23"/>
        <v>2.1856603216211887</v>
      </c>
      <c r="I299" s="4">
        <f t="shared" si="24"/>
        <v>1.0227659292784013</v>
      </c>
    </row>
    <row r="300" spans="1:9" x14ac:dyDescent="0.2">
      <c r="A300" s="4">
        <f>IF('True_Odds_Calculator_3-way'!A301="","",'True_Odds_Calculator_3-way'!A301)</f>
        <v>1.55</v>
      </c>
      <c r="B300" s="4">
        <f>IF('True_Odds_Calculator_3-way'!B301="","",'True_Odds_Calculator_3-way'!B301)</f>
        <v>4.09</v>
      </c>
      <c r="C300" s="4">
        <f>IF('True_Odds_Calculator_3-way'!C301="","",'True_Odds_Calculator_3-way'!C301)</f>
        <v>7.47</v>
      </c>
      <c r="D300" s="4">
        <f t="shared" si="20"/>
        <v>2.3528876396296861E-2</v>
      </c>
      <c r="E300" s="4">
        <f t="shared" si="21"/>
        <v>1.5690745904154688</v>
      </c>
      <c r="F300" s="4">
        <f t="shared" si="22"/>
        <v>4.2255457966855197</v>
      </c>
      <c r="G300" s="4">
        <f t="shared" si="23"/>
        <v>7.9348800411522067</v>
      </c>
      <c r="I300" s="4">
        <f t="shared" si="24"/>
        <v>1.0235288763962969</v>
      </c>
    </row>
    <row r="301" spans="1:9" x14ac:dyDescent="0.2">
      <c r="A301" s="4">
        <f>IF('True_Odds_Calculator_3-way'!A302="","",'True_Odds_Calculator_3-way'!A302)</f>
        <v>2.67</v>
      </c>
      <c r="B301" s="4">
        <f>IF('True_Odds_Calculator_3-way'!B302="","",'True_Odds_Calculator_3-way'!B302)</f>
        <v>2.99</v>
      </c>
      <c r="C301" s="4">
        <f>IF('True_Odds_Calculator_3-way'!C302="","",'True_Odds_Calculator_3-way'!C302)</f>
        <v>3.09</v>
      </c>
      <c r="D301" s="4">
        <f t="shared" si="20"/>
        <v>3.2604591210365186E-2</v>
      </c>
      <c r="E301" s="4">
        <f t="shared" si="21"/>
        <v>2.749793752067077</v>
      </c>
      <c r="F301" s="4">
        <f t="shared" si="22"/>
        <v>3.0904262096196802</v>
      </c>
      <c r="G301" s="4">
        <f t="shared" si="23"/>
        <v>3.1973766327997502</v>
      </c>
      <c r="I301" s="4">
        <f t="shared" si="24"/>
        <v>1.0326045912103652</v>
      </c>
    </row>
    <row r="302" spans="1:9" x14ac:dyDescent="0.2">
      <c r="A302" s="4">
        <f>IF('True_Odds_Calculator_3-way'!A303="","",'True_Odds_Calculator_3-way'!A303)</f>
        <v>1.63</v>
      </c>
      <c r="B302" s="4">
        <f>IF('True_Odds_Calculator_3-way'!B303="","",'True_Odds_Calculator_3-way'!B303)</f>
        <v>3.85</v>
      </c>
      <c r="C302" s="4">
        <f>IF('True_Odds_Calculator_3-way'!C303="","",'True_Odds_Calculator_3-way'!C303)</f>
        <v>6.17</v>
      </c>
      <c r="D302" s="4">
        <f t="shared" si="20"/>
        <v>3.5311746550572787E-2</v>
      </c>
      <c r="E302" s="4">
        <f t="shared" si="21"/>
        <v>1.6618850071108977</v>
      </c>
      <c r="F302" s="4">
        <f t="shared" si="22"/>
        <v>4.0327511405954057</v>
      </c>
      <c r="G302" s="4">
        <f t="shared" si="23"/>
        <v>6.6531841171735175</v>
      </c>
      <c r="I302" s="4">
        <f t="shared" si="24"/>
        <v>1.0353117465505728</v>
      </c>
    </row>
    <row r="303" spans="1:9" x14ac:dyDescent="0.2">
      <c r="A303" s="4">
        <f>IF('True_Odds_Calculator_3-way'!A304="","",'True_Odds_Calculator_3-way'!A304)</f>
        <v>2.41</v>
      </c>
      <c r="B303" s="4">
        <f>IF('True_Odds_Calculator_3-way'!B304="","",'True_Odds_Calculator_3-way'!B304)</f>
        <v>3.02</v>
      </c>
      <c r="C303" s="4">
        <f>IF('True_Odds_Calculator_3-way'!C304="","",'True_Odds_Calculator_3-way'!C304)</f>
        <v>3.49</v>
      </c>
      <c r="D303" s="4">
        <f t="shared" si="20"/>
        <v>3.2596538440067491E-2</v>
      </c>
      <c r="E303" s="4">
        <f t="shared" si="21"/>
        <v>2.4748049602652271</v>
      </c>
      <c r="F303" s="4">
        <f t="shared" si="22"/>
        <v>3.1224599276254703</v>
      </c>
      <c r="G303" s="4">
        <f t="shared" si="23"/>
        <v>3.6275593720036237</v>
      </c>
      <c r="I303" s="4">
        <f t="shared" si="24"/>
        <v>1.0325965384400675</v>
      </c>
    </row>
    <row r="304" spans="1:9" x14ac:dyDescent="0.2">
      <c r="A304" s="4">
        <f>IF('True_Odds_Calculator_3-way'!A305="","",'True_Odds_Calculator_3-way'!A305)</f>
        <v>2.2000000000000002</v>
      </c>
      <c r="B304" s="4">
        <f>IF('True_Odds_Calculator_3-way'!B305="","",'True_Odds_Calculator_3-way'!B305)</f>
        <v>3.19</v>
      </c>
      <c r="C304" s="4">
        <f>IF('True_Odds_Calculator_3-way'!C305="","",'True_Odds_Calculator_3-way'!C305)</f>
        <v>3.69</v>
      </c>
      <c r="D304" s="4">
        <f t="shared" si="20"/>
        <v>3.9027788397006269E-2</v>
      </c>
      <c r="E304" s="4">
        <f t="shared" si="21"/>
        <v>2.2648200050025333</v>
      </c>
      <c r="F304" s="4">
        <f t="shared" si="22"/>
        <v>3.3281152809454699</v>
      </c>
      <c r="G304" s="4">
        <f t="shared" si="23"/>
        <v>3.8760674379294451</v>
      </c>
      <c r="I304" s="4">
        <f t="shared" si="24"/>
        <v>1.0390277883970063</v>
      </c>
    </row>
    <row r="305" spans="1:9" x14ac:dyDescent="0.2">
      <c r="A305" s="4">
        <f>IF('True_Odds_Calculator_3-way'!A306="","",'True_Odds_Calculator_3-way'!A306)</f>
        <v>1.81</v>
      </c>
      <c r="B305" s="4">
        <f>IF('True_Odds_Calculator_3-way'!B306="","",'True_Odds_Calculator_3-way'!B306)</f>
        <v>3.76</v>
      </c>
      <c r="C305" s="4">
        <f>IF('True_Odds_Calculator_3-way'!C306="","",'True_Odds_Calculator_3-way'!C306)</f>
        <v>4.49</v>
      </c>
      <c r="D305" s="4">
        <f t="shared" si="20"/>
        <v>4.1160783874304441E-2</v>
      </c>
      <c r="E305" s="4">
        <f t="shared" si="21"/>
        <v>1.8560936219488517</v>
      </c>
      <c r="F305" s="4">
        <f t="shared" si="22"/>
        <v>3.9645225106284041</v>
      </c>
      <c r="G305" s="4">
        <f t="shared" si="23"/>
        <v>4.7847602416905559</v>
      </c>
      <c r="I305" s="4">
        <f t="shared" si="24"/>
        <v>1.0411607838743044</v>
      </c>
    </row>
    <row r="306" spans="1:9" x14ac:dyDescent="0.2">
      <c r="A306" s="4">
        <f>IF('True_Odds_Calculator_3-way'!A307="","",'True_Odds_Calculator_3-way'!A307)</f>
        <v>2.15</v>
      </c>
      <c r="B306" s="4">
        <f>IF('True_Odds_Calculator_3-way'!B307="","",'True_Odds_Calculator_3-way'!B307)</f>
        <v>3.38</v>
      </c>
      <c r="C306" s="4">
        <f>IF('True_Odds_Calculator_3-way'!C307="","",'True_Odds_Calculator_3-way'!C307)</f>
        <v>3.58</v>
      </c>
      <c r="D306" s="4">
        <f t="shared" si="20"/>
        <v>4.0303876173995334E-2</v>
      </c>
      <c r="E306" s="4">
        <f t="shared" si="21"/>
        <v>2.2139486779153681</v>
      </c>
      <c r="F306" s="4">
        <f t="shared" si="22"/>
        <v>3.5407835604555933</v>
      </c>
      <c r="G306" s="4">
        <f t="shared" si="23"/>
        <v>3.7608832880535608</v>
      </c>
      <c r="I306" s="4">
        <f t="shared" si="24"/>
        <v>1.0403038761739953</v>
      </c>
    </row>
    <row r="307" spans="1:9" x14ac:dyDescent="0.2">
      <c r="A307" s="4">
        <f>IF('True_Odds_Calculator_3-way'!A308="","",'True_Odds_Calculator_3-way'!A308)</f>
        <v>3.81</v>
      </c>
      <c r="B307" s="4">
        <f>IF('True_Odds_Calculator_3-way'!B308="","",'True_Odds_Calculator_3-way'!B308)</f>
        <v>3.61</v>
      </c>
      <c r="C307" s="4">
        <f>IF('True_Odds_Calculator_3-way'!C308="","",'True_Odds_Calculator_3-way'!C308)</f>
        <v>2</v>
      </c>
      <c r="D307" s="4">
        <f t="shared" si="20"/>
        <v>3.947550185035742E-2</v>
      </c>
      <c r="E307" s="4">
        <f t="shared" si="21"/>
        <v>4.0110916151860838</v>
      </c>
      <c r="F307" s="4">
        <f t="shared" si="22"/>
        <v>3.7900349497797845</v>
      </c>
      <c r="G307" s="4">
        <f t="shared" si="23"/>
        <v>2.054056610348364</v>
      </c>
      <c r="I307" s="4">
        <f t="shared" si="24"/>
        <v>1.0394755018503574</v>
      </c>
    </row>
    <row r="308" spans="1:9" x14ac:dyDescent="0.2">
      <c r="A308" s="4">
        <f>IF('True_Odds_Calculator_3-way'!A309="","",'True_Odds_Calculator_3-way'!A309)</f>
        <v>1.59</v>
      </c>
      <c r="B308" s="4">
        <f>IF('True_Odds_Calculator_3-way'!B309="","",'True_Odds_Calculator_3-way'!B309)</f>
        <v>4.04</v>
      </c>
      <c r="C308" s="4">
        <f>IF('True_Odds_Calculator_3-way'!C309="","",'True_Odds_Calculator_3-way'!C309)</f>
        <v>5.97</v>
      </c>
      <c r="D308" s="4">
        <f t="shared" si="20"/>
        <v>4.39597576900006E-2</v>
      </c>
      <c r="E308" s="4">
        <f t="shared" si="21"/>
        <v>1.6279285731751052</v>
      </c>
      <c r="F308" s="4">
        <f t="shared" si="22"/>
        <v>4.2942137632911725</v>
      </c>
      <c r="G308" s="4">
        <f t="shared" si="23"/>
        <v>6.5423217707463284</v>
      </c>
      <c r="I308" s="4">
        <f t="shared" si="24"/>
        <v>1.0439597576900006</v>
      </c>
    </row>
    <row r="309" spans="1:9" x14ac:dyDescent="0.2">
      <c r="A309" s="4">
        <f>IF('True_Odds_Calculator_3-way'!A310="","",'True_Odds_Calculator_3-way'!A310)</f>
        <v>2.5499999999999998</v>
      </c>
      <c r="B309" s="4">
        <f>IF('True_Odds_Calculator_3-way'!B310="","",'True_Odds_Calculator_3-way'!B310)</f>
        <v>3.51</v>
      </c>
      <c r="C309" s="4">
        <f>IF('True_Odds_Calculator_3-way'!C310="","",'True_Odds_Calculator_3-way'!C310)</f>
        <v>2.76</v>
      </c>
      <c r="D309" s="4">
        <f t="shared" si="20"/>
        <v>3.937598822509325E-2</v>
      </c>
      <c r="E309" s="4">
        <f t="shared" si="21"/>
        <v>2.6383029169016252</v>
      </c>
      <c r="F309" s="4">
        <f t="shared" si="22"/>
        <v>3.6795149066990787</v>
      </c>
      <c r="G309" s="4">
        <f t="shared" si="23"/>
        <v>2.8637416446988615</v>
      </c>
      <c r="I309" s="4">
        <f t="shared" si="24"/>
        <v>1.0393759882250933</v>
      </c>
    </row>
    <row r="310" spans="1:9" x14ac:dyDescent="0.2">
      <c r="A310" s="4">
        <f>IF('True_Odds_Calculator_3-way'!A311="","",'True_Odds_Calculator_3-way'!A311)</f>
        <v>1.4</v>
      </c>
      <c r="B310" s="4">
        <f>IF('True_Odds_Calculator_3-way'!B311="","",'True_Odds_Calculator_3-way'!B311)</f>
        <v>4.87</v>
      </c>
      <c r="C310" s="4">
        <f>IF('True_Odds_Calculator_3-way'!C311="","",'True_Odds_Calculator_3-way'!C311)</f>
        <v>7.94</v>
      </c>
      <c r="D310" s="4">
        <f t="shared" si="20"/>
        <v>4.5569107703493428E-2</v>
      </c>
      <c r="E310" s="4">
        <f t="shared" si="21"/>
        <v>1.4304186881894916</v>
      </c>
      <c r="F310" s="4">
        <f t="shared" si="22"/>
        <v>5.2590307605423643</v>
      </c>
      <c r="G310" s="4">
        <f t="shared" si="23"/>
        <v>9.0289473801253344</v>
      </c>
      <c r="I310" s="4">
        <f t="shared" si="24"/>
        <v>1.0455691077034934</v>
      </c>
    </row>
    <row r="311" spans="1:9" x14ac:dyDescent="0.2">
      <c r="A311" s="4">
        <f>IF('True_Odds_Calculator_3-way'!A312="","",'True_Odds_Calculator_3-way'!A312)</f>
        <v>4.18</v>
      </c>
      <c r="B311" s="4">
        <f>IF('True_Odds_Calculator_3-way'!B312="","",'True_Odds_Calculator_3-way'!B312)</f>
        <v>3.96</v>
      </c>
      <c r="C311" s="4">
        <f>IF('True_Odds_Calculator_3-way'!C312="","",'True_Odds_Calculator_3-way'!C312)</f>
        <v>1.82</v>
      </c>
      <c r="D311" s="4">
        <f t="shared" si="20"/>
        <v>4.121025173656756E-2</v>
      </c>
      <c r="E311" s="4">
        <f t="shared" si="21"/>
        <v>4.4346350478427574</v>
      </c>
      <c r="F311" s="4">
        <f t="shared" si="22"/>
        <v>4.1878063300739674</v>
      </c>
      <c r="G311" s="4">
        <f t="shared" si="23"/>
        <v>1.8666683630441738</v>
      </c>
      <c r="I311" s="4">
        <f t="shared" si="24"/>
        <v>1.0412102517365676</v>
      </c>
    </row>
    <row r="312" spans="1:9" x14ac:dyDescent="0.2">
      <c r="A312" s="4">
        <f>IF('True_Odds_Calculator_3-way'!A313="","",'True_Odds_Calculator_3-way'!A313)</f>
        <v>2.67</v>
      </c>
      <c r="B312" s="4">
        <f>IF('True_Odds_Calculator_3-way'!B313="","",'True_Odds_Calculator_3-way'!B313)</f>
        <v>3.54</v>
      </c>
      <c r="C312" s="4">
        <f>IF('True_Odds_Calculator_3-way'!C313="","",'True_Odds_Calculator_3-way'!C313)</f>
        <v>2.74</v>
      </c>
      <c r="D312" s="4">
        <f t="shared" si="20"/>
        <v>2.1981214561842322E-2</v>
      </c>
      <c r="E312" s="4">
        <f t="shared" si="21"/>
        <v>2.7232762177802283</v>
      </c>
      <c r="F312" s="4">
        <f t="shared" si="22"/>
        <v>3.634264958229279</v>
      </c>
      <c r="G312" s="4">
        <f t="shared" si="23"/>
        <v>2.7961357125921671</v>
      </c>
      <c r="I312" s="4">
        <f t="shared" si="24"/>
        <v>1.0219812145618423</v>
      </c>
    </row>
    <row r="313" spans="1:9" x14ac:dyDescent="0.2">
      <c r="A313" s="4">
        <f>IF('True_Odds_Calculator_3-way'!A314="","",'True_Odds_Calculator_3-way'!A314)</f>
        <v>2.2999999999999998</v>
      </c>
      <c r="B313" s="4">
        <f>IF('True_Odds_Calculator_3-way'!B314="","",'True_Odds_Calculator_3-way'!B314)</f>
        <v>3.76</v>
      </c>
      <c r="C313" s="4">
        <f>IF('True_Odds_Calculator_3-way'!C314="","",'True_Odds_Calculator_3-way'!C314)</f>
        <v>3.1</v>
      </c>
      <c r="D313" s="4">
        <f t="shared" si="20"/>
        <v>2.332070066545322E-2</v>
      </c>
      <c r="E313" s="4">
        <f t="shared" si="21"/>
        <v>2.3418707851427372</v>
      </c>
      <c r="F313" s="4">
        <f t="shared" si="22"/>
        <v>3.8732085067036528</v>
      </c>
      <c r="G313" s="4">
        <f t="shared" si="23"/>
        <v>3.1765486515948629</v>
      </c>
      <c r="I313" s="4">
        <f t="shared" si="24"/>
        <v>1.0233207006654532</v>
      </c>
    </row>
    <row r="314" spans="1:9" x14ac:dyDescent="0.2">
      <c r="A314" s="4">
        <f>IF('True_Odds_Calculator_3-way'!A315="","",'True_Odds_Calculator_3-way'!A315)</f>
        <v>1.99</v>
      </c>
      <c r="B314" s="4">
        <f>IF('True_Odds_Calculator_3-way'!B315="","",'True_Odds_Calculator_3-way'!B315)</f>
        <v>3.5</v>
      </c>
      <c r="C314" s="4">
        <f>IF('True_Odds_Calculator_3-way'!C315="","",'True_Odds_Calculator_3-way'!C315)</f>
        <v>4.17</v>
      </c>
      <c r="D314" s="4">
        <f t="shared" si="20"/>
        <v>2.8035002005574183E-2</v>
      </c>
      <c r="E314" s="4">
        <f t="shared" si="21"/>
        <v>2.0277083830279898</v>
      </c>
      <c r="F314" s="4">
        <f t="shared" si="22"/>
        <v>3.6183470961124384</v>
      </c>
      <c r="G314" s="4">
        <f t="shared" si="23"/>
        <v>4.3390884304620085</v>
      </c>
      <c r="I314" s="4">
        <f t="shared" si="24"/>
        <v>1.0280350020055742</v>
      </c>
    </row>
    <row r="315" spans="1:9" x14ac:dyDescent="0.2">
      <c r="A315" s="4">
        <f>IF('True_Odds_Calculator_3-way'!A316="","",'True_Odds_Calculator_3-way'!A316)</f>
        <v>3.37</v>
      </c>
      <c r="B315" s="4">
        <f>IF('True_Odds_Calculator_3-way'!B316="","",'True_Odds_Calculator_3-way'!B316)</f>
        <v>3.5</v>
      </c>
      <c r="C315" s="4">
        <f>IF('True_Odds_Calculator_3-way'!C316="","",'True_Odds_Calculator_3-way'!C316)</f>
        <v>2.2400000000000002</v>
      </c>
      <c r="D315" s="4">
        <f t="shared" si="20"/>
        <v>2.8878762187367402E-2</v>
      </c>
      <c r="E315" s="4">
        <f t="shared" si="21"/>
        <v>3.4829898492771449</v>
      </c>
      <c r="F315" s="4">
        <f t="shared" si="22"/>
        <v>3.6220331392745182</v>
      </c>
      <c r="G315" s="4">
        <f t="shared" si="23"/>
        <v>2.2893651435503437</v>
      </c>
      <c r="I315" s="4">
        <f t="shared" si="24"/>
        <v>1.0288787621873674</v>
      </c>
    </row>
    <row r="316" spans="1:9" x14ac:dyDescent="0.2">
      <c r="A316" s="4">
        <f>IF('True_Odds_Calculator_3-way'!A317="","",'True_Odds_Calculator_3-way'!A317)</f>
        <v>2.64</v>
      </c>
      <c r="B316" s="4">
        <f>IF('True_Odds_Calculator_3-way'!B317="","",'True_Odds_Calculator_3-way'!B317)</f>
        <v>3.49</v>
      </c>
      <c r="C316" s="4">
        <f>IF('True_Odds_Calculator_3-way'!C317="","",'True_Odds_Calculator_3-way'!C317)</f>
        <v>2.76</v>
      </c>
      <c r="D316" s="4">
        <f t="shared" si="20"/>
        <v>2.7639670656987247E-2</v>
      </c>
      <c r="E316" s="4">
        <f t="shared" si="21"/>
        <v>2.705813252704373</v>
      </c>
      <c r="F316" s="4">
        <f t="shared" si="22"/>
        <v>3.6059461335838119</v>
      </c>
      <c r="G316" s="4">
        <f t="shared" si="23"/>
        <v>2.8320138558499801</v>
      </c>
      <c r="I316" s="4">
        <f t="shared" si="24"/>
        <v>1.0276396706569872</v>
      </c>
    </row>
    <row r="317" spans="1:9" x14ac:dyDescent="0.2">
      <c r="A317" s="4">
        <f>IF('True_Odds_Calculator_3-way'!A318="","",'True_Odds_Calculator_3-way'!A318)</f>
        <v>1.69</v>
      </c>
      <c r="B317" s="4">
        <f>IF('True_Odds_Calculator_3-way'!B318="","",'True_Odds_Calculator_3-way'!B318)</f>
        <v>3.85</v>
      </c>
      <c r="C317" s="4">
        <f>IF('True_Odds_Calculator_3-way'!C318="","",'True_Odds_Calculator_3-way'!C318)</f>
        <v>5.79</v>
      </c>
      <c r="D317" s="4">
        <f t="shared" si="20"/>
        <v>2.4167807746922954E-2</v>
      </c>
      <c r="E317" s="4">
        <f t="shared" si="21"/>
        <v>1.7133261329450207</v>
      </c>
      <c r="F317" s="4">
        <f t="shared" si="22"/>
        <v>3.9732311683298573</v>
      </c>
      <c r="G317" s="4">
        <f t="shared" si="23"/>
        <v>6.0732813388765194</v>
      </c>
      <c r="I317" s="4">
        <f t="shared" si="24"/>
        <v>1.024167807746923</v>
      </c>
    </row>
    <row r="318" spans="1:9" x14ac:dyDescent="0.2">
      <c r="A318" s="4">
        <f>IF('True_Odds_Calculator_3-way'!A319="","",'True_Odds_Calculator_3-way'!A319)</f>
        <v>2.1</v>
      </c>
      <c r="B318" s="4">
        <f>IF('True_Odds_Calculator_3-way'!B319="","",'True_Odds_Calculator_3-way'!B319)</f>
        <v>3.54</v>
      </c>
      <c r="C318" s="4">
        <f>IF('True_Odds_Calculator_3-way'!C319="","",'True_Odds_Calculator_3-way'!C319)</f>
        <v>3.79</v>
      </c>
      <c r="D318" s="4">
        <f t="shared" si="20"/>
        <v>2.2528594640754074E-2</v>
      </c>
      <c r="E318" s="4">
        <f t="shared" si="21"/>
        <v>2.1336476582390635</v>
      </c>
      <c r="F318" s="4">
        <f t="shared" si="22"/>
        <v>3.6366764677789507</v>
      </c>
      <c r="G318" s="4">
        <f t="shared" si="23"/>
        <v>3.9010276333971161</v>
      </c>
      <c r="I318" s="4">
        <f t="shared" si="24"/>
        <v>1.0225285946407541</v>
      </c>
    </row>
    <row r="319" spans="1:9" x14ac:dyDescent="0.2">
      <c r="A319" s="4">
        <f>IF('True_Odds_Calculator_3-way'!A320="","",'True_Odds_Calculator_3-way'!A320)</f>
        <v>1.73</v>
      </c>
      <c r="B319" s="4">
        <f>IF('True_Odds_Calculator_3-way'!B320="","",'True_Odds_Calculator_3-way'!B320)</f>
        <v>4.3099999999999996</v>
      </c>
      <c r="C319" s="4">
        <f>IF('True_Odds_Calculator_3-way'!C320="","",'True_Odds_Calculator_3-way'!C320)</f>
        <v>4.66</v>
      </c>
      <c r="D319" s="4">
        <f t="shared" si="20"/>
        <v>2.4645518243955333E-2</v>
      </c>
      <c r="E319" s="4">
        <f t="shared" si="21"/>
        <v>1.7549416677057121</v>
      </c>
      <c r="F319" s="4">
        <f t="shared" si="22"/>
        <v>4.4682075890076662</v>
      </c>
      <c r="G319" s="4">
        <f t="shared" si="23"/>
        <v>4.845498801211833</v>
      </c>
      <c r="I319" s="4">
        <f t="shared" si="24"/>
        <v>1.0246455182439553</v>
      </c>
    </row>
    <row r="320" spans="1:9" x14ac:dyDescent="0.2">
      <c r="A320" s="4">
        <f>IF('True_Odds_Calculator_3-way'!A321="","",'True_Odds_Calculator_3-way'!A321)</f>
        <v>3.82</v>
      </c>
      <c r="B320" s="4">
        <f>IF('True_Odds_Calculator_3-way'!B321="","",'True_Odds_Calculator_3-way'!B321)</f>
        <v>3.83</v>
      </c>
      <c r="C320" s="4">
        <f>IF('True_Odds_Calculator_3-way'!C321="","",'True_Odds_Calculator_3-way'!C321)</f>
        <v>2</v>
      </c>
      <c r="D320" s="4">
        <f t="shared" si="20"/>
        <v>2.2876710456167126E-2</v>
      </c>
      <c r="E320" s="4">
        <f t="shared" si="21"/>
        <v>3.934614039963066</v>
      </c>
      <c r="F320" s="4">
        <f t="shared" si="22"/>
        <v>3.9452239490171048</v>
      </c>
      <c r="G320" s="4">
        <f t="shared" si="23"/>
        <v>2.0309746797956616</v>
      </c>
      <c r="I320" s="4">
        <f t="shared" si="24"/>
        <v>1.0228767104561671</v>
      </c>
    </row>
    <row r="321" spans="1:9" x14ac:dyDescent="0.2">
      <c r="A321" s="4">
        <f>IF('True_Odds_Calculator_3-way'!A322="","",'True_Odds_Calculator_3-way'!A322)</f>
        <v>3.13</v>
      </c>
      <c r="B321" s="4">
        <f>IF('True_Odds_Calculator_3-way'!B322="","",'True_Odds_Calculator_3-way'!B322)</f>
        <v>3.56</v>
      </c>
      <c r="C321" s="4">
        <f>IF('True_Odds_Calculator_3-way'!C322="","",'True_Odds_Calculator_3-way'!C322)</f>
        <v>2.37</v>
      </c>
      <c r="D321" s="4">
        <f t="shared" si="20"/>
        <v>2.2328622565910283E-2</v>
      </c>
      <c r="E321" s="4">
        <f t="shared" si="21"/>
        <v>3.2046563019983543</v>
      </c>
      <c r="F321" s="4">
        <f t="shared" si="22"/>
        <v>3.6568954124131134</v>
      </c>
      <c r="G321" s="4">
        <f t="shared" si="23"/>
        <v>2.4125565612513222</v>
      </c>
      <c r="I321" s="4">
        <f t="shared" si="24"/>
        <v>1.0223286225659103</v>
      </c>
    </row>
    <row r="322" spans="1:9" x14ac:dyDescent="0.2">
      <c r="A322" s="4">
        <f>IF('True_Odds_Calculator_3-way'!A323="","",'True_Odds_Calculator_3-way'!A323)</f>
        <v>5.95</v>
      </c>
      <c r="B322" s="4">
        <f>IF('True_Odds_Calculator_3-way'!B323="","",'True_Odds_Calculator_3-way'!B323)</f>
        <v>4.6100000000000003</v>
      </c>
      <c r="C322" s="4">
        <f>IF('True_Odds_Calculator_3-way'!C323="","",'True_Odds_Calculator_3-way'!C323)</f>
        <v>1.56</v>
      </c>
      <c r="D322" s="4">
        <f t="shared" si="20"/>
        <v>2.6012607612709626E-2</v>
      </c>
      <c r="E322" s="4">
        <f t="shared" si="21"/>
        <v>6.2736690757179749</v>
      </c>
      <c r="F322" s="4">
        <f t="shared" si="22"/>
        <v>4.801946813142747</v>
      </c>
      <c r="G322" s="4">
        <f t="shared" si="23"/>
        <v>1.5813907707530186</v>
      </c>
      <c r="I322" s="4">
        <f t="shared" si="24"/>
        <v>1.0260126076127096</v>
      </c>
    </row>
    <row r="323" spans="1:9" x14ac:dyDescent="0.2">
      <c r="A323" s="4">
        <f>IF('True_Odds_Calculator_3-way'!A324="","",'True_Odds_Calculator_3-way'!A324)</f>
        <v>2.52</v>
      </c>
      <c r="B323" s="4">
        <f>IF('True_Odds_Calculator_3-way'!B324="","",'True_Odds_Calculator_3-way'!B324)</f>
        <v>3.43</v>
      </c>
      <c r="C323" s="4">
        <f>IF('True_Odds_Calculator_3-way'!C324="","",'True_Odds_Calculator_3-way'!C324)</f>
        <v>2.99</v>
      </c>
      <c r="D323" s="4">
        <f t="shared" ref="D323:D386" si="25">IF(A323="","",((1/A323)+(1/B323)+(1/C323))-1)</f>
        <v>2.2818746864887052E-2</v>
      </c>
      <c r="E323" s="4">
        <f t="shared" ref="E323:E386" si="26">IF(A323="","",(3*A323)/(3-($D323*A323)))</f>
        <v>2.5692466711141502</v>
      </c>
      <c r="F323" s="4">
        <f t="shared" ref="F323:F386" si="27">IF(B323="","",(3*B323)/(3-($D323*B323)))</f>
        <v>3.5218839588012791</v>
      </c>
      <c r="G323" s="4">
        <f t="shared" ref="G323:G386" si="28">IF(C323="","",(3*C323)/(3-($D323*C323)))</f>
        <v>3.0595831335258854</v>
      </c>
      <c r="I323" s="4">
        <f t="shared" ref="I323:I386" si="29">IF(A323="","",D323+1)</f>
        <v>1.0228187468648871</v>
      </c>
    </row>
    <row r="324" spans="1:9" x14ac:dyDescent="0.2">
      <c r="A324" s="4">
        <f>IF('True_Odds_Calculator_3-way'!A325="","",'True_Odds_Calculator_3-way'!A325)</f>
        <v>1.59</v>
      </c>
      <c r="B324" s="4">
        <f>IF('True_Odds_Calculator_3-way'!B325="","",'True_Odds_Calculator_3-way'!B325)</f>
        <v>4.33</v>
      </c>
      <c r="C324" s="4">
        <f>IF('True_Odds_Calculator_3-way'!C325="","",'True_Odds_Calculator_3-way'!C325)</f>
        <v>6</v>
      </c>
      <c r="D324" s="4">
        <f t="shared" si="25"/>
        <v>2.6544366493819638E-2</v>
      </c>
      <c r="E324" s="4">
        <f t="shared" si="26"/>
        <v>1.6126881258662087</v>
      </c>
      <c r="F324" s="4">
        <f t="shared" si="27"/>
        <v>4.5025014987192762</v>
      </c>
      <c r="G324" s="4">
        <f t="shared" si="28"/>
        <v>6.3363909682169597</v>
      </c>
      <c r="I324" s="4">
        <f t="shared" si="29"/>
        <v>1.0265443664938196</v>
      </c>
    </row>
    <row r="325" spans="1:9" x14ac:dyDescent="0.2">
      <c r="A325" s="4">
        <f>IF('True_Odds_Calculator_3-way'!A326="","",'True_Odds_Calculator_3-way'!A326)</f>
        <v>2.2400000000000002</v>
      </c>
      <c r="B325" s="4">
        <f>IF('True_Odds_Calculator_3-way'!B326="","",'True_Odds_Calculator_3-way'!B326)</f>
        <v>3.41</v>
      </c>
      <c r="C325" s="4">
        <f>IF('True_Odds_Calculator_3-way'!C326="","",'True_Odds_Calculator_3-way'!C326)</f>
        <v>3.54</v>
      </c>
      <c r="D325" s="4">
        <f t="shared" si="25"/>
        <v>2.2169579099595493E-2</v>
      </c>
      <c r="E325" s="4">
        <f t="shared" si="26"/>
        <v>2.2777034764486253</v>
      </c>
      <c r="F325" s="4">
        <f t="shared" si="27"/>
        <v>3.4981513916569238</v>
      </c>
      <c r="G325" s="4">
        <f t="shared" si="28"/>
        <v>3.6350944463583903</v>
      </c>
      <c r="I325" s="4">
        <f t="shared" si="29"/>
        <v>1.0221695790995955</v>
      </c>
    </row>
    <row r="326" spans="1:9" x14ac:dyDescent="0.2">
      <c r="A326" s="4">
        <f>IF('True_Odds_Calculator_3-way'!A327="","",'True_Odds_Calculator_3-way'!A327)</f>
        <v>4.0999999999999996</v>
      </c>
      <c r="B326" s="4">
        <f>IF('True_Odds_Calculator_3-way'!B327="","",'True_Odds_Calculator_3-way'!B327)</f>
        <v>3.66</v>
      </c>
      <c r="C326" s="4">
        <f>IF('True_Odds_Calculator_3-way'!C327="","",'True_Odds_Calculator_3-way'!C327)</f>
        <v>1.97</v>
      </c>
      <c r="D326" s="4">
        <f t="shared" si="25"/>
        <v>2.4740695938206603E-2</v>
      </c>
      <c r="E326" s="4">
        <f t="shared" si="26"/>
        <v>4.2434818141538289</v>
      </c>
      <c r="F326" s="4">
        <f t="shared" si="27"/>
        <v>3.7739103866360386</v>
      </c>
      <c r="G326" s="4">
        <f t="shared" si="28"/>
        <v>2.0025339481766724</v>
      </c>
      <c r="I326" s="4">
        <f t="shared" si="29"/>
        <v>1.0247406959382066</v>
      </c>
    </row>
    <row r="327" spans="1:9" x14ac:dyDescent="0.2">
      <c r="A327" s="4">
        <f>IF('True_Odds_Calculator_3-way'!A328="","",'True_Odds_Calculator_3-way'!A328)</f>
        <v>3.53</v>
      </c>
      <c r="B327" s="4">
        <f>IF('True_Odds_Calculator_3-way'!B328="","",'True_Odds_Calculator_3-way'!B328)</f>
        <v>3.85</v>
      </c>
      <c r="C327" s="4">
        <f>IF('True_Odds_Calculator_3-way'!C328="","",'True_Odds_Calculator_3-way'!C328)</f>
        <v>1.99</v>
      </c>
      <c r="D327" s="4">
        <f t="shared" si="25"/>
        <v>4.5538941534499999E-2</v>
      </c>
      <c r="E327" s="4">
        <f t="shared" si="26"/>
        <v>3.7298614736107534</v>
      </c>
      <c r="F327" s="4">
        <f t="shared" si="27"/>
        <v>4.0889658785349319</v>
      </c>
      <c r="G327" s="4">
        <f t="shared" si="28"/>
        <v>2.0519853429049317</v>
      </c>
      <c r="I327" s="4">
        <f t="shared" si="29"/>
        <v>1.0455389415345</v>
      </c>
    </row>
    <row r="328" spans="1:9" x14ac:dyDescent="0.2">
      <c r="A328" s="4">
        <f>IF('True_Odds_Calculator_3-way'!A329="","",'True_Odds_Calculator_3-way'!A329)</f>
        <v>1.1299999999999999</v>
      </c>
      <c r="B328" s="4">
        <f>IF('True_Odds_Calculator_3-way'!B329="","",'True_Odds_Calculator_3-way'!B329)</f>
        <v>8.4</v>
      </c>
      <c r="C328" s="4">
        <f>IF('True_Odds_Calculator_3-way'!C329="","",'True_Odds_Calculator_3-way'!C329)</f>
        <v>19.350000000000001</v>
      </c>
      <c r="D328" s="4">
        <f t="shared" si="25"/>
        <v>5.5682957823316004E-2</v>
      </c>
      <c r="E328" s="4">
        <f t="shared" si="26"/>
        <v>1.1542082650195531</v>
      </c>
      <c r="F328" s="4">
        <f t="shared" si="27"/>
        <v>9.9515723543052861</v>
      </c>
      <c r="G328" s="4">
        <f t="shared" si="28"/>
        <v>30.194512485820937</v>
      </c>
      <c r="I328" s="4">
        <f t="shared" si="29"/>
        <v>1.055682957823316</v>
      </c>
    </row>
    <row r="329" spans="1:9" x14ac:dyDescent="0.2">
      <c r="A329" s="4">
        <f>IF('True_Odds_Calculator_3-way'!A330="","",'True_Odds_Calculator_3-way'!A330)</f>
        <v>1.68</v>
      </c>
      <c r="B329" s="4">
        <f>IF('True_Odds_Calculator_3-way'!B330="","",'True_Odds_Calculator_3-way'!B330)</f>
        <v>3.69</v>
      </c>
      <c r="C329" s="4">
        <f>IF('True_Odds_Calculator_3-way'!C330="","",'True_Odds_Calculator_3-way'!C330)</f>
        <v>5.32</v>
      </c>
      <c r="D329" s="4">
        <f t="shared" si="25"/>
        <v>5.4210730077225655E-2</v>
      </c>
      <c r="E329" s="4">
        <f t="shared" si="26"/>
        <v>1.7325982324629019</v>
      </c>
      <c r="F329" s="4">
        <f t="shared" si="27"/>
        <v>3.9536245116072992</v>
      </c>
      <c r="G329" s="4">
        <f t="shared" si="28"/>
        <v>5.8858262207919418</v>
      </c>
      <c r="I329" s="4">
        <f t="shared" si="29"/>
        <v>1.0542107300772257</v>
      </c>
    </row>
    <row r="330" spans="1:9" x14ac:dyDescent="0.2">
      <c r="A330" s="4">
        <f>IF('True_Odds_Calculator_3-way'!A331="","",'True_Odds_Calculator_3-way'!A331)</f>
        <v>1.62</v>
      </c>
      <c r="B330" s="4">
        <f>IF('True_Odds_Calculator_3-way'!B331="","",'True_Odds_Calculator_3-way'!B331)</f>
        <v>3.92</v>
      </c>
      <c r="C330" s="4">
        <f>IF('True_Odds_Calculator_3-way'!C331="","",'True_Odds_Calculator_3-way'!C331)</f>
        <v>5.45</v>
      </c>
      <c r="D330" s="4">
        <f t="shared" si="25"/>
        <v>5.587222996572061E-2</v>
      </c>
      <c r="E330" s="4">
        <f t="shared" si="26"/>
        <v>1.670397572133592</v>
      </c>
      <c r="F330" s="4">
        <f t="shared" si="27"/>
        <v>4.2287238201983604</v>
      </c>
      <c r="G330" s="4">
        <f t="shared" si="28"/>
        <v>6.0656732182540898</v>
      </c>
      <c r="I330" s="4">
        <f t="shared" si="29"/>
        <v>1.0558722299657206</v>
      </c>
    </row>
    <row r="331" spans="1:9" x14ac:dyDescent="0.2">
      <c r="A331" s="4">
        <f>IF('True_Odds_Calculator_3-way'!A332="","",'True_Odds_Calculator_3-way'!A332)</f>
        <v>2.69</v>
      </c>
      <c r="B331" s="4">
        <f>IF('True_Odds_Calculator_3-way'!B332="","",'True_Odds_Calculator_3-way'!B332)</f>
        <v>3.61</v>
      </c>
      <c r="C331" s="4">
        <f>IF('True_Odds_Calculator_3-way'!C332="","",'True_Odds_Calculator_3-way'!C332)</f>
        <v>2.68</v>
      </c>
      <c r="D331" s="4">
        <f t="shared" si="25"/>
        <v>2.1889850503427288E-2</v>
      </c>
      <c r="E331" s="4">
        <f t="shared" si="26"/>
        <v>2.7438561318069223</v>
      </c>
      <c r="F331" s="4">
        <f t="shared" si="27"/>
        <v>3.7076627540280351</v>
      </c>
      <c r="G331" s="4">
        <f t="shared" si="28"/>
        <v>2.7334524804316862</v>
      </c>
      <c r="I331" s="4">
        <f t="shared" si="29"/>
        <v>1.0218898505034273</v>
      </c>
    </row>
    <row r="332" spans="1:9" x14ac:dyDescent="0.2">
      <c r="A332" s="4">
        <f>IF('True_Odds_Calculator_3-way'!A333="","",'True_Odds_Calculator_3-way'!A333)</f>
        <v>2.33</v>
      </c>
      <c r="B332" s="4">
        <f>IF('True_Odds_Calculator_3-way'!B333="","",'True_Odds_Calculator_3-way'!B333)</f>
        <v>3.47</v>
      </c>
      <c r="C332" s="4">
        <f>IF('True_Odds_Calculator_3-way'!C333="","",'True_Odds_Calculator_3-way'!C333)</f>
        <v>3.28</v>
      </c>
      <c r="D332" s="4">
        <f t="shared" si="25"/>
        <v>2.2247036177056811E-2</v>
      </c>
      <c r="E332" s="4">
        <f t="shared" si="26"/>
        <v>2.3709668248038702</v>
      </c>
      <c r="F332" s="4">
        <f t="shared" si="27"/>
        <v>3.561649816172356</v>
      </c>
      <c r="G332" s="4">
        <f t="shared" si="28"/>
        <v>3.3617697586950834</v>
      </c>
      <c r="I332" s="4">
        <f t="shared" si="29"/>
        <v>1.0222470361770568</v>
      </c>
    </row>
    <row r="333" spans="1:9" x14ac:dyDescent="0.2">
      <c r="A333" s="4">
        <f>IF('True_Odds_Calculator_3-way'!A334="","",'True_Odds_Calculator_3-way'!A334)</f>
        <v>3.17</v>
      </c>
      <c r="B333" s="4">
        <f>IF('True_Odds_Calculator_3-way'!B334="","",'True_Odds_Calculator_3-way'!B334)</f>
        <v>3.5</v>
      </c>
      <c r="C333" s="4">
        <f>IF('True_Odds_Calculator_3-way'!C334="","",'True_Odds_Calculator_3-way'!C334)</f>
        <v>2.37</v>
      </c>
      <c r="D333" s="4">
        <f t="shared" si="25"/>
        <v>2.3112627233539129E-2</v>
      </c>
      <c r="E333" s="4">
        <f t="shared" si="26"/>
        <v>3.2493569082165394</v>
      </c>
      <c r="F333" s="4">
        <f t="shared" si="27"/>
        <v>3.596991922374543</v>
      </c>
      <c r="G333" s="4">
        <f t="shared" si="28"/>
        <v>2.4140786020855485</v>
      </c>
      <c r="I333" s="4">
        <f t="shared" si="29"/>
        <v>1.0231126272335391</v>
      </c>
    </row>
    <row r="334" spans="1:9" x14ac:dyDescent="0.2">
      <c r="A334" s="4">
        <f>IF('True_Odds_Calculator_3-way'!A335="","",'True_Odds_Calculator_3-way'!A335)</f>
        <v>1.25</v>
      </c>
      <c r="B334" s="4">
        <f>IF('True_Odds_Calculator_3-way'!B335="","",'True_Odds_Calculator_3-way'!B335)</f>
        <v>6.81</v>
      </c>
      <c r="C334" s="4">
        <f>IF('True_Odds_Calculator_3-way'!C335="","",'True_Odds_Calculator_3-way'!C335)</f>
        <v>12.28</v>
      </c>
      <c r="D334" s="4">
        <f t="shared" si="25"/>
        <v>2.8276102876111597E-2</v>
      </c>
      <c r="E334" s="4">
        <f t="shared" si="26"/>
        <v>1.2649027163903865</v>
      </c>
      <c r="F334" s="4">
        <f t="shared" si="27"/>
        <v>7.2770929730683029</v>
      </c>
      <c r="G334" s="4">
        <f t="shared" si="28"/>
        <v>13.887373404128127</v>
      </c>
      <c r="I334" s="4">
        <f t="shared" si="29"/>
        <v>1.0282761028761116</v>
      </c>
    </row>
    <row r="335" spans="1:9" x14ac:dyDescent="0.2">
      <c r="A335" s="4">
        <f>IF('True_Odds_Calculator_3-way'!A336="","",'True_Odds_Calculator_3-way'!A336)</f>
        <v>3.65</v>
      </c>
      <c r="B335" s="4">
        <f>IF('True_Odds_Calculator_3-way'!B336="","",'True_Odds_Calculator_3-way'!B336)</f>
        <v>4.0599999999999996</v>
      </c>
      <c r="C335" s="4">
        <f>IF('True_Odds_Calculator_3-way'!C336="","",'True_Odds_Calculator_3-way'!C336)</f>
        <v>1.99</v>
      </c>
      <c r="D335" s="4">
        <f t="shared" si="25"/>
        <v>2.2790584273008285E-2</v>
      </c>
      <c r="E335" s="4">
        <f t="shared" si="26"/>
        <v>3.7540956059358126</v>
      </c>
      <c r="F335" s="4">
        <f t="shared" si="27"/>
        <v>4.189208846688742</v>
      </c>
      <c r="G335" s="4">
        <f t="shared" si="28"/>
        <v>2.0205461196562928</v>
      </c>
      <c r="I335" s="4">
        <f t="shared" si="29"/>
        <v>1.0227905842730083</v>
      </c>
    </row>
    <row r="336" spans="1:9" x14ac:dyDescent="0.2">
      <c r="A336" s="4">
        <f>IF('True_Odds_Calculator_3-way'!A337="","",'True_Odds_Calculator_3-way'!A337)</f>
        <v>2.2799999999999998</v>
      </c>
      <c r="B336" s="4">
        <f>IF('True_Odds_Calculator_3-way'!B337="","",'True_Odds_Calculator_3-way'!B337)</f>
        <v>3.84</v>
      </c>
      <c r="C336" s="4">
        <f>IF('True_Odds_Calculator_3-way'!C337="","",'True_Odds_Calculator_3-way'!C337)</f>
        <v>3.09</v>
      </c>
      <c r="D336" s="4">
        <f t="shared" si="25"/>
        <v>2.2637753363992541E-2</v>
      </c>
      <c r="E336" s="4">
        <f t="shared" si="26"/>
        <v>2.3199133967490853</v>
      </c>
      <c r="F336" s="4">
        <f t="shared" si="27"/>
        <v>3.9545894668893222</v>
      </c>
      <c r="G336" s="4">
        <f t="shared" si="28"/>
        <v>3.1637692467456651</v>
      </c>
      <c r="I336" s="4">
        <f t="shared" si="29"/>
        <v>1.0226377533639925</v>
      </c>
    </row>
    <row r="337" spans="1:9" x14ac:dyDescent="0.2">
      <c r="A337" s="4">
        <f>IF('True_Odds_Calculator_3-way'!A338="","",'True_Odds_Calculator_3-way'!A338)</f>
        <v>2.94</v>
      </c>
      <c r="B337" s="4">
        <f>IF('True_Odds_Calculator_3-way'!B338="","",'True_Odds_Calculator_3-way'!B338)</f>
        <v>3.56</v>
      </c>
      <c r="C337" s="4">
        <f>IF('True_Odds_Calculator_3-way'!C338="","",'True_Odds_Calculator_3-way'!C338)</f>
        <v>2.5</v>
      </c>
      <c r="D337" s="4">
        <f t="shared" si="25"/>
        <v>2.1034930826262954E-2</v>
      </c>
      <c r="E337" s="4">
        <f t="shared" si="26"/>
        <v>3.0018814819347135</v>
      </c>
      <c r="F337" s="4">
        <f t="shared" si="27"/>
        <v>3.6511376955850334</v>
      </c>
      <c r="G337" s="4">
        <f t="shared" si="28"/>
        <v>2.5446046523689732</v>
      </c>
      <c r="I337" s="4">
        <f t="shared" si="29"/>
        <v>1.021034930826263</v>
      </c>
    </row>
    <row r="338" spans="1:9" x14ac:dyDescent="0.2">
      <c r="A338" s="4">
        <f>IF('True_Odds_Calculator_3-way'!A339="","",'True_Odds_Calculator_3-way'!A339)</f>
        <v>2.29</v>
      </c>
      <c r="B338" s="4">
        <f>IF('True_Odds_Calculator_3-way'!B339="","",'True_Odds_Calculator_3-way'!B339)</f>
        <v>3.72</v>
      </c>
      <c r="C338" s="4">
        <f>IF('True_Odds_Calculator_3-way'!C339="","",'True_Odds_Calculator_3-way'!C339)</f>
        <v>3.11</v>
      </c>
      <c r="D338" s="4">
        <f t="shared" si="25"/>
        <v>2.7041835368627476E-2</v>
      </c>
      <c r="E338" s="4">
        <f t="shared" si="26"/>
        <v>2.3382663402446191</v>
      </c>
      <c r="F338" s="4">
        <f t="shared" si="27"/>
        <v>3.8490664172696101</v>
      </c>
      <c r="G338" s="4">
        <f t="shared" si="28"/>
        <v>3.1996983248931725</v>
      </c>
      <c r="I338" s="4">
        <f t="shared" si="29"/>
        <v>1.0270418353686275</v>
      </c>
    </row>
    <row r="339" spans="1:9" x14ac:dyDescent="0.2">
      <c r="A339" s="4">
        <f>IF('True_Odds_Calculator_3-way'!A340="","",'True_Odds_Calculator_3-way'!A340)</f>
        <v>25.71</v>
      </c>
      <c r="B339" s="4">
        <f>IF('True_Odds_Calculator_3-way'!B340="","",'True_Odds_Calculator_3-way'!B340)</f>
        <v>11.26</v>
      </c>
      <c r="C339" s="4">
        <f>IF('True_Odds_Calculator_3-way'!C340="","",'True_Odds_Calculator_3-way'!C340)</f>
        <v>1.1000000000000001</v>
      </c>
      <c r="D339" s="4">
        <f t="shared" si="25"/>
        <v>3.6796227255738501E-2</v>
      </c>
      <c r="E339" s="4">
        <f t="shared" si="26"/>
        <v>37.551686565415913</v>
      </c>
      <c r="F339" s="4">
        <f t="shared" si="27"/>
        <v>13.064289510110438</v>
      </c>
      <c r="G339" s="4">
        <f t="shared" si="28"/>
        <v>1.1150441195011578</v>
      </c>
      <c r="I339" s="4">
        <f t="shared" si="29"/>
        <v>1.0367962272557385</v>
      </c>
    </row>
    <row r="340" spans="1:9" x14ac:dyDescent="0.2">
      <c r="A340" s="4">
        <f>IF('True_Odds_Calculator_3-way'!A341="","",'True_Odds_Calculator_3-way'!A341)</f>
        <v>1.87</v>
      </c>
      <c r="B340" s="4">
        <f>IF('True_Odds_Calculator_3-way'!B341="","",'True_Odds_Calculator_3-way'!B341)</f>
        <v>4.1900000000000004</v>
      </c>
      <c r="C340" s="4">
        <f>IF('True_Odds_Calculator_3-way'!C341="","",'True_Odds_Calculator_3-way'!C341)</f>
        <v>3.91</v>
      </c>
      <c r="D340" s="4">
        <f t="shared" si="25"/>
        <v>2.9177318478968317E-2</v>
      </c>
      <c r="E340" s="4">
        <f t="shared" si="26"/>
        <v>1.9046400605386118</v>
      </c>
      <c r="F340" s="4">
        <f t="shared" si="27"/>
        <v>4.3680003296386332</v>
      </c>
      <c r="G340" s="4">
        <f t="shared" si="28"/>
        <v>4.0645664034571336</v>
      </c>
      <c r="I340" s="4">
        <f t="shared" si="29"/>
        <v>1.0291773184789683</v>
      </c>
    </row>
    <row r="341" spans="1:9" x14ac:dyDescent="0.2">
      <c r="A341" s="4">
        <f>IF('True_Odds_Calculator_3-way'!A342="","",'True_Odds_Calculator_3-way'!A342)</f>
        <v>1.35</v>
      </c>
      <c r="B341" s="4">
        <f>IF('True_Odds_Calculator_3-way'!B342="","",'True_Odds_Calculator_3-way'!B342)</f>
        <v>5.56</v>
      </c>
      <c r="C341" s="4">
        <f>IF('True_Odds_Calculator_3-way'!C342="","",'True_Odds_Calculator_3-way'!C342)</f>
        <v>8.83</v>
      </c>
      <c r="D341" s="4">
        <f t="shared" si="25"/>
        <v>3.3847138974362201E-2</v>
      </c>
      <c r="E341" s="4">
        <f t="shared" si="26"/>
        <v>1.3708801671912538</v>
      </c>
      <c r="F341" s="4">
        <f t="shared" si="27"/>
        <v>5.9321222094994415</v>
      </c>
      <c r="G341" s="4">
        <f t="shared" si="28"/>
        <v>9.807007558195739</v>
      </c>
      <c r="I341" s="4">
        <f t="shared" si="29"/>
        <v>1.0338471389743622</v>
      </c>
    </row>
    <row r="342" spans="1:9" x14ac:dyDescent="0.2">
      <c r="A342" s="4">
        <f>IF('True_Odds_Calculator_3-way'!A343="","",'True_Odds_Calculator_3-way'!A343)</f>
        <v>2.29</v>
      </c>
      <c r="B342" s="4">
        <f>IF('True_Odds_Calculator_3-way'!B343="","",'True_Odds_Calculator_3-way'!B343)</f>
        <v>3.5</v>
      </c>
      <c r="C342" s="4">
        <f>IF('True_Odds_Calculator_3-way'!C343="","",'True_Odds_Calculator_3-way'!C343)</f>
        <v>3.28</v>
      </c>
      <c r="D342" s="4">
        <f t="shared" si="25"/>
        <v>2.7273557202197152E-2</v>
      </c>
      <c r="E342" s="4">
        <f t="shared" si="26"/>
        <v>2.3386887287607867</v>
      </c>
      <c r="F342" s="4">
        <f t="shared" si="27"/>
        <v>3.6150270894639864</v>
      </c>
      <c r="G342" s="4">
        <f t="shared" si="28"/>
        <v>3.380812757201646</v>
      </c>
      <c r="I342" s="4">
        <f t="shared" si="29"/>
        <v>1.0272735572021972</v>
      </c>
    </row>
    <row r="343" spans="1:9" x14ac:dyDescent="0.2">
      <c r="A343" s="4">
        <f>IF('True_Odds_Calculator_3-way'!A344="","",'True_Odds_Calculator_3-way'!A344)</f>
        <v>7.71</v>
      </c>
      <c r="B343" s="4">
        <f>IF('True_Odds_Calculator_3-way'!B344="","",'True_Odds_Calculator_3-way'!B344)</f>
        <v>4.8899999999999997</v>
      </c>
      <c r="C343" s="4">
        <f>IF('True_Odds_Calculator_3-way'!C344="","",'True_Odds_Calculator_3-way'!C344)</f>
        <v>1.43</v>
      </c>
      <c r="D343" s="4">
        <f t="shared" si="25"/>
        <v>3.3501362927731426E-2</v>
      </c>
      <c r="E343" s="4">
        <f t="shared" si="26"/>
        <v>8.4363577726734373</v>
      </c>
      <c r="F343" s="4">
        <f t="shared" si="27"/>
        <v>5.1724533036227989</v>
      </c>
      <c r="G343" s="4">
        <f t="shared" si="28"/>
        <v>1.4532062255041054</v>
      </c>
      <c r="I343" s="4">
        <f t="shared" si="29"/>
        <v>1.0335013629277314</v>
      </c>
    </row>
    <row r="344" spans="1:9" x14ac:dyDescent="0.2">
      <c r="A344" s="4">
        <f>IF('True_Odds_Calculator_3-way'!A345="","",'True_Odds_Calculator_3-way'!A345)</f>
        <v>1.28</v>
      </c>
      <c r="B344" s="4">
        <f>IF('True_Odds_Calculator_3-way'!B345="","",'True_Odds_Calculator_3-way'!B345)</f>
        <v>6.08</v>
      </c>
      <c r="C344" s="4">
        <f>IF('True_Odds_Calculator_3-way'!C345="","",'True_Odds_Calculator_3-way'!C345)</f>
        <v>11.67</v>
      </c>
      <c r="D344" s="4">
        <f t="shared" si="25"/>
        <v>3.1413487123979511E-2</v>
      </c>
      <c r="E344" s="4">
        <f t="shared" si="26"/>
        <v>1.2973890189835227</v>
      </c>
      <c r="F344" s="4">
        <f t="shared" si="27"/>
        <v>6.4934001604583118</v>
      </c>
      <c r="G344" s="4">
        <f t="shared" si="28"/>
        <v>13.294576887284439</v>
      </c>
      <c r="I344" s="4">
        <f t="shared" si="29"/>
        <v>1.0314134871239795</v>
      </c>
    </row>
    <row r="345" spans="1:9" x14ac:dyDescent="0.2">
      <c r="A345" s="4">
        <f>IF('True_Odds_Calculator_3-way'!A346="","",'True_Odds_Calculator_3-way'!A346)</f>
        <v>3.2</v>
      </c>
      <c r="B345" s="4">
        <f>IF('True_Odds_Calculator_3-way'!B346="","",'True_Odds_Calculator_3-way'!B346)</f>
        <v>3.33</v>
      </c>
      <c r="C345" s="4">
        <f>IF('True_Odds_Calculator_3-way'!C346="","",'True_Odds_Calculator_3-way'!C346)</f>
        <v>2.41</v>
      </c>
      <c r="D345" s="4">
        <f t="shared" si="25"/>
        <v>2.7738059636399859E-2</v>
      </c>
      <c r="E345" s="4">
        <f t="shared" si="26"/>
        <v>3.297565953133855</v>
      </c>
      <c r="F345" s="4">
        <f t="shared" si="27"/>
        <v>3.4357852375571158</v>
      </c>
      <c r="G345" s="4">
        <f t="shared" si="28"/>
        <v>2.464925712654924</v>
      </c>
      <c r="I345" s="4">
        <f t="shared" si="29"/>
        <v>1.0277380596363999</v>
      </c>
    </row>
    <row r="346" spans="1:9" x14ac:dyDescent="0.2">
      <c r="A346" s="4">
        <f>IF('True_Odds_Calculator_3-way'!A347="","",'True_Odds_Calculator_3-way'!A347)</f>
        <v>1.72</v>
      </c>
      <c r="B346" s="4">
        <f>IF('True_Odds_Calculator_3-way'!B347="","",'True_Odds_Calculator_3-way'!B347)</f>
        <v>4.0199999999999996</v>
      </c>
      <c r="C346" s="4">
        <f>IF('True_Odds_Calculator_3-way'!C347="","",'True_Odds_Calculator_3-way'!C347)</f>
        <v>5.1100000000000003</v>
      </c>
      <c r="D346" s="4">
        <f t="shared" si="25"/>
        <v>2.5846283985343499E-2</v>
      </c>
      <c r="E346" s="4">
        <f t="shared" si="26"/>
        <v>1.7458712563279293</v>
      </c>
      <c r="F346" s="4">
        <f t="shared" si="27"/>
        <v>4.1642238130767577</v>
      </c>
      <c r="G346" s="4">
        <f t="shared" si="28"/>
        <v>5.345327157097052</v>
      </c>
      <c r="I346" s="4">
        <f t="shared" si="29"/>
        <v>1.0258462839853435</v>
      </c>
    </row>
    <row r="347" spans="1:9" x14ac:dyDescent="0.2">
      <c r="A347" s="4">
        <f>IF('True_Odds_Calculator_3-way'!A348="","",'True_Odds_Calculator_3-way'!A348)</f>
        <v>2.62</v>
      </c>
      <c r="B347" s="4">
        <f>IF('True_Odds_Calculator_3-way'!B348="","",'True_Odds_Calculator_3-way'!B348)</f>
        <v>3.41</v>
      </c>
      <c r="C347" s="4">
        <f>IF('True_Odds_Calculator_3-way'!C348="","",'True_Odds_Calculator_3-way'!C348)</f>
        <v>2.87</v>
      </c>
      <c r="D347" s="4">
        <f t="shared" si="25"/>
        <v>2.3366577026915358E-2</v>
      </c>
      <c r="E347" s="4">
        <f t="shared" si="26"/>
        <v>2.6745796401607538</v>
      </c>
      <c r="F347" s="4">
        <f t="shared" si="27"/>
        <v>3.503040795837562</v>
      </c>
      <c r="G347" s="4">
        <f t="shared" si="28"/>
        <v>2.935622990770606</v>
      </c>
      <c r="I347" s="4">
        <f t="shared" si="29"/>
        <v>1.0233665770269154</v>
      </c>
    </row>
    <row r="348" spans="1:9" x14ac:dyDescent="0.2">
      <c r="A348" s="4">
        <f>IF('True_Odds_Calculator_3-way'!A349="","",'True_Odds_Calculator_3-way'!A349)</f>
        <v>3.45</v>
      </c>
      <c r="B348" s="4">
        <f>IF('True_Odds_Calculator_3-way'!B349="","",'True_Odds_Calculator_3-way'!B349)</f>
        <v>2.95</v>
      </c>
      <c r="C348" s="4">
        <f>IF('True_Odds_Calculator_3-way'!C349="","",'True_Odds_Calculator_3-way'!C349)</f>
        <v>2.5499999999999998</v>
      </c>
      <c r="D348" s="4">
        <f t="shared" si="25"/>
        <v>2.0994986056323661E-2</v>
      </c>
      <c r="E348" s="4">
        <f t="shared" si="26"/>
        <v>3.5353585233367957</v>
      </c>
      <c r="F348" s="4">
        <f t="shared" si="27"/>
        <v>3.0121868063313362</v>
      </c>
      <c r="G348" s="4">
        <f t="shared" si="28"/>
        <v>2.5963334875636197</v>
      </c>
      <c r="I348" s="4">
        <f t="shared" si="29"/>
        <v>1.0209949860563237</v>
      </c>
    </row>
    <row r="349" spans="1:9" x14ac:dyDescent="0.2">
      <c r="A349" s="4">
        <f>IF('True_Odds_Calculator_3-way'!A350="","",'True_Odds_Calculator_3-way'!A350)</f>
        <v>6.78</v>
      </c>
      <c r="B349" s="4">
        <f>IF('True_Odds_Calculator_3-way'!B350="","",'True_Odds_Calculator_3-way'!B350)</f>
        <v>4.16</v>
      </c>
      <c r="C349" s="4">
        <f>IF('True_Odds_Calculator_3-way'!C350="","",'True_Odds_Calculator_3-way'!C350)</f>
        <v>1.57</v>
      </c>
      <c r="D349" s="4">
        <f t="shared" si="25"/>
        <v>2.4819915912582591E-2</v>
      </c>
      <c r="E349" s="4">
        <f t="shared" si="26"/>
        <v>7.1829111041228604</v>
      </c>
      <c r="F349" s="4">
        <f t="shared" si="27"/>
        <v>4.3082777812659074</v>
      </c>
      <c r="G349" s="4">
        <f t="shared" si="28"/>
        <v>1.5906612409486085</v>
      </c>
      <c r="I349" s="4">
        <f t="shared" si="29"/>
        <v>1.0248199159125826</v>
      </c>
    </row>
    <row r="350" spans="1:9" x14ac:dyDescent="0.2">
      <c r="A350" s="4">
        <f>IF('True_Odds_Calculator_3-way'!A351="","",'True_Odds_Calculator_3-way'!A351)</f>
        <v>2.2999999999999998</v>
      </c>
      <c r="B350" s="4">
        <f>IF('True_Odds_Calculator_3-way'!B351="","",'True_Odds_Calculator_3-way'!B351)</f>
        <v>3</v>
      </c>
      <c r="C350" s="4">
        <f>IF('True_Odds_Calculator_3-way'!C351="","",'True_Odds_Calculator_3-way'!C351)</f>
        <v>3.76</v>
      </c>
      <c r="D350" s="4">
        <f t="shared" si="25"/>
        <v>3.4073388837496221E-2</v>
      </c>
      <c r="E350" s="4">
        <f t="shared" si="26"/>
        <v>2.3616943803859693</v>
      </c>
      <c r="F350" s="4">
        <f t="shared" si="27"/>
        <v>3.1058260175578614</v>
      </c>
      <c r="G350" s="4">
        <f t="shared" si="28"/>
        <v>3.9277351635042392</v>
      </c>
      <c r="I350" s="4">
        <f t="shared" si="29"/>
        <v>1.0340733888374962</v>
      </c>
    </row>
    <row r="351" spans="1:9" x14ac:dyDescent="0.2">
      <c r="A351" s="4">
        <f>IF('True_Odds_Calculator_3-way'!A352="","",'True_Odds_Calculator_3-way'!A352)</f>
        <v>1.73</v>
      </c>
      <c r="B351" s="4">
        <f>IF('True_Odds_Calculator_3-way'!B352="","",'True_Odds_Calculator_3-way'!B352)</f>
        <v>3.41</v>
      </c>
      <c r="C351" s="4">
        <f>IF('True_Odds_Calculator_3-way'!C352="","",'True_Odds_Calculator_3-way'!C352)</f>
        <v>6.07</v>
      </c>
      <c r="D351" s="4">
        <f t="shared" si="25"/>
        <v>3.6034459844745736E-2</v>
      </c>
      <c r="E351" s="4">
        <f t="shared" si="26"/>
        <v>1.7667120499835614</v>
      </c>
      <c r="F351" s="4">
        <f t="shared" si="27"/>
        <v>3.5556358927004514</v>
      </c>
      <c r="G351" s="4">
        <f t="shared" si="28"/>
        <v>6.5473666971993563</v>
      </c>
      <c r="I351" s="4">
        <f t="shared" si="29"/>
        <v>1.0360344598447457</v>
      </c>
    </row>
    <row r="352" spans="1:9" x14ac:dyDescent="0.2">
      <c r="A352" s="4">
        <f>IF('True_Odds_Calculator_3-way'!A353="","",'True_Odds_Calculator_3-way'!A353)</f>
        <v>1.83</v>
      </c>
      <c r="B352" s="4">
        <f>IF('True_Odds_Calculator_3-way'!B353="","",'True_Odds_Calculator_3-way'!B353)</f>
        <v>3.43</v>
      </c>
      <c r="C352" s="4">
        <f>IF('True_Odds_Calculator_3-way'!C353="","",'True_Odds_Calculator_3-way'!C353)</f>
        <v>5.03</v>
      </c>
      <c r="D352" s="4">
        <f t="shared" si="25"/>
        <v>3.6800433993721127E-2</v>
      </c>
      <c r="E352" s="4">
        <f t="shared" si="26"/>
        <v>1.8720236832336079</v>
      </c>
      <c r="F352" s="4">
        <f t="shared" si="27"/>
        <v>3.5806567144273194</v>
      </c>
      <c r="G352" s="4">
        <f t="shared" si="28"/>
        <v>5.3607705941889554</v>
      </c>
      <c r="I352" s="4">
        <f t="shared" si="29"/>
        <v>1.0368004339937211</v>
      </c>
    </row>
    <row r="353" spans="1:9" x14ac:dyDescent="0.2">
      <c r="A353" s="4">
        <f>IF('True_Odds_Calculator_3-way'!A354="","",'True_Odds_Calculator_3-way'!A354)</f>
        <v>2.2000000000000002</v>
      </c>
      <c r="B353" s="4">
        <f>IF('True_Odds_Calculator_3-way'!B354="","",'True_Odds_Calculator_3-way'!B354)</f>
        <v>2.97</v>
      </c>
      <c r="C353" s="4">
        <f>IF('True_Odds_Calculator_3-way'!C354="","",'True_Odds_Calculator_3-way'!C354)</f>
        <v>4.1100000000000003</v>
      </c>
      <c r="D353" s="4">
        <f t="shared" si="25"/>
        <v>3.4554793678881257E-2</v>
      </c>
      <c r="E353" s="4">
        <f t="shared" si="26"/>
        <v>2.2571978032138169</v>
      </c>
      <c r="F353" s="4">
        <f t="shared" si="27"/>
        <v>3.0752002821585127</v>
      </c>
      <c r="G353" s="4">
        <f t="shared" si="28"/>
        <v>4.3142362338304947</v>
      </c>
      <c r="I353" s="4">
        <f t="shared" si="29"/>
        <v>1.0345547936788813</v>
      </c>
    </row>
    <row r="354" spans="1:9" x14ac:dyDescent="0.2">
      <c r="A354" s="4">
        <f>IF('True_Odds_Calculator_3-way'!A355="","",'True_Odds_Calculator_3-way'!A355)</f>
        <v>2.19</v>
      </c>
      <c r="B354" s="4">
        <f>IF('True_Odds_Calculator_3-way'!B355="","",'True_Odds_Calculator_3-way'!B355)</f>
        <v>3.3</v>
      </c>
      <c r="C354" s="4">
        <f>IF('True_Odds_Calculator_3-way'!C355="","",'True_Odds_Calculator_3-way'!C355)</f>
        <v>3.58</v>
      </c>
      <c r="D354" s="4">
        <f t="shared" si="25"/>
        <v>3.8980916535060528E-2</v>
      </c>
      <c r="E354" s="4">
        <f t="shared" si="26"/>
        <v>2.2541440796248766</v>
      </c>
      <c r="F354" s="4">
        <f t="shared" si="27"/>
        <v>3.4478399577826275</v>
      </c>
      <c r="G354" s="4">
        <f t="shared" si="28"/>
        <v>3.7546561947634682</v>
      </c>
      <c r="I354" s="4">
        <f t="shared" si="29"/>
        <v>1.0389809165350605</v>
      </c>
    </row>
    <row r="355" spans="1:9" x14ac:dyDescent="0.2">
      <c r="A355" s="4">
        <f>IF('True_Odds_Calculator_3-way'!A356="","",'True_Odds_Calculator_3-way'!A356)</f>
        <v>4.45</v>
      </c>
      <c r="B355" s="4">
        <f>IF('True_Odds_Calculator_3-way'!B356="","",'True_Odds_Calculator_3-way'!B356)</f>
        <v>3.75</v>
      </c>
      <c r="C355" s="4">
        <f>IF('True_Odds_Calculator_3-way'!C356="","",'True_Odds_Calculator_3-way'!C356)</f>
        <v>1.82</v>
      </c>
      <c r="D355" s="4">
        <f t="shared" si="25"/>
        <v>4.0836317240811493E-2</v>
      </c>
      <c r="E355" s="4">
        <f t="shared" si="26"/>
        <v>4.736934454567904</v>
      </c>
      <c r="F355" s="4">
        <f t="shared" si="27"/>
        <v>3.9517169592418697</v>
      </c>
      <c r="G355" s="4">
        <f t="shared" si="28"/>
        <v>1.8662341452923614</v>
      </c>
      <c r="I355" s="4">
        <f t="shared" si="29"/>
        <v>1.0408363172408115</v>
      </c>
    </row>
    <row r="356" spans="1:9" x14ac:dyDescent="0.2">
      <c r="A356" s="4">
        <f>IF('True_Odds_Calculator_3-way'!A357="","",'True_Odds_Calculator_3-way'!A357)</f>
        <v>1.51</v>
      </c>
      <c r="B356" s="4">
        <f>IF('True_Odds_Calculator_3-way'!B357="","",'True_Odds_Calculator_3-way'!B357)</f>
        <v>4.59</v>
      </c>
      <c r="C356" s="4">
        <f>IF('True_Odds_Calculator_3-way'!C357="","",'True_Odds_Calculator_3-way'!C357)</f>
        <v>6.1</v>
      </c>
      <c r="D356" s="4">
        <f t="shared" si="25"/>
        <v>4.405100560592401E-2</v>
      </c>
      <c r="E356" s="4">
        <f t="shared" si="26"/>
        <v>1.5442394002332027</v>
      </c>
      <c r="F356" s="4">
        <f t="shared" si="27"/>
        <v>4.9217138606450224</v>
      </c>
      <c r="G356" s="4">
        <f t="shared" si="28"/>
        <v>6.7001334897669294</v>
      </c>
      <c r="I356" s="4">
        <f t="shared" si="29"/>
        <v>1.044051005605924</v>
      </c>
    </row>
    <row r="357" spans="1:9" x14ac:dyDescent="0.2">
      <c r="A357" s="4">
        <f>IF('True_Odds_Calculator_3-way'!A358="","",'True_Odds_Calculator_3-way'!A358)</f>
        <v>3.48</v>
      </c>
      <c r="B357" s="4">
        <f>IF('True_Odds_Calculator_3-way'!B358="","",'True_Odds_Calculator_3-way'!B358)</f>
        <v>3.59</v>
      </c>
      <c r="C357" s="4">
        <f>IF('True_Odds_Calculator_3-way'!C358="","",'True_Odds_Calculator_3-way'!C358)</f>
        <v>2.14</v>
      </c>
      <c r="D357" s="4">
        <f t="shared" si="25"/>
        <v>3.3197573498674915E-2</v>
      </c>
      <c r="E357" s="4">
        <f t="shared" si="26"/>
        <v>3.6193793499061924</v>
      </c>
      <c r="F357" s="4">
        <f t="shared" si="27"/>
        <v>3.7385179710607526</v>
      </c>
      <c r="G357" s="4">
        <f t="shared" si="28"/>
        <v>2.1919063945259367</v>
      </c>
      <c r="I357" s="4">
        <f t="shared" si="29"/>
        <v>1.0331975734986749</v>
      </c>
    </row>
    <row r="358" spans="1:9" x14ac:dyDescent="0.2">
      <c r="A358" s="4">
        <f>IF('True_Odds_Calculator_3-way'!A359="","",'True_Odds_Calculator_3-way'!A359)</f>
        <v>3.73</v>
      </c>
      <c r="B358" s="4">
        <f>IF('True_Odds_Calculator_3-way'!B359="","",'True_Odds_Calculator_3-way'!B359)</f>
        <v>3.19</v>
      </c>
      <c r="C358" s="4">
        <f>IF('True_Odds_Calculator_3-way'!C359="","",'True_Odds_Calculator_3-way'!C359)</f>
        <v>2.27</v>
      </c>
      <c r="D358" s="4">
        <f t="shared" si="25"/>
        <v>2.2104772930993111E-2</v>
      </c>
      <c r="E358" s="4">
        <f t="shared" si="26"/>
        <v>3.8354109029699592</v>
      </c>
      <c r="F358" s="4">
        <f t="shared" si="27"/>
        <v>3.2667849367259612</v>
      </c>
      <c r="G358" s="4">
        <f t="shared" si="28"/>
        <v>2.3086137462014999</v>
      </c>
      <c r="I358" s="4">
        <f t="shared" si="29"/>
        <v>1.0221047729309931</v>
      </c>
    </row>
    <row r="359" spans="1:9" x14ac:dyDescent="0.2">
      <c r="A359" s="4">
        <f>IF('True_Odds_Calculator_3-way'!A360="","",'True_Odds_Calculator_3-way'!A360)</f>
        <v>1.52</v>
      </c>
      <c r="B359" s="4">
        <f>IF('True_Odds_Calculator_3-way'!B360="","",'True_Odds_Calculator_3-way'!B360)</f>
        <v>4.72</v>
      </c>
      <c r="C359" s="4">
        <f>IF('True_Odds_Calculator_3-way'!C360="","",'True_Odds_Calculator_3-way'!C360)</f>
        <v>6.46</v>
      </c>
      <c r="D359" s="4">
        <f t="shared" si="25"/>
        <v>2.4557905231673338E-2</v>
      </c>
      <c r="E359" s="4">
        <f t="shared" si="26"/>
        <v>1.5391511529297746</v>
      </c>
      <c r="F359" s="4">
        <f t="shared" si="27"/>
        <v>4.9096998583022025</v>
      </c>
      <c r="G359" s="4">
        <f t="shared" si="28"/>
        <v>6.8206871868289181</v>
      </c>
      <c r="I359" s="4">
        <f t="shared" si="29"/>
        <v>1.0245579052316733</v>
      </c>
    </row>
    <row r="360" spans="1:9" x14ac:dyDescent="0.2">
      <c r="A360" s="4">
        <f>IF('True_Odds_Calculator_3-way'!A361="","",'True_Odds_Calculator_3-way'!A361)</f>
        <v>2.58</v>
      </c>
      <c r="B360" s="4">
        <f>IF('True_Odds_Calculator_3-way'!B361="","",'True_Odds_Calculator_3-way'!B361)</f>
        <v>2.74</v>
      </c>
      <c r="C360" s="4">
        <f>IF('True_Odds_Calculator_3-way'!C361="","",'True_Odds_Calculator_3-way'!C361)</f>
        <v>3.37</v>
      </c>
      <c r="D360" s="4">
        <f t="shared" si="25"/>
        <v>4.9296307918951676E-2</v>
      </c>
      <c r="E360" s="4">
        <f t="shared" si="26"/>
        <v>2.6942210285036334</v>
      </c>
      <c r="F360" s="4">
        <f t="shared" si="27"/>
        <v>2.8691819362679256</v>
      </c>
      <c r="G360" s="4">
        <f t="shared" si="28"/>
        <v>3.5675577406389909</v>
      </c>
      <c r="I360" s="4">
        <f t="shared" si="29"/>
        <v>1.0492963079189517</v>
      </c>
    </row>
    <row r="361" spans="1:9" x14ac:dyDescent="0.2">
      <c r="A361" s="4">
        <f>IF('True_Odds_Calculator_3-way'!A362="","",'True_Odds_Calculator_3-way'!A362)</f>
        <v>1.29</v>
      </c>
      <c r="B361" s="4">
        <f>IF('True_Odds_Calculator_3-way'!B362="","",'True_Odds_Calculator_3-way'!B362)</f>
        <v>5.46</v>
      </c>
      <c r="C361" s="4">
        <f>IF('True_Odds_Calculator_3-way'!C362="","",'True_Odds_Calculator_3-way'!C362)</f>
        <v>10.16</v>
      </c>
      <c r="D361" s="4">
        <f t="shared" si="25"/>
        <v>5.6769178450189139E-2</v>
      </c>
      <c r="E361" s="4">
        <f t="shared" si="26"/>
        <v>1.3222777881991701</v>
      </c>
      <c r="F361" s="4">
        <f t="shared" si="27"/>
        <v>6.0891281395695511</v>
      </c>
      <c r="G361" s="4">
        <f t="shared" si="28"/>
        <v>12.578278183689649</v>
      </c>
      <c r="I361" s="4">
        <f t="shared" si="29"/>
        <v>1.0567691784501891</v>
      </c>
    </row>
    <row r="362" spans="1:9" x14ac:dyDescent="0.2">
      <c r="A362" s="4">
        <f>IF('True_Odds_Calculator_3-way'!A363="","",'True_Odds_Calculator_3-way'!A363)</f>
        <v>2.8</v>
      </c>
      <c r="B362" s="4">
        <f>IF('True_Odds_Calculator_3-way'!B363="","",'True_Odds_Calculator_3-way'!B363)</f>
        <v>3.35</v>
      </c>
      <c r="C362" s="4">
        <f>IF('True_Odds_Calculator_3-way'!C363="","",'True_Odds_Calculator_3-way'!C363)</f>
        <v>2.65</v>
      </c>
      <c r="D362" s="4">
        <f t="shared" si="25"/>
        <v>3.3008810395461996E-2</v>
      </c>
      <c r="E362" s="4">
        <f t="shared" si="26"/>
        <v>2.8890051139005104</v>
      </c>
      <c r="F362" s="4">
        <f t="shared" si="27"/>
        <v>3.4782061148814107</v>
      </c>
      <c r="G362" s="4">
        <f t="shared" si="28"/>
        <v>2.729588755284686</v>
      </c>
      <c r="I362" s="4">
        <f t="shared" si="29"/>
        <v>1.033008810395462</v>
      </c>
    </row>
    <row r="363" spans="1:9" x14ac:dyDescent="0.2">
      <c r="A363" s="4">
        <f>IF('True_Odds_Calculator_3-way'!A364="","",'True_Odds_Calculator_3-way'!A364)</f>
        <v>1.88</v>
      </c>
      <c r="B363" s="4">
        <f>IF('True_Odds_Calculator_3-way'!B364="","",'True_Odds_Calculator_3-way'!B364)</f>
        <v>3.3</v>
      </c>
      <c r="C363" s="4">
        <f>IF('True_Odds_Calculator_3-way'!C364="","",'True_Odds_Calculator_3-way'!C364)</f>
        <v>4.9400000000000004</v>
      </c>
      <c r="D363" s="4">
        <f t="shared" si="25"/>
        <v>3.7374346444895012E-2</v>
      </c>
      <c r="E363" s="4">
        <f t="shared" si="26"/>
        <v>1.9250879805429413</v>
      </c>
      <c r="F363" s="4">
        <f t="shared" si="27"/>
        <v>3.4414856027213481</v>
      </c>
      <c r="G363" s="4">
        <f t="shared" si="28"/>
        <v>5.2639603905978039</v>
      </c>
      <c r="I363" s="4">
        <f t="shared" si="29"/>
        <v>1.037374346444895</v>
      </c>
    </row>
    <row r="364" spans="1:9" x14ac:dyDescent="0.2">
      <c r="A364" s="4">
        <f>IF('True_Odds_Calculator_3-way'!A365="","",'True_Odds_Calculator_3-way'!A365)</f>
        <v>2.5299999999999998</v>
      </c>
      <c r="B364" s="4">
        <f>IF('True_Odds_Calculator_3-way'!B365="","",'True_Odds_Calculator_3-way'!B365)</f>
        <v>3.02</v>
      </c>
      <c r="C364" s="4">
        <f>IF('True_Odds_Calculator_3-way'!C365="","",'True_Odds_Calculator_3-way'!C365)</f>
        <v>3.26</v>
      </c>
      <c r="D364" s="4">
        <f t="shared" si="25"/>
        <v>3.313121106828576E-2</v>
      </c>
      <c r="E364" s="4">
        <f t="shared" si="26"/>
        <v>2.6027217496014332</v>
      </c>
      <c r="F364" s="4">
        <f t="shared" si="27"/>
        <v>3.124198537713359</v>
      </c>
      <c r="G364" s="4">
        <f t="shared" si="28"/>
        <v>3.3817517987871053</v>
      </c>
      <c r="I364" s="4">
        <f t="shared" si="29"/>
        <v>1.0331312110682858</v>
      </c>
    </row>
    <row r="365" spans="1:9" x14ac:dyDescent="0.2">
      <c r="A365" s="4">
        <f>IF('True_Odds_Calculator_3-way'!A366="","",'True_Odds_Calculator_3-way'!A366)</f>
        <v>2.5499999999999998</v>
      </c>
      <c r="B365" s="4">
        <f>IF('True_Odds_Calculator_3-way'!B366="","",'True_Odds_Calculator_3-way'!B366)</f>
        <v>2.9</v>
      </c>
      <c r="C365" s="4">
        <f>IF('True_Odds_Calculator_3-way'!C366="","",'True_Odds_Calculator_3-way'!C366)</f>
        <v>3.37</v>
      </c>
      <c r="D365" s="4">
        <f t="shared" si="25"/>
        <v>3.372035399650497E-2</v>
      </c>
      <c r="E365" s="4">
        <f t="shared" si="26"/>
        <v>2.6252455787054512</v>
      </c>
      <c r="F365" s="4">
        <f t="shared" si="27"/>
        <v>2.9977145285814233</v>
      </c>
      <c r="G365" s="4">
        <f t="shared" si="28"/>
        <v>3.5026786571810735</v>
      </c>
      <c r="I365" s="4">
        <f t="shared" si="29"/>
        <v>1.033720353996505</v>
      </c>
    </row>
    <row r="366" spans="1:9" x14ac:dyDescent="0.2">
      <c r="A366" s="4">
        <f>IF('True_Odds_Calculator_3-way'!A367="","",'True_Odds_Calculator_3-way'!A367)</f>
        <v>1.92</v>
      </c>
      <c r="B366" s="4">
        <f>IF('True_Odds_Calculator_3-way'!B367="","",'True_Odds_Calculator_3-way'!B367)</f>
        <v>3.64</v>
      </c>
      <c r="C366" s="4">
        <f>IF('True_Odds_Calculator_3-way'!C367="","",'True_Odds_Calculator_3-way'!C367)</f>
        <v>4.0999999999999996</v>
      </c>
      <c r="D366" s="4">
        <f t="shared" si="25"/>
        <v>3.9461047082998357E-2</v>
      </c>
      <c r="E366" s="4">
        <f t="shared" si="26"/>
        <v>1.9697460752755189</v>
      </c>
      <c r="F366" s="4">
        <f t="shared" si="27"/>
        <v>3.8230451210747658</v>
      </c>
      <c r="G366" s="4">
        <f t="shared" si="28"/>
        <v>4.3337178256555866</v>
      </c>
      <c r="I366" s="4">
        <f t="shared" si="29"/>
        <v>1.0394610470829984</v>
      </c>
    </row>
    <row r="367" spans="1:9" x14ac:dyDescent="0.2">
      <c r="A367" s="4">
        <f>IF('True_Odds_Calculator_3-way'!A368="","",'True_Odds_Calculator_3-way'!A368)</f>
        <v>2.37</v>
      </c>
      <c r="B367" s="4">
        <f>IF('True_Odds_Calculator_3-way'!B368="","",'True_Odds_Calculator_3-way'!B368)</f>
        <v>3.1</v>
      </c>
      <c r="C367" s="4">
        <f>IF('True_Odds_Calculator_3-way'!C368="","",'True_Odds_Calculator_3-way'!C368)</f>
        <v>3.4</v>
      </c>
      <c r="D367" s="4">
        <f t="shared" si="25"/>
        <v>3.8639220490156001E-2</v>
      </c>
      <c r="E367" s="4">
        <f t="shared" si="26"/>
        <v>2.4446220494017248</v>
      </c>
      <c r="F367" s="4">
        <f t="shared" si="27"/>
        <v>3.2289217882872014</v>
      </c>
      <c r="G367" s="4">
        <f t="shared" si="28"/>
        <v>3.5557084428586334</v>
      </c>
      <c r="I367" s="4">
        <f t="shared" si="29"/>
        <v>1.038639220490156</v>
      </c>
    </row>
    <row r="368" spans="1:9" x14ac:dyDescent="0.2">
      <c r="A368" s="4">
        <f>IF('True_Odds_Calculator_3-way'!A369="","",'True_Odds_Calculator_3-way'!A369)</f>
        <v>1.6</v>
      </c>
      <c r="B368" s="4">
        <f>IF('True_Odds_Calculator_3-way'!B369="","",'True_Odds_Calculator_3-way'!B369)</f>
        <v>4.17</v>
      </c>
      <c r="C368" s="4">
        <f>IF('True_Odds_Calculator_3-way'!C369="","",'True_Odds_Calculator_3-way'!C369)</f>
        <v>5.87</v>
      </c>
      <c r="D368" s="4">
        <f t="shared" si="25"/>
        <v>3.5165904754901334E-2</v>
      </c>
      <c r="E368" s="4">
        <f t="shared" si="26"/>
        <v>1.6305818050406045</v>
      </c>
      <c r="F368" s="4">
        <f t="shared" si="27"/>
        <v>4.3843076204329003</v>
      </c>
      <c r="G368" s="4">
        <f t="shared" si="28"/>
        <v>6.303748000133055</v>
      </c>
      <c r="I368" s="4">
        <f t="shared" si="29"/>
        <v>1.0351659047549013</v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4" t="str">
        <f t="shared" si="30"/>
        <v/>
      </c>
      <c r="E421" s="4" t="str">
        <f t="shared" si="31"/>
        <v/>
      </c>
      <c r="F421" s="4" t="str">
        <f t="shared" si="32"/>
        <v/>
      </c>
      <c r="G421" s="4" t="str">
        <f t="shared" si="33"/>
        <v/>
      </c>
      <c r="I421" s="4" t="str">
        <f t="shared" si="34"/>
        <v/>
      </c>
    </row>
    <row r="422" spans="1: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4" t="str">
        <f t="shared" si="30"/>
        <v/>
      </c>
      <c r="E422" s="4" t="str">
        <f t="shared" si="31"/>
        <v/>
      </c>
      <c r="F422" s="4" t="str">
        <f t="shared" si="32"/>
        <v/>
      </c>
      <c r="G422" s="4" t="str">
        <f t="shared" si="33"/>
        <v/>
      </c>
      <c r="I422" s="4" t="str">
        <f t="shared" si="34"/>
        <v/>
      </c>
    </row>
    <row r="423" spans="1: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4" t="str">
        <f t="shared" si="30"/>
        <v/>
      </c>
      <c r="E423" s="4" t="str">
        <f t="shared" si="31"/>
        <v/>
      </c>
      <c r="F423" s="4" t="str">
        <f t="shared" si="32"/>
        <v/>
      </c>
      <c r="G423" s="4" t="str">
        <f t="shared" si="33"/>
        <v/>
      </c>
      <c r="I423" s="4" t="str">
        <f t="shared" si="34"/>
        <v/>
      </c>
    </row>
    <row r="424" spans="1: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4" t="str">
        <f t="shared" si="30"/>
        <v/>
      </c>
      <c r="E424" s="4" t="str">
        <f t="shared" si="31"/>
        <v/>
      </c>
      <c r="F424" s="4" t="str">
        <f t="shared" si="32"/>
        <v/>
      </c>
      <c r="G424" s="4" t="str">
        <f t="shared" si="33"/>
        <v/>
      </c>
      <c r="I424" s="4" t="str">
        <f t="shared" si="34"/>
        <v/>
      </c>
    </row>
    <row r="425" spans="1: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4" t="str">
        <f t="shared" si="60"/>
        <v/>
      </c>
      <c r="E812" s="4" t="str">
        <f t="shared" si="61"/>
        <v/>
      </c>
      <c r="F812" s="4" t="str">
        <f t="shared" si="62"/>
        <v/>
      </c>
      <c r="G812" s="4" t="str">
        <f t="shared" si="63"/>
        <v/>
      </c>
      <c r="I812" s="4" t="str">
        <f t="shared" si="64"/>
        <v/>
      </c>
    </row>
    <row r="813" spans="1: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4" t="str">
        <f t="shared" si="60"/>
        <v/>
      </c>
      <c r="E815" s="4" t="str">
        <f t="shared" si="61"/>
        <v/>
      </c>
      <c r="F815" s="4" t="str">
        <f t="shared" si="62"/>
        <v/>
      </c>
      <c r="G815" s="4" t="str">
        <f t="shared" si="63"/>
        <v/>
      </c>
      <c r="I815" s="4" t="str">
        <f t="shared" si="64"/>
        <v/>
      </c>
    </row>
    <row r="816" spans="1: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4" t="str">
        <f t="shared" si="60"/>
        <v/>
      </c>
      <c r="E816" s="4" t="str">
        <f t="shared" si="61"/>
        <v/>
      </c>
      <c r="F816" s="4" t="str">
        <f t="shared" si="62"/>
        <v/>
      </c>
      <c r="G816" s="4" t="str">
        <f t="shared" si="63"/>
        <v/>
      </c>
      <c r="I816" s="4" t="str">
        <f t="shared" si="64"/>
        <v/>
      </c>
    </row>
    <row r="817" spans="1: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2.09</v>
      </c>
      <c r="B2" s="4">
        <f>IF('True_Odds_Calculator_2-way'!B3="","",'True_Odds_Calculator_2-way'!B3)</f>
        <v>1.79</v>
      </c>
      <c r="C2" s="4">
        <f>1/A2</f>
        <v>0.47846889952153115</v>
      </c>
      <c r="D2">
        <f>1/B2</f>
        <v>0.55865921787709494</v>
      </c>
      <c r="E2">
        <f>C2+D2-1</f>
        <v>3.7128117398625982E-2</v>
      </c>
      <c r="F2">
        <f>C2+D2-(C2*D2)-1</f>
        <v>-0.23017294378658693</v>
      </c>
      <c r="G2">
        <v>0</v>
      </c>
      <c r="H2">
        <f>C2*D2</f>
        <v>0.26730106118521291</v>
      </c>
      <c r="I2">
        <f>((-4*F2*H2)^0.5)/(2*F2)</f>
        <v>-1.077638764691236</v>
      </c>
      <c r="J2">
        <f>(-((-4*F2*H2)^0.5))/(2*F2)</f>
        <v>1.077638764691236</v>
      </c>
      <c r="K2">
        <f>IF(A2="","",(C2/($J2+C2-($J2*C2))))</f>
        <v>0.45984913425207868</v>
      </c>
      <c r="L2">
        <f>IF(B2="","",(D2/($J2+D2-($J2*D2))))</f>
        <v>0.54015086574792148</v>
      </c>
      <c r="M2">
        <f>IF(A2="","",1/K2)</f>
        <v>2.1746262535134471</v>
      </c>
      <c r="N2">
        <f>IF(B2="","",1/L2)</f>
        <v>1.8513346241060764</v>
      </c>
    </row>
    <row r="3" spans="1:14" x14ac:dyDescent="0.25">
      <c r="A3" s="4">
        <f>IF('True_Odds_Calculator_2-way'!A4="","",'True_Odds_Calculator_2-way'!A4)</f>
        <v>1.81</v>
      </c>
      <c r="B3" s="4">
        <f>IF('True_Odds_Calculator_2-way'!B4="","",'True_Odds_Calculator_2-way'!B4)</f>
        <v>2.09</v>
      </c>
      <c r="C3" s="4">
        <f t="shared" ref="C3:C66" si="0">1/A3</f>
        <v>0.5524861878453039</v>
      </c>
      <c r="D3">
        <f t="shared" ref="D3:D66" si="1">1/B3</f>
        <v>0.47846889952153115</v>
      </c>
      <c r="E3">
        <f t="shared" ref="E3:E66" si="2">C3+D3-1</f>
        <v>3.0955087366835166E-2</v>
      </c>
      <c r="F3">
        <f t="shared" ref="F3:F66" si="3">C3+D3-(C3*D3)-1</f>
        <v>-0.23339237093235332</v>
      </c>
      <c r="G3">
        <v>0</v>
      </c>
      <c r="H3">
        <f t="shared" ref="H3:H66" si="4">C3*D3</f>
        <v>0.26434745829918849</v>
      </c>
      <c r="I3">
        <f t="shared" ref="I3:I66" si="5">((-4*F3*H3)^0.5)/(2*F3)</f>
        <v>-1.064251428023502</v>
      </c>
      <c r="J3">
        <f t="shared" ref="J3:J66" si="6">(-((-4*F3*H3)^0.5))/(2*F3)</f>
        <v>1.064251428023502</v>
      </c>
      <c r="K3">
        <f t="shared" ref="K3:K66" si="7">IF(A3="","",(C3/($J3+C3-($J3*C3))))</f>
        <v>0.53704433642160887</v>
      </c>
      <c r="L3">
        <f t="shared" ref="L3:L66" si="8">IF(B3="","",(D3/($J3+D3-($J3*D3))))</f>
        <v>0.46295566357839102</v>
      </c>
      <c r="M3">
        <f t="shared" ref="M3:M66" si="9">IF(A3="","",1/K3)</f>
        <v>1.8620436566990362</v>
      </c>
      <c r="N3">
        <f t="shared" ref="N3:N66" si="10">IF(B3="","",1/L3)</f>
        <v>2.1600340565456171</v>
      </c>
    </row>
    <row r="4" spans="1:14" x14ac:dyDescent="0.25">
      <c r="A4" s="4">
        <f>IF('True_Odds_Calculator_2-way'!A5="","",'True_Odds_Calculator_2-way'!A5)</f>
        <v>1.94</v>
      </c>
      <c r="B4" s="4">
        <f>IF('True_Odds_Calculator_2-way'!B5="","",'True_Odds_Calculator_2-way'!B5)</f>
        <v>1.94</v>
      </c>
      <c r="C4" s="4">
        <f t="shared" si="0"/>
        <v>0.51546391752577325</v>
      </c>
      <c r="D4">
        <f t="shared" si="1"/>
        <v>0.51546391752577325</v>
      </c>
      <c r="E4">
        <f t="shared" si="2"/>
        <v>3.0927835051546504E-2</v>
      </c>
      <c r="F4">
        <f t="shared" si="3"/>
        <v>-0.23477521521947065</v>
      </c>
      <c r="G4">
        <v>0</v>
      </c>
      <c r="H4">
        <f t="shared" si="4"/>
        <v>0.26570305027101715</v>
      </c>
      <c r="I4">
        <f t="shared" si="5"/>
        <v>-1.0638297872340428</v>
      </c>
      <c r="J4">
        <f t="shared" si="6"/>
        <v>1.0638297872340428</v>
      </c>
      <c r="K4">
        <f t="shared" si="7"/>
        <v>0.49999999999999989</v>
      </c>
      <c r="L4">
        <f t="shared" si="8"/>
        <v>0.49999999999999989</v>
      </c>
      <c r="M4">
        <f t="shared" si="9"/>
        <v>2.0000000000000004</v>
      </c>
      <c r="N4">
        <f t="shared" si="10"/>
        <v>2.0000000000000004</v>
      </c>
    </row>
    <row r="5" spans="1:14" x14ac:dyDescent="0.25">
      <c r="A5" s="4">
        <f>IF('True_Odds_Calculator_2-way'!A6="","",'True_Odds_Calculator_2-way'!A6)</f>
        <v>1.77</v>
      </c>
      <c r="B5" s="4">
        <f>IF('True_Odds_Calculator_2-way'!B6="","",'True_Odds_Calculator_2-way'!B6)</f>
        <v>2.13</v>
      </c>
      <c r="C5" s="4">
        <f t="shared" si="0"/>
        <v>0.56497175141242939</v>
      </c>
      <c r="D5">
        <f t="shared" si="1"/>
        <v>0.46948356807511737</v>
      </c>
      <c r="E5">
        <f t="shared" si="2"/>
        <v>3.4455319487546765E-2</v>
      </c>
      <c r="F5">
        <f t="shared" si="3"/>
        <v>-0.23078963422720888</v>
      </c>
      <c r="G5">
        <v>0</v>
      </c>
      <c r="H5">
        <f t="shared" si="4"/>
        <v>0.26524495371475559</v>
      </c>
      <c r="I5">
        <f t="shared" si="5"/>
        <v>-1.0720509244860594</v>
      </c>
      <c r="J5">
        <f t="shared" si="6"/>
        <v>1.0720509244860594</v>
      </c>
      <c r="K5">
        <f t="shared" si="7"/>
        <v>0.54780136279077696</v>
      </c>
      <c r="L5">
        <f t="shared" si="8"/>
        <v>0.45219863720922326</v>
      </c>
      <c r="M5">
        <f t="shared" si="9"/>
        <v>1.8254792118542653</v>
      </c>
      <c r="N5">
        <f t="shared" si="10"/>
        <v>2.2114175446692466</v>
      </c>
    </row>
    <row r="6" spans="1:14" x14ac:dyDescent="0.25">
      <c r="A6" s="4">
        <f>IF('True_Odds_Calculator_2-way'!A7="","",'True_Odds_Calculator_2-way'!A7)</f>
        <v>2.14</v>
      </c>
      <c r="B6" s="4">
        <f>IF('True_Odds_Calculator_2-way'!B7="","",'True_Odds_Calculator_2-way'!B7)</f>
        <v>1.76</v>
      </c>
      <c r="C6" s="4">
        <f t="shared" si="0"/>
        <v>0.46728971962616822</v>
      </c>
      <c r="D6">
        <f t="shared" si="1"/>
        <v>0.56818181818181823</v>
      </c>
      <c r="E6">
        <f t="shared" si="2"/>
        <v>3.5471537807986397E-2</v>
      </c>
      <c r="F6">
        <f t="shared" si="3"/>
        <v>-0.23003398470688197</v>
      </c>
      <c r="G6">
        <v>0</v>
      </c>
      <c r="H6">
        <f t="shared" si="4"/>
        <v>0.26550552251486831</v>
      </c>
      <c r="I6">
        <f t="shared" si="5"/>
        <v>-1.0743376064838499</v>
      </c>
      <c r="J6">
        <f t="shared" si="6"/>
        <v>1.0743376064838499</v>
      </c>
      <c r="K6">
        <f t="shared" si="7"/>
        <v>0.4494897427831781</v>
      </c>
      <c r="L6">
        <f t="shared" si="8"/>
        <v>0.55051025721682212</v>
      </c>
      <c r="M6">
        <f t="shared" si="9"/>
        <v>2.2247448713915889</v>
      </c>
      <c r="N6">
        <f t="shared" si="10"/>
        <v>1.8164965809277254</v>
      </c>
    </row>
    <row r="7" spans="1:14" x14ac:dyDescent="0.25">
      <c r="A7" s="4">
        <f>IF('True_Odds_Calculator_2-way'!A8="","",'True_Odds_Calculator_2-way'!A8)</f>
        <v>2.13</v>
      </c>
      <c r="B7" s="4">
        <f>IF('True_Odds_Calculator_2-way'!B8="","",'True_Odds_Calculator_2-way'!B8)</f>
        <v>1.77</v>
      </c>
      <c r="C7" s="4">
        <f t="shared" si="0"/>
        <v>0.46948356807511737</v>
      </c>
      <c r="D7">
        <f t="shared" si="1"/>
        <v>0.56497175141242939</v>
      </c>
      <c r="E7">
        <f t="shared" si="2"/>
        <v>3.4455319487546765E-2</v>
      </c>
      <c r="F7">
        <f t="shared" si="3"/>
        <v>-0.23078963422720888</v>
      </c>
      <c r="G7">
        <v>0</v>
      </c>
      <c r="H7">
        <f t="shared" si="4"/>
        <v>0.26524495371475559</v>
      </c>
      <c r="I7">
        <f t="shared" si="5"/>
        <v>-1.0720509244860594</v>
      </c>
      <c r="J7">
        <f t="shared" si="6"/>
        <v>1.0720509244860594</v>
      </c>
      <c r="K7">
        <f t="shared" si="7"/>
        <v>0.45219863720922326</v>
      </c>
      <c r="L7">
        <f t="shared" si="8"/>
        <v>0.54780136279077696</v>
      </c>
      <c r="M7">
        <f t="shared" si="9"/>
        <v>2.2114175446692466</v>
      </c>
      <c r="N7">
        <f t="shared" si="10"/>
        <v>1.8254792118542653</v>
      </c>
    </row>
    <row r="8" spans="1:14" x14ac:dyDescent="0.25">
      <c r="A8" s="4">
        <f>IF('True_Odds_Calculator_2-way'!A9="","",'True_Odds_Calculator_2-way'!A9)</f>
        <v>2.91</v>
      </c>
      <c r="B8" s="4">
        <f>IF('True_Odds_Calculator_2-way'!B9="","",'True_Odds_Calculator_2-way'!B9)</f>
        <v>1.43</v>
      </c>
      <c r="C8" s="4">
        <f t="shared" si="0"/>
        <v>0.3436426116838488</v>
      </c>
      <c r="D8">
        <f t="shared" si="1"/>
        <v>0.69930069930069938</v>
      </c>
      <c r="E8">
        <f t="shared" si="2"/>
        <v>4.2943310984548067E-2</v>
      </c>
      <c r="F8">
        <f t="shared" si="3"/>
        <v>-0.19736620767548607</v>
      </c>
      <c r="G8">
        <v>0</v>
      </c>
      <c r="H8">
        <f t="shared" si="4"/>
        <v>0.24030951866003414</v>
      </c>
      <c r="I8">
        <f t="shared" si="5"/>
        <v>-1.10344092836073</v>
      </c>
      <c r="J8">
        <f t="shared" si="6"/>
        <v>1.10344092836073</v>
      </c>
      <c r="K8">
        <f t="shared" si="7"/>
        <v>0.32179461788018088</v>
      </c>
      <c r="L8">
        <f t="shared" si="8"/>
        <v>0.67820538211981918</v>
      </c>
      <c r="M8">
        <f t="shared" si="9"/>
        <v>3.1075721731689949</v>
      </c>
      <c r="N8">
        <f t="shared" si="10"/>
        <v>1.4744795991951138</v>
      </c>
    </row>
    <row r="9" spans="1:14" x14ac:dyDescent="0.25">
      <c r="A9" s="4">
        <f>IF('True_Odds_Calculator_2-way'!A10="","",'True_Odds_Calculator_2-way'!A10)</f>
        <v>2.1</v>
      </c>
      <c r="B9" s="4">
        <f>IF('True_Odds_Calculator_2-way'!B10="","",'True_Odds_Calculator_2-way'!B10)</f>
        <v>1.78</v>
      </c>
      <c r="C9" s="4">
        <f t="shared" si="0"/>
        <v>0.47619047619047616</v>
      </c>
      <c r="D9">
        <f t="shared" si="1"/>
        <v>0.5617977528089888</v>
      </c>
      <c r="E9">
        <f t="shared" si="2"/>
        <v>3.7988228999465079E-2</v>
      </c>
      <c r="F9">
        <f t="shared" si="3"/>
        <v>-0.2295345104333868</v>
      </c>
      <c r="G9">
        <v>0</v>
      </c>
      <c r="H9">
        <f t="shared" si="4"/>
        <v>0.26752273943285182</v>
      </c>
      <c r="I9">
        <f t="shared" si="5"/>
        <v>-1.0795837927188263</v>
      </c>
      <c r="J9">
        <f t="shared" si="6"/>
        <v>1.0795837927188263</v>
      </c>
      <c r="K9">
        <f t="shared" si="7"/>
        <v>0.45713404422735271</v>
      </c>
      <c r="L9">
        <f t="shared" si="8"/>
        <v>0.54286595577264729</v>
      </c>
      <c r="M9">
        <f t="shared" si="9"/>
        <v>2.1875421719907089</v>
      </c>
      <c r="N9">
        <f t="shared" si="10"/>
        <v>1.8420753583206844</v>
      </c>
    </row>
    <row r="10" spans="1:14" x14ac:dyDescent="0.25">
      <c r="A10" s="4">
        <f>IF('True_Odds_Calculator_2-way'!A11="","",'True_Odds_Calculator_2-way'!A11)</f>
        <v>2.36</v>
      </c>
      <c r="B10" s="4">
        <f>IF('True_Odds_Calculator_2-way'!B11="","",'True_Odds_Calculator_2-way'!B11)</f>
        <v>1.63</v>
      </c>
      <c r="C10" s="4">
        <f t="shared" si="0"/>
        <v>0.42372881355932207</v>
      </c>
      <c r="D10">
        <f t="shared" si="1"/>
        <v>0.61349693251533743</v>
      </c>
      <c r="E10">
        <f t="shared" si="2"/>
        <v>3.7225746074659449E-2</v>
      </c>
      <c r="F10">
        <f t="shared" si="3"/>
        <v>-0.2227305812623479</v>
      </c>
      <c r="G10">
        <v>0</v>
      </c>
      <c r="H10">
        <f t="shared" si="4"/>
        <v>0.25995632733700741</v>
      </c>
      <c r="I10">
        <f t="shared" si="5"/>
        <v>-1.0803395392536073</v>
      </c>
      <c r="J10">
        <f t="shared" si="6"/>
        <v>1.0803395392536073</v>
      </c>
      <c r="K10">
        <f t="shared" si="7"/>
        <v>0.40497933867464492</v>
      </c>
      <c r="L10">
        <f t="shared" si="8"/>
        <v>0.59502066132535514</v>
      </c>
      <c r="M10">
        <f t="shared" si="9"/>
        <v>2.4692617733849058</v>
      </c>
      <c r="N10">
        <f t="shared" si="10"/>
        <v>1.6806139097297725</v>
      </c>
    </row>
    <row r="11" spans="1:14" x14ac:dyDescent="0.25">
      <c r="A11" s="4">
        <f>IF('True_Odds_Calculator_2-way'!A12="","",'True_Odds_Calculator_2-way'!A12)</f>
        <v>2.82</v>
      </c>
      <c r="B11" s="4">
        <f>IF('True_Odds_Calculator_2-way'!B12="","",'True_Odds_Calculator_2-way'!B12)</f>
        <v>1.46</v>
      </c>
      <c r="C11" s="4">
        <f t="shared" si="0"/>
        <v>0.3546099290780142</v>
      </c>
      <c r="D11">
        <f t="shared" si="1"/>
        <v>0.68493150684931503</v>
      </c>
      <c r="E11">
        <f t="shared" si="2"/>
        <v>3.9541435927329172E-2</v>
      </c>
      <c r="F11">
        <f t="shared" si="3"/>
        <v>-0.20334207713980379</v>
      </c>
      <c r="G11">
        <v>0</v>
      </c>
      <c r="H11">
        <f t="shared" si="4"/>
        <v>0.24288351306713299</v>
      </c>
      <c r="I11">
        <f t="shared" si="5"/>
        <v>-1.0929124924699354</v>
      </c>
      <c r="J11">
        <f t="shared" si="6"/>
        <v>1.0929124924699354</v>
      </c>
      <c r="K11">
        <f t="shared" si="7"/>
        <v>0.33454877845281611</v>
      </c>
      <c r="L11">
        <f t="shared" si="8"/>
        <v>0.66545122154718395</v>
      </c>
      <c r="M11">
        <f t="shared" si="9"/>
        <v>2.9891007362952826</v>
      </c>
      <c r="N11">
        <f t="shared" si="10"/>
        <v>1.50273974653617</v>
      </c>
    </row>
    <row r="12" spans="1:14" x14ac:dyDescent="0.25">
      <c r="A12" s="4">
        <f>IF('True_Odds_Calculator_2-way'!A13="","",'True_Odds_Calculator_2-way'!A13)</f>
        <v>2.2799999999999998</v>
      </c>
      <c r="B12" s="4">
        <f>IF('True_Odds_Calculator_2-way'!B13="","",'True_Odds_Calculator_2-way'!B13)</f>
        <v>1.67</v>
      </c>
      <c r="C12" s="4">
        <f t="shared" si="0"/>
        <v>0.43859649122807021</v>
      </c>
      <c r="D12">
        <f t="shared" si="1"/>
        <v>0.5988023952095809</v>
      </c>
      <c r="E12">
        <f t="shared" si="2"/>
        <v>3.7398886437651102E-2</v>
      </c>
      <c r="F12">
        <f t="shared" si="3"/>
        <v>-0.22523374304023536</v>
      </c>
      <c r="G12">
        <v>0</v>
      </c>
      <c r="H12">
        <f t="shared" si="4"/>
        <v>0.2626326294778864</v>
      </c>
      <c r="I12">
        <f t="shared" si="5"/>
        <v>-1.0798355319767001</v>
      </c>
      <c r="J12">
        <f t="shared" si="6"/>
        <v>1.0798355319767001</v>
      </c>
      <c r="K12">
        <f t="shared" si="7"/>
        <v>0.41978188889052137</v>
      </c>
      <c r="L12">
        <f t="shared" si="8"/>
        <v>0.58021811110947863</v>
      </c>
      <c r="M12">
        <f t="shared" si="9"/>
        <v>2.382189480930176</v>
      </c>
      <c r="N12">
        <f t="shared" si="10"/>
        <v>1.7234898064243891</v>
      </c>
    </row>
    <row r="13" spans="1:14" x14ac:dyDescent="0.25">
      <c r="A13" s="4">
        <f>IF('True_Odds_Calculator_2-way'!A14="","",'True_Odds_Calculator_2-way'!A14)</f>
        <v>2.79</v>
      </c>
      <c r="B13" s="4">
        <f>IF('True_Odds_Calculator_2-way'!B14="","",'True_Odds_Calculator_2-way'!B14)</f>
        <v>1.47</v>
      </c>
      <c r="C13" s="4">
        <f t="shared" si="0"/>
        <v>0.35842293906810035</v>
      </c>
      <c r="D13">
        <f t="shared" si="1"/>
        <v>0.68027210884353739</v>
      </c>
      <c r="E13">
        <f t="shared" si="2"/>
        <v>3.8695047911637692E-2</v>
      </c>
      <c r="F13">
        <f t="shared" si="3"/>
        <v>-0.2051300807061176</v>
      </c>
      <c r="G13">
        <v>0</v>
      </c>
      <c r="H13">
        <f t="shared" si="4"/>
        <v>0.24382512861775535</v>
      </c>
      <c r="I13">
        <f t="shared" si="5"/>
        <v>-1.0902461344948915</v>
      </c>
      <c r="J13">
        <f t="shared" si="6"/>
        <v>1.0902461344948915</v>
      </c>
      <c r="K13">
        <f t="shared" si="7"/>
        <v>0.33880611587163051</v>
      </c>
      <c r="L13">
        <f t="shared" si="8"/>
        <v>0.66119388412836944</v>
      </c>
      <c r="M13">
        <f t="shared" si="9"/>
        <v>2.9515405807458559</v>
      </c>
      <c r="N13">
        <f t="shared" si="10"/>
        <v>1.5124156832125992</v>
      </c>
    </row>
    <row r="14" spans="1:14" x14ac:dyDescent="0.25">
      <c r="A14" s="4">
        <f>IF('True_Odds_Calculator_2-way'!A15="","",'True_Odds_Calculator_2-way'!A15)</f>
        <v>1.85</v>
      </c>
      <c r="B14" s="4">
        <f>IF('True_Odds_Calculator_2-way'!B15="","",'True_Odds_Calculator_2-way'!B15)</f>
        <v>2.02</v>
      </c>
      <c r="C14" s="4">
        <f t="shared" si="0"/>
        <v>0.54054054054054046</v>
      </c>
      <c r="D14">
        <f t="shared" si="1"/>
        <v>0.49504950495049505</v>
      </c>
      <c r="E14">
        <f t="shared" si="2"/>
        <v>3.5590045491035394E-2</v>
      </c>
      <c r="F14">
        <f t="shared" si="3"/>
        <v>-0.23200428150923214</v>
      </c>
      <c r="G14">
        <v>0</v>
      </c>
      <c r="H14">
        <f t="shared" si="4"/>
        <v>0.26759432700026753</v>
      </c>
      <c r="I14">
        <f t="shared" si="5"/>
        <v>-1.0739657990297369</v>
      </c>
      <c r="J14">
        <f t="shared" si="6"/>
        <v>1.0739657990297369</v>
      </c>
      <c r="K14">
        <f t="shared" si="7"/>
        <v>0.52277442494833892</v>
      </c>
      <c r="L14">
        <f t="shared" si="8"/>
        <v>0.4772255750516613</v>
      </c>
      <c r="M14">
        <f t="shared" si="9"/>
        <v>1.9128709291752766</v>
      </c>
      <c r="N14">
        <f t="shared" si="10"/>
        <v>2.0954451150103317</v>
      </c>
    </row>
    <row r="15" spans="1:14" x14ac:dyDescent="0.25">
      <c r="A15" s="4">
        <f>IF('True_Odds_Calculator_2-way'!A16="","",'True_Odds_Calculator_2-way'!A16)</f>
        <v>2.4</v>
      </c>
      <c r="B15" s="4">
        <f>IF('True_Odds_Calculator_2-way'!B16="","",'True_Odds_Calculator_2-way'!B16)</f>
        <v>1.61</v>
      </c>
      <c r="C15" s="4">
        <f t="shared" si="0"/>
        <v>0.41666666666666669</v>
      </c>
      <c r="D15">
        <f t="shared" si="1"/>
        <v>0.6211180124223602</v>
      </c>
      <c r="E15">
        <f t="shared" si="2"/>
        <v>3.7784679089026829E-2</v>
      </c>
      <c r="F15">
        <f t="shared" si="3"/>
        <v>-0.22101449275362328</v>
      </c>
      <c r="G15">
        <v>0</v>
      </c>
      <c r="H15">
        <f t="shared" si="4"/>
        <v>0.25879917184265011</v>
      </c>
      <c r="I15">
        <f t="shared" si="5"/>
        <v>-1.0821091383745125</v>
      </c>
      <c r="J15">
        <f t="shared" si="6"/>
        <v>1.0821091383745125</v>
      </c>
      <c r="K15">
        <f t="shared" si="7"/>
        <v>0.39762177743270088</v>
      </c>
      <c r="L15">
        <f t="shared" si="8"/>
        <v>0.602378222567299</v>
      </c>
      <c r="M15">
        <f t="shared" si="9"/>
        <v>2.5149527937243179</v>
      </c>
      <c r="N15">
        <f t="shared" si="10"/>
        <v>1.660086574408453</v>
      </c>
    </row>
    <row r="16" spans="1:14" x14ac:dyDescent="0.25">
      <c r="A16" s="4">
        <f>IF('True_Odds_Calculator_2-way'!A17="","",'True_Odds_Calculator_2-way'!A17)</f>
        <v>2.2400000000000002</v>
      </c>
      <c r="B16" s="4">
        <f>IF('True_Odds_Calculator_2-way'!B17="","",'True_Odds_Calculator_2-way'!B17)</f>
        <v>1.7</v>
      </c>
      <c r="C16" s="4">
        <f t="shared" si="0"/>
        <v>0.4464285714285714</v>
      </c>
      <c r="D16">
        <f t="shared" si="1"/>
        <v>0.58823529411764708</v>
      </c>
      <c r="E16">
        <f t="shared" si="2"/>
        <v>3.4663865546218364E-2</v>
      </c>
      <c r="F16">
        <f t="shared" si="3"/>
        <v>-0.22794117647058831</v>
      </c>
      <c r="G16">
        <v>0</v>
      </c>
      <c r="H16">
        <f t="shared" si="4"/>
        <v>0.26260504201680673</v>
      </c>
      <c r="I16">
        <f t="shared" si="5"/>
        <v>-1.0733469768527293</v>
      </c>
      <c r="J16">
        <f t="shared" si="6"/>
        <v>1.0733469768527293</v>
      </c>
      <c r="K16">
        <f t="shared" si="7"/>
        <v>0.42900958501512831</v>
      </c>
      <c r="L16">
        <f t="shared" si="8"/>
        <v>0.5709904149848718</v>
      </c>
      <c r="M16">
        <f t="shared" si="9"/>
        <v>2.3309502512973848</v>
      </c>
      <c r="N16">
        <f t="shared" si="10"/>
        <v>1.7513428837969105</v>
      </c>
    </row>
    <row r="17" spans="1:14" x14ac:dyDescent="0.25">
      <c r="A17" s="4">
        <f>IF('True_Odds_Calculator_2-way'!A18="","",'True_Odds_Calculator_2-way'!A18)</f>
        <v>2.2200000000000002</v>
      </c>
      <c r="B17" s="4">
        <f>IF('True_Odds_Calculator_2-way'!B18="","",'True_Odds_Calculator_2-way'!B18)</f>
        <v>1.71</v>
      </c>
      <c r="C17" s="4">
        <f t="shared" si="0"/>
        <v>0.4504504504504504</v>
      </c>
      <c r="D17">
        <f t="shared" si="1"/>
        <v>0.58479532163742687</v>
      </c>
      <c r="E17">
        <f t="shared" si="2"/>
        <v>3.5245772087877381E-2</v>
      </c>
      <c r="F17">
        <f t="shared" si="3"/>
        <v>-0.2281755439650176</v>
      </c>
      <c r="G17">
        <v>0</v>
      </c>
      <c r="H17">
        <f t="shared" si="4"/>
        <v>0.26342131605289498</v>
      </c>
      <c r="I17">
        <f t="shared" si="5"/>
        <v>-1.0744616281415775</v>
      </c>
      <c r="J17">
        <f t="shared" si="6"/>
        <v>1.0744616281415775</v>
      </c>
      <c r="K17">
        <f t="shared" si="7"/>
        <v>0.43274247509065539</v>
      </c>
      <c r="L17">
        <f t="shared" si="8"/>
        <v>0.56725752490934445</v>
      </c>
      <c r="M17">
        <f t="shared" si="9"/>
        <v>2.310843186332725</v>
      </c>
      <c r="N17">
        <f t="shared" si="10"/>
        <v>1.7628677559805201</v>
      </c>
    </row>
    <row r="18" spans="1:14" x14ac:dyDescent="0.25">
      <c r="A18" s="4">
        <f>IF('True_Odds_Calculator_2-way'!A19="","",'True_Odds_Calculator_2-way'!A19)</f>
        <v>1.66</v>
      </c>
      <c r="B18" s="4">
        <f>IF('True_Odds_Calculator_2-way'!B19="","",'True_Odds_Calculator_2-way'!B19)</f>
        <v>2.31</v>
      </c>
      <c r="C18" s="4">
        <f t="shared" si="0"/>
        <v>0.60240963855421692</v>
      </c>
      <c r="D18">
        <f t="shared" si="1"/>
        <v>0.4329004329004329</v>
      </c>
      <c r="E18">
        <f t="shared" si="2"/>
        <v>3.5310071454649705E-2</v>
      </c>
      <c r="F18">
        <f t="shared" si="3"/>
        <v>-0.22547332185886404</v>
      </c>
      <c r="G18">
        <v>0</v>
      </c>
      <c r="H18">
        <f t="shared" si="4"/>
        <v>0.2607833933135138</v>
      </c>
      <c r="I18">
        <f t="shared" si="5"/>
        <v>-1.0754553500909856</v>
      </c>
      <c r="J18">
        <f t="shared" si="6"/>
        <v>1.0754553500909856</v>
      </c>
      <c r="K18">
        <f t="shared" si="7"/>
        <v>0.58486354509435967</v>
      </c>
      <c r="L18">
        <f t="shared" si="8"/>
        <v>0.41513645490564033</v>
      </c>
      <c r="M18">
        <f t="shared" si="9"/>
        <v>1.7098005310600506</v>
      </c>
      <c r="N18">
        <f t="shared" si="10"/>
        <v>2.4088465086191913</v>
      </c>
    </row>
    <row r="19" spans="1:14" x14ac:dyDescent="0.25">
      <c r="A19" s="4">
        <f>IF('True_Odds_Calculator_2-way'!A20="","",'True_Odds_Calculator_2-way'!A20)</f>
        <v>2.2400000000000002</v>
      </c>
      <c r="B19" s="4">
        <f>IF('True_Odds_Calculator_2-way'!B20="","",'True_Odds_Calculator_2-way'!B20)</f>
        <v>1.7</v>
      </c>
      <c r="C19" s="4">
        <f t="shared" si="0"/>
        <v>0.4464285714285714</v>
      </c>
      <c r="D19">
        <f t="shared" si="1"/>
        <v>0.58823529411764708</v>
      </c>
      <c r="E19">
        <f t="shared" si="2"/>
        <v>3.4663865546218364E-2</v>
      </c>
      <c r="F19">
        <f t="shared" si="3"/>
        <v>-0.22794117647058831</v>
      </c>
      <c r="G19">
        <v>0</v>
      </c>
      <c r="H19">
        <f t="shared" si="4"/>
        <v>0.26260504201680673</v>
      </c>
      <c r="I19">
        <f t="shared" si="5"/>
        <v>-1.0733469768527293</v>
      </c>
      <c r="J19">
        <f t="shared" si="6"/>
        <v>1.0733469768527293</v>
      </c>
      <c r="K19">
        <f t="shared" si="7"/>
        <v>0.42900958501512831</v>
      </c>
      <c r="L19">
        <f t="shared" si="8"/>
        <v>0.5709904149848718</v>
      </c>
      <c r="M19">
        <f t="shared" si="9"/>
        <v>2.3309502512973848</v>
      </c>
      <c r="N19">
        <f t="shared" si="10"/>
        <v>1.7513428837969105</v>
      </c>
    </row>
    <row r="20" spans="1:14" x14ac:dyDescent="0.25">
      <c r="A20" s="4">
        <f>IF('True_Odds_Calculator_2-way'!A21="","",'True_Odds_Calculator_2-way'!A21)</f>
        <v>2.35</v>
      </c>
      <c r="B20" s="4">
        <f>IF('True_Odds_Calculator_2-way'!B21="","",'True_Odds_Calculator_2-way'!B21)</f>
        <v>1.65</v>
      </c>
      <c r="C20" s="4">
        <f t="shared" si="0"/>
        <v>0.42553191489361702</v>
      </c>
      <c r="D20">
        <f t="shared" si="1"/>
        <v>0.60606060606060608</v>
      </c>
      <c r="E20">
        <f t="shared" si="2"/>
        <v>3.1592520954223158E-2</v>
      </c>
      <c r="F20">
        <f t="shared" si="3"/>
        <v>-0.22630560928433263</v>
      </c>
      <c r="G20">
        <v>0</v>
      </c>
      <c r="H20">
        <f t="shared" si="4"/>
        <v>0.25789813023855579</v>
      </c>
      <c r="I20">
        <f t="shared" si="5"/>
        <v>-1.0675210253672478</v>
      </c>
      <c r="J20">
        <f t="shared" si="6"/>
        <v>1.0675210253672478</v>
      </c>
      <c r="K20">
        <f t="shared" si="7"/>
        <v>0.40964242822822811</v>
      </c>
      <c r="L20">
        <f t="shared" si="8"/>
        <v>0.59035757177177173</v>
      </c>
      <c r="M20">
        <f t="shared" si="9"/>
        <v>2.4411533842457849</v>
      </c>
      <c r="N20">
        <f t="shared" si="10"/>
        <v>1.6938886664887112</v>
      </c>
    </row>
    <row r="21" spans="1:14" x14ac:dyDescent="0.25">
      <c r="A21" s="4">
        <f>IF('True_Odds_Calculator_2-way'!A22="","",'True_Odds_Calculator_2-way'!A22)</f>
        <v>2.9</v>
      </c>
      <c r="B21" s="4">
        <f>IF('True_Odds_Calculator_2-way'!B22="","",'True_Odds_Calculator_2-way'!B22)</f>
        <v>1.44</v>
      </c>
      <c r="C21" s="4">
        <f t="shared" si="0"/>
        <v>0.34482758620689657</v>
      </c>
      <c r="D21">
        <f t="shared" si="1"/>
        <v>0.69444444444444442</v>
      </c>
      <c r="E21">
        <f t="shared" si="2"/>
        <v>3.9272030651340994E-2</v>
      </c>
      <c r="F21">
        <f t="shared" si="3"/>
        <v>-0.20019157088122608</v>
      </c>
      <c r="G21">
        <v>0</v>
      </c>
      <c r="H21">
        <f t="shared" si="4"/>
        <v>0.23946360153256704</v>
      </c>
      <c r="I21">
        <f t="shared" si="5"/>
        <v>-1.0936965981495177</v>
      </c>
      <c r="J21">
        <f t="shared" si="6"/>
        <v>1.0936965981495177</v>
      </c>
      <c r="K21">
        <f t="shared" si="7"/>
        <v>0.3248838055157513</v>
      </c>
      <c r="L21">
        <f t="shared" si="8"/>
        <v>0.67511619448424876</v>
      </c>
      <c r="M21">
        <f t="shared" si="9"/>
        <v>3.0780235364840833</v>
      </c>
      <c r="N21">
        <f t="shared" si="10"/>
        <v>1.4812265031857879</v>
      </c>
    </row>
    <row r="22" spans="1:14" x14ac:dyDescent="0.25">
      <c r="A22" s="4">
        <f>IF('True_Odds_Calculator_2-way'!A23="","",'True_Odds_Calculator_2-way'!A23)</f>
        <v>1.57</v>
      </c>
      <c r="B22" s="4">
        <f>IF('True_Odds_Calculator_2-way'!B23="","",'True_Odds_Calculator_2-way'!B23)</f>
        <v>2.48</v>
      </c>
      <c r="C22" s="4">
        <f t="shared" si="0"/>
        <v>0.63694267515923564</v>
      </c>
      <c r="D22">
        <f t="shared" si="1"/>
        <v>0.40322580645161293</v>
      </c>
      <c r="E22">
        <f t="shared" si="2"/>
        <v>4.0168481610848517E-2</v>
      </c>
      <c r="F22">
        <f t="shared" si="3"/>
        <v>-0.21666324224368205</v>
      </c>
      <c r="G22">
        <v>0</v>
      </c>
      <c r="H22">
        <f t="shared" si="4"/>
        <v>0.25683172385453051</v>
      </c>
      <c r="I22">
        <f t="shared" si="5"/>
        <v>-1.0887588907733552</v>
      </c>
      <c r="J22">
        <f t="shared" si="6"/>
        <v>1.0887588907733552</v>
      </c>
      <c r="K22">
        <f t="shared" si="7"/>
        <v>0.61705824147648058</v>
      </c>
      <c r="L22">
        <f t="shared" si="8"/>
        <v>0.38294175852351953</v>
      </c>
      <c r="M22">
        <f t="shared" si="9"/>
        <v>1.6205925677408124</v>
      </c>
      <c r="N22">
        <f t="shared" si="10"/>
        <v>2.6113631583445658</v>
      </c>
    </row>
    <row r="23" spans="1:14" x14ac:dyDescent="0.25">
      <c r="A23" s="4">
        <f>IF('True_Odds_Calculator_2-way'!A24="","",'True_Odds_Calculator_2-way'!A24)</f>
        <v>1.62</v>
      </c>
      <c r="B23" s="4">
        <f>IF('True_Odds_Calculator_2-way'!B24="","",'True_Odds_Calculator_2-way'!B24)</f>
        <v>2.34</v>
      </c>
      <c r="C23" s="4">
        <f t="shared" si="0"/>
        <v>0.61728395061728392</v>
      </c>
      <c r="D23">
        <f t="shared" si="1"/>
        <v>0.42735042735042739</v>
      </c>
      <c r="E23">
        <f t="shared" si="2"/>
        <v>4.4634377967711192E-2</v>
      </c>
      <c r="F23">
        <f t="shared" si="3"/>
        <v>-0.21916218212514527</v>
      </c>
      <c r="G23">
        <v>0</v>
      </c>
      <c r="H23">
        <f t="shared" si="4"/>
        <v>0.2637965600928564</v>
      </c>
      <c r="I23">
        <f t="shared" si="5"/>
        <v>-1.097113997602873</v>
      </c>
      <c r="J23">
        <f t="shared" si="6"/>
        <v>1.097113997602873</v>
      </c>
      <c r="K23">
        <f t="shared" si="7"/>
        <v>0.59516345943268434</v>
      </c>
      <c r="L23">
        <f t="shared" si="8"/>
        <v>0.40483654056731583</v>
      </c>
      <c r="M23">
        <f t="shared" si="9"/>
        <v>1.6802106785137814</v>
      </c>
      <c r="N23">
        <f t="shared" si="10"/>
        <v>2.4701327567878497</v>
      </c>
    </row>
    <row r="24" spans="1:14" x14ac:dyDescent="0.25">
      <c r="A24" s="4">
        <f>IF('True_Odds_Calculator_2-way'!A25="","",'True_Odds_Calculator_2-way'!A25)</f>
        <v>1.61</v>
      </c>
      <c r="B24" s="4">
        <f>IF('True_Odds_Calculator_2-way'!B25="","",'True_Odds_Calculator_2-way'!B25)</f>
        <v>2.36</v>
      </c>
      <c r="C24" s="4">
        <f t="shared" si="0"/>
        <v>0.6211180124223602</v>
      </c>
      <c r="D24">
        <f t="shared" si="1"/>
        <v>0.42372881355932207</v>
      </c>
      <c r="E24">
        <f t="shared" si="2"/>
        <v>4.4846825981682326E-2</v>
      </c>
      <c r="F24">
        <f t="shared" si="3"/>
        <v>-0.21833877250236866</v>
      </c>
      <c r="G24">
        <v>0</v>
      </c>
      <c r="H24">
        <f t="shared" si="4"/>
        <v>0.26318559848405093</v>
      </c>
      <c r="I24">
        <f t="shared" si="5"/>
        <v>-1.0979071877276472</v>
      </c>
      <c r="J24">
        <f t="shared" si="6"/>
        <v>1.0979071877276472</v>
      </c>
      <c r="K24">
        <f t="shared" si="7"/>
        <v>0.59890159608152527</v>
      </c>
      <c r="L24">
        <f t="shared" si="8"/>
        <v>0.40109840391847473</v>
      </c>
      <c r="M24">
        <f t="shared" si="9"/>
        <v>1.6697233845138648</v>
      </c>
      <c r="N24">
        <f t="shared" si="10"/>
        <v>2.4931537753095996</v>
      </c>
    </row>
    <row r="25" spans="1:14" x14ac:dyDescent="0.25">
      <c r="A25" s="4">
        <f>IF('True_Odds_Calculator_2-way'!A26="","",'True_Odds_Calculator_2-way'!A26)</f>
        <v>1.65</v>
      </c>
      <c r="B25" s="4">
        <f>IF('True_Odds_Calculator_2-way'!B26="","",'True_Odds_Calculator_2-way'!B26)</f>
        <v>2.36</v>
      </c>
      <c r="C25" s="4">
        <f t="shared" si="0"/>
        <v>0.60606060606060608</v>
      </c>
      <c r="D25">
        <f t="shared" si="1"/>
        <v>0.42372881355932207</v>
      </c>
      <c r="E25">
        <f t="shared" si="2"/>
        <v>2.9789419619928204E-2</v>
      </c>
      <c r="F25">
        <f t="shared" si="3"/>
        <v>-0.22701592193117603</v>
      </c>
      <c r="G25">
        <v>0</v>
      </c>
      <c r="H25">
        <f t="shared" si="4"/>
        <v>0.25680534155110429</v>
      </c>
      <c r="I25">
        <f t="shared" si="5"/>
        <v>-1.063589074528793</v>
      </c>
      <c r="J25">
        <f t="shared" si="6"/>
        <v>1.063589074528793</v>
      </c>
      <c r="K25">
        <f t="shared" si="7"/>
        <v>0.59124965931908058</v>
      </c>
      <c r="L25">
        <f t="shared" si="8"/>
        <v>0.4087503406809192</v>
      </c>
      <c r="M25">
        <f t="shared" si="9"/>
        <v>1.6913328984437157</v>
      </c>
      <c r="N25">
        <f t="shared" si="10"/>
        <v>2.4464811413591585</v>
      </c>
    </row>
    <row r="26" spans="1:14" x14ac:dyDescent="0.25">
      <c r="A26" s="4">
        <f>IF('True_Odds_Calculator_2-way'!A27="","",'True_Odds_Calculator_2-way'!A27)</f>
        <v>1.91</v>
      </c>
      <c r="B26" s="4">
        <f>IF('True_Odds_Calculator_2-way'!B27="","",'True_Odds_Calculator_2-way'!B27)</f>
        <v>2</v>
      </c>
      <c r="C26" s="4">
        <f t="shared" si="0"/>
        <v>0.52356020942408377</v>
      </c>
      <c r="D26">
        <f t="shared" si="1"/>
        <v>0.5</v>
      </c>
      <c r="E26">
        <f t="shared" si="2"/>
        <v>2.3560209424083656E-2</v>
      </c>
      <c r="F26">
        <f t="shared" si="3"/>
        <v>-0.23821989528795817</v>
      </c>
      <c r="G26">
        <v>0</v>
      </c>
      <c r="H26">
        <f t="shared" si="4"/>
        <v>0.26178010471204188</v>
      </c>
      <c r="I26">
        <f t="shared" si="5"/>
        <v>-1.0482848367219182</v>
      </c>
      <c r="J26">
        <f t="shared" si="6"/>
        <v>1.0482848367219182</v>
      </c>
      <c r="K26">
        <f t="shared" si="7"/>
        <v>0.51178665092282616</v>
      </c>
      <c r="L26">
        <f t="shared" si="8"/>
        <v>0.4882133490771739</v>
      </c>
      <c r="M26">
        <f t="shared" si="9"/>
        <v>1.9539392014169454</v>
      </c>
      <c r="N26">
        <f t="shared" si="10"/>
        <v>2.0482848367219182</v>
      </c>
    </row>
    <row r="27" spans="1:14" x14ac:dyDescent="0.25">
      <c r="A27" s="4">
        <f>IF('True_Odds_Calculator_2-way'!A28="","",'True_Odds_Calculator_2-way'!A28)</f>
        <v>1.41</v>
      </c>
      <c r="B27" s="4">
        <f>IF('True_Odds_Calculator_2-way'!B28="","",'True_Odds_Calculator_2-way'!B28)</f>
        <v>3.05</v>
      </c>
      <c r="C27" s="4">
        <f t="shared" si="0"/>
        <v>0.70921985815602839</v>
      </c>
      <c r="D27">
        <f t="shared" si="1"/>
        <v>0.32786885245901642</v>
      </c>
      <c r="E27">
        <f t="shared" si="2"/>
        <v>3.7088710615044818E-2</v>
      </c>
      <c r="F27">
        <f t="shared" si="3"/>
        <v>-0.19544239041971867</v>
      </c>
      <c r="G27">
        <v>0</v>
      </c>
      <c r="H27">
        <f t="shared" si="4"/>
        <v>0.23253110103476343</v>
      </c>
      <c r="I27">
        <f t="shared" si="5"/>
        <v>-1.0907648670730681</v>
      </c>
      <c r="J27">
        <f t="shared" si="6"/>
        <v>1.0907648670730681</v>
      </c>
      <c r="K27">
        <f t="shared" si="7"/>
        <v>0.69098300562505255</v>
      </c>
      <c r="L27">
        <f t="shared" si="8"/>
        <v>0.30901699437494751</v>
      </c>
      <c r="M27">
        <f t="shared" si="9"/>
        <v>1.4472135954999581</v>
      </c>
      <c r="N27">
        <f t="shared" si="10"/>
        <v>3.2360679774997889</v>
      </c>
    </row>
    <row r="28" spans="1:14" x14ac:dyDescent="0.25">
      <c r="A28" s="4">
        <f>IF('True_Odds_Calculator_2-way'!A29="","",'True_Odds_Calculator_2-way'!A29)</f>
        <v>1.58</v>
      </c>
      <c r="B28" s="4">
        <f>IF('True_Odds_Calculator_2-way'!B29="","",'True_Odds_Calculator_2-way'!B29)</f>
        <v>2.5299999999999998</v>
      </c>
      <c r="C28" s="4">
        <f t="shared" si="0"/>
        <v>0.63291139240506322</v>
      </c>
      <c r="D28">
        <f t="shared" si="1"/>
        <v>0.39525691699604748</v>
      </c>
      <c r="E28">
        <f t="shared" si="2"/>
        <v>2.8168309401110703E-2</v>
      </c>
      <c r="F28">
        <f t="shared" si="3"/>
        <v>-0.22199429629259027</v>
      </c>
      <c r="G28">
        <v>0</v>
      </c>
      <c r="H28">
        <f t="shared" si="4"/>
        <v>0.25016260569370091</v>
      </c>
      <c r="I28">
        <f t="shared" si="5"/>
        <v>-1.0615495921641365</v>
      </c>
      <c r="J28">
        <f t="shared" si="6"/>
        <v>1.0615495921641365</v>
      </c>
      <c r="K28">
        <f t="shared" si="7"/>
        <v>0.61892725464583687</v>
      </c>
      <c r="L28">
        <f t="shared" si="8"/>
        <v>0.38107274535416313</v>
      </c>
      <c r="M28">
        <f t="shared" si="9"/>
        <v>1.6156987634551996</v>
      </c>
      <c r="N28">
        <f t="shared" si="10"/>
        <v>2.6241708760111284</v>
      </c>
    </row>
    <row r="29" spans="1:14" x14ac:dyDescent="0.25">
      <c r="A29" s="4">
        <f>IF('True_Odds_Calculator_2-way'!A30="","",'True_Odds_Calculator_2-way'!A30)</f>
        <v>2.1</v>
      </c>
      <c r="B29" s="4">
        <f>IF('True_Odds_Calculator_2-way'!B30="","",'True_Odds_Calculator_2-way'!B30)</f>
        <v>1.82</v>
      </c>
      <c r="C29" s="4">
        <f t="shared" si="0"/>
        <v>0.47619047619047616</v>
      </c>
      <c r="D29">
        <f t="shared" si="1"/>
        <v>0.54945054945054939</v>
      </c>
      <c r="E29">
        <f t="shared" si="2"/>
        <v>2.564102564102555E-2</v>
      </c>
      <c r="F29">
        <f t="shared" si="3"/>
        <v>-0.23600209314495035</v>
      </c>
      <c r="G29">
        <v>0</v>
      </c>
      <c r="H29">
        <f t="shared" si="4"/>
        <v>0.2616431187859759</v>
      </c>
      <c r="I29">
        <f t="shared" si="5"/>
        <v>-1.052923287856653</v>
      </c>
      <c r="J29">
        <f t="shared" si="6"/>
        <v>1.052923287856653</v>
      </c>
      <c r="K29">
        <f t="shared" si="7"/>
        <v>0.46334573445250449</v>
      </c>
      <c r="L29">
        <f t="shared" si="8"/>
        <v>0.53665426554749562</v>
      </c>
      <c r="M29">
        <f t="shared" si="9"/>
        <v>2.1582156166423188</v>
      </c>
      <c r="N29">
        <f t="shared" si="10"/>
        <v>1.8633970960424553</v>
      </c>
    </row>
    <row r="30" spans="1:14" x14ac:dyDescent="0.25">
      <c r="A30" s="4">
        <f>IF('True_Odds_Calculator_2-way'!A31="","",'True_Odds_Calculator_2-way'!A31)</f>
        <v>1.39</v>
      </c>
      <c r="B30" s="4">
        <f>IF('True_Odds_Calculator_2-way'!B31="","",'True_Odds_Calculator_2-way'!B31)</f>
        <v>3.18</v>
      </c>
      <c r="C30" s="4">
        <f t="shared" si="0"/>
        <v>0.71942446043165476</v>
      </c>
      <c r="D30">
        <f t="shared" si="1"/>
        <v>0.31446540880503143</v>
      </c>
      <c r="E30">
        <f t="shared" si="2"/>
        <v>3.3889869236686243E-2</v>
      </c>
      <c r="F30">
        <f t="shared" si="3"/>
        <v>-0.19234423781729326</v>
      </c>
      <c r="G30">
        <v>0</v>
      </c>
      <c r="H30">
        <f t="shared" si="4"/>
        <v>0.22623410705397948</v>
      </c>
      <c r="I30">
        <f t="shared" si="5"/>
        <v>-1.084524705455941</v>
      </c>
      <c r="J30">
        <f t="shared" si="6"/>
        <v>1.084524705455941</v>
      </c>
      <c r="K30">
        <f t="shared" si="7"/>
        <v>0.70275815386668106</v>
      </c>
      <c r="L30">
        <f t="shared" si="8"/>
        <v>0.297241846133319</v>
      </c>
      <c r="M30">
        <f t="shared" si="9"/>
        <v>1.4229646351278169</v>
      </c>
      <c r="N30">
        <f t="shared" si="10"/>
        <v>3.3642638578939512</v>
      </c>
    </row>
    <row r="31" spans="1:14" x14ac:dyDescent="0.25">
      <c r="A31" s="4">
        <f>IF('True_Odds_Calculator_2-way'!A32="","",'True_Odds_Calculator_2-way'!A32)</f>
        <v>1.73</v>
      </c>
      <c r="B31" s="4">
        <f>IF('True_Odds_Calculator_2-way'!B32="","",'True_Odds_Calculator_2-way'!B32)</f>
        <v>2.19</v>
      </c>
      <c r="C31" s="4">
        <f t="shared" si="0"/>
        <v>0.5780346820809249</v>
      </c>
      <c r="D31">
        <f t="shared" si="1"/>
        <v>0.45662100456621008</v>
      </c>
      <c r="E31">
        <f t="shared" si="2"/>
        <v>3.4655686647135031E-2</v>
      </c>
      <c r="F31">
        <f t="shared" si="3"/>
        <v>-0.22928709055876673</v>
      </c>
      <c r="G31">
        <v>0</v>
      </c>
      <c r="H31">
        <f t="shared" si="4"/>
        <v>0.26394277720590181</v>
      </c>
      <c r="I31">
        <f t="shared" si="5"/>
        <v>-1.0729144372515058</v>
      </c>
      <c r="J31">
        <f t="shared" si="6"/>
        <v>1.0729144372515058</v>
      </c>
      <c r="K31">
        <f t="shared" si="7"/>
        <v>0.56078093121655925</v>
      </c>
      <c r="L31">
        <f t="shared" si="8"/>
        <v>0.43921906878344058</v>
      </c>
      <c r="M31">
        <f t="shared" si="9"/>
        <v>1.7832275391935992</v>
      </c>
      <c r="N31">
        <f t="shared" si="10"/>
        <v>2.2767681803292916</v>
      </c>
    </row>
    <row r="32" spans="1:14" x14ac:dyDescent="0.25">
      <c r="A32" s="4">
        <f>IF('True_Odds_Calculator_2-way'!A33="","",'True_Odds_Calculator_2-way'!A33)</f>
        <v>1.4830000000000001</v>
      </c>
      <c r="B32" s="4">
        <f>IF('True_Odds_Calculator_2-way'!B33="","",'True_Odds_Calculator_2-way'!B33)</f>
        <v>2.64</v>
      </c>
      <c r="C32" s="4">
        <f t="shared" si="0"/>
        <v>0.67430883344571813</v>
      </c>
      <c r="D32">
        <f t="shared" si="1"/>
        <v>0.37878787878787878</v>
      </c>
      <c r="E32">
        <f t="shared" si="2"/>
        <v>5.3096712233597021E-2</v>
      </c>
      <c r="F32">
        <f t="shared" si="3"/>
        <v>-0.20232330043523561</v>
      </c>
      <c r="G32">
        <v>0</v>
      </c>
      <c r="H32">
        <f t="shared" si="4"/>
        <v>0.25542001266883263</v>
      </c>
      <c r="I32">
        <f t="shared" si="5"/>
        <v>-1.1235813208656924</v>
      </c>
      <c r="J32">
        <f t="shared" si="6"/>
        <v>1.1235813208656924</v>
      </c>
      <c r="K32">
        <f t="shared" si="7"/>
        <v>0.64821846509582359</v>
      </c>
      <c r="L32">
        <f t="shared" si="8"/>
        <v>0.35178153490417619</v>
      </c>
      <c r="M32">
        <f t="shared" si="9"/>
        <v>1.5426897779781295</v>
      </c>
      <c r="N32">
        <f t="shared" si="10"/>
        <v>2.8426733662197359</v>
      </c>
    </row>
    <row r="33" spans="1:14" x14ac:dyDescent="0.25">
      <c r="A33" s="4">
        <f>IF('True_Odds_Calculator_2-way'!A34="","",'True_Odds_Calculator_2-way'!A34)</f>
        <v>1.83</v>
      </c>
      <c r="B33" s="4">
        <f>IF('True_Odds_Calculator_2-way'!B34="","",'True_Odds_Calculator_2-way'!B34)</f>
        <v>2.06</v>
      </c>
      <c r="C33" s="4">
        <f t="shared" si="0"/>
        <v>0.54644808743169393</v>
      </c>
      <c r="D33">
        <f t="shared" si="1"/>
        <v>0.4854368932038835</v>
      </c>
      <c r="E33">
        <f t="shared" si="2"/>
        <v>3.1884980635577431E-2</v>
      </c>
      <c r="F33">
        <f t="shared" si="3"/>
        <v>-0.2333810812244681</v>
      </c>
      <c r="G33">
        <v>0</v>
      </c>
      <c r="H33">
        <f t="shared" si="4"/>
        <v>0.26526606186004559</v>
      </c>
      <c r="I33">
        <f t="shared" si="5"/>
        <v>-1.0661247392009334</v>
      </c>
      <c r="J33">
        <f t="shared" si="6"/>
        <v>1.0661247392009334</v>
      </c>
      <c r="K33">
        <f t="shared" si="7"/>
        <v>0.53053675848269044</v>
      </c>
      <c r="L33">
        <f t="shared" si="8"/>
        <v>0.46946324151730962</v>
      </c>
      <c r="M33">
        <f t="shared" si="9"/>
        <v>1.8848835335367746</v>
      </c>
      <c r="N33">
        <f t="shared" si="10"/>
        <v>2.1300922235529893</v>
      </c>
    </row>
    <row r="34" spans="1:14" x14ac:dyDescent="0.25">
      <c r="A34" s="4">
        <f>IF('True_Odds_Calculator_2-way'!A35="","",'True_Odds_Calculator_2-way'!A35)</f>
        <v>1.7090000000000001</v>
      </c>
      <c r="B34" s="4">
        <f>IF('True_Odds_Calculator_2-way'!B35="","",'True_Odds_Calculator_2-way'!B35)</f>
        <v>2.25</v>
      </c>
      <c r="C34" s="4">
        <f t="shared" si="0"/>
        <v>0.58513750731421876</v>
      </c>
      <c r="D34">
        <f t="shared" si="1"/>
        <v>0.44444444444444442</v>
      </c>
      <c r="E34">
        <f t="shared" si="2"/>
        <v>2.9581951758663294E-2</v>
      </c>
      <c r="F34">
        <f t="shared" si="3"/>
        <v>-0.23047916260321166</v>
      </c>
      <c r="G34">
        <v>0</v>
      </c>
      <c r="H34">
        <f t="shared" si="4"/>
        <v>0.26006111436187501</v>
      </c>
      <c r="I34">
        <f t="shared" si="5"/>
        <v>-1.0622381034562896</v>
      </c>
      <c r="J34">
        <f t="shared" si="6"/>
        <v>1.0622381034562896</v>
      </c>
      <c r="K34">
        <f t="shared" si="7"/>
        <v>0.57040939151915604</v>
      </c>
      <c r="L34">
        <f t="shared" si="8"/>
        <v>0.42959060848084379</v>
      </c>
      <c r="M34">
        <f t="shared" si="9"/>
        <v>1.7531268153505095</v>
      </c>
      <c r="N34">
        <f t="shared" si="10"/>
        <v>2.3277976293203619</v>
      </c>
    </row>
    <row r="35" spans="1:14" x14ac:dyDescent="0.25">
      <c r="A35" s="4">
        <f>IF('True_Odds_Calculator_2-way'!A36="","",'True_Odds_Calculator_2-way'!A36)</f>
        <v>1.6</v>
      </c>
      <c r="B35" s="4">
        <f>IF('True_Odds_Calculator_2-way'!B36="","",'True_Odds_Calculator_2-way'!B36)</f>
        <v>2.4700000000000002</v>
      </c>
      <c r="C35" s="4">
        <f t="shared" si="0"/>
        <v>0.625</v>
      </c>
      <c r="D35">
        <f t="shared" si="1"/>
        <v>0.40485829959514169</v>
      </c>
      <c r="E35">
        <f t="shared" si="2"/>
        <v>2.9858299595141746E-2</v>
      </c>
      <c r="F35">
        <f t="shared" si="3"/>
        <v>-0.22317813765182182</v>
      </c>
      <c r="G35">
        <v>0</v>
      </c>
      <c r="H35">
        <f t="shared" si="4"/>
        <v>0.25303643724696356</v>
      </c>
      <c r="I35">
        <f t="shared" si="5"/>
        <v>-1.0647942749999</v>
      </c>
      <c r="J35">
        <f t="shared" si="6"/>
        <v>1.0647942749999</v>
      </c>
      <c r="K35">
        <f t="shared" si="7"/>
        <v>0.61017407982768768</v>
      </c>
      <c r="L35">
        <f t="shared" si="8"/>
        <v>0.38982592017231221</v>
      </c>
      <c r="M35">
        <f t="shared" si="9"/>
        <v>1.6388765649999402</v>
      </c>
      <c r="N35">
        <f t="shared" si="10"/>
        <v>2.5652475842498532</v>
      </c>
    </row>
    <row r="36" spans="1:14" x14ac:dyDescent="0.25">
      <c r="A36" s="4">
        <f>IF('True_Odds_Calculator_2-way'!A37="","",'True_Odds_Calculator_2-way'!A37)</f>
        <v>1.9</v>
      </c>
      <c r="B36" s="4">
        <f>IF('True_Odds_Calculator_2-way'!B37="","",'True_Odds_Calculator_2-way'!B37)</f>
        <v>2.0099999999999998</v>
      </c>
      <c r="C36" s="4">
        <f t="shared" si="0"/>
        <v>0.52631578947368418</v>
      </c>
      <c r="D36">
        <f t="shared" si="1"/>
        <v>0.49751243781094534</v>
      </c>
      <c r="E36">
        <f t="shared" si="2"/>
        <v>2.3828227284629522E-2</v>
      </c>
      <c r="F36">
        <f t="shared" si="3"/>
        <v>-0.23802042419481539</v>
      </c>
      <c r="G36">
        <v>0</v>
      </c>
      <c r="H36">
        <f t="shared" si="4"/>
        <v>0.26184865147944492</v>
      </c>
      <c r="I36">
        <f t="shared" si="5"/>
        <v>-1.0488612925459211</v>
      </c>
      <c r="J36">
        <f t="shared" si="6"/>
        <v>1.0488612925459211</v>
      </c>
      <c r="K36">
        <f t="shared" si="7"/>
        <v>0.51440986432507074</v>
      </c>
      <c r="L36">
        <f t="shared" si="8"/>
        <v>0.48559013567492909</v>
      </c>
      <c r="M36">
        <f t="shared" si="9"/>
        <v>1.9439751632913294</v>
      </c>
      <c r="N36">
        <f t="shared" si="10"/>
        <v>2.0593499054713802</v>
      </c>
    </row>
    <row r="37" spans="1:14" x14ac:dyDescent="0.25">
      <c r="A37" s="4">
        <f>IF('True_Odds_Calculator_2-way'!A38="","",'True_Odds_Calculator_2-way'!A38)</f>
        <v>2.17</v>
      </c>
      <c r="B37" s="4">
        <f>IF('True_Odds_Calculator_2-way'!B38="","",'True_Odds_Calculator_2-way'!B38)</f>
        <v>1.76</v>
      </c>
      <c r="C37" s="4">
        <f t="shared" si="0"/>
        <v>0.46082949308755761</v>
      </c>
      <c r="D37">
        <f t="shared" si="1"/>
        <v>0.56818181818181823</v>
      </c>
      <c r="E37">
        <f t="shared" si="2"/>
        <v>2.9011311269375728E-2</v>
      </c>
      <c r="F37">
        <f t="shared" si="3"/>
        <v>-0.2328236279849184</v>
      </c>
      <c r="G37">
        <v>0</v>
      </c>
      <c r="H37">
        <f t="shared" si="4"/>
        <v>0.26183493925429413</v>
      </c>
      <c r="I37">
        <f t="shared" si="5"/>
        <v>-1.0604746049596294</v>
      </c>
      <c r="J37">
        <f t="shared" si="6"/>
        <v>1.0604746049596294</v>
      </c>
      <c r="K37">
        <f t="shared" si="7"/>
        <v>0.44627809446366512</v>
      </c>
      <c r="L37">
        <f t="shared" si="8"/>
        <v>0.55372190553633505</v>
      </c>
      <c r="M37">
        <f t="shared" si="9"/>
        <v>2.2407552878027661</v>
      </c>
      <c r="N37">
        <f t="shared" si="10"/>
        <v>1.8059606997693183</v>
      </c>
    </row>
    <row r="38" spans="1:14" x14ac:dyDescent="0.25">
      <c r="A38" s="4">
        <f>IF('True_Odds_Calculator_2-way'!A39="","",'True_Odds_Calculator_2-way'!A39)</f>
        <v>1.93</v>
      </c>
      <c r="B38" s="4">
        <f>IF('True_Odds_Calculator_2-way'!B39="","",'True_Odds_Calculator_2-way'!B39)</f>
        <v>1.96</v>
      </c>
      <c r="C38" s="4">
        <f t="shared" si="0"/>
        <v>0.5181347150259068</v>
      </c>
      <c r="D38">
        <f t="shared" si="1"/>
        <v>0.51020408163265307</v>
      </c>
      <c r="E38">
        <f t="shared" si="2"/>
        <v>2.8338796658559762E-2</v>
      </c>
      <c r="F38">
        <f t="shared" si="3"/>
        <v>-0.23601564978322942</v>
      </c>
      <c r="G38">
        <v>0</v>
      </c>
      <c r="H38">
        <f t="shared" si="4"/>
        <v>0.26435444644178918</v>
      </c>
      <c r="I38">
        <f t="shared" si="5"/>
        <v>-1.0583343916682539</v>
      </c>
      <c r="J38">
        <f t="shared" si="6"/>
        <v>1.0583343916682539</v>
      </c>
      <c r="K38">
        <f t="shared" si="7"/>
        <v>0.50396850395275605</v>
      </c>
      <c r="L38">
        <f t="shared" si="8"/>
        <v>0.49603149604724417</v>
      </c>
      <c r="M38">
        <f t="shared" si="9"/>
        <v>1.9842509842514759</v>
      </c>
      <c r="N38">
        <f t="shared" si="10"/>
        <v>2.0160010160015238</v>
      </c>
    </row>
    <row r="39" spans="1:14" x14ac:dyDescent="0.25">
      <c r="A39" s="4">
        <f>IF('True_Odds_Calculator_2-way'!A40="","",'True_Odds_Calculator_2-way'!A40)</f>
        <v>2.65</v>
      </c>
      <c r="B39" s="4">
        <f>IF('True_Odds_Calculator_2-way'!B40="","",'True_Odds_Calculator_2-way'!B40)</f>
        <v>1.52</v>
      </c>
      <c r="C39" s="4">
        <f t="shared" si="0"/>
        <v>0.37735849056603776</v>
      </c>
      <c r="D39">
        <f t="shared" si="1"/>
        <v>0.65789473684210531</v>
      </c>
      <c r="E39">
        <f t="shared" si="2"/>
        <v>3.5253227408142962E-2</v>
      </c>
      <c r="F39">
        <f t="shared" si="3"/>
        <v>-0.21300893743793448</v>
      </c>
      <c r="G39">
        <v>0</v>
      </c>
      <c r="H39">
        <f t="shared" si="4"/>
        <v>0.24826216484607749</v>
      </c>
      <c r="I39">
        <f t="shared" si="5"/>
        <v>-1.0795837927188261</v>
      </c>
      <c r="J39">
        <f t="shared" si="6"/>
        <v>1.0795837927188261</v>
      </c>
      <c r="K39">
        <f t="shared" si="7"/>
        <v>0.35954238420597612</v>
      </c>
      <c r="L39">
        <f t="shared" si="8"/>
        <v>0.64045761579402416</v>
      </c>
      <c r="M39">
        <f t="shared" si="9"/>
        <v>2.7813132579860622</v>
      </c>
      <c r="N39">
        <f t="shared" si="10"/>
        <v>1.5613835722137892</v>
      </c>
    </row>
    <row r="40" spans="1:14" x14ac:dyDescent="0.25">
      <c r="A40" s="4">
        <f>IF('True_Odds_Calculator_2-way'!A41="","",'True_Odds_Calculator_2-way'!A41)</f>
        <v>2.08</v>
      </c>
      <c r="B40" s="4">
        <f>IF('True_Odds_Calculator_2-way'!B41="","",'True_Odds_Calculator_2-way'!B41)</f>
        <v>1.82</v>
      </c>
      <c r="C40" s="4">
        <f t="shared" si="0"/>
        <v>0.48076923076923073</v>
      </c>
      <c r="D40">
        <f t="shared" si="1"/>
        <v>0.54945054945054939</v>
      </c>
      <c r="E40">
        <f t="shared" si="2"/>
        <v>3.0219780219780112E-2</v>
      </c>
      <c r="F40">
        <f t="shared" si="3"/>
        <v>-0.23393913778529174</v>
      </c>
      <c r="G40">
        <v>0</v>
      </c>
      <c r="H40">
        <f t="shared" si="4"/>
        <v>0.2641589180050718</v>
      </c>
      <c r="I40">
        <f t="shared" si="5"/>
        <v>-1.0626278551055635</v>
      </c>
      <c r="J40">
        <f t="shared" si="6"/>
        <v>1.0626278551055635</v>
      </c>
      <c r="K40">
        <f t="shared" si="7"/>
        <v>0.46562780185187441</v>
      </c>
      <c r="L40">
        <f t="shared" si="8"/>
        <v>0.53437219814812564</v>
      </c>
      <c r="M40">
        <f t="shared" si="9"/>
        <v>2.1476380835140083</v>
      </c>
      <c r="N40">
        <f t="shared" si="10"/>
        <v>1.8713548411865626</v>
      </c>
    </row>
    <row r="41" spans="1:14" x14ac:dyDescent="0.25">
      <c r="A41" s="4">
        <f>IF('True_Odds_Calculator_2-way'!A42="","",'True_Odds_Calculator_2-way'!A42)</f>
        <v>2.2599999999999998</v>
      </c>
      <c r="B41" s="4">
        <f>IF('True_Odds_Calculator_2-way'!B42="","",'True_Odds_Calculator_2-way'!B42)</f>
        <v>1.69</v>
      </c>
      <c r="C41" s="4">
        <f t="shared" si="0"/>
        <v>0.44247787610619471</v>
      </c>
      <c r="D41">
        <f t="shared" si="1"/>
        <v>0.59171597633136097</v>
      </c>
      <c r="E41">
        <f t="shared" si="2"/>
        <v>3.4193852437555794E-2</v>
      </c>
      <c r="F41">
        <f t="shared" si="3"/>
        <v>-0.22762737602764815</v>
      </c>
      <c r="G41">
        <v>0</v>
      </c>
      <c r="H41">
        <f t="shared" si="4"/>
        <v>0.261821228465204</v>
      </c>
      <c r="I41">
        <f t="shared" si="5"/>
        <v>-1.0724824201463119</v>
      </c>
      <c r="J41">
        <f t="shared" si="6"/>
        <v>1.0724824201463119</v>
      </c>
      <c r="K41">
        <f t="shared" si="7"/>
        <v>0.42529160714947917</v>
      </c>
      <c r="L41">
        <f t="shared" si="8"/>
        <v>0.57470839285052078</v>
      </c>
      <c r="M41">
        <f t="shared" si="9"/>
        <v>2.351327849384353</v>
      </c>
      <c r="N41">
        <f t="shared" si="10"/>
        <v>1.7400128699009547</v>
      </c>
    </row>
    <row r="42" spans="1:14" x14ac:dyDescent="0.25">
      <c r="A42" s="4">
        <f>IF('True_Odds_Calculator_2-way'!A43="","",'True_Odds_Calculator_2-way'!A43)</f>
        <v>1.95</v>
      </c>
      <c r="B42" s="4">
        <f>IF('True_Odds_Calculator_2-way'!B43="","",'True_Odds_Calculator_2-way'!B43)</f>
        <v>1.93</v>
      </c>
      <c r="C42" s="4">
        <f t="shared" si="0"/>
        <v>0.51282051282051289</v>
      </c>
      <c r="D42">
        <f t="shared" si="1"/>
        <v>0.5181347150259068</v>
      </c>
      <c r="E42">
        <f t="shared" si="2"/>
        <v>3.0955227846419575E-2</v>
      </c>
      <c r="F42">
        <f t="shared" si="3"/>
        <v>-0.23475488242327625</v>
      </c>
      <c r="G42">
        <v>0</v>
      </c>
      <c r="H42">
        <f t="shared" si="4"/>
        <v>0.26571011026969582</v>
      </c>
      <c r="I42">
        <f t="shared" si="5"/>
        <v>-1.0638899909514294</v>
      </c>
      <c r="J42">
        <f t="shared" si="6"/>
        <v>1.0638899909514294</v>
      </c>
      <c r="K42">
        <f t="shared" si="7"/>
        <v>0.49734035027939766</v>
      </c>
      <c r="L42">
        <f t="shared" si="8"/>
        <v>0.50265964972060251</v>
      </c>
      <c r="M42">
        <f t="shared" si="9"/>
        <v>2.0106954914038573</v>
      </c>
      <c r="N42">
        <f t="shared" si="10"/>
        <v>1.9894176915848294</v>
      </c>
    </row>
    <row r="43" spans="1:14" x14ac:dyDescent="0.25">
      <c r="A43" s="4">
        <f>IF('True_Odds_Calculator_2-way'!A44="","",'True_Odds_Calculator_2-way'!A44)</f>
        <v>2.54</v>
      </c>
      <c r="B43" s="4">
        <f>IF('True_Odds_Calculator_2-way'!B44="","",'True_Odds_Calculator_2-way'!B44)</f>
        <v>1.56</v>
      </c>
      <c r="C43" s="4">
        <f t="shared" si="0"/>
        <v>0.39370078740157477</v>
      </c>
      <c r="D43">
        <f t="shared" si="1"/>
        <v>0.64102564102564097</v>
      </c>
      <c r="E43">
        <f t="shared" si="2"/>
        <v>3.4726428427215739E-2</v>
      </c>
      <c r="F43">
        <f t="shared" si="3"/>
        <v>-0.21764587118917833</v>
      </c>
      <c r="G43">
        <v>0</v>
      </c>
      <c r="H43">
        <f t="shared" si="4"/>
        <v>0.25237229961639407</v>
      </c>
      <c r="I43">
        <f t="shared" si="5"/>
        <v>-1.0768262306348699</v>
      </c>
      <c r="J43">
        <f t="shared" si="6"/>
        <v>1.0768262306348699</v>
      </c>
      <c r="K43">
        <f t="shared" si="7"/>
        <v>0.37617851153011422</v>
      </c>
      <c r="L43">
        <f t="shared" si="8"/>
        <v>0.62382148846988572</v>
      </c>
      <c r="M43">
        <f t="shared" si="9"/>
        <v>2.6583123951776999</v>
      </c>
      <c r="N43">
        <f t="shared" si="10"/>
        <v>1.6030226891555273</v>
      </c>
    </row>
    <row r="44" spans="1:14" x14ac:dyDescent="0.25">
      <c r="A44" s="4">
        <f>IF('True_Odds_Calculator_2-way'!A45="","",'True_Odds_Calculator_2-way'!A45)</f>
        <v>2.17</v>
      </c>
      <c r="B44" s="4">
        <f>IF('True_Odds_Calculator_2-way'!B45="","",'True_Odds_Calculator_2-way'!B45)</f>
        <v>1.75</v>
      </c>
      <c r="C44" s="4">
        <f t="shared" si="0"/>
        <v>0.46082949308755761</v>
      </c>
      <c r="D44">
        <f t="shared" si="1"/>
        <v>0.5714285714285714</v>
      </c>
      <c r="E44">
        <f t="shared" si="2"/>
        <v>3.2258064516129004E-2</v>
      </c>
      <c r="F44">
        <f t="shared" si="3"/>
        <v>-0.23107307439104674</v>
      </c>
      <c r="G44">
        <v>0</v>
      </c>
      <c r="H44">
        <f t="shared" si="4"/>
        <v>0.26333113890717574</v>
      </c>
      <c r="I44">
        <f t="shared" si="5"/>
        <v>-1.0675210253672476</v>
      </c>
      <c r="J44">
        <f t="shared" si="6"/>
        <v>1.0675210253672476</v>
      </c>
      <c r="K44">
        <f t="shared" si="7"/>
        <v>0.44464214228514221</v>
      </c>
      <c r="L44">
        <f t="shared" si="8"/>
        <v>0.55535785771485779</v>
      </c>
      <c r="M44">
        <f t="shared" si="9"/>
        <v>2.2489995996796797</v>
      </c>
      <c r="N44">
        <f t="shared" si="10"/>
        <v>1.8006407690254356</v>
      </c>
    </row>
    <row r="45" spans="1:14" x14ac:dyDescent="0.25">
      <c r="A45" s="4">
        <f>IF('True_Odds_Calculator_2-way'!A46="","",'True_Odds_Calculator_2-way'!A46)</f>
        <v>2.35</v>
      </c>
      <c r="B45" s="4">
        <f>IF('True_Odds_Calculator_2-way'!B46="","",'True_Odds_Calculator_2-way'!B46)</f>
        <v>1.6</v>
      </c>
      <c r="C45" s="4">
        <f t="shared" si="0"/>
        <v>0.42553191489361702</v>
      </c>
      <c r="D45">
        <f t="shared" si="1"/>
        <v>0.625</v>
      </c>
      <c r="E45">
        <f t="shared" si="2"/>
        <v>5.0531914893616969E-2</v>
      </c>
      <c r="F45">
        <f t="shared" si="3"/>
        <v>-0.21542553191489366</v>
      </c>
      <c r="G45">
        <v>0</v>
      </c>
      <c r="H45">
        <f t="shared" si="4"/>
        <v>0.26595744680851063</v>
      </c>
      <c r="I45">
        <f t="shared" si="5"/>
        <v>-1.1111111111111109</v>
      </c>
      <c r="J45">
        <f t="shared" si="6"/>
        <v>1.1111111111111109</v>
      </c>
      <c r="K45">
        <f t="shared" si="7"/>
        <v>0.4</v>
      </c>
      <c r="L45">
        <f t="shared" si="8"/>
        <v>0.60000000000000009</v>
      </c>
      <c r="M45">
        <f t="shared" si="9"/>
        <v>2.5</v>
      </c>
      <c r="N45">
        <f t="shared" si="10"/>
        <v>1.6666666666666665</v>
      </c>
    </row>
    <row r="46" spans="1:14" x14ac:dyDescent="0.25">
      <c r="A46" s="4">
        <f>IF('True_Odds_Calculator_2-way'!A47="","",'True_Odds_Calculator_2-way'!A47)</f>
        <v>2</v>
      </c>
      <c r="B46" s="4">
        <f>IF('True_Odds_Calculator_2-way'!B47="","",'True_Odds_Calculator_2-way'!B47)</f>
        <v>1.88</v>
      </c>
      <c r="C46" s="4">
        <f t="shared" si="0"/>
        <v>0.5</v>
      </c>
      <c r="D46">
        <f t="shared" si="1"/>
        <v>0.53191489361702127</v>
      </c>
      <c r="E46">
        <f t="shared" si="2"/>
        <v>3.1914893617021267E-2</v>
      </c>
      <c r="F46">
        <f t="shared" si="3"/>
        <v>-0.23404255319148937</v>
      </c>
      <c r="G46">
        <v>0</v>
      </c>
      <c r="H46">
        <f t="shared" si="4"/>
        <v>0.26595744680851063</v>
      </c>
      <c r="I46">
        <f t="shared" si="5"/>
        <v>-1.0660035817780522</v>
      </c>
      <c r="J46">
        <f t="shared" si="6"/>
        <v>1.0660035817780522</v>
      </c>
      <c r="K46">
        <f t="shared" si="7"/>
        <v>0.48402626637238261</v>
      </c>
      <c r="L46">
        <f t="shared" si="8"/>
        <v>0.51597373362761745</v>
      </c>
      <c r="M46">
        <f t="shared" si="9"/>
        <v>2.0660035817780522</v>
      </c>
      <c r="N46">
        <f t="shared" si="10"/>
        <v>1.9380831519646857</v>
      </c>
    </row>
    <row r="47" spans="1:14" x14ac:dyDescent="0.25">
      <c r="A47" s="4">
        <f>IF('True_Odds_Calculator_2-way'!A48="","",'True_Odds_Calculator_2-way'!A48)</f>
        <v>2.19</v>
      </c>
      <c r="B47" s="4">
        <f>IF('True_Odds_Calculator_2-way'!B48="","",'True_Odds_Calculator_2-way'!B48)</f>
        <v>1.74</v>
      </c>
      <c r="C47" s="4">
        <f t="shared" si="0"/>
        <v>0.45662100456621008</v>
      </c>
      <c r="D47">
        <f t="shared" si="1"/>
        <v>0.57471264367816088</v>
      </c>
      <c r="E47">
        <f t="shared" si="2"/>
        <v>3.1333648244370904E-2</v>
      </c>
      <c r="F47">
        <f t="shared" si="3"/>
        <v>-0.23109221644885325</v>
      </c>
      <c r="G47">
        <v>0</v>
      </c>
      <c r="H47">
        <f t="shared" si="4"/>
        <v>0.26242586469322415</v>
      </c>
      <c r="I47">
        <f t="shared" si="5"/>
        <v>-1.0656403571953759</v>
      </c>
      <c r="J47">
        <f t="shared" si="6"/>
        <v>1.0656403571953759</v>
      </c>
      <c r="K47">
        <f t="shared" si="7"/>
        <v>0.4408953301027736</v>
      </c>
      <c r="L47">
        <f t="shared" si="8"/>
        <v>0.5591046698972264</v>
      </c>
      <c r="M47">
        <f t="shared" si="9"/>
        <v>2.2681120250624973</v>
      </c>
      <c r="N47">
        <f t="shared" si="10"/>
        <v>1.7885738643245783</v>
      </c>
    </row>
    <row r="48" spans="1:14" x14ac:dyDescent="0.25">
      <c r="A48" s="4">
        <f>IF('True_Odds_Calculator_2-way'!A49="","",'True_Odds_Calculator_2-way'!A49)</f>
        <v>1.99</v>
      </c>
      <c r="B48" s="4">
        <f>IF('True_Odds_Calculator_2-way'!B49="","",'True_Odds_Calculator_2-way'!B49)</f>
        <v>1.89</v>
      </c>
      <c r="C48" s="4">
        <f t="shared" si="0"/>
        <v>0.50251256281407031</v>
      </c>
      <c r="D48">
        <f t="shared" si="1"/>
        <v>0.52910052910052918</v>
      </c>
      <c r="E48">
        <f t="shared" si="2"/>
        <v>3.16130919145996E-2</v>
      </c>
      <c r="F48">
        <f t="shared" si="3"/>
        <v>-0.23426657094998793</v>
      </c>
      <c r="G48">
        <v>0</v>
      </c>
      <c r="H48">
        <f t="shared" si="4"/>
        <v>0.26587966286458753</v>
      </c>
      <c r="I48">
        <f t="shared" si="5"/>
        <v>-1.0653379535009888</v>
      </c>
      <c r="J48">
        <f t="shared" si="6"/>
        <v>1.0653379535009888</v>
      </c>
      <c r="K48">
        <f t="shared" si="7"/>
        <v>0.48669270829720923</v>
      </c>
      <c r="L48">
        <f t="shared" si="8"/>
        <v>0.51330729170279055</v>
      </c>
      <c r="M48">
        <f t="shared" si="9"/>
        <v>2.0546845739659791</v>
      </c>
      <c r="N48">
        <f t="shared" si="10"/>
        <v>1.9481507786158798</v>
      </c>
    </row>
    <row r="49" spans="1:14" x14ac:dyDescent="0.25">
      <c r="A49" s="4">
        <f>IF('True_Odds_Calculator_2-way'!A50="","",'True_Odds_Calculator_2-way'!A50)</f>
        <v>2.04</v>
      </c>
      <c r="B49" s="4">
        <f>IF('True_Odds_Calculator_2-way'!B50="","",'True_Odds_Calculator_2-way'!B50)</f>
        <v>1.84</v>
      </c>
      <c r="C49" s="4">
        <f t="shared" si="0"/>
        <v>0.49019607843137253</v>
      </c>
      <c r="D49">
        <f t="shared" si="1"/>
        <v>0.54347826086956519</v>
      </c>
      <c r="E49">
        <f t="shared" si="2"/>
        <v>3.3674339300937772E-2</v>
      </c>
      <c r="F49">
        <f t="shared" si="3"/>
        <v>-0.23273657289002547</v>
      </c>
      <c r="G49">
        <v>0</v>
      </c>
      <c r="H49">
        <f t="shared" si="4"/>
        <v>0.2664109121909633</v>
      </c>
      <c r="I49">
        <f t="shared" si="5"/>
        <v>-1.0699012312772824</v>
      </c>
      <c r="J49">
        <f t="shared" si="6"/>
        <v>1.0699012312772824</v>
      </c>
      <c r="K49">
        <f t="shared" si="7"/>
        <v>0.47332857821916891</v>
      </c>
      <c r="L49">
        <f t="shared" si="8"/>
        <v>0.52667142178083093</v>
      </c>
      <c r="M49">
        <f t="shared" si="9"/>
        <v>2.1126972805283741</v>
      </c>
      <c r="N49">
        <f t="shared" si="10"/>
        <v>1.8987170342729172</v>
      </c>
    </row>
    <row r="50" spans="1:14" x14ac:dyDescent="0.25">
      <c r="A50" s="4">
        <f>IF('True_Odds_Calculator_2-way'!A51="","",'True_Odds_Calculator_2-way'!A51)</f>
        <v>2.09</v>
      </c>
      <c r="B50" s="4">
        <f>IF('True_Odds_Calculator_2-way'!B51="","",'True_Odds_Calculator_2-way'!B51)</f>
        <v>1.78</v>
      </c>
      <c r="C50" s="4">
        <f t="shared" si="0"/>
        <v>0.47846889952153115</v>
      </c>
      <c r="D50">
        <f t="shared" si="1"/>
        <v>0.5617977528089888</v>
      </c>
      <c r="E50">
        <f t="shared" si="2"/>
        <v>4.0266652330519959E-2</v>
      </c>
      <c r="F50">
        <f t="shared" si="3"/>
        <v>-0.22853610020966608</v>
      </c>
      <c r="G50">
        <v>0</v>
      </c>
      <c r="H50">
        <f t="shared" si="4"/>
        <v>0.26880275254018604</v>
      </c>
      <c r="I50">
        <f t="shared" si="5"/>
        <v>-1.084524705455941</v>
      </c>
      <c r="J50">
        <f t="shared" si="6"/>
        <v>1.084524705455941</v>
      </c>
      <c r="K50">
        <f t="shared" si="7"/>
        <v>0.45826743412464838</v>
      </c>
      <c r="L50">
        <f t="shared" si="8"/>
        <v>0.54173256587535168</v>
      </c>
      <c r="M50">
        <f t="shared" si="9"/>
        <v>2.1821319289469754</v>
      </c>
      <c r="N50">
        <f t="shared" si="10"/>
        <v>1.8459292702556338</v>
      </c>
    </row>
    <row r="51" spans="1:14" x14ac:dyDescent="0.25">
      <c r="A51" s="4">
        <f>IF('True_Odds_Calculator_2-way'!A52="","",'True_Odds_Calculator_2-way'!A52)</f>
        <v>2.02</v>
      </c>
      <c r="B51" s="4">
        <f>IF('True_Odds_Calculator_2-way'!B52="","",'True_Odds_Calculator_2-way'!B52)</f>
        <v>1.86</v>
      </c>
      <c r="C51" s="4">
        <f t="shared" si="0"/>
        <v>0.49504950495049505</v>
      </c>
      <c r="D51">
        <f t="shared" si="1"/>
        <v>0.5376344086021505</v>
      </c>
      <c r="E51">
        <f t="shared" si="2"/>
        <v>3.2683913552645549E-2</v>
      </c>
      <c r="F51">
        <f t="shared" si="3"/>
        <v>-0.23347173427020129</v>
      </c>
      <c r="G51">
        <v>0</v>
      </c>
      <c r="H51">
        <f t="shared" si="4"/>
        <v>0.26615564782284679</v>
      </c>
      <c r="I51">
        <f t="shared" si="5"/>
        <v>-1.0677035543974549</v>
      </c>
      <c r="J51">
        <f t="shared" si="6"/>
        <v>1.0677035543974549</v>
      </c>
      <c r="K51">
        <f t="shared" si="7"/>
        <v>0.47868473698404773</v>
      </c>
      <c r="L51">
        <f t="shared" si="8"/>
        <v>0.52131526301595232</v>
      </c>
      <c r="M51">
        <f t="shared" si="9"/>
        <v>2.0890576254854043</v>
      </c>
      <c r="N51">
        <f t="shared" si="10"/>
        <v>1.9182250567818113</v>
      </c>
    </row>
    <row r="52" spans="1:14" x14ac:dyDescent="0.25">
      <c r="A52" s="4">
        <f>IF('True_Odds_Calculator_2-way'!A53="","",'True_Odds_Calculator_2-way'!A53)</f>
        <v>2</v>
      </c>
      <c r="B52" s="4">
        <f>IF('True_Odds_Calculator_2-way'!B53="","",'True_Odds_Calculator_2-way'!B53)</f>
        <v>1.88</v>
      </c>
      <c r="C52" s="4">
        <f t="shared" si="0"/>
        <v>0.5</v>
      </c>
      <c r="D52">
        <f t="shared" si="1"/>
        <v>0.53191489361702127</v>
      </c>
      <c r="E52">
        <f t="shared" si="2"/>
        <v>3.1914893617021267E-2</v>
      </c>
      <c r="F52">
        <f t="shared" si="3"/>
        <v>-0.23404255319148937</v>
      </c>
      <c r="G52">
        <v>0</v>
      </c>
      <c r="H52">
        <f t="shared" si="4"/>
        <v>0.26595744680851063</v>
      </c>
      <c r="I52">
        <f t="shared" si="5"/>
        <v>-1.0660035817780522</v>
      </c>
      <c r="J52">
        <f t="shared" si="6"/>
        <v>1.0660035817780522</v>
      </c>
      <c r="K52">
        <f t="shared" si="7"/>
        <v>0.48402626637238261</v>
      </c>
      <c r="L52">
        <f t="shared" si="8"/>
        <v>0.51597373362761745</v>
      </c>
      <c r="M52">
        <f t="shared" si="9"/>
        <v>2.0660035817780522</v>
      </c>
      <c r="N52">
        <f t="shared" si="10"/>
        <v>1.9380831519646857</v>
      </c>
    </row>
    <row r="53" spans="1:14" x14ac:dyDescent="0.25">
      <c r="A53" s="4">
        <f>IF('True_Odds_Calculator_2-way'!A54="","",'True_Odds_Calculator_2-way'!A54)</f>
        <v>1.96</v>
      </c>
      <c r="B53" s="4">
        <f>IF('True_Odds_Calculator_2-way'!B54="","",'True_Odds_Calculator_2-way'!B54)</f>
        <v>1.91</v>
      </c>
      <c r="C53" s="4">
        <f t="shared" si="0"/>
        <v>0.51020408163265307</v>
      </c>
      <c r="D53">
        <f t="shared" si="1"/>
        <v>0.52356020942408377</v>
      </c>
      <c r="E53">
        <f t="shared" si="2"/>
        <v>3.3764291056736839E-2</v>
      </c>
      <c r="F53">
        <f t="shared" si="3"/>
        <v>-0.23335826477187727</v>
      </c>
      <c r="G53">
        <v>0</v>
      </c>
      <c r="H53">
        <f t="shared" si="4"/>
        <v>0.26712255582861416</v>
      </c>
      <c r="I53">
        <f t="shared" si="5"/>
        <v>-1.0699012312772824</v>
      </c>
      <c r="J53">
        <f t="shared" si="6"/>
        <v>1.0699012312772824</v>
      </c>
      <c r="K53">
        <f t="shared" si="7"/>
        <v>0.49331431287667615</v>
      </c>
      <c r="L53">
        <f t="shared" si="8"/>
        <v>0.50668568712332396</v>
      </c>
      <c r="M53">
        <f t="shared" si="9"/>
        <v>2.0271051820261912</v>
      </c>
      <c r="N53">
        <f t="shared" si="10"/>
        <v>1.9736101204623264</v>
      </c>
    </row>
    <row r="54" spans="1:14" x14ac:dyDescent="0.25">
      <c r="A54" s="4">
        <f>IF('True_Odds_Calculator_2-way'!A55="","",'True_Odds_Calculator_2-way'!A55)</f>
        <v>2.17</v>
      </c>
      <c r="B54" s="4">
        <f>IF('True_Odds_Calculator_2-way'!B55="","",'True_Odds_Calculator_2-way'!B55)</f>
        <v>1.73</v>
      </c>
      <c r="C54" s="4">
        <f t="shared" si="0"/>
        <v>0.46082949308755761</v>
      </c>
      <c r="D54">
        <f t="shared" si="1"/>
        <v>0.5780346820809249</v>
      </c>
      <c r="E54">
        <f t="shared" si="2"/>
        <v>3.8864175168482618E-2</v>
      </c>
      <c r="F54">
        <f t="shared" si="3"/>
        <v>-0.22751125436189756</v>
      </c>
      <c r="G54">
        <v>0</v>
      </c>
      <c r="H54">
        <f t="shared" si="4"/>
        <v>0.26637542953038013</v>
      </c>
      <c r="I54">
        <f t="shared" si="5"/>
        <v>-1.0820457886019927</v>
      </c>
      <c r="J54">
        <f t="shared" si="6"/>
        <v>1.0820457886019927</v>
      </c>
      <c r="K54">
        <f t="shared" si="7"/>
        <v>0.44130751828400394</v>
      </c>
      <c r="L54">
        <f t="shared" si="8"/>
        <v>0.55869248171599584</v>
      </c>
      <c r="M54">
        <f t="shared" si="9"/>
        <v>2.2659935726643319</v>
      </c>
      <c r="N54">
        <f t="shared" si="10"/>
        <v>1.789893425679455</v>
      </c>
    </row>
    <row r="55" spans="1:14" x14ac:dyDescent="0.25">
      <c r="A55" s="4">
        <f>IF('True_Odds_Calculator_2-way'!A56="","",'True_Odds_Calculator_2-way'!A56)</f>
        <v>1.91</v>
      </c>
      <c r="B55" s="4">
        <f>IF('True_Odds_Calculator_2-way'!B56="","",'True_Odds_Calculator_2-way'!B56)</f>
        <v>1.96</v>
      </c>
      <c r="C55" s="4">
        <f t="shared" si="0"/>
        <v>0.52356020942408377</v>
      </c>
      <c r="D55">
        <f t="shared" si="1"/>
        <v>0.51020408163265307</v>
      </c>
      <c r="E55">
        <f t="shared" si="2"/>
        <v>3.3764291056736839E-2</v>
      </c>
      <c r="F55">
        <f t="shared" si="3"/>
        <v>-0.23335826477187727</v>
      </c>
      <c r="G55">
        <v>0</v>
      </c>
      <c r="H55">
        <f t="shared" si="4"/>
        <v>0.26712255582861416</v>
      </c>
      <c r="I55">
        <f t="shared" si="5"/>
        <v>-1.0699012312772824</v>
      </c>
      <c r="J55">
        <f t="shared" si="6"/>
        <v>1.0699012312772824</v>
      </c>
      <c r="K55">
        <f t="shared" si="7"/>
        <v>0.50668568712332396</v>
      </c>
      <c r="L55">
        <f t="shared" si="8"/>
        <v>0.49331431287667615</v>
      </c>
      <c r="M55">
        <f t="shared" si="9"/>
        <v>1.9736101204623264</v>
      </c>
      <c r="N55">
        <f t="shared" si="10"/>
        <v>2.0271051820261912</v>
      </c>
    </row>
    <row r="56" spans="1:14" x14ac:dyDescent="0.25">
      <c r="A56" s="4">
        <f>IF('True_Odds_Calculator_2-way'!A57="","",'True_Odds_Calculator_2-way'!A57)</f>
        <v>1.89</v>
      </c>
      <c r="B56" s="4">
        <f>IF('True_Odds_Calculator_2-way'!B57="","",'True_Odds_Calculator_2-way'!B57)</f>
        <v>1.98</v>
      </c>
      <c r="C56" s="4">
        <f t="shared" si="0"/>
        <v>0.52910052910052918</v>
      </c>
      <c r="D56">
        <f t="shared" si="1"/>
        <v>0.50505050505050508</v>
      </c>
      <c r="E56">
        <f t="shared" si="2"/>
        <v>3.4151034151034265E-2</v>
      </c>
      <c r="F56">
        <f t="shared" si="3"/>
        <v>-0.23307145529367745</v>
      </c>
      <c r="G56">
        <v>0</v>
      </c>
      <c r="H56">
        <f t="shared" si="4"/>
        <v>0.26722248944471172</v>
      </c>
      <c r="I56">
        <f t="shared" si="5"/>
        <v>-1.0707595557083738</v>
      </c>
      <c r="J56">
        <f t="shared" si="6"/>
        <v>1.0707595557083738</v>
      </c>
      <c r="K56">
        <f t="shared" si="7"/>
        <v>0.5120390612350737</v>
      </c>
      <c r="L56">
        <f t="shared" si="8"/>
        <v>0.48796093876492608</v>
      </c>
      <c r="M56">
        <f t="shared" si="9"/>
        <v>1.9529760045804527</v>
      </c>
      <c r="N56">
        <f t="shared" si="10"/>
        <v>2.0493443645942064</v>
      </c>
    </row>
    <row r="57" spans="1:14" x14ac:dyDescent="0.25">
      <c r="A57" s="4">
        <f>IF('True_Odds_Calculator_2-way'!A58="","",'True_Odds_Calculator_2-way'!A58)</f>
        <v>1.99</v>
      </c>
      <c r="B57" s="4">
        <f>IF('True_Odds_Calculator_2-way'!B58="","",'True_Odds_Calculator_2-way'!B58)</f>
        <v>1.88</v>
      </c>
      <c r="C57" s="4">
        <f t="shared" si="0"/>
        <v>0.50251256281407031</v>
      </c>
      <c r="D57">
        <f t="shared" si="1"/>
        <v>0.53191489361702127</v>
      </c>
      <c r="E57">
        <f t="shared" si="2"/>
        <v>3.4427456431091574E-2</v>
      </c>
      <c r="F57">
        <f t="shared" si="3"/>
        <v>-0.23286645995937127</v>
      </c>
      <c r="G57">
        <v>0</v>
      </c>
      <c r="H57">
        <f t="shared" si="4"/>
        <v>0.2672939163904629</v>
      </c>
      <c r="I57">
        <f t="shared" si="5"/>
        <v>-1.0713739108887084</v>
      </c>
      <c r="J57">
        <f t="shared" si="6"/>
        <v>1.0713739108887084</v>
      </c>
      <c r="K57">
        <f t="shared" si="7"/>
        <v>0.48528137423857021</v>
      </c>
      <c r="L57">
        <f t="shared" si="8"/>
        <v>0.51471862576142968</v>
      </c>
      <c r="M57">
        <f t="shared" si="9"/>
        <v>2.0606601717798219</v>
      </c>
      <c r="N57">
        <f t="shared" si="10"/>
        <v>1.9428090415820634</v>
      </c>
    </row>
    <row r="58" spans="1:14" x14ac:dyDescent="0.25">
      <c r="A58" s="4">
        <f>IF('True_Odds_Calculator_2-way'!A59="","",'True_Odds_Calculator_2-way'!A59)</f>
        <v>1.94</v>
      </c>
      <c r="B58" s="4">
        <f>IF('True_Odds_Calculator_2-way'!B59="","",'True_Odds_Calculator_2-way'!B59)</f>
        <v>1.93</v>
      </c>
      <c r="C58" s="4">
        <f t="shared" si="0"/>
        <v>0.51546391752577325</v>
      </c>
      <c r="D58">
        <f t="shared" si="1"/>
        <v>0.5181347150259068</v>
      </c>
      <c r="E58">
        <f t="shared" si="2"/>
        <v>3.3598632551679941E-2</v>
      </c>
      <c r="F58">
        <f t="shared" si="3"/>
        <v>-0.2334811174616741</v>
      </c>
      <c r="G58">
        <v>0</v>
      </c>
      <c r="H58">
        <f t="shared" si="4"/>
        <v>0.26707975001335404</v>
      </c>
      <c r="I58">
        <f t="shared" si="5"/>
        <v>-1.0695340092890231</v>
      </c>
      <c r="J58">
        <f t="shared" si="6"/>
        <v>1.0695340092890231</v>
      </c>
      <c r="K58">
        <f t="shared" si="7"/>
        <v>0.49866309204640175</v>
      </c>
      <c r="L58">
        <f t="shared" si="8"/>
        <v>0.50133690795359842</v>
      </c>
      <c r="M58">
        <f t="shared" si="9"/>
        <v>2.0053619687316817</v>
      </c>
      <c r="N58">
        <f t="shared" si="10"/>
        <v>1.9946666286387909</v>
      </c>
    </row>
    <row r="59" spans="1:14" x14ac:dyDescent="0.25">
      <c r="A59" s="4">
        <f>IF('True_Odds_Calculator_2-way'!A60="","",'True_Odds_Calculator_2-way'!A60)</f>
        <v>2.06</v>
      </c>
      <c r="B59" s="4">
        <f>IF('True_Odds_Calculator_2-way'!B60="","",'True_Odds_Calculator_2-way'!B60)</f>
        <v>1.83</v>
      </c>
      <c r="C59" s="4">
        <f t="shared" si="0"/>
        <v>0.4854368932038835</v>
      </c>
      <c r="D59">
        <f t="shared" si="1"/>
        <v>0.54644808743169393</v>
      </c>
      <c r="E59">
        <f t="shared" si="2"/>
        <v>3.1884980635577431E-2</v>
      </c>
      <c r="F59">
        <f t="shared" si="3"/>
        <v>-0.2333810812244681</v>
      </c>
      <c r="G59">
        <v>0</v>
      </c>
      <c r="H59">
        <f t="shared" si="4"/>
        <v>0.26526606186004559</v>
      </c>
      <c r="I59">
        <f t="shared" si="5"/>
        <v>-1.0661247392009334</v>
      </c>
      <c r="J59">
        <f t="shared" si="6"/>
        <v>1.0661247392009334</v>
      </c>
      <c r="K59">
        <f t="shared" si="7"/>
        <v>0.46946324151730962</v>
      </c>
      <c r="L59">
        <f t="shared" si="8"/>
        <v>0.53053675848269044</v>
      </c>
      <c r="M59">
        <f t="shared" si="9"/>
        <v>2.1300922235529893</v>
      </c>
      <c r="N59">
        <f t="shared" si="10"/>
        <v>1.8848835335367746</v>
      </c>
    </row>
    <row r="60" spans="1:14" x14ac:dyDescent="0.25">
      <c r="A60" s="4">
        <f>IF('True_Odds_Calculator_2-way'!A61="","",'True_Odds_Calculator_2-way'!A61)</f>
        <v>2.02</v>
      </c>
      <c r="B60" s="4">
        <f>IF('True_Odds_Calculator_2-way'!B61="","",'True_Odds_Calculator_2-way'!B61)</f>
        <v>1.85</v>
      </c>
      <c r="C60" s="4">
        <f t="shared" si="0"/>
        <v>0.49504950495049505</v>
      </c>
      <c r="D60">
        <f t="shared" si="1"/>
        <v>0.54054054054054046</v>
      </c>
      <c r="E60">
        <f t="shared" si="2"/>
        <v>3.5590045491035394E-2</v>
      </c>
      <c r="F60">
        <f t="shared" si="3"/>
        <v>-0.23200428150923214</v>
      </c>
      <c r="G60">
        <v>0</v>
      </c>
      <c r="H60">
        <f t="shared" si="4"/>
        <v>0.26759432700026753</v>
      </c>
      <c r="I60">
        <f t="shared" si="5"/>
        <v>-1.0739657990297369</v>
      </c>
      <c r="J60">
        <f t="shared" si="6"/>
        <v>1.0739657990297369</v>
      </c>
      <c r="K60">
        <f t="shared" si="7"/>
        <v>0.4772255750516613</v>
      </c>
      <c r="L60">
        <f t="shared" si="8"/>
        <v>0.52277442494833892</v>
      </c>
      <c r="M60">
        <f t="shared" si="9"/>
        <v>2.0954451150103317</v>
      </c>
      <c r="N60">
        <f t="shared" si="10"/>
        <v>1.9128709291752766</v>
      </c>
    </row>
    <row r="61" spans="1:14" x14ac:dyDescent="0.25">
      <c r="A61" s="4">
        <f>IF('True_Odds_Calculator_2-way'!A62="","",'True_Odds_Calculator_2-way'!A62)</f>
        <v>1.93</v>
      </c>
      <c r="B61" s="4">
        <f>IF('True_Odds_Calculator_2-way'!B62="","",'True_Odds_Calculator_2-way'!B62)</f>
        <v>1.94</v>
      </c>
      <c r="C61" s="4">
        <f t="shared" si="0"/>
        <v>0.5181347150259068</v>
      </c>
      <c r="D61">
        <f t="shared" si="1"/>
        <v>0.51546391752577325</v>
      </c>
      <c r="E61">
        <f t="shared" si="2"/>
        <v>3.3598632551679941E-2</v>
      </c>
      <c r="F61">
        <f t="shared" si="3"/>
        <v>-0.2334811174616741</v>
      </c>
      <c r="G61">
        <v>0</v>
      </c>
      <c r="H61">
        <f t="shared" si="4"/>
        <v>0.26707975001335404</v>
      </c>
      <c r="I61">
        <f t="shared" si="5"/>
        <v>-1.0695340092890231</v>
      </c>
      <c r="J61">
        <f t="shared" si="6"/>
        <v>1.0695340092890231</v>
      </c>
      <c r="K61">
        <f t="shared" si="7"/>
        <v>0.50133690795359842</v>
      </c>
      <c r="L61">
        <f t="shared" si="8"/>
        <v>0.49866309204640175</v>
      </c>
      <c r="M61">
        <f t="shared" si="9"/>
        <v>1.9946666286387909</v>
      </c>
      <c r="N61">
        <f t="shared" si="10"/>
        <v>2.0053619687316817</v>
      </c>
    </row>
    <row r="62" spans="1:14" x14ac:dyDescent="0.25">
      <c r="A62" s="4">
        <f>IF('True_Odds_Calculator_2-way'!A63="","",'True_Odds_Calculator_2-way'!A63)</f>
        <v>2.46</v>
      </c>
      <c r="B62" s="4">
        <f>IF('True_Odds_Calculator_2-way'!B63="","",'True_Odds_Calculator_2-way'!B63)</f>
        <v>1.58</v>
      </c>
      <c r="C62" s="4">
        <f t="shared" si="0"/>
        <v>0.4065040650406504</v>
      </c>
      <c r="D62">
        <f t="shared" si="1"/>
        <v>0.63291139240506322</v>
      </c>
      <c r="E62">
        <f t="shared" si="2"/>
        <v>3.9415457445713731E-2</v>
      </c>
      <c r="F62">
        <f t="shared" si="3"/>
        <v>-0.21786559637748271</v>
      </c>
      <c r="G62">
        <v>0</v>
      </c>
      <c r="H62">
        <f t="shared" si="4"/>
        <v>0.25728105382319644</v>
      </c>
      <c r="I62">
        <f t="shared" si="5"/>
        <v>-1.0866997704607786</v>
      </c>
      <c r="J62">
        <f t="shared" si="6"/>
        <v>1.0866997704607786</v>
      </c>
      <c r="K62">
        <f t="shared" si="7"/>
        <v>0.38661064275703094</v>
      </c>
      <c r="L62">
        <f t="shared" si="8"/>
        <v>0.61338935724296906</v>
      </c>
      <c r="M62">
        <f t="shared" si="9"/>
        <v>2.5865816648727367</v>
      </c>
      <c r="N62">
        <f t="shared" si="10"/>
        <v>1.6302858668672515</v>
      </c>
    </row>
    <row r="63" spans="1:14" x14ac:dyDescent="0.25">
      <c r="A63" s="4">
        <f>IF('True_Odds_Calculator_2-way'!A64="","",'True_Odds_Calculator_2-way'!A64)</f>
        <v>2.2999999999999998</v>
      </c>
      <c r="B63" s="4">
        <f>IF('True_Odds_Calculator_2-way'!B64="","",'True_Odds_Calculator_2-way'!B64)</f>
        <v>1.66</v>
      </c>
      <c r="C63" s="4">
        <f t="shared" si="0"/>
        <v>0.43478260869565222</v>
      </c>
      <c r="D63">
        <f t="shared" si="1"/>
        <v>0.60240963855421692</v>
      </c>
      <c r="E63">
        <f t="shared" si="2"/>
        <v>3.7192247249869137E-2</v>
      </c>
      <c r="F63">
        <f t="shared" si="3"/>
        <v>-0.22472498690413822</v>
      </c>
      <c r="G63">
        <v>0</v>
      </c>
      <c r="H63">
        <f t="shared" si="4"/>
        <v>0.26191723415400736</v>
      </c>
      <c r="I63">
        <f t="shared" si="5"/>
        <v>-1.0795837927188263</v>
      </c>
      <c r="J63">
        <f t="shared" si="6"/>
        <v>1.0795837927188263</v>
      </c>
      <c r="K63">
        <f t="shared" si="7"/>
        <v>0.41606702211367647</v>
      </c>
      <c r="L63">
        <f t="shared" si="8"/>
        <v>0.58393297788632348</v>
      </c>
      <c r="M63">
        <f t="shared" si="9"/>
        <v>2.4034589305344736</v>
      </c>
      <c r="N63">
        <f t="shared" si="10"/>
        <v>1.7125253031944256</v>
      </c>
    </row>
    <row r="64" spans="1:14" x14ac:dyDescent="0.25">
      <c r="A64" s="4">
        <f>IF('True_Odds_Calculator_2-way'!A65="","",'True_Odds_Calculator_2-way'!A65)</f>
        <v>2.0699999999999998</v>
      </c>
      <c r="B64" s="4">
        <f>IF('True_Odds_Calculator_2-way'!B65="","",'True_Odds_Calculator_2-way'!B65)</f>
        <v>1.82</v>
      </c>
      <c r="C64" s="4">
        <f t="shared" si="0"/>
        <v>0.48309178743961356</v>
      </c>
      <c r="D64">
        <f t="shared" si="1"/>
        <v>0.54945054945054939</v>
      </c>
      <c r="E64">
        <f t="shared" si="2"/>
        <v>3.2542336890162948E-2</v>
      </c>
      <c r="F64">
        <f t="shared" si="3"/>
        <v>-0.23289271115358079</v>
      </c>
      <c r="G64">
        <v>0</v>
      </c>
      <c r="H64">
        <f t="shared" si="4"/>
        <v>0.26543504804374368</v>
      </c>
      <c r="I64">
        <f t="shared" si="5"/>
        <v>-1.0675818579755179</v>
      </c>
      <c r="J64">
        <f t="shared" si="6"/>
        <v>1.0675818579755179</v>
      </c>
      <c r="K64">
        <f t="shared" si="7"/>
        <v>0.4667852887508781</v>
      </c>
      <c r="L64">
        <f t="shared" si="8"/>
        <v>0.53321471124912212</v>
      </c>
      <c r="M64">
        <f t="shared" si="9"/>
        <v>2.1423125880338039</v>
      </c>
      <c r="N64">
        <f t="shared" si="10"/>
        <v>1.8754171235399244</v>
      </c>
    </row>
    <row r="65" spans="1:14" x14ac:dyDescent="0.25">
      <c r="A65" s="4">
        <f>IF('True_Odds_Calculator_2-way'!A66="","",'True_Odds_Calculator_2-way'!A66)</f>
        <v>1.81</v>
      </c>
      <c r="B65" s="4">
        <f>IF('True_Odds_Calculator_2-way'!B66="","",'True_Odds_Calculator_2-way'!B66)</f>
        <v>2.0499999999999998</v>
      </c>
      <c r="C65" s="4">
        <f t="shared" si="0"/>
        <v>0.5524861878453039</v>
      </c>
      <c r="D65">
        <f t="shared" si="1"/>
        <v>0.48780487804878053</v>
      </c>
      <c r="E65">
        <f t="shared" si="2"/>
        <v>4.0291065894084488E-2</v>
      </c>
      <c r="F65">
        <f t="shared" si="3"/>
        <v>-0.22921439159142964</v>
      </c>
      <c r="G65">
        <v>0</v>
      </c>
      <c r="H65">
        <f t="shared" si="4"/>
        <v>0.26950545748551413</v>
      </c>
      <c r="I65">
        <f t="shared" si="5"/>
        <v>-1.0843334143872594</v>
      </c>
      <c r="J65">
        <f t="shared" si="6"/>
        <v>1.0843334143872594</v>
      </c>
      <c r="K65">
        <f t="shared" si="7"/>
        <v>0.53239346276515054</v>
      </c>
      <c r="L65">
        <f t="shared" si="8"/>
        <v>0.46760653723484941</v>
      </c>
      <c r="M65">
        <f t="shared" si="9"/>
        <v>1.8783100656536802</v>
      </c>
      <c r="N65">
        <f t="shared" si="10"/>
        <v>2.1385500851066221</v>
      </c>
    </row>
    <row r="66" spans="1:14" x14ac:dyDescent="0.25">
      <c r="A66" s="4">
        <f>IF('True_Odds_Calculator_2-way'!A67="","",'True_Odds_Calculator_2-way'!A67)</f>
        <v>1.96</v>
      </c>
      <c r="B66" s="4">
        <f>IF('True_Odds_Calculator_2-way'!B67="","",'True_Odds_Calculator_2-way'!B67)</f>
        <v>1.9</v>
      </c>
      <c r="C66" s="4">
        <f t="shared" si="0"/>
        <v>0.51020408163265307</v>
      </c>
      <c r="D66">
        <f t="shared" si="1"/>
        <v>0.52631578947368418</v>
      </c>
      <c r="E66">
        <f t="shared" si="2"/>
        <v>3.6519871106337254E-2</v>
      </c>
      <c r="F66">
        <f t="shared" si="3"/>
        <v>-0.23200859291084863</v>
      </c>
      <c r="G66">
        <v>0</v>
      </c>
      <c r="H66">
        <f t="shared" si="4"/>
        <v>0.26852846401718583</v>
      </c>
      <c r="I66">
        <f t="shared" si="5"/>
        <v>-1.0758287072798378</v>
      </c>
      <c r="J66">
        <f t="shared" si="6"/>
        <v>1.0758287072798378</v>
      </c>
      <c r="K66">
        <f t="shared" si="7"/>
        <v>0.49193338482966764</v>
      </c>
      <c r="L66">
        <f t="shared" si="8"/>
        <v>0.50806661517033258</v>
      </c>
      <c r="M66">
        <f t="shared" si="9"/>
        <v>2.0327955589886439</v>
      </c>
      <c r="N66">
        <f t="shared" si="10"/>
        <v>1.9682458365518538</v>
      </c>
    </row>
    <row r="67" spans="1:14" x14ac:dyDescent="0.25">
      <c r="A67" s="4">
        <f>IF('True_Odds_Calculator_2-way'!A68="","",'True_Odds_Calculator_2-way'!A68)</f>
        <v>1.89</v>
      </c>
      <c r="B67" s="4">
        <f>IF('True_Odds_Calculator_2-way'!B68="","",'True_Odds_Calculator_2-way'!B68)</f>
        <v>1.97</v>
      </c>
      <c r="C67" s="4">
        <f t="shared" ref="C67:C130" si="11">1/A67</f>
        <v>0.52910052910052918</v>
      </c>
      <c r="D67">
        <f t="shared" ref="D67:D130" si="12">1/B67</f>
        <v>0.50761421319796951</v>
      </c>
      <c r="E67">
        <f t="shared" ref="E67:E130" si="13">C67+D67-1</f>
        <v>3.6714742298498582E-2</v>
      </c>
      <c r="F67">
        <f t="shared" ref="F67:F130" si="14">C67+D67-(C67*D67)-1</f>
        <v>-0.23186420648349593</v>
      </c>
      <c r="G67">
        <v>0</v>
      </c>
      <c r="H67">
        <f t="shared" ref="H67:H130" si="15">C67*D67</f>
        <v>0.26857894878199451</v>
      </c>
      <c r="I67">
        <f t="shared" ref="I67:I130" si="16">((-4*F67*H67)^0.5)/(2*F67)</f>
        <v>-1.0762647825142235</v>
      </c>
      <c r="J67">
        <f t="shared" ref="J67:J130" si="17">(-((-4*F67*H67)^0.5))/(2*F67)</f>
        <v>1.0762647825142235</v>
      </c>
      <c r="K67">
        <f t="shared" ref="K67:K130" si="18">IF(A67="","",(C67/($J67+C67-($J67*C67))))</f>
        <v>0.51075766569338388</v>
      </c>
      <c r="L67">
        <f t="shared" ref="L67:L130" si="19">IF(B67="","",(D67/($J67+D67-($J67*D67))))</f>
        <v>0.48924233430661629</v>
      </c>
      <c r="M67">
        <f t="shared" ref="M67:M130" si="20">IF(A67="","",1/K67)</f>
        <v>1.9578756564376583</v>
      </c>
      <c r="N67">
        <f t="shared" ref="N67:N130" si="21">IF(B67="","",1/L67)</f>
        <v>2.0439768390387969</v>
      </c>
    </row>
    <row r="68" spans="1:14" x14ac:dyDescent="0.25">
      <c r="A68" s="4">
        <f>IF('True_Odds_Calculator_2-way'!A69="","",'True_Odds_Calculator_2-way'!A69)</f>
        <v>2.06</v>
      </c>
      <c r="B68" s="4">
        <f>IF('True_Odds_Calculator_2-way'!B69="","",'True_Odds_Calculator_2-way'!B69)</f>
        <v>1.83</v>
      </c>
      <c r="C68" s="4">
        <f t="shared" si="11"/>
        <v>0.4854368932038835</v>
      </c>
      <c r="D68">
        <f t="shared" si="12"/>
        <v>0.54644808743169393</v>
      </c>
      <c r="E68">
        <f t="shared" si="13"/>
        <v>3.1884980635577431E-2</v>
      </c>
      <c r="F68">
        <f t="shared" si="14"/>
        <v>-0.2333810812244681</v>
      </c>
      <c r="G68">
        <v>0</v>
      </c>
      <c r="H68">
        <f t="shared" si="15"/>
        <v>0.26526606186004559</v>
      </c>
      <c r="I68">
        <f t="shared" si="16"/>
        <v>-1.0661247392009334</v>
      </c>
      <c r="J68">
        <f t="shared" si="17"/>
        <v>1.0661247392009334</v>
      </c>
      <c r="K68">
        <f t="shared" si="18"/>
        <v>0.46946324151730962</v>
      </c>
      <c r="L68">
        <f t="shared" si="19"/>
        <v>0.53053675848269044</v>
      </c>
      <c r="M68">
        <f t="shared" si="20"/>
        <v>2.1300922235529893</v>
      </c>
      <c r="N68">
        <f t="shared" si="21"/>
        <v>1.8848835335367746</v>
      </c>
    </row>
    <row r="69" spans="1:14" x14ac:dyDescent="0.25">
      <c r="A69" s="4">
        <f>IF('True_Odds_Calculator_2-way'!A70="","",'True_Odds_Calculator_2-way'!A70)</f>
        <v>2.1800000000000002</v>
      </c>
      <c r="B69" s="4">
        <f>IF('True_Odds_Calculator_2-way'!B70="","",'True_Odds_Calculator_2-way'!B70)</f>
        <v>1.75</v>
      </c>
      <c r="C69" s="4">
        <f t="shared" si="11"/>
        <v>0.4587155963302752</v>
      </c>
      <c r="D69">
        <f t="shared" si="12"/>
        <v>0.5714285714285714</v>
      </c>
      <c r="E69">
        <f t="shared" si="13"/>
        <v>3.0144167758846541E-2</v>
      </c>
      <c r="F69">
        <f t="shared" si="14"/>
        <v>-0.23197903014416776</v>
      </c>
      <c r="G69">
        <v>0</v>
      </c>
      <c r="H69">
        <f t="shared" si="15"/>
        <v>0.26212319790301436</v>
      </c>
      <c r="I69">
        <f t="shared" si="16"/>
        <v>-1.0629880069054676</v>
      </c>
      <c r="J69">
        <f t="shared" si="17"/>
        <v>1.0629880069054676</v>
      </c>
      <c r="K69">
        <f t="shared" si="18"/>
        <v>0.44359159560776512</v>
      </c>
      <c r="L69">
        <f t="shared" si="19"/>
        <v>0.55640840439223493</v>
      </c>
      <c r="M69">
        <f t="shared" si="20"/>
        <v>2.2543258481484516</v>
      </c>
      <c r="N69">
        <f t="shared" si="21"/>
        <v>1.797241005179101</v>
      </c>
    </row>
    <row r="70" spans="1:14" x14ac:dyDescent="0.25">
      <c r="A70" s="4">
        <f>IF('True_Odds_Calculator_2-way'!A71="","",'True_Odds_Calculator_2-way'!A71)</f>
        <v>2.1</v>
      </c>
      <c r="B70" s="4">
        <f>IF('True_Odds_Calculator_2-way'!B71="","",'True_Odds_Calculator_2-way'!B71)</f>
        <v>1.81</v>
      </c>
      <c r="C70" s="4">
        <f t="shared" si="11"/>
        <v>0.47619047619047616</v>
      </c>
      <c r="D70">
        <f t="shared" si="12"/>
        <v>0.5524861878453039</v>
      </c>
      <c r="E70">
        <f t="shared" si="13"/>
        <v>2.8676664035780064E-2</v>
      </c>
      <c r="F70">
        <f t="shared" si="14"/>
        <v>-0.23441199684293612</v>
      </c>
      <c r="G70">
        <v>0</v>
      </c>
      <c r="H70">
        <f t="shared" si="15"/>
        <v>0.26308866087871613</v>
      </c>
      <c r="I70">
        <f t="shared" si="16"/>
        <v>-1.0594028769395469</v>
      </c>
      <c r="J70">
        <f t="shared" si="17"/>
        <v>1.0594028769395469</v>
      </c>
      <c r="K70">
        <f t="shared" si="18"/>
        <v>0.46182056328667725</v>
      </c>
      <c r="L70">
        <f t="shared" si="19"/>
        <v>0.5381794367133228</v>
      </c>
      <c r="M70">
        <f t="shared" si="20"/>
        <v>2.1653431646335015</v>
      </c>
      <c r="N70">
        <f t="shared" si="21"/>
        <v>1.8581163303210331</v>
      </c>
    </row>
    <row r="71" spans="1:14" x14ac:dyDescent="0.25">
      <c r="A71" s="4">
        <f>IF('True_Odds_Calculator_2-way'!A72="","",'True_Odds_Calculator_2-way'!A72)</f>
        <v>1.7</v>
      </c>
      <c r="B71" s="4">
        <f>IF('True_Odds_Calculator_2-way'!B72="","",'True_Odds_Calculator_2-way'!B72)</f>
        <v>2.2599999999999998</v>
      </c>
      <c r="C71" s="4">
        <f t="shared" si="11"/>
        <v>0.58823529411764708</v>
      </c>
      <c r="D71">
        <f t="shared" si="12"/>
        <v>0.44247787610619471</v>
      </c>
      <c r="E71">
        <f t="shared" si="13"/>
        <v>3.0713170223841679E-2</v>
      </c>
      <c r="F71">
        <f t="shared" si="14"/>
        <v>-0.2295679333680376</v>
      </c>
      <c r="G71">
        <v>0</v>
      </c>
      <c r="H71">
        <f t="shared" si="15"/>
        <v>0.26028110359187923</v>
      </c>
      <c r="I71">
        <f t="shared" si="16"/>
        <v>-1.0647942749998995</v>
      </c>
      <c r="J71">
        <f t="shared" si="17"/>
        <v>1.0647942749998995</v>
      </c>
      <c r="K71">
        <f t="shared" si="18"/>
        <v>0.57294901687515787</v>
      </c>
      <c r="L71">
        <f t="shared" si="19"/>
        <v>0.42705098312484241</v>
      </c>
      <c r="M71">
        <f t="shared" si="20"/>
        <v>1.7453559924999296</v>
      </c>
      <c r="N71">
        <f t="shared" si="21"/>
        <v>2.3416407864998732</v>
      </c>
    </row>
    <row r="72" spans="1:14" x14ac:dyDescent="0.25">
      <c r="A72" s="4">
        <f>IF('True_Odds_Calculator_2-way'!A73="","",'True_Odds_Calculator_2-way'!A73)</f>
        <v>2.34</v>
      </c>
      <c r="B72" s="4">
        <f>IF('True_Odds_Calculator_2-way'!B73="","",'True_Odds_Calculator_2-way'!B73)</f>
        <v>1.62</v>
      </c>
      <c r="C72" s="4">
        <f t="shared" si="11"/>
        <v>0.42735042735042739</v>
      </c>
      <c r="D72">
        <f t="shared" si="12"/>
        <v>0.61728395061728392</v>
      </c>
      <c r="E72">
        <f t="shared" si="13"/>
        <v>4.4634377967711192E-2</v>
      </c>
      <c r="F72">
        <f t="shared" si="14"/>
        <v>-0.21916218212514527</v>
      </c>
      <c r="G72">
        <v>0</v>
      </c>
      <c r="H72">
        <f t="shared" si="15"/>
        <v>0.2637965600928564</v>
      </c>
      <c r="I72">
        <f t="shared" si="16"/>
        <v>-1.097113997602873</v>
      </c>
      <c r="J72">
        <f t="shared" si="17"/>
        <v>1.097113997602873</v>
      </c>
      <c r="K72">
        <f t="shared" si="18"/>
        <v>0.40483654056731583</v>
      </c>
      <c r="L72">
        <f t="shared" si="19"/>
        <v>0.59516345943268434</v>
      </c>
      <c r="M72">
        <f t="shared" si="20"/>
        <v>2.4701327567878497</v>
      </c>
      <c r="N72">
        <f t="shared" si="21"/>
        <v>1.6802106785137814</v>
      </c>
    </row>
    <row r="73" spans="1:14" x14ac:dyDescent="0.25">
      <c r="A73" s="4">
        <f>IF('True_Odds_Calculator_2-way'!A74="","",'True_Odds_Calculator_2-way'!A74)</f>
        <v>2.06</v>
      </c>
      <c r="B73" s="4">
        <f>IF('True_Odds_Calculator_2-way'!B74="","",'True_Odds_Calculator_2-way'!B74)</f>
        <v>1.79</v>
      </c>
      <c r="C73" s="4">
        <f t="shared" si="11"/>
        <v>0.4854368932038835</v>
      </c>
      <c r="D73">
        <f t="shared" si="12"/>
        <v>0.55865921787709494</v>
      </c>
      <c r="E73">
        <f t="shared" si="13"/>
        <v>4.4096111080978329E-2</v>
      </c>
      <c r="F73">
        <f t="shared" si="14"/>
        <v>-0.22709768400499009</v>
      </c>
      <c r="G73">
        <v>0</v>
      </c>
      <c r="H73">
        <f t="shared" si="15"/>
        <v>0.27119379508596841</v>
      </c>
      <c r="I73">
        <f t="shared" si="16"/>
        <v>-1.0927819720786569</v>
      </c>
      <c r="J73">
        <f t="shared" si="17"/>
        <v>1.0927819720786569</v>
      </c>
      <c r="K73">
        <f t="shared" si="18"/>
        <v>0.46331712377284329</v>
      </c>
      <c r="L73">
        <f t="shared" si="19"/>
        <v>0.53668287622715694</v>
      </c>
      <c r="M73">
        <f t="shared" si="20"/>
        <v>2.1583488904033761</v>
      </c>
      <c r="N73">
        <f t="shared" si="21"/>
        <v>1.863297757942139</v>
      </c>
    </row>
    <row r="74" spans="1:14" x14ac:dyDescent="0.25">
      <c r="A74" s="4">
        <f>IF('True_Odds_Calculator_2-way'!A75="","",'True_Odds_Calculator_2-way'!A75)</f>
        <v>2.48</v>
      </c>
      <c r="B74" s="4">
        <f>IF('True_Odds_Calculator_2-way'!B75="","",'True_Odds_Calculator_2-way'!B75)</f>
        <v>1.54</v>
      </c>
      <c r="C74" s="4">
        <f t="shared" si="11"/>
        <v>0.40322580645161293</v>
      </c>
      <c r="D74">
        <f t="shared" si="12"/>
        <v>0.64935064935064934</v>
      </c>
      <c r="E74">
        <f t="shared" si="13"/>
        <v>5.2576455802262334E-2</v>
      </c>
      <c r="F74">
        <f t="shared" si="14"/>
        <v>-0.2092584834520318</v>
      </c>
      <c r="G74">
        <v>0</v>
      </c>
      <c r="H74">
        <f t="shared" si="15"/>
        <v>0.26183493925429413</v>
      </c>
      <c r="I74">
        <f t="shared" si="16"/>
        <v>-1.1185934253567074</v>
      </c>
      <c r="J74">
        <f t="shared" si="17"/>
        <v>1.1185934253567074</v>
      </c>
      <c r="K74">
        <f t="shared" si="18"/>
        <v>0.37657432504795779</v>
      </c>
      <c r="L74">
        <f t="shared" si="19"/>
        <v>0.62342567495204215</v>
      </c>
      <c r="M74">
        <f t="shared" si="20"/>
        <v>2.6555182695279269</v>
      </c>
      <c r="N74">
        <f t="shared" si="21"/>
        <v>1.6040404496926219</v>
      </c>
    </row>
    <row r="75" spans="1:14" x14ac:dyDescent="0.25">
      <c r="A75" s="4">
        <f>IF('True_Odds_Calculator_2-way'!A76="","",'True_Odds_Calculator_2-way'!A76)</f>
        <v>2.39</v>
      </c>
      <c r="B75" s="4">
        <f>IF('True_Odds_Calculator_2-way'!B76="","",'True_Odds_Calculator_2-way'!B76)</f>
        <v>1.58</v>
      </c>
      <c r="C75" s="4">
        <f t="shared" si="11"/>
        <v>0.41841004184100417</v>
      </c>
      <c r="D75">
        <f t="shared" si="12"/>
        <v>0.63291139240506322</v>
      </c>
      <c r="E75">
        <f t="shared" si="13"/>
        <v>5.1321434246067277E-2</v>
      </c>
      <c r="F75">
        <f t="shared" si="14"/>
        <v>-0.21349504793178342</v>
      </c>
      <c r="G75">
        <v>0</v>
      </c>
      <c r="H75">
        <f t="shared" si="15"/>
        <v>0.2648164821778507</v>
      </c>
      <c r="I75">
        <f t="shared" si="16"/>
        <v>-1.1137266274738298</v>
      </c>
      <c r="J75">
        <f t="shared" si="17"/>
        <v>1.1137266274738298</v>
      </c>
      <c r="K75">
        <f t="shared" si="18"/>
        <v>0.39245235440666937</v>
      </c>
      <c r="L75">
        <f t="shared" si="19"/>
        <v>0.60754764559333074</v>
      </c>
      <c r="M75">
        <f t="shared" si="20"/>
        <v>2.5480800121886231</v>
      </c>
      <c r="N75">
        <f t="shared" si="21"/>
        <v>1.6459614439348218</v>
      </c>
    </row>
    <row r="76" spans="1:14" x14ac:dyDescent="0.25">
      <c r="A76" s="4">
        <f>IF('True_Odds_Calculator_2-way'!A77="","",'True_Odds_Calculator_2-way'!A77)</f>
        <v>1.95</v>
      </c>
      <c r="B76" s="4">
        <f>IF('True_Odds_Calculator_2-way'!B77="","",'True_Odds_Calculator_2-way'!B77)</f>
        <v>1.95</v>
      </c>
      <c r="C76" s="4">
        <f t="shared" si="11"/>
        <v>0.51282051282051289</v>
      </c>
      <c r="D76">
        <f t="shared" si="12"/>
        <v>0.51282051282051289</v>
      </c>
      <c r="E76">
        <f t="shared" si="13"/>
        <v>2.5641025641025772E-2</v>
      </c>
      <c r="F76">
        <f t="shared" si="14"/>
        <v>-0.23734385272846803</v>
      </c>
      <c r="G76">
        <v>0</v>
      </c>
      <c r="H76">
        <f t="shared" si="15"/>
        <v>0.2629848783694938</v>
      </c>
      <c r="I76">
        <f t="shared" si="16"/>
        <v>-1.0526315789473688</v>
      </c>
      <c r="J76">
        <f t="shared" si="17"/>
        <v>1.0526315789473688</v>
      </c>
      <c r="K76">
        <f t="shared" si="18"/>
        <v>0.49999999999999989</v>
      </c>
      <c r="L76">
        <f t="shared" si="19"/>
        <v>0.49999999999999989</v>
      </c>
      <c r="M76">
        <f t="shared" si="20"/>
        <v>2.0000000000000004</v>
      </c>
      <c r="N76">
        <f t="shared" si="21"/>
        <v>2.0000000000000004</v>
      </c>
    </row>
    <row r="77" spans="1:14" x14ac:dyDescent="0.25">
      <c r="A77" s="4">
        <f>IF('True_Odds_Calculator_2-way'!A78="","",'True_Odds_Calculator_2-way'!A78)</f>
        <v>1.89</v>
      </c>
      <c r="B77" s="4">
        <f>IF('True_Odds_Calculator_2-way'!B78="","",'True_Odds_Calculator_2-way'!B78)</f>
        <v>2.02</v>
      </c>
      <c r="C77" s="4">
        <f t="shared" si="11"/>
        <v>0.52910052910052918</v>
      </c>
      <c r="D77">
        <f t="shared" si="12"/>
        <v>0.49504950495049505</v>
      </c>
      <c r="E77">
        <f t="shared" si="13"/>
        <v>2.4150034051024338E-2</v>
      </c>
      <c r="F77">
        <f t="shared" si="14"/>
        <v>-0.23778092094923764</v>
      </c>
      <c r="G77">
        <v>0</v>
      </c>
      <c r="H77">
        <f t="shared" si="15"/>
        <v>0.26193095500026198</v>
      </c>
      <c r="I77">
        <f t="shared" si="16"/>
        <v>-1.0495542964487814</v>
      </c>
      <c r="J77">
        <f t="shared" si="17"/>
        <v>1.0495542964487814</v>
      </c>
      <c r="K77">
        <f t="shared" si="18"/>
        <v>0.51703545910612803</v>
      </c>
      <c r="L77">
        <f t="shared" si="19"/>
        <v>0.48296454089387197</v>
      </c>
      <c r="M77">
        <f t="shared" si="20"/>
        <v>1.9341033238394147</v>
      </c>
      <c r="N77">
        <f t="shared" si="21"/>
        <v>2.0705453823777571</v>
      </c>
    </row>
    <row r="78" spans="1:14" x14ac:dyDescent="0.25">
      <c r="A78" s="4">
        <f>IF('True_Odds_Calculator_2-way'!A79="","",'True_Odds_Calculator_2-way'!A79)</f>
        <v>1.63</v>
      </c>
      <c r="B78" s="4">
        <f>IF('True_Odds_Calculator_2-way'!B79="","",'True_Odds_Calculator_2-way'!B79)</f>
        <v>2.41</v>
      </c>
      <c r="C78" s="4">
        <f t="shared" si="11"/>
        <v>0.61349693251533743</v>
      </c>
      <c r="D78">
        <f t="shared" si="12"/>
        <v>0.41493775933609955</v>
      </c>
      <c r="E78">
        <f t="shared" si="13"/>
        <v>2.8434691851436877E-2</v>
      </c>
      <c r="F78">
        <f t="shared" si="14"/>
        <v>-0.22612835068604753</v>
      </c>
      <c r="G78">
        <v>0</v>
      </c>
      <c r="H78">
        <f t="shared" si="15"/>
        <v>0.25456304253748441</v>
      </c>
      <c r="I78">
        <f t="shared" si="16"/>
        <v>-1.0610116901320503</v>
      </c>
      <c r="J78">
        <f t="shared" si="17"/>
        <v>1.0610116901320503</v>
      </c>
      <c r="K78">
        <f t="shared" si="18"/>
        <v>0.59936322519961482</v>
      </c>
      <c r="L78">
        <f t="shared" si="19"/>
        <v>0.40063677480038529</v>
      </c>
      <c r="M78">
        <f t="shared" si="20"/>
        <v>1.6684373647831916</v>
      </c>
      <c r="N78">
        <f t="shared" si="21"/>
        <v>2.4960264830861911</v>
      </c>
    </row>
    <row r="79" spans="1:14" x14ac:dyDescent="0.25">
      <c r="A79" s="4">
        <f>IF('True_Odds_Calculator_2-way'!A80="","",'True_Odds_Calculator_2-way'!A80)</f>
        <v>1.75</v>
      </c>
      <c r="B79" s="4">
        <f>IF('True_Odds_Calculator_2-way'!B80="","",'True_Odds_Calculator_2-way'!B80)</f>
        <v>2.16</v>
      </c>
      <c r="C79" s="4">
        <f t="shared" si="11"/>
        <v>0.5714285714285714</v>
      </c>
      <c r="D79">
        <f t="shared" si="12"/>
        <v>0.46296296296296291</v>
      </c>
      <c r="E79">
        <f t="shared" si="13"/>
        <v>3.4391534391534417E-2</v>
      </c>
      <c r="F79">
        <f t="shared" si="14"/>
        <v>-0.23015873015873001</v>
      </c>
      <c r="G79">
        <v>0</v>
      </c>
      <c r="H79">
        <f t="shared" si="15"/>
        <v>0.26455026455026448</v>
      </c>
      <c r="I79">
        <f t="shared" si="16"/>
        <v>-1.0721125348377951</v>
      </c>
      <c r="J79">
        <f t="shared" si="17"/>
        <v>1.0721125348377951</v>
      </c>
      <c r="K79">
        <f t="shared" si="18"/>
        <v>0.55429779192955719</v>
      </c>
      <c r="L79">
        <f t="shared" si="19"/>
        <v>0.44570220807044264</v>
      </c>
      <c r="M79">
        <f t="shared" si="20"/>
        <v>1.8040844011283466</v>
      </c>
      <c r="N79">
        <f t="shared" si="21"/>
        <v>2.2436505404118421</v>
      </c>
    </row>
    <row r="80" spans="1:14" x14ac:dyDescent="0.25">
      <c r="A80" s="4">
        <f>IF('True_Odds_Calculator_2-way'!A81="","",'True_Odds_Calculator_2-way'!A81)</f>
        <v>2.06</v>
      </c>
      <c r="B80" s="4">
        <f>IF('True_Odds_Calculator_2-way'!B81="","",'True_Odds_Calculator_2-way'!B81)</f>
        <v>1.84</v>
      </c>
      <c r="C80" s="4">
        <f t="shared" si="11"/>
        <v>0.4854368932038835</v>
      </c>
      <c r="D80">
        <f t="shared" si="12"/>
        <v>0.54347826086956519</v>
      </c>
      <c r="E80">
        <f t="shared" si="13"/>
        <v>2.891515407344869E-2</v>
      </c>
      <c r="F80">
        <f t="shared" si="14"/>
        <v>-0.23490924440692273</v>
      </c>
      <c r="G80">
        <v>0</v>
      </c>
      <c r="H80">
        <f t="shared" si="15"/>
        <v>0.26382439848037148</v>
      </c>
      <c r="I80">
        <f t="shared" si="16"/>
        <v>-1.0597597584982434</v>
      </c>
      <c r="J80">
        <f t="shared" si="17"/>
        <v>1.0597597584982434</v>
      </c>
      <c r="K80">
        <f t="shared" si="18"/>
        <v>0.47095494984925418</v>
      </c>
      <c r="L80">
        <f t="shared" si="19"/>
        <v>0.52904505015074577</v>
      </c>
      <c r="M80">
        <f t="shared" si="20"/>
        <v>2.123345344008138</v>
      </c>
      <c r="N80">
        <f t="shared" si="21"/>
        <v>1.8901981971385247</v>
      </c>
    </row>
    <row r="81" spans="1:14" x14ac:dyDescent="0.25">
      <c r="A81" s="4">
        <f>IF('True_Odds_Calculator_2-way'!A82="","",'True_Odds_Calculator_2-way'!A82)</f>
        <v>2.0299999999999998</v>
      </c>
      <c r="B81" s="4">
        <f>IF('True_Odds_Calculator_2-way'!B82="","",'True_Odds_Calculator_2-way'!B82)</f>
        <v>1.86</v>
      </c>
      <c r="C81" s="4">
        <f t="shared" si="11"/>
        <v>0.49261083743842371</v>
      </c>
      <c r="D81">
        <f t="shared" si="12"/>
        <v>0.5376344086021505</v>
      </c>
      <c r="E81">
        <f t="shared" si="13"/>
        <v>3.0245246040574214E-2</v>
      </c>
      <c r="F81">
        <f t="shared" si="14"/>
        <v>-0.23459929021664283</v>
      </c>
      <c r="G81">
        <v>0</v>
      </c>
      <c r="H81">
        <f t="shared" si="15"/>
        <v>0.26484453625721704</v>
      </c>
      <c r="I81">
        <f t="shared" si="16"/>
        <v>-1.0625078858299792</v>
      </c>
      <c r="J81">
        <f t="shared" si="17"/>
        <v>1.0625078858299792</v>
      </c>
      <c r="K81">
        <f t="shared" si="18"/>
        <v>0.47746756040114985</v>
      </c>
      <c r="L81">
        <f t="shared" si="19"/>
        <v>0.5225324395988501</v>
      </c>
      <c r="M81">
        <f t="shared" si="20"/>
        <v>2.0943831224048783</v>
      </c>
      <c r="N81">
        <f t="shared" si="21"/>
        <v>1.9137567818137824</v>
      </c>
    </row>
    <row r="82" spans="1:14" x14ac:dyDescent="0.25">
      <c r="A82" s="4">
        <f>IF('True_Odds_Calculator_2-way'!A83="","",'True_Odds_Calculator_2-way'!A83)</f>
        <v>1.58</v>
      </c>
      <c r="B82" s="4">
        <f>IF('True_Odds_Calculator_2-way'!B83="","",'True_Odds_Calculator_2-way'!B83)</f>
        <v>2.5</v>
      </c>
      <c r="C82" s="4">
        <f t="shared" si="11"/>
        <v>0.63291139240506322</v>
      </c>
      <c r="D82">
        <f t="shared" si="12"/>
        <v>0.4</v>
      </c>
      <c r="E82">
        <f t="shared" si="13"/>
        <v>3.2911392405063244E-2</v>
      </c>
      <c r="F82">
        <f t="shared" si="14"/>
        <v>-0.22025316455696209</v>
      </c>
      <c r="G82">
        <v>0</v>
      </c>
      <c r="H82">
        <f t="shared" si="15"/>
        <v>0.25316455696202528</v>
      </c>
      <c r="I82">
        <f t="shared" si="16"/>
        <v>-1.0721125348377945</v>
      </c>
      <c r="J82">
        <f t="shared" si="17"/>
        <v>1.0721125348377945</v>
      </c>
      <c r="K82">
        <f t="shared" si="18"/>
        <v>0.61658923335991145</v>
      </c>
      <c r="L82">
        <f t="shared" si="19"/>
        <v>0.38341076664008866</v>
      </c>
      <c r="M82">
        <f t="shared" si="20"/>
        <v>1.6218252702059208</v>
      </c>
      <c r="N82">
        <f t="shared" si="21"/>
        <v>2.6081688022566918</v>
      </c>
    </row>
    <row r="83" spans="1:14" x14ac:dyDescent="0.25">
      <c r="A83" s="4">
        <f>IF('True_Odds_Calculator_2-way'!A84="","",'True_Odds_Calculator_2-way'!A84)</f>
        <v>1.88</v>
      </c>
      <c r="B83" s="4">
        <f>IF('True_Odds_Calculator_2-way'!B84="","",'True_Odds_Calculator_2-way'!B84)</f>
        <v>2.0099999999999998</v>
      </c>
      <c r="C83" s="4">
        <f t="shared" si="11"/>
        <v>0.53191489361702127</v>
      </c>
      <c r="D83">
        <f t="shared" si="12"/>
        <v>0.49751243781094534</v>
      </c>
      <c r="E83">
        <f t="shared" si="13"/>
        <v>2.9427331427966497E-2</v>
      </c>
      <c r="F83">
        <f t="shared" si="14"/>
        <v>-0.23520694400338749</v>
      </c>
      <c r="G83">
        <v>0</v>
      </c>
      <c r="H83">
        <f t="shared" si="15"/>
        <v>0.26463427543135393</v>
      </c>
      <c r="I83">
        <f t="shared" si="16"/>
        <v>-1.060713208766217</v>
      </c>
      <c r="J83">
        <f t="shared" si="17"/>
        <v>1.060713208766217</v>
      </c>
      <c r="K83">
        <f t="shared" si="18"/>
        <v>0.5172161542198922</v>
      </c>
      <c r="L83">
        <f t="shared" si="19"/>
        <v>0.48278384578010813</v>
      </c>
      <c r="M83">
        <f t="shared" si="20"/>
        <v>1.9334276237142709</v>
      </c>
      <c r="N83">
        <f t="shared" si="21"/>
        <v>2.0713203408538785</v>
      </c>
    </row>
    <row r="84" spans="1:14" x14ac:dyDescent="0.25">
      <c r="A84" s="4">
        <f>IF('True_Odds_Calculator_2-way'!A85="","",'True_Odds_Calculator_2-way'!A85)</f>
        <v>2.02</v>
      </c>
      <c r="B84" s="4">
        <f>IF('True_Odds_Calculator_2-way'!B85="","",'True_Odds_Calculator_2-way'!B85)</f>
        <v>1.88</v>
      </c>
      <c r="C84" s="4">
        <f t="shared" si="11"/>
        <v>0.49504950495049505</v>
      </c>
      <c r="D84">
        <f t="shared" si="12"/>
        <v>0.53191489361702127</v>
      </c>
      <c r="E84">
        <f t="shared" si="13"/>
        <v>2.6964398567516312E-2</v>
      </c>
      <c r="F84">
        <f t="shared" si="14"/>
        <v>-0.23635980619338537</v>
      </c>
      <c r="G84">
        <v>0</v>
      </c>
      <c r="H84">
        <f t="shared" si="15"/>
        <v>0.26332420476090163</v>
      </c>
      <c r="I84">
        <f t="shared" si="16"/>
        <v>-1.0555008273018724</v>
      </c>
      <c r="J84">
        <f t="shared" si="17"/>
        <v>1.0555008273018724</v>
      </c>
      <c r="K84">
        <f t="shared" si="18"/>
        <v>0.48155387561543506</v>
      </c>
      <c r="L84">
        <f t="shared" si="19"/>
        <v>0.51844612438456505</v>
      </c>
      <c r="M84">
        <f t="shared" si="20"/>
        <v>2.0766108438479098</v>
      </c>
      <c r="N84">
        <f t="shared" si="21"/>
        <v>1.9288407280256479</v>
      </c>
    </row>
    <row r="85" spans="1:14" x14ac:dyDescent="0.25">
      <c r="A85" s="4">
        <f>IF('True_Odds_Calculator_2-way'!A86="","",'True_Odds_Calculator_2-way'!A86)</f>
        <v>1.97</v>
      </c>
      <c r="B85" s="4">
        <f>IF('True_Odds_Calculator_2-way'!B86="","",'True_Odds_Calculator_2-way'!B86)</f>
        <v>1.92</v>
      </c>
      <c r="C85" s="4">
        <f t="shared" si="11"/>
        <v>0.50761421319796951</v>
      </c>
      <c r="D85">
        <f t="shared" si="12"/>
        <v>0.52083333333333337</v>
      </c>
      <c r="E85">
        <f t="shared" si="13"/>
        <v>2.844754653130277E-2</v>
      </c>
      <c r="F85">
        <f t="shared" si="14"/>
        <v>-0.2359348561759731</v>
      </c>
      <c r="G85">
        <v>0</v>
      </c>
      <c r="H85">
        <f t="shared" si="15"/>
        <v>0.26438240270727581</v>
      </c>
      <c r="I85">
        <f t="shared" si="16"/>
        <v>-1.0585715534396718</v>
      </c>
      <c r="J85">
        <f t="shared" si="17"/>
        <v>1.0585715534396718</v>
      </c>
      <c r="K85">
        <f t="shared" si="18"/>
        <v>0.49338508579127022</v>
      </c>
      <c r="L85">
        <f t="shared" si="19"/>
        <v>0.50661491420873006</v>
      </c>
      <c r="M85">
        <f t="shared" si="20"/>
        <v>2.0268144068364817</v>
      </c>
      <c r="N85">
        <f t="shared" si="21"/>
        <v>1.9738858291644976</v>
      </c>
    </row>
    <row r="86" spans="1:14" x14ac:dyDescent="0.25">
      <c r="A86" s="4">
        <f>IF('True_Odds_Calculator_2-way'!A87="","",'True_Odds_Calculator_2-way'!A87)</f>
        <v>2.08</v>
      </c>
      <c r="B86" s="4">
        <f>IF('True_Odds_Calculator_2-way'!B87="","",'True_Odds_Calculator_2-way'!B87)</f>
        <v>1.83</v>
      </c>
      <c r="C86" s="4">
        <f t="shared" si="11"/>
        <v>0.48076923076923073</v>
      </c>
      <c r="D86">
        <f t="shared" si="12"/>
        <v>0.54644808743169393</v>
      </c>
      <c r="E86">
        <f t="shared" si="13"/>
        <v>2.7217318200924545E-2</v>
      </c>
      <c r="F86">
        <f t="shared" si="14"/>
        <v>-0.23549810844892827</v>
      </c>
      <c r="G86">
        <v>0</v>
      </c>
      <c r="H86">
        <f t="shared" si="15"/>
        <v>0.26271542664985281</v>
      </c>
      <c r="I86">
        <f t="shared" si="16"/>
        <v>-1.0562070842074627</v>
      </c>
      <c r="J86">
        <f t="shared" si="17"/>
        <v>1.0562070842074627</v>
      </c>
      <c r="K86">
        <f t="shared" si="18"/>
        <v>0.46713612113428016</v>
      </c>
      <c r="L86">
        <f t="shared" si="19"/>
        <v>0.53286387886572006</v>
      </c>
      <c r="M86">
        <f t="shared" si="20"/>
        <v>2.1407036509440598</v>
      </c>
      <c r="N86">
        <f t="shared" si="21"/>
        <v>1.8766518798921943</v>
      </c>
    </row>
    <row r="87" spans="1:14" x14ac:dyDescent="0.25">
      <c r="A87" s="4">
        <f>IF('True_Odds_Calculator_2-way'!A88="","",'True_Odds_Calculator_2-way'!A88)</f>
        <v>2.08</v>
      </c>
      <c r="B87" s="4">
        <f>IF('True_Odds_Calculator_2-way'!B88="","",'True_Odds_Calculator_2-way'!B88)</f>
        <v>1.83</v>
      </c>
      <c r="C87" s="4">
        <f t="shared" si="11"/>
        <v>0.48076923076923073</v>
      </c>
      <c r="D87">
        <f t="shared" si="12"/>
        <v>0.54644808743169393</v>
      </c>
      <c r="E87">
        <f t="shared" si="13"/>
        <v>2.7217318200924545E-2</v>
      </c>
      <c r="F87">
        <f t="shared" si="14"/>
        <v>-0.23549810844892827</v>
      </c>
      <c r="G87">
        <v>0</v>
      </c>
      <c r="H87">
        <f t="shared" si="15"/>
        <v>0.26271542664985281</v>
      </c>
      <c r="I87">
        <f t="shared" si="16"/>
        <v>-1.0562070842074627</v>
      </c>
      <c r="J87">
        <f t="shared" si="17"/>
        <v>1.0562070842074627</v>
      </c>
      <c r="K87">
        <f t="shared" si="18"/>
        <v>0.46713612113428016</v>
      </c>
      <c r="L87">
        <f t="shared" si="19"/>
        <v>0.53286387886572006</v>
      </c>
      <c r="M87">
        <f t="shared" si="20"/>
        <v>2.1407036509440598</v>
      </c>
      <c r="N87">
        <f t="shared" si="21"/>
        <v>1.8766518798921943</v>
      </c>
    </row>
    <row r="88" spans="1:14" x14ac:dyDescent="0.25">
      <c r="A88" s="4">
        <f>IF('True_Odds_Calculator_2-way'!A89="","",'True_Odds_Calculator_2-way'!A89)</f>
        <v>1.57</v>
      </c>
      <c r="B88" s="4">
        <f>IF('True_Odds_Calculator_2-way'!B89="","",'True_Odds_Calculator_2-way'!B89)</f>
        <v>2.52</v>
      </c>
      <c r="C88" s="4">
        <f t="shared" si="11"/>
        <v>0.63694267515923564</v>
      </c>
      <c r="D88">
        <f t="shared" si="12"/>
        <v>0.3968253968253968</v>
      </c>
      <c r="E88">
        <f t="shared" si="13"/>
        <v>3.3768071984632497E-2</v>
      </c>
      <c r="F88">
        <f t="shared" si="14"/>
        <v>-0.21898695784046107</v>
      </c>
      <c r="G88">
        <v>0</v>
      </c>
      <c r="H88">
        <f t="shared" si="15"/>
        <v>0.25275502982509351</v>
      </c>
      <c r="I88">
        <f t="shared" si="16"/>
        <v>-1.0743376064838499</v>
      </c>
      <c r="J88">
        <f t="shared" si="17"/>
        <v>1.0743376064838499</v>
      </c>
      <c r="K88">
        <f t="shared" si="18"/>
        <v>0.62020410288672867</v>
      </c>
      <c r="L88">
        <f t="shared" si="19"/>
        <v>0.37979589711327127</v>
      </c>
      <c r="M88">
        <f t="shared" si="20"/>
        <v>1.6123724356957947</v>
      </c>
      <c r="N88">
        <f t="shared" si="21"/>
        <v>2.6329931618554516</v>
      </c>
    </row>
    <row r="89" spans="1:14" x14ac:dyDescent="0.25">
      <c r="A89" s="4">
        <f>IF('True_Odds_Calculator_2-way'!A90="","",'True_Odds_Calculator_2-way'!A90)</f>
        <v>1.48</v>
      </c>
      <c r="B89" s="4">
        <f>IF('True_Odds_Calculator_2-way'!B90="","",'True_Odds_Calculator_2-way'!B90)</f>
        <v>2.75</v>
      </c>
      <c r="C89" s="4">
        <f t="shared" si="11"/>
        <v>0.67567567567567566</v>
      </c>
      <c r="D89">
        <f t="shared" si="12"/>
        <v>0.36363636363636365</v>
      </c>
      <c r="E89">
        <f t="shared" si="13"/>
        <v>3.9312039312039193E-2</v>
      </c>
      <c r="F89">
        <f t="shared" si="14"/>
        <v>-0.20638820638820654</v>
      </c>
      <c r="G89">
        <v>0</v>
      </c>
      <c r="H89">
        <f t="shared" si="15"/>
        <v>0.24570024570024571</v>
      </c>
      <c r="I89">
        <f t="shared" si="16"/>
        <v>-1.0910894511799616</v>
      </c>
      <c r="J89">
        <f t="shared" si="17"/>
        <v>1.0910894511799616</v>
      </c>
      <c r="K89">
        <f t="shared" si="18"/>
        <v>0.65628729213293868</v>
      </c>
      <c r="L89">
        <f t="shared" si="19"/>
        <v>0.34371270786706143</v>
      </c>
      <c r="M89">
        <f t="shared" si="20"/>
        <v>1.5237229365663816</v>
      </c>
      <c r="N89">
        <f t="shared" si="21"/>
        <v>2.9094065395649333</v>
      </c>
    </row>
    <row r="90" spans="1:14" x14ac:dyDescent="0.25">
      <c r="A90" s="4">
        <f>IF('True_Odds_Calculator_2-way'!A91="","",'True_Odds_Calculator_2-way'!A91)</f>
        <v>1.45</v>
      </c>
      <c r="B90" s="4">
        <f>IF('True_Odds_Calculator_2-way'!B91="","",'True_Odds_Calculator_2-way'!B91)</f>
        <v>2.84</v>
      </c>
      <c r="C90" s="4">
        <f t="shared" si="11"/>
        <v>0.68965517241379315</v>
      </c>
      <c r="D90">
        <f t="shared" si="12"/>
        <v>0.35211267605633806</v>
      </c>
      <c r="E90">
        <f t="shared" si="13"/>
        <v>4.1767848470131153E-2</v>
      </c>
      <c r="F90">
        <f t="shared" si="14"/>
        <v>-0.20106847984458476</v>
      </c>
      <c r="G90">
        <v>0</v>
      </c>
      <c r="H90">
        <f t="shared" si="15"/>
        <v>0.24283632831471591</v>
      </c>
      <c r="I90">
        <f t="shared" si="16"/>
        <v>-1.0989674556596449</v>
      </c>
      <c r="J90">
        <f t="shared" si="17"/>
        <v>1.0989674556596449</v>
      </c>
      <c r="K90">
        <f t="shared" si="18"/>
        <v>0.66910427821137708</v>
      </c>
      <c r="L90">
        <f t="shared" si="19"/>
        <v>0.33089572178862314</v>
      </c>
      <c r="M90">
        <f t="shared" si="20"/>
        <v>1.4945353550468399</v>
      </c>
      <c r="N90">
        <f t="shared" si="21"/>
        <v>3.0221001184137459</v>
      </c>
    </row>
    <row r="91" spans="1:14" x14ac:dyDescent="0.25">
      <c r="A91" s="4">
        <f>IF('True_Odds_Calculator_2-way'!A92="","",'True_Odds_Calculator_2-way'!A92)</f>
        <v>2.42</v>
      </c>
      <c r="B91" s="4">
        <f>IF('True_Odds_Calculator_2-way'!B92="","",'True_Odds_Calculator_2-way'!B92)</f>
        <v>1.61</v>
      </c>
      <c r="C91" s="4">
        <f t="shared" si="11"/>
        <v>0.41322314049586778</v>
      </c>
      <c r="D91">
        <f t="shared" si="12"/>
        <v>0.6211180124223602</v>
      </c>
      <c r="E91">
        <f t="shared" si="13"/>
        <v>3.4341152918228035E-2</v>
      </c>
      <c r="F91">
        <f t="shared" si="14"/>
        <v>-0.22231918279349105</v>
      </c>
      <c r="G91">
        <v>0</v>
      </c>
      <c r="H91">
        <f t="shared" si="15"/>
        <v>0.25666033571171909</v>
      </c>
      <c r="I91">
        <f t="shared" si="16"/>
        <v>-1.0744616281415773</v>
      </c>
      <c r="J91">
        <f t="shared" si="17"/>
        <v>1.0744616281415773</v>
      </c>
      <c r="K91">
        <f t="shared" si="18"/>
        <v>0.3959242744397955</v>
      </c>
      <c r="L91">
        <f t="shared" si="19"/>
        <v>0.60407572556020461</v>
      </c>
      <c r="M91">
        <f t="shared" si="20"/>
        <v>2.5257355119610394</v>
      </c>
      <c r="N91">
        <f t="shared" si="21"/>
        <v>1.6554215931663621</v>
      </c>
    </row>
    <row r="92" spans="1:14" x14ac:dyDescent="0.25">
      <c r="A92" s="4">
        <f>IF('True_Odds_Calculator_2-way'!A93="","",'True_Odds_Calculator_2-way'!A93)</f>
        <v>2.4700000000000002</v>
      </c>
      <c r="B92" s="4">
        <f>IF('True_Odds_Calculator_2-way'!B93="","",'True_Odds_Calculator_2-way'!B93)</f>
        <v>1.59</v>
      </c>
      <c r="C92" s="4">
        <f t="shared" si="11"/>
        <v>0.40485829959514169</v>
      </c>
      <c r="D92">
        <f t="shared" si="12"/>
        <v>0.62893081761006286</v>
      </c>
      <c r="E92">
        <f t="shared" si="13"/>
        <v>3.37891172052045E-2</v>
      </c>
      <c r="F92">
        <f t="shared" si="14"/>
        <v>-0.22083874417538774</v>
      </c>
      <c r="G92">
        <v>0</v>
      </c>
      <c r="H92">
        <f t="shared" si="15"/>
        <v>0.25462786138059224</v>
      </c>
      <c r="I92">
        <f t="shared" si="16"/>
        <v>-1.0737800400040409</v>
      </c>
      <c r="J92">
        <f t="shared" si="17"/>
        <v>1.0737800400040409</v>
      </c>
      <c r="K92">
        <f t="shared" si="18"/>
        <v>0.38782889624489203</v>
      </c>
      <c r="L92">
        <f t="shared" si="19"/>
        <v>0.61217110375510797</v>
      </c>
      <c r="M92">
        <f t="shared" si="20"/>
        <v>2.5784566588059405</v>
      </c>
      <c r="N92">
        <f t="shared" si="21"/>
        <v>1.6335302236023845</v>
      </c>
    </row>
    <row r="93" spans="1:14" x14ac:dyDescent="0.25">
      <c r="A93" s="4">
        <f>IF('True_Odds_Calculator_2-way'!A94="","",'True_Odds_Calculator_2-way'!A94)</f>
        <v>1.63</v>
      </c>
      <c r="B93" s="4">
        <f>IF('True_Odds_Calculator_2-way'!B94="","",'True_Odds_Calculator_2-way'!B94)</f>
        <v>2.38</v>
      </c>
      <c r="C93" s="4">
        <f t="shared" si="11"/>
        <v>0.61349693251533743</v>
      </c>
      <c r="D93">
        <f t="shared" si="12"/>
        <v>0.42016806722689076</v>
      </c>
      <c r="E93">
        <f t="shared" si="13"/>
        <v>3.3664999742228252E-2</v>
      </c>
      <c r="F93">
        <f t="shared" si="14"/>
        <v>-0.22410682064236731</v>
      </c>
      <c r="G93">
        <v>0</v>
      </c>
      <c r="H93">
        <f t="shared" si="15"/>
        <v>0.25777182038459556</v>
      </c>
      <c r="I93">
        <f t="shared" si="16"/>
        <v>-1.0724824201463117</v>
      </c>
      <c r="J93">
        <f t="shared" si="17"/>
        <v>1.0724824201463117</v>
      </c>
      <c r="K93">
        <f t="shared" si="18"/>
        <v>0.59677837856639582</v>
      </c>
      <c r="L93">
        <f t="shared" si="19"/>
        <v>0.40322162143360418</v>
      </c>
      <c r="M93">
        <f t="shared" si="20"/>
        <v>1.6756639246921761</v>
      </c>
      <c r="N93">
        <f t="shared" si="21"/>
        <v>2.4800257398019103</v>
      </c>
    </row>
    <row r="94" spans="1:14" x14ac:dyDescent="0.25">
      <c r="A94" s="4">
        <f>IF('True_Odds_Calculator_2-way'!A95="","",'True_Odds_Calculator_2-way'!A95)</f>
        <v>1.48</v>
      </c>
      <c r="B94" s="4">
        <f>IF('True_Odds_Calculator_2-way'!B95="","",'True_Odds_Calculator_2-way'!B95)</f>
        <v>2.71</v>
      </c>
      <c r="C94" s="4">
        <f t="shared" si="11"/>
        <v>0.67567567567567566</v>
      </c>
      <c r="D94">
        <f t="shared" si="12"/>
        <v>0.36900369003690037</v>
      </c>
      <c r="E94">
        <f t="shared" si="13"/>
        <v>4.4679365712576136E-2</v>
      </c>
      <c r="F94">
        <f t="shared" si="14"/>
        <v>-0.20464745187992417</v>
      </c>
      <c r="G94">
        <v>0</v>
      </c>
      <c r="H94">
        <f t="shared" si="15"/>
        <v>0.24932681759250025</v>
      </c>
      <c r="I94">
        <f t="shared" si="16"/>
        <v>-1.1037769642208699</v>
      </c>
      <c r="J94">
        <f t="shared" si="17"/>
        <v>1.1037769642208699</v>
      </c>
      <c r="K94">
        <f t="shared" si="18"/>
        <v>0.65367468924187799</v>
      </c>
      <c r="L94">
        <f t="shared" si="19"/>
        <v>0.34632531075812184</v>
      </c>
      <c r="M94">
        <f t="shared" si="20"/>
        <v>1.5298129428260177</v>
      </c>
      <c r="N94">
        <f t="shared" si="21"/>
        <v>2.8874586088176879</v>
      </c>
    </row>
    <row r="95" spans="1:14" x14ac:dyDescent="0.25">
      <c r="A95" s="4">
        <f>IF('True_Odds_Calculator_2-way'!A96="","",'True_Odds_Calculator_2-way'!A96)</f>
        <v>1.91</v>
      </c>
      <c r="B95" s="4">
        <f>IF('True_Odds_Calculator_2-way'!B96="","",'True_Odds_Calculator_2-way'!B96)</f>
        <v>1.98</v>
      </c>
      <c r="C95" s="4">
        <f t="shared" si="11"/>
        <v>0.52356020942408377</v>
      </c>
      <c r="D95">
        <f t="shared" si="12"/>
        <v>0.50505050505050508</v>
      </c>
      <c r="E95">
        <f t="shared" si="13"/>
        <v>2.861071447458885E-2</v>
      </c>
      <c r="F95">
        <f t="shared" si="14"/>
        <v>-0.23581363371939279</v>
      </c>
      <c r="G95">
        <v>0</v>
      </c>
      <c r="H95">
        <f t="shared" si="15"/>
        <v>0.2644243481939817</v>
      </c>
      <c r="I95">
        <f t="shared" si="16"/>
        <v>-1.0589275952301447</v>
      </c>
      <c r="J95">
        <f t="shared" si="17"/>
        <v>1.0589275952301447</v>
      </c>
      <c r="K95">
        <f t="shared" si="18"/>
        <v>0.50926243676795835</v>
      </c>
      <c r="L95">
        <f t="shared" si="19"/>
        <v>0.4907375632320416</v>
      </c>
      <c r="M95">
        <f t="shared" si="20"/>
        <v>1.9636241116594322</v>
      </c>
      <c r="N95">
        <f t="shared" si="21"/>
        <v>2.0377490433255412</v>
      </c>
    </row>
    <row r="96" spans="1:14" x14ac:dyDescent="0.25">
      <c r="A96" s="4">
        <f>IF('True_Odds_Calculator_2-way'!A97="","",'True_Odds_Calculator_2-way'!A97)</f>
        <v>2.5099999999999998</v>
      </c>
      <c r="B96" s="4">
        <f>IF('True_Odds_Calculator_2-way'!B97="","",'True_Odds_Calculator_2-way'!B97)</f>
        <v>1.57</v>
      </c>
      <c r="C96" s="4">
        <f t="shared" si="11"/>
        <v>0.39840637450199207</v>
      </c>
      <c r="D96">
        <f t="shared" si="12"/>
        <v>0.63694267515923564</v>
      </c>
      <c r="E96">
        <f t="shared" si="13"/>
        <v>3.5349049661227649E-2</v>
      </c>
      <c r="F96">
        <f t="shared" si="14"/>
        <v>-0.21841297231456347</v>
      </c>
      <c r="G96">
        <v>0</v>
      </c>
      <c r="H96">
        <f t="shared" si="15"/>
        <v>0.25376202197579112</v>
      </c>
      <c r="I96">
        <f t="shared" si="16"/>
        <v>-1.0778891454484929</v>
      </c>
      <c r="J96">
        <f t="shared" si="17"/>
        <v>1.0778891454484929</v>
      </c>
      <c r="K96">
        <f t="shared" si="18"/>
        <v>0.3805736037101255</v>
      </c>
      <c r="L96">
        <f t="shared" si="19"/>
        <v>0.61942639628987439</v>
      </c>
      <c r="M96">
        <f t="shared" si="20"/>
        <v>2.6276126096272243</v>
      </c>
      <c r="N96">
        <f t="shared" si="21"/>
        <v>1.6143968129056414</v>
      </c>
    </row>
    <row r="97" spans="1:14" x14ac:dyDescent="0.25">
      <c r="A97" s="4">
        <f>IF('True_Odds_Calculator_2-way'!A98="","",'True_Odds_Calculator_2-way'!A98)</f>
        <v>1.85</v>
      </c>
      <c r="B97" s="4">
        <f>IF('True_Odds_Calculator_2-way'!B98="","",'True_Odds_Calculator_2-way'!B98)</f>
        <v>2.0099999999999998</v>
      </c>
      <c r="C97" s="4">
        <f t="shared" si="11"/>
        <v>0.54054054054054046</v>
      </c>
      <c r="D97">
        <f t="shared" si="12"/>
        <v>0.49751243781094534</v>
      </c>
      <c r="E97">
        <f t="shared" si="13"/>
        <v>3.80529783514858E-2</v>
      </c>
      <c r="F97">
        <f t="shared" si="14"/>
        <v>-0.23087266370848458</v>
      </c>
      <c r="G97">
        <v>0</v>
      </c>
      <c r="H97">
        <f t="shared" si="15"/>
        <v>0.26892564205997044</v>
      </c>
      <c r="I97">
        <f t="shared" si="16"/>
        <v>-1.0792693660942112</v>
      </c>
      <c r="J97">
        <f t="shared" si="17"/>
        <v>1.0792693660942112</v>
      </c>
      <c r="K97">
        <f t="shared" si="18"/>
        <v>0.52154530755074879</v>
      </c>
      <c r="L97">
        <f t="shared" si="19"/>
        <v>0.47845469244925098</v>
      </c>
      <c r="M97">
        <f t="shared" si="20"/>
        <v>1.91737896118008</v>
      </c>
      <c r="N97">
        <f t="shared" si="21"/>
        <v>2.0900620597551534</v>
      </c>
    </row>
    <row r="98" spans="1:14" x14ac:dyDescent="0.25">
      <c r="A98" s="4">
        <f>IF('True_Odds_Calculator_2-way'!A99="","",'True_Odds_Calculator_2-way'!A99)</f>
        <v>2.15</v>
      </c>
      <c r="B98" s="4">
        <f>IF('True_Odds_Calculator_2-way'!B99="","",'True_Odds_Calculator_2-way'!B99)</f>
        <v>1.73</v>
      </c>
      <c r="C98" s="4">
        <f t="shared" si="11"/>
        <v>0.46511627906976744</v>
      </c>
      <c r="D98">
        <f t="shared" si="12"/>
        <v>0.5780346820809249</v>
      </c>
      <c r="E98">
        <f t="shared" si="13"/>
        <v>4.3150961150692391E-2</v>
      </c>
      <c r="F98">
        <f t="shared" si="14"/>
        <v>-0.22570237935206339</v>
      </c>
      <c r="G98">
        <v>0</v>
      </c>
      <c r="H98">
        <f t="shared" si="15"/>
        <v>0.26885334050275578</v>
      </c>
      <c r="I98">
        <f t="shared" si="16"/>
        <v>-1.0914143252235409</v>
      </c>
      <c r="J98">
        <f t="shared" si="17"/>
        <v>1.0914143252235409</v>
      </c>
      <c r="K98">
        <f t="shared" si="18"/>
        <v>0.44343410958372004</v>
      </c>
      <c r="L98">
        <f t="shared" si="19"/>
        <v>0.55656589041628013</v>
      </c>
      <c r="M98">
        <f t="shared" si="20"/>
        <v>2.2551264740070716</v>
      </c>
      <c r="N98">
        <f t="shared" si="21"/>
        <v>1.7967324574131842</v>
      </c>
    </row>
    <row r="99" spans="1:14" x14ac:dyDescent="0.25">
      <c r="A99" s="4">
        <f>IF('True_Odds_Calculator_2-way'!A100="","",'True_Odds_Calculator_2-way'!A100)</f>
        <v>2.0699999999999998</v>
      </c>
      <c r="B99" s="4">
        <f>IF('True_Odds_Calculator_2-way'!B100="","",'True_Odds_Calculator_2-way'!B100)</f>
        <v>1.78</v>
      </c>
      <c r="C99" s="4">
        <f t="shared" si="11"/>
        <v>0.48309178743961356</v>
      </c>
      <c r="D99">
        <f t="shared" si="12"/>
        <v>0.5617977528089888</v>
      </c>
      <c r="E99">
        <f t="shared" si="13"/>
        <v>4.4889540248602255E-2</v>
      </c>
      <c r="F99">
        <f t="shared" si="14"/>
        <v>-0.22651034033545026</v>
      </c>
      <c r="G99">
        <v>0</v>
      </c>
      <c r="H99">
        <f t="shared" si="15"/>
        <v>0.27139988058405257</v>
      </c>
      <c r="I99">
        <f t="shared" si="16"/>
        <v>-1.0946135246159836</v>
      </c>
      <c r="J99">
        <f t="shared" si="17"/>
        <v>1.0946135246159836</v>
      </c>
      <c r="K99">
        <f t="shared" si="18"/>
        <v>0.46056706084310273</v>
      </c>
      <c r="L99">
        <f t="shared" si="19"/>
        <v>0.53943293915689727</v>
      </c>
      <c r="M99">
        <f t="shared" si="20"/>
        <v>2.1712364713391024</v>
      </c>
      <c r="N99">
        <f t="shared" si="21"/>
        <v>1.8537985492004672</v>
      </c>
    </row>
    <row r="100" spans="1:14" x14ac:dyDescent="0.25">
      <c r="A100" s="4">
        <f>IF('True_Odds_Calculator_2-way'!A101="","",'True_Odds_Calculator_2-way'!A101)</f>
        <v>2.04</v>
      </c>
      <c r="B100" s="4">
        <f>IF('True_Odds_Calculator_2-way'!B101="","",'True_Odds_Calculator_2-way'!B101)</f>
        <v>1.85</v>
      </c>
      <c r="C100" s="4">
        <f t="shared" si="11"/>
        <v>0.49019607843137253</v>
      </c>
      <c r="D100">
        <f t="shared" si="12"/>
        <v>0.54054054054054046</v>
      </c>
      <c r="E100">
        <f t="shared" si="13"/>
        <v>3.0736618971912932E-2</v>
      </c>
      <c r="F100">
        <f t="shared" si="14"/>
        <v>-0.23423423423423428</v>
      </c>
      <c r="G100">
        <v>0</v>
      </c>
      <c r="H100">
        <f t="shared" si="15"/>
        <v>0.26497085320614727</v>
      </c>
      <c r="I100">
        <f t="shared" si="16"/>
        <v>-1.0635890745287924</v>
      </c>
      <c r="J100">
        <f t="shared" si="17"/>
        <v>1.0635890745287924</v>
      </c>
      <c r="K100">
        <f t="shared" si="18"/>
        <v>0.47480390464975097</v>
      </c>
      <c r="L100">
        <f t="shared" si="19"/>
        <v>0.52519609535024903</v>
      </c>
      <c r="M100">
        <f t="shared" si="20"/>
        <v>2.1061326375099441</v>
      </c>
      <c r="N100">
        <f t="shared" si="21"/>
        <v>1.904050713349474</v>
      </c>
    </row>
    <row r="101" spans="1:14" x14ac:dyDescent="0.25">
      <c r="A101" s="4">
        <f>IF('True_Odds_Calculator_2-way'!A102="","",'True_Odds_Calculator_2-way'!A102)</f>
        <v>1.86</v>
      </c>
      <c r="B101" s="4">
        <f>IF('True_Odds_Calculator_2-way'!B102="","",'True_Odds_Calculator_2-way'!B102)</f>
        <v>1.99</v>
      </c>
      <c r="C101" s="4">
        <f t="shared" si="11"/>
        <v>0.5376344086021505</v>
      </c>
      <c r="D101">
        <f t="shared" si="12"/>
        <v>0.50251256281407031</v>
      </c>
      <c r="E101">
        <f t="shared" si="13"/>
        <v>4.0146971416220811E-2</v>
      </c>
      <c r="F101">
        <f t="shared" si="14"/>
        <v>-0.23002107310747288</v>
      </c>
      <c r="G101">
        <v>0</v>
      </c>
      <c r="H101">
        <f t="shared" si="15"/>
        <v>0.2701680445236937</v>
      </c>
      <c r="I101">
        <f t="shared" si="16"/>
        <v>-1.0837601479372583</v>
      </c>
      <c r="J101">
        <f t="shared" si="17"/>
        <v>1.0837601479372583</v>
      </c>
      <c r="K101">
        <f t="shared" si="18"/>
        <v>0.51758930804783143</v>
      </c>
      <c r="L101">
        <f t="shared" si="19"/>
        <v>0.48241069195216857</v>
      </c>
      <c r="M101">
        <f t="shared" si="20"/>
        <v>1.9320337272260424</v>
      </c>
      <c r="N101">
        <f t="shared" si="21"/>
        <v>2.0729225464578858</v>
      </c>
    </row>
    <row r="102" spans="1:14" x14ac:dyDescent="0.25">
      <c r="A102" s="4">
        <f>IF('True_Odds_Calculator_2-way'!A103="","",'True_Odds_Calculator_2-way'!A103)</f>
        <v>1.58</v>
      </c>
      <c r="B102" s="4">
        <f>IF('True_Odds_Calculator_2-way'!B103="","",'True_Odds_Calculator_2-way'!B103)</f>
        <v>2.38</v>
      </c>
      <c r="C102" s="4">
        <f t="shared" si="11"/>
        <v>0.63291139240506322</v>
      </c>
      <c r="D102">
        <f t="shared" si="12"/>
        <v>0.42016806722689076</v>
      </c>
      <c r="E102">
        <f t="shared" si="13"/>
        <v>5.3079459631953929E-2</v>
      </c>
      <c r="F102">
        <f t="shared" si="14"/>
        <v>-0.21284969684076172</v>
      </c>
      <c r="G102">
        <v>0</v>
      </c>
      <c r="H102">
        <f t="shared" si="15"/>
        <v>0.26592915647271564</v>
      </c>
      <c r="I102">
        <f t="shared" si="16"/>
        <v>-1.1177545850247395</v>
      </c>
      <c r="J102">
        <f t="shared" si="17"/>
        <v>1.1177545850247395</v>
      </c>
      <c r="K102">
        <f t="shared" si="18"/>
        <v>0.60668653768274794</v>
      </c>
      <c r="L102">
        <f t="shared" si="19"/>
        <v>0.39331346231725206</v>
      </c>
      <c r="M102">
        <f t="shared" si="20"/>
        <v>1.648297659314349</v>
      </c>
      <c r="N102">
        <f t="shared" si="21"/>
        <v>2.5425013273341408</v>
      </c>
    </row>
    <row r="103" spans="1:14" x14ac:dyDescent="0.25">
      <c r="A103" s="4">
        <f>IF('True_Odds_Calculator_2-way'!A104="","",'True_Odds_Calculator_2-way'!A104)</f>
        <v>1.64</v>
      </c>
      <c r="B103" s="4">
        <f>IF('True_Odds_Calculator_2-way'!B104="","",'True_Odds_Calculator_2-way'!B104)</f>
        <v>2.2599999999999998</v>
      </c>
      <c r="C103" s="4">
        <f t="shared" si="11"/>
        <v>0.6097560975609756</v>
      </c>
      <c r="D103">
        <f t="shared" si="12"/>
        <v>0.44247787610619471</v>
      </c>
      <c r="E103">
        <f t="shared" si="13"/>
        <v>5.2233973667170197E-2</v>
      </c>
      <c r="F103">
        <f t="shared" si="14"/>
        <v>-0.21756960932441194</v>
      </c>
      <c r="G103">
        <v>0</v>
      </c>
      <c r="H103">
        <f t="shared" si="15"/>
        <v>0.26980358299158214</v>
      </c>
      <c r="I103">
        <f t="shared" si="16"/>
        <v>-1.1135885079684347</v>
      </c>
      <c r="J103">
        <f t="shared" si="17"/>
        <v>1.1135885079684347</v>
      </c>
      <c r="K103">
        <f t="shared" si="18"/>
        <v>0.58387455995847437</v>
      </c>
      <c r="L103">
        <f t="shared" si="19"/>
        <v>0.41612544004152574</v>
      </c>
      <c r="M103">
        <f t="shared" si="20"/>
        <v>1.7126966450997982</v>
      </c>
      <c r="N103">
        <f t="shared" si="21"/>
        <v>2.4031215200402278</v>
      </c>
    </row>
    <row r="104" spans="1:14" x14ac:dyDescent="0.25">
      <c r="A104" s="4">
        <f>IF('True_Odds_Calculator_2-way'!A105="","",'True_Odds_Calculator_2-way'!A105)</f>
        <v>1.66</v>
      </c>
      <c r="B104" s="4">
        <f>IF('True_Odds_Calculator_2-way'!B105="","",'True_Odds_Calculator_2-way'!B105)</f>
        <v>2.2200000000000002</v>
      </c>
      <c r="C104" s="4">
        <f t="shared" si="11"/>
        <v>0.60240963855421692</v>
      </c>
      <c r="D104">
        <f t="shared" si="12"/>
        <v>0.4504504504504504</v>
      </c>
      <c r="E104">
        <f t="shared" si="13"/>
        <v>5.2860089004667321E-2</v>
      </c>
      <c r="F104">
        <f t="shared" si="14"/>
        <v>-0.21849560403777268</v>
      </c>
      <c r="G104">
        <v>0</v>
      </c>
      <c r="H104">
        <f t="shared" si="15"/>
        <v>0.27135569304244</v>
      </c>
      <c r="I104">
        <f t="shared" si="16"/>
        <v>-1.114417996729983</v>
      </c>
      <c r="J104">
        <f t="shared" si="17"/>
        <v>1.114417996729983</v>
      </c>
      <c r="K104">
        <f t="shared" si="18"/>
        <v>0.57619755184467469</v>
      </c>
      <c r="L104">
        <f t="shared" si="19"/>
        <v>0.42380244815532536</v>
      </c>
      <c r="M104">
        <f t="shared" si="20"/>
        <v>1.7355158778417885</v>
      </c>
      <c r="N104">
        <f t="shared" si="21"/>
        <v>2.3595899560105793</v>
      </c>
    </row>
    <row r="105" spans="1:14" x14ac:dyDescent="0.25">
      <c r="A105" s="4">
        <f>IF('True_Odds_Calculator_2-way'!A106="","",'True_Odds_Calculator_2-way'!A106)</f>
        <v>1.65</v>
      </c>
      <c r="B105" s="4">
        <f>IF('True_Odds_Calculator_2-way'!B106="","",'True_Odds_Calculator_2-way'!B106)</f>
        <v>2.2400000000000002</v>
      </c>
      <c r="C105" s="4">
        <f t="shared" si="11"/>
        <v>0.60606060606060608</v>
      </c>
      <c r="D105">
        <f t="shared" si="12"/>
        <v>0.4464285714285714</v>
      </c>
      <c r="E105">
        <f t="shared" si="13"/>
        <v>5.2489177489177585E-2</v>
      </c>
      <c r="F105">
        <f t="shared" si="14"/>
        <v>-0.21807359307359298</v>
      </c>
      <c r="G105">
        <v>0</v>
      </c>
      <c r="H105">
        <f t="shared" si="15"/>
        <v>0.27056277056277056</v>
      </c>
      <c r="I105">
        <f t="shared" si="16"/>
        <v>-1.1138647983852827</v>
      </c>
      <c r="J105">
        <f t="shared" si="17"/>
        <v>1.1138647983852827</v>
      </c>
      <c r="K105">
        <f t="shared" si="18"/>
        <v>0.58004232627366503</v>
      </c>
      <c r="L105">
        <f t="shared" si="19"/>
        <v>0.41995767372633486</v>
      </c>
      <c r="M105">
        <f t="shared" si="20"/>
        <v>1.7240121189504336</v>
      </c>
      <c r="N105">
        <f t="shared" si="21"/>
        <v>2.3811923499977508</v>
      </c>
    </row>
    <row r="106" spans="1:14" x14ac:dyDescent="0.25">
      <c r="A106" s="4">
        <f>IF('True_Odds_Calculator_2-way'!A107="","",'True_Odds_Calculator_2-way'!A107)</f>
        <v>1.7</v>
      </c>
      <c r="B106" s="4">
        <f>IF('True_Odds_Calculator_2-way'!B107="","",'True_Odds_Calculator_2-way'!B107)</f>
        <v>2.15</v>
      </c>
      <c r="C106" s="4">
        <f t="shared" si="11"/>
        <v>0.58823529411764708</v>
      </c>
      <c r="D106">
        <f t="shared" si="12"/>
        <v>0.46511627906976744</v>
      </c>
      <c r="E106">
        <f t="shared" si="13"/>
        <v>5.3351573187414569E-2</v>
      </c>
      <c r="F106">
        <f t="shared" si="14"/>
        <v>-0.22024623803009569</v>
      </c>
      <c r="G106">
        <v>0</v>
      </c>
      <c r="H106">
        <f t="shared" si="15"/>
        <v>0.27359781121751026</v>
      </c>
      <c r="I106">
        <f t="shared" si="16"/>
        <v>-1.1145564251507059</v>
      </c>
      <c r="J106">
        <f t="shared" si="17"/>
        <v>1.1145564251507059</v>
      </c>
      <c r="K106">
        <f t="shared" si="18"/>
        <v>0.56173795056373765</v>
      </c>
      <c r="L106">
        <f t="shared" si="19"/>
        <v>0.43826204943626229</v>
      </c>
      <c r="M106">
        <f t="shared" si="20"/>
        <v>1.7801894976054942</v>
      </c>
      <c r="N106">
        <f t="shared" si="21"/>
        <v>2.2817398889233114</v>
      </c>
    </row>
    <row r="107" spans="1:14" x14ac:dyDescent="0.25">
      <c r="A107" s="4">
        <f>IF('True_Odds_Calculator_2-way'!A108="","",'True_Odds_Calculator_2-way'!A108)</f>
        <v>1.79</v>
      </c>
      <c r="B107" s="4">
        <f>IF('True_Odds_Calculator_2-way'!B108="","",'True_Odds_Calculator_2-way'!B108)</f>
        <v>2.0299999999999998</v>
      </c>
      <c r="C107" s="4">
        <f t="shared" si="11"/>
        <v>0.55865921787709494</v>
      </c>
      <c r="D107">
        <f t="shared" si="12"/>
        <v>0.49261083743842371</v>
      </c>
      <c r="E107">
        <f t="shared" si="13"/>
        <v>5.1270055315518537E-2</v>
      </c>
      <c r="F107">
        <f t="shared" si="14"/>
        <v>-0.22393152984561193</v>
      </c>
      <c r="G107">
        <v>0</v>
      </c>
      <c r="H107">
        <f t="shared" si="15"/>
        <v>0.27520158516113052</v>
      </c>
      <c r="I107">
        <f t="shared" si="16"/>
        <v>-1.1085820492908187</v>
      </c>
      <c r="J107">
        <f t="shared" si="17"/>
        <v>1.1085820492908187</v>
      </c>
      <c r="K107">
        <f t="shared" si="18"/>
        <v>0.53311161038358601</v>
      </c>
      <c r="L107">
        <f t="shared" si="19"/>
        <v>0.46688838961641399</v>
      </c>
      <c r="M107">
        <f t="shared" si="20"/>
        <v>1.8757798189397472</v>
      </c>
      <c r="N107">
        <f t="shared" si="21"/>
        <v>2.1418395107695432</v>
      </c>
    </row>
    <row r="108" spans="1:14" x14ac:dyDescent="0.25">
      <c r="A108" s="4">
        <f>IF('True_Odds_Calculator_2-way'!A109="","",'True_Odds_Calculator_2-way'!A109)</f>
        <v>1.64</v>
      </c>
      <c r="B108" s="4">
        <f>IF('True_Odds_Calculator_2-way'!B109="","",'True_Odds_Calculator_2-way'!B109)</f>
        <v>2.2599999999999998</v>
      </c>
      <c r="C108" s="4">
        <f t="shared" si="11"/>
        <v>0.6097560975609756</v>
      </c>
      <c r="D108">
        <f t="shared" si="12"/>
        <v>0.44247787610619471</v>
      </c>
      <c r="E108">
        <f t="shared" si="13"/>
        <v>5.2233973667170197E-2</v>
      </c>
      <c r="F108">
        <f t="shared" si="14"/>
        <v>-0.21756960932441194</v>
      </c>
      <c r="G108">
        <v>0</v>
      </c>
      <c r="H108">
        <f t="shared" si="15"/>
        <v>0.26980358299158214</v>
      </c>
      <c r="I108">
        <f t="shared" si="16"/>
        <v>-1.1135885079684347</v>
      </c>
      <c r="J108">
        <f t="shared" si="17"/>
        <v>1.1135885079684347</v>
      </c>
      <c r="K108">
        <f t="shared" si="18"/>
        <v>0.58387455995847437</v>
      </c>
      <c r="L108">
        <f t="shared" si="19"/>
        <v>0.41612544004152574</v>
      </c>
      <c r="M108">
        <f t="shared" si="20"/>
        <v>1.7126966450997982</v>
      </c>
      <c r="N108">
        <f t="shared" si="21"/>
        <v>2.4031215200402278</v>
      </c>
    </row>
    <row r="109" spans="1:14" x14ac:dyDescent="0.25">
      <c r="A109" s="4">
        <f>IF('True_Odds_Calculator_2-way'!A110="","",'True_Odds_Calculator_2-way'!A110)</f>
        <v>1.8</v>
      </c>
      <c r="B109" s="4">
        <f>IF('True_Odds_Calculator_2-way'!B110="","",'True_Odds_Calculator_2-way'!B110)</f>
        <v>2.0299999999999998</v>
      </c>
      <c r="C109" s="4">
        <f t="shared" si="11"/>
        <v>0.55555555555555558</v>
      </c>
      <c r="D109">
        <f t="shared" si="12"/>
        <v>0.49261083743842371</v>
      </c>
      <c r="E109">
        <f t="shared" si="13"/>
        <v>4.816639299397929E-2</v>
      </c>
      <c r="F109">
        <f t="shared" si="14"/>
        <v>-0.2255062944718117</v>
      </c>
      <c r="G109">
        <v>0</v>
      </c>
      <c r="H109">
        <f t="shared" si="15"/>
        <v>0.27367268746579099</v>
      </c>
      <c r="I109">
        <f t="shared" si="16"/>
        <v>-1.1016316230980796</v>
      </c>
      <c r="J109">
        <f t="shared" si="17"/>
        <v>1.1016316230980796</v>
      </c>
      <c r="K109">
        <f t="shared" si="18"/>
        <v>0.53154583724862015</v>
      </c>
      <c r="L109">
        <f t="shared" si="19"/>
        <v>0.46845416275137991</v>
      </c>
      <c r="M109">
        <f t="shared" si="20"/>
        <v>1.8813052984784633</v>
      </c>
      <c r="N109">
        <f t="shared" si="21"/>
        <v>2.1346805717910216</v>
      </c>
    </row>
    <row r="110" spans="1:14" x14ac:dyDescent="0.25">
      <c r="A110" s="4">
        <f>IF('True_Odds_Calculator_2-way'!A111="","",'True_Odds_Calculator_2-way'!A111)</f>
        <v>1.6</v>
      </c>
      <c r="B110" s="4">
        <f>IF('True_Odds_Calculator_2-way'!B111="","",'True_Odds_Calculator_2-way'!B111)</f>
        <v>2.2999999999999998</v>
      </c>
      <c r="C110" s="4">
        <f t="shared" si="11"/>
        <v>0.625</v>
      </c>
      <c r="D110">
        <f t="shared" si="12"/>
        <v>0.43478260869565222</v>
      </c>
      <c r="E110">
        <f t="shared" si="13"/>
        <v>5.9782608695652328E-2</v>
      </c>
      <c r="F110">
        <f t="shared" si="14"/>
        <v>-0.21195652173913038</v>
      </c>
      <c r="G110">
        <v>0</v>
      </c>
      <c r="H110">
        <f t="shared" si="15"/>
        <v>0.27173913043478265</v>
      </c>
      <c r="I110">
        <f t="shared" si="16"/>
        <v>-1.132277034144596</v>
      </c>
      <c r="J110">
        <f t="shared" si="17"/>
        <v>1.132277034144596</v>
      </c>
      <c r="K110">
        <f t="shared" si="18"/>
        <v>0.59546273338173605</v>
      </c>
      <c r="L110">
        <f t="shared" si="19"/>
        <v>0.40453726661826384</v>
      </c>
      <c r="M110">
        <f t="shared" si="20"/>
        <v>1.6793662204867577</v>
      </c>
      <c r="N110">
        <f t="shared" si="21"/>
        <v>2.4719601443879746</v>
      </c>
    </row>
    <row r="111" spans="1:14" x14ac:dyDescent="0.25">
      <c r="A111" s="4">
        <f>IF('True_Odds_Calculator_2-way'!A112="","",'True_Odds_Calculator_2-way'!A112)</f>
        <v>1.46</v>
      </c>
      <c r="B111" s="4">
        <f>IF('True_Odds_Calculator_2-way'!B112="","",'True_Odds_Calculator_2-way'!B112)</f>
        <v>2.68</v>
      </c>
      <c r="C111" s="4">
        <f t="shared" si="11"/>
        <v>0.68493150684931503</v>
      </c>
      <c r="D111">
        <f t="shared" si="12"/>
        <v>0.37313432835820892</v>
      </c>
      <c r="E111">
        <f t="shared" si="13"/>
        <v>5.8065835207524064E-2</v>
      </c>
      <c r="F111">
        <f t="shared" si="14"/>
        <v>-0.19750562257207105</v>
      </c>
      <c r="G111">
        <v>0</v>
      </c>
      <c r="H111">
        <f t="shared" si="15"/>
        <v>0.25557145777959511</v>
      </c>
      <c r="I111">
        <f t="shared" si="16"/>
        <v>-1.1375393879832254</v>
      </c>
      <c r="J111">
        <f t="shared" si="17"/>
        <v>1.1375393879832254</v>
      </c>
      <c r="K111">
        <f t="shared" si="18"/>
        <v>0.65648324669390445</v>
      </c>
      <c r="L111">
        <f t="shared" si="19"/>
        <v>0.34351675330609538</v>
      </c>
      <c r="M111">
        <f t="shared" si="20"/>
        <v>1.5232681184722838</v>
      </c>
      <c r="N111">
        <f t="shared" si="21"/>
        <v>2.9110661718118189</v>
      </c>
    </row>
    <row r="112" spans="1:14" x14ac:dyDescent="0.25">
      <c r="A112" s="4">
        <f>IF('True_Odds_Calculator_2-way'!A113="","",'True_Odds_Calculator_2-way'!A113)</f>
        <v>2.09</v>
      </c>
      <c r="B112" s="4">
        <f>IF('True_Odds_Calculator_2-way'!B113="","",'True_Odds_Calculator_2-way'!B113)</f>
        <v>1.82</v>
      </c>
      <c r="C112" s="4">
        <f t="shared" si="11"/>
        <v>0.47846889952153115</v>
      </c>
      <c r="D112">
        <f t="shared" si="12"/>
        <v>0.54945054945054939</v>
      </c>
      <c r="E112">
        <f t="shared" si="13"/>
        <v>2.7919448972080652E-2</v>
      </c>
      <c r="F112">
        <f t="shared" si="14"/>
        <v>-0.23497555076502441</v>
      </c>
      <c r="G112">
        <v>0</v>
      </c>
      <c r="H112">
        <f t="shared" si="15"/>
        <v>0.26289499973710501</v>
      </c>
      <c r="I112">
        <f t="shared" si="16"/>
        <v>-1.0577421839157299</v>
      </c>
      <c r="J112">
        <f t="shared" si="17"/>
        <v>1.0577421839157299</v>
      </c>
      <c r="K112">
        <f t="shared" si="18"/>
        <v>0.46448134808844194</v>
      </c>
      <c r="L112">
        <f t="shared" si="19"/>
        <v>0.53551865191155801</v>
      </c>
      <c r="M112">
        <f t="shared" si="20"/>
        <v>2.1529389804681456</v>
      </c>
      <c r="N112">
        <f t="shared" si="21"/>
        <v>1.8673485908108987</v>
      </c>
    </row>
    <row r="113" spans="1:14" x14ac:dyDescent="0.25">
      <c r="A113" s="4">
        <f>IF('True_Odds_Calculator_2-way'!A114="","",'True_Odds_Calculator_2-way'!A114)</f>
        <v>1.39</v>
      </c>
      <c r="B113" s="4">
        <f>IF('True_Odds_Calculator_2-way'!B114="","",'True_Odds_Calculator_2-way'!B114)</f>
        <v>3.19</v>
      </c>
      <c r="C113" s="4">
        <f t="shared" si="11"/>
        <v>0.71942446043165476</v>
      </c>
      <c r="D113">
        <f t="shared" si="12"/>
        <v>0.31347962382445144</v>
      </c>
      <c r="E113">
        <f t="shared" si="13"/>
        <v>3.2904084256106136E-2</v>
      </c>
      <c r="F113">
        <f t="shared" si="14"/>
        <v>-0.19262082497011801</v>
      </c>
      <c r="G113">
        <v>0</v>
      </c>
      <c r="H113">
        <f t="shared" si="15"/>
        <v>0.22552490922622409</v>
      </c>
      <c r="I113">
        <f t="shared" si="16"/>
        <v>-1.0820457886019925</v>
      </c>
      <c r="J113">
        <f t="shared" si="17"/>
        <v>1.0820457886019925</v>
      </c>
      <c r="K113">
        <f t="shared" si="18"/>
        <v>0.70323593997502143</v>
      </c>
      <c r="L113">
        <f t="shared" si="19"/>
        <v>0.29676406002497874</v>
      </c>
      <c r="M113">
        <f t="shared" si="20"/>
        <v>1.4219978575547767</v>
      </c>
      <c r="N113">
        <f t="shared" si="21"/>
        <v>3.369680277038364</v>
      </c>
    </row>
    <row r="114" spans="1:14" x14ac:dyDescent="0.25">
      <c r="A114" s="4">
        <f>IF('True_Odds_Calculator_2-way'!A115="","",'True_Odds_Calculator_2-way'!A115)</f>
        <v>2.06</v>
      </c>
      <c r="B114" s="4">
        <f>IF('True_Odds_Calculator_2-way'!B115="","",'True_Odds_Calculator_2-way'!B115)</f>
        <v>1.85</v>
      </c>
      <c r="C114" s="4">
        <f t="shared" si="11"/>
        <v>0.4854368932038835</v>
      </c>
      <c r="D114">
        <f t="shared" si="12"/>
        <v>0.54054054054054046</v>
      </c>
      <c r="E114">
        <f t="shared" si="13"/>
        <v>2.5977433744424072E-2</v>
      </c>
      <c r="F114">
        <f t="shared" si="14"/>
        <v>-0.23642088690632379</v>
      </c>
      <c r="G114">
        <v>0</v>
      </c>
      <c r="H114">
        <f t="shared" si="15"/>
        <v>0.26239832065074781</v>
      </c>
      <c r="I114">
        <f t="shared" si="16"/>
        <v>-1.0535074339697479</v>
      </c>
      <c r="J114">
        <f t="shared" si="17"/>
        <v>1.0535074339697479</v>
      </c>
      <c r="K114">
        <f t="shared" si="18"/>
        <v>0.47242951431782315</v>
      </c>
      <c r="L114">
        <f t="shared" si="19"/>
        <v>0.52757048568217679</v>
      </c>
      <c r="M114">
        <f t="shared" si="20"/>
        <v>2.1167178800079327</v>
      </c>
      <c r="N114">
        <f t="shared" si="21"/>
        <v>1.8954813188742858</v>
      </c>
    </row>
    <row r="115" spans="1:14" x14ac:dyDescent="0.25">
      <c r="A115" s="4">
        <f>IF('True_Odds_Calculator_2-way'!A116="","",'True_Odds_Calculator_2-way'!A116)</f>
        <v>2.2400000000000002</v>
      </c>
      <c r="B115" s="4">
        <f>IF('True_Odds_Calculator_2-way'!B116="","",'True_Odds_Calculator_2-way'!B116)</f>
        <v>1.71</v>
      </c>
      <c r="C115" s="4">
        <f t="shared" si="11"/>
        <v>0.4464285714285714</v>
      </c>
      <c r="D115">
        <f t="shared" si="12"/>
        <v>0.58479532163742687</v>
      </c>
      <c r="E115">
        <f t="shared" si="13"/>
        <v>3.1223893065998265E-2</v>
      </c>
      <c r="F115">
        <f t="shared" si="14"/>
        <v>-0.22984544695071008</v>
      </c>
      <c r="G115">
        <v>0</v>
      </c>
      <c r="H115">
        <f t="shared" si="15"/>
        <v>0.2610693400167084</v>
      </c>
      <c r="I115">
        <f t="shared" si="16"/>
        <v>-1.0657613907987189</v>
      </c>
      <c r="J115">
        <f t="shared" si="17"/>
        <v>1.0657613907987189</v>
      </c>
      <c r="K115">
        <f t="shared" si="18"/>
        <v>0.4307477895456453</v>
      </c>
      <c r="L115">
        <f t="shared" si="19"/>
        <v>0.56925221045435459</v>
      </c>
      <c r="M115">
        <f t="shared" si="20"/>
        <v>2.3215441245904116</v>
      </c>
      <c r="N115">
        <f t="shared" si="21"/>
        <v>1.7566905874670904</v>
      </c>
    </row>
    <row r="116" spans="1:14" x14ac:dyDescent="0.25">
      <c r="A116" s="4">
        <f>IF('True_Odds_Calculator_2-way'!A117="","",'True_Odds_Calculator_2-way'!A117)</f>
        <v>2.2999999999999998</v>
      </c>
      <c r="B116" s="4">
        <f>IF('True_Odds_Calculator_2-way'!B117="","",'True_Odds_Calculator_2-way'!B117)</f>
        <v>1.68</v>
      </c>
      <c r="C116" s="4">
        <f t="shared" si="11"/>
        <v>0.43478260869565222</v>
      </c>
      <c r="D116">
        <f t="shared" si="12"/>
        <v>0.59523809523809523</v>
      </c>
      <c r="E116">
        <f t="shared" si="13"/>
        <v>3.002070393374745E-2</v>
      </c>
      <c r="F116">
        <f t="shared" si="14"/>
        <v>-0.22877846790890266</v>
      </c>
      <c r="G116">
        <v>0</v>
      </c>
      <c r="H116">
        <f t="shared" si="15"/>
        <v>0.25879917184265011</v>
      </c>
      <c r="I116">
        <f t="shared" si="16"/>
        <v>-1.0635890745287928</v>
      </c>
      <c r="J116">
        <f t="shared" si="17"/>
        <v>1.0635890745287928</v>
      </c>
      <c r="K116">
        <f t="shared" si="18"/>
        <v>0.41969797077976234</v>
      </c>
      <c r="L116">
        <f t="shared" si="19"/>
        <v>0.58030202922023755</v>
      </c>
      <c r="M116">
        <f t="shared" si="20"/>
        <v>2.3826657968874305</v>
      </c>
      <c r="N116">
        <f t="shared" si="21"/>
        <v>1.7232405706795793</v>
      </c>
    </row>
    <row r="117" spans="1:14" x14ac:dyDescent="0.25">
      <c r="A117" s="4">
        <f>IF('True_Odds_Calculator_2-way'!A118="","",'True_Odds_Calculator_2-way'!A118)</f>
        <v>2.72</v>
      </c>
      <c r="B117" s="4">
        <f>IF('True_Odds_Calculator_2-way'!B118="","",'True_Odds_Calculator_2-way'!B118)</f>
        <v>1.49</v>
      </c>
      <c r="C117" s="4">
        <f t="shared" si="11"/>
        <v>0.36764705882352938</v>
      </c>
      <c r="D117">
        <f t="shared" si="12"/>
        <v>0.67114093959731547</v>
      </c>
      <c r="E117">
        <f t="shared" si="13"/>
        <v>3.8787998420844794E-2</v>
      </c>
      <c r="F117">
        <f t="shared" si="14"/>
        <v>-0.2079549940781682</v>
      </c>
      <c r="G117">
        <v>0</v>
      </c>
      <c r="H117">
        <f t="shared" si="15"/>
        <v>0.24674299249901302</v>
      </c>
      <c r="I117">
        <f t="shared" si="16"/>
        <v>-1.0892755023757474</v>
      </c>
      <c r="J117">
        <f t="shared" si="17"/>
        <v>1.0892755023757474</v>
      </c>
      <c r="K117">
        <f t="shared" si="18"/>
        <v>0.34800113284738216</v>
      </c>
      <c r="L117">
        <f t="shared" si="19"/>
        <v>0.6519988671526179</v>
      </c>
      <c r="M117">
        <f t="shared" si="20"/>
        <v>2.8735538640862863</v>
      </c>
      <c r="N117">
        <f t="shared" si="21"/>
        <v>1.5337449961641161</v>
      </c>
    </row>
    <row r="118" spans="1:14" x14ac:dyDescent="0.25">
      <c r="A118" s="4">
        <f>IF('True_Odds_Calculator_2-way'!A119="","",'True_Odds_Calculator_2-way'!A119)</f>
        <v>2.59</v>
      </c>
      <c r="B118" s="4">
        <f>IF('True_Odds_Calculator_2-way'!B119="","",'True_Odds_Calculator_2-way'!B119)</f>
        <v>1.53</v>
      </c>
      <c r="C118" s="4">
        <f t="shared" si="11"/>
        <v>0.38610038610038611</v>
      </c>
      <c r="D118">
        <f t="shared" si="12"/>
        <v>0.65359477124183007</v>
      </c>
      <c r="E118">
        <f t="shared" si="13"/>
        <v>3.9695157342216181E-2</v>
      </c>
      <c r="F118">
        <f t="shared" si="14"/>
        <v>-0.21265803618744794</v>
      </c>
      <c r="G118">
        <v>0</v>
      </c>
      <c r="H118">
        <f t="shared" si="15"/>
        <v>0.25235319352966412</v>
      </c>
      <c r="I118">
        <f t="shared" si="16"/>
        <v>-1.0893401305464636</v>
      </c>
      <c r="J118">
        <f t="shared" si="17"/>
        <v>1.0893401305464636</v>
      </c>
      <c r="K118">
        <f t="shared" si="18"/>
        <v>0.36602540378443871</v>
      </c>
      <c r="L118">
        <f t="shared" si="19"/>
        <v>0.63397459621556129</v>
      </c>
      <c r="M118">
        <f t="shared" si="20"/>
        <v>2.7320508075688767</v>
      </c>
      <c r="N118">
        <f t="shared" si="21"/>
        <v>1.577350269189626</v>
      </c>
    </row>
    <row r="119" spans="1:14" x14ac:dyDescent="0.25">
      <c r="A119" s="4">
        <f>IF('True_Odds_Calculator_2-way'!A120="","",'True_Odds_Calculator_2-way'!A120)</f>
        <v>2.79</v>
      </c>
      <c r="B119" s="4">
        <f>IF('True_Odds_Calculator_2-way'!B120="","",'True_Odds_Calculator_2-way'!B120)</f>
        <v>1.47</v>
      </c>
      <c r="C119" s="4">
        <f t="shared" si="11"/>
        <v>0.35842293906810035</v>
      </c>
      <c r="D119">
        <f t="shared" si="12"/>
        <v>0.68027210884353739</v>
      </c>
      <c r="E119">
        <f t="shared" si="13"/>
        <v>3.8695047911637692E-2</v>
      </c>
      <c r="F119">
        <f t="shared" si="14"/>
        <v>-0.2051300807061176</v>
      </c>
      <c r="G119">
        <v>0</v>
      </c>
      <c r="H119">
        <f t="shared" si="15"/>
        <v>0.24382512861775535</v>
      </c>
      <c r="I119">
        <f t="shared" si="16"/>
        <v>-1.0902461344948915</v>
      </c>
      <c r="J119">
        <f t="shared" si="17"/>
        <v>1.0902461344948915</v>
      </c>
      <c r="K119">
        <f t="shared" si="18"/>
        <v>0.33880611587163051</v>
      </c>
      <c r="L119">
        <f t="shared" si="19"/>
        <v>0.66119388412836944</v>
      </c>
      <c r="M119">
        <f t="shared" si="20"/>
        <v>2.9515405807458559</v>
      </c>
      <c r="N119">
        <f t="shared" si="21"/>
        <v>1.5124156832125992</v>
      </c>
    </row>
    <row r="120" spans="1:14" x14ac:dyDescent="0.25">
      <c r="A120" s="4">
        <f>IF('True_Odds_Calculator_2-way'!A121="","",'True_Odds_Calculator_2-way'!A121)</f>
        <v>2.0099999999999998</v>
      </c>
      <c r="B120" s="4">
        <f>IF('True_Odds_Calculator_2-way'!B121="","",'True_Odds_Calculator_2-way'!B121)</f>
        <v>1.85</v>
      </c>
      <c r="C120" s="4">
        <f t="shared" si="11"/>
        <v>0.49751243781094534</v>
      </c>
      <c r="D120">
        <f t="shared" si="12"/>
        <v>0.54054054054054046</v>
      </c>
      <c r="E120">
        <f t="shared" si="13"/>
        <v>3.80529783514858E-2</v>
      </c>
      <c r="F120">
        <f t="shared" si="14"/>
        <v>-0.23087266370848458</v>
      </c>
      <c r="G120">
        <v>0</v>
      </c>
      <c r="H120">
        <f t="shared" si="15"/>
        <v>0.26892564205997044</v>
      </c>
      <c r="I120">
        <f t="shared" si="16"/>
        <v>-1.0792693660942112</v>
      </c>
      <c r="J120">
        <f t="shared" si="17"/>
        <v>1.0792693660942112</v>
      </c>
      <c r="K120">
        <f t="shared" si="18"/>
        <v>0.47845469244925098</v>
      </c>
      <c r="L120">
        <f t="shared" si="19"/>
        <v>0.52154530755074879</v>
      </c>
      <c r="M120">
        <f t="shared" si="20"/>
        <v>2.0900620597551534</v>
      </c>
      <c r="N120">
        <f t="shared" si="21"/>
        <v>1.91737896118008</v>
      </c>
    </row>
    <row r="121" spans="1:14" x14ac:dyDescent="0.25">
      <c r="A121" s="4">
        <f>IF('True_Odds_Calculator_2-way'!A122="","",'True_Odds_Calculator_2-way'!A122)</f>
        <v>1.89</v>
      </c>
      <c r="B121" s="4">
        <f>IF('True_Odds_Calculator_2-way'!B122="","",'True_Odds_Calculator_2-way'!B122)</f>
        <v>1.95</v>
      </c>
      <c r="C121" s="4">
        <f t="shared" si="11"/>
        <v>0.52910052910052918</v>
      </c>
      <c r="D121">
        <f t="shared" si="12"/>
        <v>0.51282051282051289</v>
      </c>
      <c r="E121">
        <f t="shared" si="13"/>
        <v>4.1921041921042068E-2</v>
      </c>
      <c r="F121">
        <f t="shared" si="14"/>
        <v>-0.22941256274589605</v>
      </c>
      <c r="G121">
        <v>0</v>
      </c>
      <c r="H121">
        <f t="shared" si="15"/>
        <v>0.27133360466693807</v>
      </c>
      <c r="I121">
        <f t="shared" si="16"/>
        <v>-1.0875348781426823</v>
      </c>
      <c r="J121">
        <f t="shared" si="17"/>
        <v>1.0875348781426823</v>
      </c>
      <c r="K121">
        <f t="shared" si="18"/>
        <v>0.5081543421727045</v>
      </c>
      <c r="L121">
        <f t="shared" si="19"/>
        <v>0.49184565782729561</v>
      </c>
      <c r="M121">
        <f t="shared" si="20"/>
        <v>1.9679060415469869</v>
      </c>
      <c r="N121">
        <f t="shared" si="21"/>
        <v>2.0331581342355478</v>
      </c>
    </row>
    <row r="122" spans="1:14" x14ac:dyDescent="0.25">
      <c r="A122" s="4">
        <f>IF('True_Odds_Calculator_2-way'!A123="","",'True_Odds_Calculator_2-way'!A123)</f>
        <v>1.75</v>
      </c>
      <c r="B122" s="4">
        <f>IF('True_Odds_Calculator_2-way'!B123="","",'True_Odds_Calculator_2-way'!B123)</f>
        <v>2.11</v>
      </c>
      <c r="C122" s="4">
        <f t="shared" si="11"/>
        <v>0.5714285714285714</v>
      </c>
      <c r="D122">
        <f t="shared" si="12"/>
        <v>0.47393364928909953</v>
      </c>
      <c r="E122">
        <f t="shared" si="13"/>
        <v>4.5362220717670931E-2</v>
      </c>
      <c r="F122">
        <f t="shared" si="14"/>
        <v>-0.22545700744752883</v>
      </c>
      <c r="G122">
        <v>0</v>
      </c>
      <c r="H122">
        <f t="shared" si="15"/>
        <v>0.27081922816519971</v>
      </c>
      <c r="I122">
        <f t="shared" si="16"/>
        <v>-1.0959932487023818</v>
      </c>
      <c r="J122">
        <f t="shared" si="17"/>
        <v>1.0959932487023818</v>
      </c>
      <c r="K122">
        <f t="shared" si="18"/>
        <v>0.54884894570907516</v>
      </c>
      <c r="L122">
        <f t="shared" si="19"/>
        <v>0.45115105429092489</v>
      </c>
      <c r="M122">
        <f t="shared" si="20"/>
        <v>1.8219949365267862</v>
      </c>
      <c r="N122">
        <f t="shared" si="21"/>
        <v>2.216552506059644</v>
      </c>
    </row>
    <row r="123" spans="1:14" x14ac:dyDescent="0.25">
      <c r="A123" s="4">
        <f>IF('True_Odds_Calculator_2-way'!A124="","",'True_Odds_Calculator_2-way'!A124)</f>
        <v>1.66</v>
      </c>
      <c r="B123" s="4">
        <f>IF('True_Odds_Calculator_2-way'!B124="","",'True_Odds_Calculator_2-way'!B124)</f>
        <v>2.27</v>
      </c>
      <c r="C123" s="4">
        <f t="shared" si="11"/>
        <v>0.60240963855421692</v>
      </c>
      <c r="D123">
        <f t="shared" si="12"/>
        <v>0.44052863436123346</v>
      </c>
      <c r="E123">
        <f t="shared" si="13"/>
        <v>4.2938272915450382E-2</v>
      </c>
      <c r="F123">
        <f t="shared" si="14"/>
        <v>-0.22244042248288309</v>
      </c>
      <c r="G123">
        <v>0</v>
      </c>
      <c r="H123">
        <f t="shared" si="15"/>
        <v>0.26537869539833342</v>
      </c>
      <c r="I123">
        <f t="shared" si="16"/>
        <v>-1.0922603577424574</v>
      </c>
      <c r="J123">
        <f t="shared" si="17"/>
        <v>1.0922603577424574</v>
      </c>
      <c r="K123">
        <f t="shared" si="18"/>
        <v>0.58109404613159377</v>
      </c>
      <c r="L123">
        <f t="shared" si="19"/>
        <v>0.41890595386840634</v>
      </c>
      <c r="M123">
        <f t="shared" si="20"/>
        <v>1.7208918361100216</v>
      </c>
      <c r="N123">
        <f t="shared" si="21"/>
        <v>2.387170654332921</v>
      </c>
    </row>
    <row r="124" spans="1:14" x14ac:dyDescent="0.25">
      <c r="A124" s="4">
        <f>IF('True_Odds_Calculator_2-way'!A125="","",'True_Odds_Calculator_2-way'!A125)</f>
        <v>1.75</v>
      </c>
      <c r="B124" s="4">
        <f>IF('True_Odds_Calculator_2-way'!B125="","",'True_Odds_Calculator_2-way'!B125)</f>
        <v>2.13</v>
      </c>
      <c r="C124" s="4">
        <f t="shared" si="11"/>
        <v>0.5714285714285714</v>
      </c>
      <c r="D124">
        <f t="shared" si="12"/>
        <v>0.46948356807511737</v>
      </c>
      <c r="E124">
        <f t="shared" si="13"/>
        <v>4.091213950368866E-2</v>
      </c>
      <c r="F124">
        <f t="shared" si="14"/>
        <v>-0.22736418511066403</v>
      </c>
      <c r="G124">
        <v>0</v>
      </c>
      <c r="H124">
        <f t="shared" si="15"/>
        <v>0.26827632461435275</v>
      </c>
      <c r="I124">
        <f t="shared" si="16"/>
        <v>-1.0862508931871366</v>
      </c>
      <c r="J124">
        <f t="shared" si="17"/>
        <v>1.0862508931871366</v>
      </c>
      <c r="K124">
        <f t="shared" si="18"/>
        <v>0.55105886322079345</v>
      </c>
      <c r="L124">
        <f t="shared" si="19"/>
        <v>0.4489411367792065</v>
      </c>
      <c r="M124">
        <f t="shared" si="20"/>
        <v>1.814688169890353</v>
      </c>
      <c r="N124">
        <f t="shared" si="21"/>
        <v>2.2274635093014643</v>
      </c>
    </row>
    <row r="125" spans="1:14" x14ac:dyDescent="0.25">
      <c r="A125" s="4">
        <f>IF('True_Odds_Calculator_2-way'!A126="","",'True_Odds_Calculator_2-way'!A126)</f>
        <v>1.63</v>
      </c>
      <c r="B125" s="4">
        <f>IF('True_Odds_Calculator_2-way'!B126="","",'True_Odds_Calculator_2-way'!B126)</f>
        <v>2.3199999999999998</v>
      </c>
      <c r="C125" s="4">
        <f t="shared" si="11"/>
        <v>0.61349693251533743</v>
      </c>
      <c r="D125">
        <f t="shared" si="12"/>
        <v>0.43103448275862072</v>
      </c>
      <c r="E125">
        <f t="shared" si="13"/>
        <v>4.4531415273958208E-2</v>
      </c>
      <c r="F125">
        <f t="shared" si="14"/>
        <v>-0.21990691770679072</v>
      </c>
      <c r="G125">
        <v>0</v>
      </c>
      <c r="H125">
        <f t="shared" si="15"/>
        <v>0.26443833298074892</v>
      </c>
      <c r="I125">
        <f t="shared" si="16"/>
        <v>-1.0965861582662817</v>
      </c>
      <c r="J125">
        <f t="shared" si="17"/>
        <v>1.0965861582662817</v>
      </c>
      <c r="K125">
        <f t="shared" si="18"/>
        <v>0.59141876925472492</v>
      </c>
      <c r="L125">
        <f t="shared" si="19"/>
        <v>0.40858123074527514</v>
      </c>
      <c r="M125">
        <f t="shared" si="20"/>
        <v>1.6908492797077574</v>
      </c>
      <c r="N125">
        <f t="shared" si="21"/>
        <v>2.4474937289114918</v>
      </c>
    </row>
    <row r="126" spans="1:14" x14ac:dyDescent="0.25">
      <c r="A126" s="4">
        <f>IF('True_Odds_Calculator_2-way'!A127="","",'True_Odds_Calculator_2-way'!A127)</f>
        <v>1.75</v>
      </c>
      <c r="B126" s="4">
        <f>IF('True_Odds_Calculator_2-way'!B127="","",'True_Odds_Calculator_2-way'!B127)</f>
        <v>2.12</v>
      </c>
      <c r="C126" s="4">
        <f t="shared" si="11"/>
        <v>0.5714285714285714</v>
      </c>
      <c r="D126">
        <f t="shared" si="12"/>
        <v>0.47169811320754712</v>
      </c>
      <c r="E126">
        <f t="shared" si="13"/>
        <v>4.3126684636118462E-2</v>
      </c>
      <c r="F126">
        <f t="shared" si="14"/>
        <v>-0.22641509433962281</v>
      </c>
      <c r="G126">
        <v>0</v>
      </c>
      <c r="H126">
        <f t="shared" si="15"/>
        <v>0.26954177897574122</v>
      </c>
      <c r="I126">
        <f t="shared" si="16"/>
        <v>-1.0910894511799614</v>
      </c>
      <c r="J126">
        <f t="shared" si="17"/>
        <v>1.0910894511799614</v>
      </c>
      <c r="K126">
        <f t="shared" si="18"/>
        <v>0.54995908380765413</v>
      </c>
      <c r="L126">
        <f t="shared" si="19"/>
        <v>0.45004091619234604</v>
      </c>
      <c r="M126">
        <f t="shared" si="20"/>
        <v>1.8183170883849711</v>
      </c>
      <c r="N126">
        <f t="shared" si="21"/>
        <v>2.2220201853215569</v>
      </c>
    </row>
    <row r="127" spans="1:14" x14ac:dyDescent="0.25">
      <c r="A127" s="4">
        <f>IF('True_Odds_Calculator_2-way'!A128="","",'True_Odds_Calculator_2-way'!A128)</f>
        <v>1.62</v>
      </c>
      <c r="B127" s="4">
        <f>IF('True_Odds_Calculator_2-way'!B128="","",'True_Odds_Calculator_2-way'!B128)</f>
        <v>2.35</v>
      </c>
      <c r="C127" s="4">
        <f t="shared" si="11"/>
        <v>0.61728395061728392</v>
      </c>
      <c r="D127">
        <f t="shared" si="12"/>
        <v>0.42553191489361702</v>
      </c>
      <c r="E127">
        <f t="shared" si="13"/>
        <v>4.2815865510900997E-2</v>
      </c>
      <c r="F127">
        <f t="shared" si="14"/>
        <v>-0.21985815602836878</v>
      </c>
      <c r="G127">
        <v>0</v>
      </c>
      <c r="H127">
        <f t="shared" si="15"/>
        <v>0.26267402153926978</v>
      </c>
      <c r="I127">
        <f t="shared" si="16"/>
        <v>-1.0930430596399217</v>
      </c>
      <c r="J127">
        <f t="shared" si="17"/>
        <v>1.0930430596399217</v>
      </c>
      <c r="K127">
        <f t="shared" si="18"/>
        <v>0.59605884805669263</v>
      </c>
      <c r="L127">
        <f t="shared" si="19"/>
        <v>0.40394115194330737</v>
      </c>
      <c r="M127">
        <f t="shared" si="20"/>
        <v>1.6776866969767514</v>
      </c>
      <c r="N127">
        <f t="shared" si="21"/>
        <v>2.4756081305138942</v>
      </c>
    </row>
    <row r="128" spans="1:14" x14ac:dyDescent="0.25">
      <c r="A128" s="4">
        <f>IF('True_Odds_Calculator_2-way'!A129="","",'True_Odds_Calculator_2-way'!A129)</f>
        <v>1.83</v>
      </c>
      <c r="B128" s="4">
        <f>IF('True_Odds_Calculator_2-way'!B129="","",'True_Odds_Calculator_2-way'!B129)</f>
        <v>2.08</v>
      </c>
      <c r="C128" s="4">
        <f t="shared" si="11"/>
        <v>0.54644808743169393</v>
      </c>
      <c r="D128">
        <f t="shared" si="12"/>
        <v>0.48076923076923073</v>
      </c>
      <c r="E128">
        <f t="shared" si="13"/>
        <v>2.7217318200924545E-2</v>
      </c>
      <c r="F128">
        <f t="shared" si="14"/>
        <v>-0.23549810844892827</v>
      </c>
      <c r="G128">
        <v>0</v>
      </c>
      <c r="H128">
        <f t="shared" si="15"/>
        <v>0.26271542664985281</v>
      </c>
      <c r="I128">
        <f t="shared" si="16"/>
        <v>-1.0562070842074627</v>
      </c>
      <c r="J128">
        <f t="shared" si="17"/>
        <v>1.0562070842074627</v>
      </c>
      <c r="K128">
        <f t="shared" si="18"/>
        <v>0.53286387886572006</v>
      </c>
      <c r="L128">
        <f t="shared" si="19"/>
        <v>0.46713612113428016</v>
      </c>
      <c r="M128">
        <f t="shared" si="20"/>
        <v>1.8766518798921943</v>
      </c>
      <c r="N128">
        <f t="shared" si="21"/>
        <v>2.1407036509440598</v>
      </c>
    </row>
    <row r="129" spans="1:14" x14ac:dyDescent="0.25">
      <c r="A129" s="4">
        <f>IF('True_Odds_Calculator_2-way'!A130="","",'True_Odds_Calculator_2-way'!A130)</f>
        <v>1.6</v>
      </c>
      <c r="B129" s="4">
        <f>IF('True_Odds_Calculator_2-way'!B130="","",'True_Odds_Calculator_2-way'!B130)</f>
        <v>2.4700000000000002</v>
      </c>
      <c r="C129" s="4">
        <f t="shared" si="11"/>
        <v>0.625</v>
      </c>
      <c r="D129">
        <f t="shared" si="12"/>
        <v>0.40485829959514169</v>
      </c>
      <c r="E129">
        <f t="shared" si="13"/>
        <v>2.9858299595141746E-2</v>
      </c>
      <c r="F129">
        <f t="shared" si="14"/>
        <v>-0.22317813765182182</v>
      </c>
      <c r="G129">
        <v>0</v>
      </c>
      <c r="H129">
        <f t="shared" si="15"/>
        <v>0.25303643724696356</v>
      </c>
      <c r="I129">
        <f t="shared" si="16"/>
        <v>-1.0647942749999</v>
      </c>
      <c r="J129">
        <f t="shared" si="17"/>
        <v>1.0647942749999</v>
      </c>
      <c r="K129">
        <f t="shared" si="18"/>
        <v>0.61017407982768768</v>
      </c>
      <c r="L129">
        <f t="shared" si="19"/>
        <v>0.38982592017231221</v>
      </c>
      <c r="M129">
        <f t="shared" si="20"/>
        <v>1.6388765649999402</v>
      </c>
      <c r="N129">
        <f t="shared" si="21"/>
        <v>2.5652475842498532</v>
      </c>
    </row>
    <row r="130" spans="1:14" x14ac:dyDescent="0.25">
      <c r="A130" s="4">
        <f>IF('True_Odds_Calculator_2-way'!A131="","",'True_Odds_Calculator_2-way'!A131)</f>
        <v>1.87</v>
      </c>
      <c r="B130" s="4">
        <f>IF('True_Odds_Calculator_2-way'!B131="","",'True_Odds_Calculator_2-way'!B131)</f>
        <v>2.02</v>
      </c>
      <c r="C130" s="4">
        <f t="shared" si="11"/>
        <v>0.53475935828876997</v>
      </c>
      <c r="D130">
        <f t="shared" si="12"/>
        <v>0.49504950495049505</v>
      </c>
      <c r="E130">
        <f t="shared" si="13"/>
        <v>2.9808863239265015E-2</v>
      </c>
      <c r="F130">
        <f t="shared" si="14"/>
        <v>-0.23492349234923493</v>
      </c>
      <c r="G130">
        <v>0</v>
      </c>
      <c r="H130">
        <f t="shared" si="15"/>
        <v>0.2647323555885</v>
      </c>
      <c r="I130">
        <f t="shared" si="16"/>
        <v>-1.0615495921641367</v>
      </c>
      <c r="J130">
        <f t="shared" si="17"/>
        <v>1.0615495921641367</v>
      </c>
      <c r="K130">
        <f t="shared" si="18"/>
        <v>0.51987261275696728</v>
      </c>
      <c r="L130">
        <f t="shared" si="19"/>
        <v>0.48012738724303272</v>
      </c>
      <c r="M130">
        <f t="shared" si="20"/>
        <v>1.9235481451827992</v>
      </c>
      <c r="N130">
        <f t="shared" si="21"/>
        <v>2.0827805840074194</v>
      </c>
    </row>
    <row r="131" spans="1:14" x14ac:dyDescent="0.25">
      <c r="A131" s="4">
        <f>IF('True_Odds_Calculator_2-way'!A132="","",'True_Odds_Calculator_2-way'!A132)</f>
        <v>1.81</v>
      </c>
      <c r="B131" s="4">
        <f>IF('True_Odds_Calculator_2-way'!B132="","",'True_Odds_Calculator_2-way'!B132)</f>
        <v>2.09</v>
      </c>
      <c r="C131" s="4">
        <f t="shared" ref="C131:C194" si="22">1/A131</f>
        <v>0.5524861878453039</v>
      </c>
      <c r="D131">
        <f t="shared" ref="D131:D194" si="23">1/B131</f>
        <v>0.47846889952153115</v>
      </c>
      <c r="E131">
        <f t="shared" ref="E131:E194" si="24">C131+D131-1</f>
        <v>3.0955087366835166E-2</v>
      </c>
      <c r="F131">
        <f t="shared" ref="F131:F194" si="25">C131+D131-(C131*D131)-1</f>
        <v>-0.23339237093235332</v>
      </c>
      <c r="G131">
        <v>0</v>
      </c>
      <c r="H131">
        <f t="shared" ref="H131:H194" si="26">C131*D131</f>
        <v>0.26434745829918849</v>
      </c>
      <c r="I131">
        <f t="shared" ref="I131:I194" si="27">((-4*F131*H131)^0.5)/(2*F131)</f>
        <v>-1.064251428023502</v>
      </c>
      <c r="J131">
        <f t="shared" ref="J131:J194" si="28">(-((-4*F131*H131)^0.5))/(2*F131)</f>
        <v>1.064251428023502</v>
      </c>
      <c r="K131">
        <f t="shared" ref="K131:K194" si="29">IF(A131="","",(C131/($J131+C131-($J131*C131))))</f>
        <v>0.53704433642160887</v>
      </c>
      <c r="L131">
        <f t="shared" ref="L131:L194" si="30">IF(B131="","",(D131/($J131+D131-($J131*D131))))</f>
        <v>0.46295566357839102</v>
      </c>
      <c r="M131">
        <f t="shared" ref="M131:M194" si="31">IF(A131="","",1/K131)</f>
        <v>1.8620436566990362</v>
      </c>
      <c r="N131">
        <f t="shared" ref="N131:N194" si="32">IF(B131="","",1/L131)</f>
        <v>2.1600340565456171</v>
      </c>
    </row>
    <row r="132" spans="1:14" x14ac:dyDescent="0.25">
      <c r="A132" s="4">
        <f>IF('True_Odds_Calculator_2-way'!A133="","",'True_Odds_Calculator_2-way'!A133)</f>
        <v>1.95</v>
      </c>
      <c r="B132" s="4">
        <f>IF('True_Odds_Calculator_2-way'!B133="","",'True_Odds_Calculator_2-way'!B133)</f>
        <v>1.93</v>
      </c>
      <c r="C132" s="4">
        <f t="shared" si="22"/>
        <v>0.51282051282051289</v>
      </c>
      <c r="D132">
        <f t="shared" si="23"/>
        <v>0.5181347150259068</v>
      </c>
      <c r="E132">
        <f t="shared" si="24"/>
        <v>3.0955227846419575E-2</v>
      </c>
      <c r="F132">
        <f t="shared" si="25"/>
        <v>-0.23475488242327625</v>
      </c>
      <c r="G132">
        <v>0</v>
      </c>
      <c r="H132">
        <f t="shared" si="26"/>
        <v>0.26571011026969582</v>
      </c>
      <c r="I132">
        <f t="shared" si="27"/>
        <v>-1.0638899909514294</v>
      </c>
      <c r="J132">
        <f t="shared" si="28"/>
        <v>1.0638899909514294</v>
      </c>
      <c r="K132">
        <f t="shared" si="29"/>
        <v>0.49734035027939766</v>
      </c>
      <c r="L132">
        <f t="shared" si="30"/>
        <v>0.50265964972060251</v>
      </c>
      <c r="M132">
        <f t="shared" si="31"/>
        <v>2.0106954914038573</v>
      </c>
      <c r="N132">
        <f t="shared" si="32"/>
        <v>1.9894176915848294</v>
      </c>
    </row>
    <row r="133" spans="1:14" x14ac:dyDescent="0.25">
      <c r="A133" s="4">
        <f>IF('True_Odds_Calculator_2-way'!A134="","",'True_Odds_Calculator_2-way'!A134)</f>
        <v>2.23</v>
      </c>
      <c r="B133" s="4">
        <f>IF('True_Odds_Calculator_2-way'!B134="","",'True_Odds_Calculator_2-way'!B134)</f>
        <v>1.72</v>
      </c>
      <c r="C133" s="4">
        <f t="shared" si="22"/>
        <v>0.44843049327354262</v>
      </c>
      <c r="D133">
        <f t="shared" si="23"/>
        <v>0.58139534883720934</v>
      </c>
      <c r="E133">
        <f t="shared" si="24"/>
        <v>2.982584211075201E-2</v>
      </c>
      <c r="F133">
        <f t="shared" si="25"/>
        <v>-0.23088956095526114</v>
      </c>
      <c r="G133">
        <v>0</v>
      </c>
      <c r="H133">
        <f t="shared" si="26"/>
        <v>0.26071540306601315</v>
      </c>
      <c r="I133">
        <f t="shared" si="27"/>
        <v>-1.0626278551055641</v>
      </c>
      <c r="J133">
        <f t="shared" si="28"/>
        <v>1.0626278551055641</v>
      </c>
      <c r="K133">
        <f t="shared" si="29"/>
        <v>0.43345731074801436</v>
      </c>
      <c r="L133">
        <f t="shared" si="30"/>
        <v>0.56654268925198559</v>
      </c>
      <c r="M133">
        <f t="shared" si="31"/>
        <v>2.3070322617798436</v>
      </c>
      <c r="N133">
        <f t="shared" si="32"/>
        <v>1.7650920556760061</v>
      </c>
    </row>
    <row r="134" spans="1:14" x14ac:dyDescent="0.25">
      <c r="A134" s="4">
        <f>IF('True_Odds_Calculator_2-way'!A135="","",'True_Odds_Calculator_2-way'!A135)</f>
        <v>1.83</v>
      </c>
      <c r="B134" s="4">
        <f>IF('True_Odds_Calculator_2-way'!B135="","",'True_Odds_Calculator_2-way'!B135)</f>
        <v>2.08</v>
      </c>
      <c r="C134" s="4">
        <f t="shared" si="22"/>
        <v>0.54644808743169393</v>
      </c>
      <c r="D134">
        <f t="shared" si="23"/>
        <v>0.48076923076923073</v>
      </c>
      <c r="E134">
        <f t="shared" si="24"/>
        <v>2.7217318200924545E-2</v>
      </c>
      <c r="F134">
        <f t="shared" si="25"/>
        <v>-0.23549810844892827</v>
      </c>
      <c r="G134">
        <v>0</v>
      </c>
      <c r="H134">
        <f t="shared" si="26"/>
        <v>0.26271542664985281</v>
      </c>
      <c r="I134">
        <f t="shared" si="27"/>
        <v>-1.0562070842074627</v>
      </c>
      <c r="J134">
        <f t="shared" si="28"/>
        <v>1.0562070842074627</v>
      </c>
      <c r="K134">
        <f t="shared" si="29"/>
        <v>0.53286387886572006</v>
      </c>
      <c r="L134">
        <f t="shared" si="30"/>
        <v>0.46713612113428016</v>
      </c>
      <c r="M134">
        <f t="shared" si="31"/>
        <v>1.8766518798921943</v>
      </c>
      <c r="N134">
        <f t="shared" si="32"/>
        <v>2.1407036509440598</v>
      </c>
    </row>
    <row r="135" spans="1:14" x14ac:dyDescent="0.25">
      <c r="A135" s="4">
        <f>IF('True_Odds_Calculator_2-way'!A136="","",'True_Odds_Calculator_2-way'!A136)</f>
        <v>1.49</v>
      </c>
      <c r="B135" s="4">
        <f>IF('True_Odds_Calculator_2-way'!B136="","",'True_Odds_Calculator_2-way'!B136)</f>
        <v>2.74</v>
      </c>
      <c r="C135" s="4">
        <f t="shared" si="22"/>
        <v>0.67114093959731547</v>
      </c>
      <c r="D135">
        <f t="shared" si="23"/>
        <v>0.36496350364963503</v>
      </c>
      <c r="E135">
        <f t="shared" si="24"/>
        <v>3.6104443246950613E-2</v>
      </c>
      <c r="F135">
        <f t="shared" si="25"/>
        <v>-0.20883750551119373</v>
      </c>
      <c r="G135">
        <v>0</v>
      </c>
      <c r="H135">
        <f t="shared" si="26"/>
        <v>0.24494194875814432</v>
      </c>
      <c r="I135">
        <f t="shared" si="27"/>
        <v>-1.0829972051127195</v>
      </c>
      <c r="J135">
        <f t="shared" si="28"/>
        <v>1.0829972051127195</v>
      </c>
      <c r="K135">
        <f t="shared" si="29"/>
        <v>0.6533092663367166</v>
      </c>
      <c r="L135">
        <f t="shared" si="30"/>
        <v>0.34669073366328335</v>
      </c>
      <c r="M135">
        <f t="shared" si="31"/>
        <v>1.5306686305052322</v>
      </c>
      <c r="N135">
        <f t="shared" si="32"/>
        <v>2.8844151368961324</v>
      </c>
    </row>
    <row r="136" spans="1:14" x14ac:dyDescent="0.25">
      <c r="A136" s="4">
        <f>IF('True_Odds_Calculator_2-way'!A137="","",'True_Odds_Calculator_2-way'!A137)</f>
        <v>1.8</v>
      </c>
      <c r="B136" s="4">
        <f>IF('True_Odds_Calculator_2-way'!B137="","",'True_Odds_Calculator_2-way'!B137)</f>
        <v>2.11</v>
      </c>
      <c r="C136" s="4">
        <f t="shared" si="22"/>
        <v>0.55555555555555558</v>
      </c>
      <c r="D136">
        <f t="shared" si="23"/>
        <v>0.47393364928909953</v>
      </c>
      <c r="E136">
        <f t="shared" si="24"/>
        <v>2.9489204844655115E-2</v>
      </c>
      <c r="F136">
        <f t="shared" si="25"/>
        <v>-0.23380726698262244</v>
      </c>
      <c r="G136">
        <v>0</v>
      </c>
      <c r="H136">
        <f t="shared" si="26"/>
        <v>0.26329647182727756</v>
      </c>
      <c r="I136">
        <f t="shared" si="27"/>
        <v>-1.0611908999450221</v>
      </c>
      <c r="J136">
        <f t="shared" si="28"/>
        <v>1.0611908999450221</v>
      </c>
      <c r="K136">
        <f t="shared" si="29"/>
        <v>0.54084671241554938</v>
      </c>
      <c r="L136">
        <f t="shared" si="30"/>
        <v>0.45915328758445073</v>
      </c>
      <c r="M136">
        <f t="shared" si="31"/>
        <v>1.8489527199560174</v>
      </c>
      <c r="N136">
        <f t="shared" si="32"/>
        <v>2.1779218989389744</v>
      </c>
    </row>
    <row r="137" spans="1:14" x14ac:dyDescent="0.25">
      <c r="A137" s="4">
        <f>IF('True_Odds_Calculator_2-way'!A138="","",'True_Odds_Calculator_2-way'!A138)</f>
        <v>1.78</v>
      </c>
      <c r="B137" s="4">
        <f>IF('True_Odds_Calculator_2-way'!B138="","",'True_Odds_Calculator_2-way'!B138)</f>
        <v>2.15</v>
      </c>
      <c r="C137" s="4">
        <f t="shared" si="22"/>
        <v>0.5617977528089888</v>
      </c>
      <c r="D137">
        <f t="shared" si="23"/>
        <v>0.46511627906976744</v>
      </c>
      <c r="E137">
        <f t="shared" si="24"/>
        <v>2.6914031878756184E-2</v>
      </c>
      <c r="F137">
        <f t="shared" si="25"/>
        <v>-0.23438724849751769</v>
      </c>
      <c r="G137">
        <v>0</v>
      </c>
      <c r="H137">
        <f t="shared" si="26"/>
        <v>0.26130128037627387</v>
      </c>
      <c r="I137">
        <f t="shared" si="27"/>
        <v>-1.0558537785999174</v>
      </c>
      <c r="J137">
        <f t="shared" si="28"/>
        <v>1.0558537785999174</v>
      </c>
      <c r="K137">
        <f t="shared" si="29"/>
        <v>0.54837610971857853</v>
      </c>
      <c r="L137">
        <f t="shared" si="30"/>
        <v>0.45162389028142153</v>
      </c>
      <c r="M137">
        <f t="shared" si="31"/>
        <v>1.8235659473079355</v>
      </c>
      <c r="N137">
        <f t="shared" si="32"/>
        <v>2.214231845389905</v>
      </c>
    </row>
    <row r="138" spans="1:14" x14ac:dyDescent="0.25">
      <c r="A138" s="4">
        <f>IF('True_Odds_Calculator_2-way'!A139="","",'True_Odds_Calculator_2-way'!A139)</f>
        <v>1.61</v>
      </c>
      <c r="B138" s="4">
        <f>IF('True_Odds_Calculator_2-way'!B139="","",'True_Odds_Calculator_2-way'!B139)</f>
        <v>2.4500000000000002</v>
      </c>
      <c r="C138" s="4">
        <f t="shared" si="22"/>
        <v>0.6211180124223602</v>
      </c>
      <c r="D138">
        <f t="shared" si="23"/>
        <v>0.4081632653061224</v>
      </c>
      <c r="E138">
        <f t="shared" si="24"/>
        <v>2.9281277728482547E-2</v>
      </c>
      <c r="F138">
        <f t="shared" si="25"/>
        <v>-0.22423627836227666</v>
      </c>
      <c r="G138">
        <v>0</v>
      </c>
      <c r="H138">
        <f t="shared" si="26"/>
        <v>0.25351755609075921</v>
      </c>
      <c r="I138">
        <f t="shared" si="27"/>
        <v>-1.0632884133003033</v>
      </c>
      <c r="J138">
        <f t="shared" si="28"/>
        <v>1.0632884133003033</v>
      </c>
      <c r="K138">
        <f t="shared" si="29"/>
        <v>0.60657309337604948</v>
      </c>
      <c r="L138">
        <f t="shared" si="30"/>
        <v>0.39342690662395058</v>
      </c>
      <c r="M138">
        <f t="shared" si="31"/>
        <v>1.648605932113185</v>
      </c>
      <c r="N138">
        <f t="shared" si="32"/>
        <v>2.5417681992854404</v>
      </c>
    </row>
    <row r="139" spans="1:14" x14ac:dyDescent="0.25">
      <c r="A139" s="4">
        <f>IF('True_Odds_Calculator_2-way'!A140="","",'True_Odds_Calculator_2-way'!A140)</f>
        <v>2.1</v>
      </c>
      <c r="B139" s="4">
        <f>IF('True_Odds_Calculator_2-way'!B140="","",'True_Odds_Calculator_2-way'!B140)</f>
        <v>1.81</v>
      </c>
      <c r="C139" s="4">
        <f t="shared" si="22"/>
        <v>0.47619047619047616</v>
      </c>
      <c r="D139">
        <f t="shared" si="23"/>
        <v>0.5524861878453039</v>
      </c>
      <c r="E139">
        <f t="shared" si="24"/>
        <v>2.8676664035780064E-2</v>
      </c>
      <c r="F139">
        <f t="shared" si="25"/>
        <v>-0.23441199684293612</v>
      </c>
      <c r="G139">
        <v>0</v>
      </c>
      <c r="H139">
        <f t="shared" si="26"/>
        <v>0.26308866087871613</v>
      </c>
      <c r="I139">
        <f t="shared" si="27"/>
        <v>-1.0594028769395469</v>
      </c>
      <c r="J139">
        <f t="shared" si="28"/>
        <v>1.0594028769395469</v>
      </c>
      <c r="K139">
        <f t="shared" si="29"/>
        <v>0.46182056328667725</v>
      </c>
      <c r="L139">
        <f t="shared" si="30"/>
        <v>0.5381794367133228</v>
      </c>
      <c r="M139">
        <f t="shared" si="31"/>
        <v>2.1653431646335015</v>
      </c>
      <c r="N139">
        <f t="shared" si="32"/>
        <v>1.8581163303210331</v>
      </c>
    </row>
    <row r="140" spans="1:14" x14ac:dyDescent="0.25">
      <c r="A140" s="4">
        <f>IF('True_Odds_Calculator_2-way'!A141="","",'True_Odds_Calculator_2-way'!A141)</f>
        <v>1.89</v>
      </c>
      <c r="B140" s="4">
        <f>IF('True_Odds_Calculator_2-way'!B141="","",'True_Odds_Calculator_2-way'!B141)</f>
        <v>2.0099999999999998</v>
      </c>
      <c r="C140" s="4">
        <f t="shared" si="22"/>
        <v>0.52910052910052918</v>
      </c>
      <c r="D140">
        <f t="shared" si="23"/>
        <v>0.49751243781094534</v>
      </c>
      <c r="E140">
        <f t="shared" si="24"/>
        <v>2.6612966911474523E-2</v>
      </c>
      <c r="F140">
        <f t="shared" si="25"/>
        <v>-0.23662112716839079</v>
      </c>
      <c r="G140">
        <v>0</v>
      </c>
      <c r="H140">
        <f t="shared" si="26"/>
        <v>0.26323409407986531</v>
      </c>
      <c r="I140">
        <f t="shared" si="27"/>
        <v>-1.0547373121500738</v>
      </c>
      <c r="J140">
        <f t="shared" si="28"/>
        <v>1.0547373121500738</v>
      </c>
      <c r="K140">
        <f t="shared" si="29"/>
        <v>0.51580525090249008</v>
      </c>
      <c r="L140">
        <f t="shared" si="30"/>
        <v>0.48419474909751009</v>
      </c>
      <c r="M140">
        <f t="shared" si="31"/>
        <v>1.9387162078135651</v>
      </c>
      <c r="N140">
        <f t="shared" si="32"/>
        <v>2.0652846852715743</v>
      </c>
    </row>
    <row r="141" spans="1:14" x14ac:dyDescent="0.25">
      <c r="A141" s="4">
        <f>IF('True_Odds_Calculator_2-way'!A142="","",'True_Odds_Calculator_2-way'!A142)</f>
        <v>2.2200000000000002</v>
      </c>
      <c r="B141" s="4">
        <f>IF('True_Odds_Calculator_2-way'!B142="","",'True_Odds_Calculator_2-way'!B142)</f>
        <v>1.73</v>
      </c>
      <c r="C141" s="4">
        <f t="shared" si="22"/>
        <v>0.4504504504504504</v>
      </c>
      <c r="D141">
        <f t="shared" si="23"/>
        <v>0.5780346820809249</v>
      </c>
      <c r="E141">
        <f t="shared" si="24"/>
        <v>2.8485132531375301E-2</v>
      </c>
      <c r="F141">
        <f t="shared" si="25"/>
        <v>-0.2318908503879602</v>
      </c>
      <c r="G141">
        <v>0</v>
      </c>
      <c r="H141">
        <f t="shared" si="26"/>
        <v>0.2603759829193355</v>
      </c>
      <c r="I141">
        <f t="shared" si="27"/>
        <v>-1.0596407579073905</v>
      </c>
      <c r="J141">
        <f t="shared" si="28"/>
        <v>1.0596407579073905</v>
      </c>
      <c r="K141">
        <f t="shared" si="29"/>
        <v>0.43615522243331045</v>
      </c>
      <c r="L141">
        <f t="shared" si="30"/>
        <v>0.56384477756668971</v>
      </c>
      <c r="M141">
        <f t="shared" si="31"/>
        <v>2.2927617246470167</v>
      </c>
      <c r="N141">
        <f t="shared" si="32"/>
        <v>1.7735377532723946</v>
      </c>
    </row>
    <row r="142" spans="1:14" x14ac:dyDescent="0.25">
      <c r="A142" s="4">
        <f>IF('True_Odds_Calculator_2-way'!A143="","",'True_Odds_Calculator_2-way'!A143)</f>
        <v>2.06</v>
      </c>
      <c r="B142" s="4">
        <f>IF('True_Odds_Calculator_2-way'!B143="","",'True_Odds_Calculator_2-way'!B143)</f>
        <v>1.85</v>
      </c>
      <c r="C142" s="4">
        <f t="shared" si="22"/>
        <v>0.4854368932038835</v>
      </c>
      <c r="D142">
        <f t="shared" si="23"/>
        <v>0.54054054054054046</v>
      </c>
      <c r="E142">
        <f t="shared" si="24"/>
        <v>2.5977433744424072E-2</v>
      </c>
      <c r="F142">
        <f t="shared" si="25"/>
        <v>-0.23642088690632379</v>
      </c>
      <c r="G142">
        <v>0</v>
      </c>
      <c r="H142">
        <f t="shared" si="26"/>
        <v>0.26239832065074781</v>
      </c>
      <c r="I142">
        <f t="shared" si="27"/>
        <v>-1.0535074339697479</v>
      </c>
      <c r="J142">
        <f t="shared" si="28"/>
        <v>1.0535074339697479</v>
      </c>
      <c r="K142">
        <f t="shared" si="29"/>
        <v>0.47242951431782315</v>
      </c>
      <c r="L142">
        <f t="shared" si="30"/>
        <v>0.52757048568217679</v>
      </c>
      <c r="M142">
        <f t="shared" si="31"/>
        <v>2.1167178800079327</v>
      </c>
      <c r="N142">
        <f t="shared" si="32"/>
        <v>1.8954813188742858</v>
      </c>
    </row>
    <row r="143" spans="1:14" x14ac:dyDescent="0.25">
      <c r="A143" s="4">
        <f>IF('True_Odds_Calculator_2-way'!A144="","",'True_Odds_Calculator_2-way'!A144)</f>
        <v>1.68</v>
      </c>
      <c r="B143" s="4">
        <f>IF('True_Odds_Calculator_2-way'!B144="","",'True_Odds_Calculator_2-way'!B144)</f>
        <v>2.2000000000000002</v>
      </c>
      <c r="C143" s="4">
        <f t="shared" si="22"/>
        <v>0.59523809523809523</v>
      </c>
      <c r="D143">
        <f t="shared" si="23"/>
        <v>0.45454545454545453</v>
      </c>
      <c r="E143">
        <f t="shared" si="24"/>
        <v>4.9783549783549708E-2</v>
      </c>
      <c r="F143">
        <f t="shared" si="25"/>
        <v>-0.22077922077922085</v>
      </c>
      <c r="G143">
        <v>0</v>
      </c>
      <c r="H143">
        <f t="shared" si="26"/>
        <v>0.27056277056277056</v>
      </c>
      <c r="I143">
        <f t="shared" si="27"/>
        <v>-1.1070186069251189</v>
      </c>
      <c r="J143">
        <f t="shared" si="28"/>
        <v>1.1070186069251189</v>
      </c>
      <c r="K143">
        <f t="shared" si="29"/>
        <v>0.57052464759442856</v>
      </c>
      <c r="L143">
        <f t="shared" si="30"/>
        <v>0.42947535240557161</v>
      </c>
      <c r="M143">
        <f t="shared" si="31"/>
        <v>1.7527726527090808</v>
      </c>
      <c r="N143">
        <f t="shared" si="32"/>
        <v>2.3284223283101424</v>
      </c>
    </row>
    <row r="144" spans="1:14" x14ac:dyDescent="0.25">
      <c r="A144" s="4">
        <f>IF('True_Odds_Calculator_2-way'!A145="","",'True_Odds_Calculator_2-way'!A145)</f>
        <v>1.53</v>
      </c>
      <c r="B144" s="4">
        <f>IF('True_Odds_Calculator_2-way'!B145="","",'True_Odds_Calculator_2-way'!B145)</f>
        <v>2.4900000000000002</v>
      </c>
      <c r="C144" s="4">
        <f t="shared" si="22"/>
        <v>0.65359477124183007</v>
      </c>
      <c r="D144">
        <f t="shared" si="23"/>
        <v>0.40160642570281119</v>
      </c>
      <c r="E144">
        <f t="shared" si="24"/>
        <v>5.5201196944641318E-2</v>
      </c>
      <c r="F144">
        <f t="shared" si="25"/>
        <v>-0.20728666299183662</v>
      </c>
      <c r="G144">
        <v>0</v>
      </c>
      <c r="H144">
        <f t="shared" si="26"/>
        <v>0.26248785993647789</v>
      </c>
      <c r="I144">
        <f t="shared" si="27"/>
        <v>-1.1253015860726299</v>
      </c>
      <c r="J144">
        <f t="shared" si="28"/>
        <v>1.1253015860726299</v>
      </c>
      <c r="K144">
        <f t="shared" si="29"/>
        <v>0.62640555987337954</v>
      </c>
      <c r="L144">
        <f t="shared" si="30"/>
        <v>0.37359444012662057</v>
      </c>
      <c r="M144">
        <f t="shared" si="31"/>
        <v>1.5964098406184934</v>
      </c>
      <c r="N144">
        <f t="shared" si="32"/>
        <v>2.6766993632482183</v>
      </c>
    </row>
    <row r="145" spans="1:14" x14ac:dyDescent="0.25">
      <c r="A145" s="4">
        <f>IF('True_Odds_Calculator_2-way'!A146="","",'True_Odds_Calculator_2-way'!A146)</f>
        <v>2.41</v>
      </c>
      <c r="B145" s="4">
        <f>IF('True_Odds_Calculator_2-way'!B146="","",'True_Odds_Calculator_2-way'!B146)</f>
        <v>1.57</v>
      </c>
      <c r="C145" s="4">
        <f t="shared" si="22"/>
        <v>0.41493775933609955</v>
      </c>
      <c r="D145">
        <f t="shared" si="23"/>
        <v>0.63694267515923564</v>
      </c>
      <c r="E145">
        <f t="shared" si="24"/>
        <v>5.1880434495335193E-2</v>
      </c>
      <c r="F145">
        <f t="shared" si="25"/>
        <v>-0.2124111319607791</v>
      </c>
      <c r="G145">
        <v>0</v>
      </c>
      <c r="H145">
        <f t="shared" si="26"/>
        <v>0.26429156645611435</v>
      </c>
      <c r="I145">
        <f t="shared" si="27"/>
        <v>-1.1154574690170911</v>
      </c>
      <c r="J145">
        <f t="shared" si="28"/>
        <v>1.1154574690170911</v>
      </c>
      <c r="K145">
        <f t="shared" si="29"/>
        <v>0.38868234267742391</v>
      </c>
      <c r="L145">
        <f t="shared" si="30"/>
        <v>0.61131765732257604</v>
      </c>
      <c r="M145">
        <f t="shared" si="31"/>
        <v>2.5727950313140986</v>
      </c>
      <c r="N145">
        <f t="shared" si="32"/>
        <v>1.635810757339742</v>
      </c>
    </row>
    <row r="146" spans="1:14" x14ac:dyDescent="0.25">
      <c r="A146" s="4">
        <f>IF('True_Odds_Calculator_2-way'!A147="","",'True_Odds_Calculator_2-way'!A147)</f>
        <v>2.27</v>
      </c>
      <c r="B146" s="4">
        <f>IF('True_Odds_Calculator_2-way'!B147="","",'True_Odds_Calculator_2-way'!B147)</f>
        <v>1.63</v>
      </c>
      <c r="C146" s="4">
        <f t="shared" si="22"/>
        <v>0.44052863436123346</v>
      </c>
      <c r="D146">
        <f t="shared" si="23"/>
        <v>0.61349693251533743</v>
      </c>
      <c r="E146">
        <f t="shared" si="24"/>
        <v>5.4025566876570785E-2</v>
      </c>
      <c r="F146">
        <f t="shared" si="25"/>
        <v>-0.21623739898921657</v>
      </c>
      <c r="G146">
        <v>0</v>
      </c>
      <c r="H146">
        <f t="shared" si="26"/>
        <v>0.27026296586578741</v>
      </c>
      <c r="I146">
        <f t="shared" si="27"/>
        <v>-1.1179641181758959</v>
      </c>
      <c r="J146">
        <f t="shared" si="28"/>
        <v>1.1179641181758959</v>
      </c>
      <c r="K146">
        <f t="shared" si="29"/>
        <v>0.41325482961333515</v>
      </c>
      <c r="L146">
        <f t="shared" si="30"/>
        <v>0.58674517038666496</v>
      </c>
      <c r="M146">
        <f t="shared" si="31"/>
        <v>2.4198144300833877</v>
      </c>
      <c r="N146">
        <f t="shared" si="32"/>
        <v>1.7043173944508145</v>
      </c>
    </row>
    <row r="147" spans="1:14" x14ac:dyDescent="0.25">
      <c r="A147" s="4">
        <f>IF('True_Odds_Calculator_2-way'!A148="","",'True_Odds_Calculator_2-way'!A148)</f>
        <v>1.69</v>
      </c>
      <c r="B147" s="4">
        <f>IF('True_Odds_Calculator_2-way'!B148="","",'True_Odds_Calculator_2-way'!B148)</f>
        <v>2.2799999999999998</v>
      </c>
      <c r="C147" s="4">
        <f t="shared" si="22"/>
        <v>0.59171597633136097</v>
      </c>
      <c r="D147">
        <f t="shared" si="23"/>
        <v>0.43859649122807021</v>
      </c>
      <c r="E147">
        <f t="shared" si="24"/>
        <v>3.0312467559431067E-2</v>
      </c>
      <c r="F147">
        <f t="shared" si="25"/>
        <v>-0.22921208346309574</v>
      </c>
      <c r="G147">
        <v>0</v>
      </c>
      <c r="H147">
        <f t="shared" si="26"/>
        <v>0.25952455102252675</v>
      </c>
      <c r="I147">
        <f t="shared" si="27"/>
        <v>-1.0640706634484354</v>
      </c>
      <c r="J147">
        <f t="shared" si="28"/>
        <v>1.0640706634484354</v>
      </c>
      <c r="K147">
        <f t="shared" si="29"/>
        <v>0.57663184752939267</v>
      </c>
      <c r="L147">
        <f t="shared" si="30"/>
        <v>0.42336815247060766</v>
      </c>
      <c r="M147">
        <f t="shared" si="31"/>
        <v>1.7342087577794201</v>
      </c>
      <c r="N147">
        <f t="shared" si="32"/>
        <v>2.3620104492139973</v>
      </c>
    </row>
    <row r="148" spans="1:14" x14ac:dyDescent="0.25">
      <c r="A148" s="4">
        <f>IF('True_Odds_Calculator_2-way'!A149="","",'True_Odds_Calculator_2-way'!A149)</f>
        <v>1.97</v>
      </c>
      <c r="B148" s="4">
        <f>IF('True_Odds_Calculator_2-way'!B149="","",'True_Odds_Calculator_2-way'!B149)</f>
        <v>1.93</v>
      </c>
      <c r="C148" s="4">
        <f t="shared" si="22"/>
        <v>0.50761421319796951</v>
      </c>
      <c r="D148">
        <f t="shared" si="23"/>
        <v>0.5181347150259068</v>
      </c>
      <c r="E148">
        <f t="shared" si="24"/>
        <v>2.5748928223876311E-2</v>
      </c>
      <c r="F148">
        <f t="shared" si="25"/>
        <v>-0.23726361747455349</v>
      </c>
      <c r="G148">
        <v>0</v>
      </c>
      <c r="H148">
        <f t="shared" si="26"/>
        <v>0.26301254569842986</v>
      </c>
      <c r="I148">
        <f t="shared" si="27"/>
        <v>-1.0528649266733445</v>
      </c>
      <c r="J148">
        <f t="shared" si="28"/>
        <v>1.0528649266733445</v>
      </c>
      <c r="K148">
        <f t="shared" si="29"/>
        <v>0.49473625880060179</v>
      </c>
      <c r="L148">
        <f t="shared" si="30"/>
        <v>0.50526374119939821</v>
      </c>
      <c r="M148">
        <f t="shared" si="31"/>
        <v>2.021278978873144</v>
      </c>
      <c r="N148">
        <f t="shared" si="32"/>
        <v>1.9791643818062103</v>
      </c>
    </row>
    <row r="149" spans="1:14" x14ac:dyDescent="0.25">
      <c r="A149" s="4">
        <f>IF('True_Odds_Calculator_2-way'!A150="","",'True_Odds_Calculator_2-way'!A150)</f>
        <v>1.96</v>
      </c>
      <c r="B149" s="4">
        <f>IF('True_Odds_Calculator_2-way'!B150="","",'True_Odds_Calculator_2-way'!B150)</f>
        <v>1.94</v>
      </c>
      <c r="C149" s="4">
        <f t="shared" si="22"/>
        <v>0.51020408163265307</v>
      </c>
      <c r="D149">
        <f t="shared" si="23"/>
        <v>0.51546391752577325</v>
      </c>
      <c r="E149">
        <f t="shared" si="24"/>
        <v>2.5667999158426325E-2</v>
      </c>
      <c r="F149">
        <f t="shared" si="25"/>
        <v>-0.23732379549758043</v>
      </c>
      <c r="G149">
        <v>0</v>
      </c>
      <c r="H149">
        <f t="shared" si="26"/>
        <v>0.26299179465600675</v>
      </c>
      <c r="I149">
        <f t="shared" si="27"/>
        <v>-1.052689901333149</v>
      </c>
      <c r="J149">
        <f t="shared" si="28"/>
        <v>1.052689901333149</v>
      </c>
      <c r="K149">
        <f t="shared" si="29"/>
        <v>0.49736834815166897</v>
      </c>
      <c r="L149">
        <f t="shared" si="30"/>
        <v>0.50263165184833114</v>
      </c>
      <c r="M149">
        <f t="shared" si="31"/>
        <v>2.0105823052798226</v>
      </c>
      <c r="N149">
        <f t="shared" si="32"/>
        <v>1.9895285072531594</v>
      </c>
    </row>
    <row r="150" spans="1:14" x14ac:dyDescent="0.25">
      <c r="A150" s="4">
        <f>IF('True_Odds_Calculator_2-way'!A151="","",'True_Odds_Calculator_2-way'!A151)</f>
        <v>1.4</v>
      </c>
      <c r="B150" s="4">
        <f>IF('True_Odds_Calculator_2-way'!B151="","",'True_Odds_Calculator_2-way'!B151)</f>
        <v>3.09</v>
      </c>
      <c r="C150" s="4">
        <f t="shared" si="22"/>
        <v>0.7142857142857143</v>
      </c>
      <c r="D150">
        <f t="shared" si="23"/>
        <v>0.3236245954692557</v>
      </c>
      <c r="E150">
        <f t="shared" si="24"/>
        <v>3.7910309754970006E-2</v>
      </c>
      <c r="F150">
        <f t="shared" si="25"/>
        <v>-0.19325011558021266</v>
      </c>
      <c r="G150">
        <v>0</v>
      </c>
      <c r="H150">
        <f t="shared" si="26"/>
        <v>0.23116042533518266</v>
      </c>
      <c r="I150">
        <f t="shared" si="27"/>
        <v>-1.0936965981495179</v>
      </c>
      <c r="J150">
        <f t="shared" si="28"/>
        <v>1.0936965981495179</v>
      </c>
      <c r="K150">
        <f t="shared" si="29"/>
        <v>0.69566251121124423</v>
      </c>
      <c r="L150">
        <f t="shared" si="30"/>
        <v>0.30433748878875555</v>
      </c>
      <c r="M150">
        <f t="shared" si="31"/>
        <v>1.4374786392598076</v>
      </c>
      <c r="N150">
        <f t="shared" si="32"/>
        <v>3.2858258901324922</v>
      </c>
    </row>
    <row r="151" spans="1:14" x14ac:dyDescent="0.25">
      <c r="A151" s="4">
        <f>IF('True_Odds_Calculator_2-way'!A152="","",'True_Odds_Calculator_2-way'!A152)</f>
        <v>1.6</v>
      </c>
      <c r="B151" s="4">
        <f>IF('True_Odds_Calculator_2-way'!B152="","",'True_Odds_Calculator_2-way'!B152)</f>
        <v>2.4700000000000002</v>
      </c>
      <c r="C151" s="4">
        <f t="shared" si="22"/>
        <v>0.625</v>
      </c>
      <c r="D151">
        <f t="shared" si="23"/>
        <v>0.40485829959514169</v>
      </c>
      <c r="E151">
        <f t="shared" si="24"/>
        <v>2.9858299595141746E-2</v>
      </c>
      <c r="F151">
        <f t="shared" si="25"/>
        <v>-0.22317813765182182</v>
      </c>
      <c r="G151">
        <v>0</v>
      </c>
      <c r="H151">
        <f t="shared" si="26"/>
        <v>0.25303643724696356</v>
      </c>
      <c r="I151">
        <f t="shared" si="27"/>
        <v>-1.0647942749999</v>
      </c>
      <c r="J151">
        <f t="shared" si="28"/>
        <v>1.0647942749999</v>
      </c>
      <c r="K151">
        <f t="shared" si="29"/>
        <v>0.61017407982768768</v>
      </c>
      <c r="L151">
        <f t="shared" si="30"/>
        <v>0.38982592017231221</v>
      </c>
      <c r="M151">
        <f t="shared" si="31"/>
        <v>1.6388765649999402</v>
      </c>
      <c r="N151">
        <f t="shared" si="32"/>
        <v>2.5652475842498532</v>
      </c>
    </row>
    <row r="152" spans="1:14" x14ac:dyDescent="0.25">
      <c r="A152" s="4">
        <f>IF('True_Odds_Calculator_2-way'!A153="","",'True_Odds_Calculator_2-way'!A153)</f>
        <v>1.49</v>
      </c>
      <c r="B152" s="4">
        <f>IF('True_Odds_Calculator_2-way'!B153="","",'True_Odds_Calculator_2-way'!B153)</f>
        <v>2.75</v>
      </c>
      <c r="C152" s="4">
        <f t="shared" si="22"/>
        <v>0.67114093959731547</v>
      </c>
      <c r="D152">
        <f t="shared" si="23"/>
        <v>0.36363636363636365</v>
      </c>
      <c r="E152">
        <f t="shared" si="24"/>
        <v>3.4777303233679113E-2</v>
      </c>
      <c r="F152">
        <f t="shared" si="25"/>
        <v>-0.2092739475289811</v>
      </c>
      <c r="G152">
        <v>0</v>
      </c>
      <c r="H152">
        <f t="shared" si="26"/>
        <v>0.24405125076266018</v>
      </c>
      <c r="I152">
        <f t="shared" si="27"/>
        <v>-1.0798984943120777</v>
      </c>
      <c r="J152">
        <f t="shared" si="28"/>
        <v>1.0798984943120777</v>
      </c>
      <c r="K152">
        <f t="shared" si="29"/>
        <v>0.65395796914872473</v>
      </c>
      <c r="L152">
        <f t="shared" si="30"/>
        <v>0.34604203085127527</v>
      </c>
      <c r="M152">
        <f t="shared" si="31"/>
        <v>1.5291502622129183</v>
      </c>
      <c r="N152">
        <f t="shared" si="32"/>
        <v>2.8898223650461352</v>
      </c>
    </row>
    <row r="153" spans="1:14" x14ac:dyDescent="0.25">
      <c r="A153" s="4">
        <f>IF('True_Odds_Calculator_2-way'!A154="","",'True_Odds_Calculator_2-way'!A154)</f>
        <v>1.94</v>
      </c>
      <c r="B153" s="4">
        <f>IF('True_Odds_Calculator_2-way'!B154="","",'True_Odds_Calculator_2-way'!B154)</f>
        <v>1.96</v>
      </c>
      <c r="C153" s="4">
        <f t="shared" si="22"/>
        <v>0.51546391752577325</v>
      </c>
      <c r="D153">
        <f t="shared" si="23"/>
        <v>0.51020408163265307</v>
      </c>
      <c r="E153">
        <f t="shared" si="24"/>
        <v>2.5667999158426325E-2</v>
      </c>
      <c r="F153">
        <f t="shared" si="25"/>
        <v>-0.23732379549758043</v>
      </c>
      <c r="G153">
        <v>0</v>
      </c>
      <c r="H153">
        <f t="shared" si="26"/>
        <v>0.26299179465600675</v>
      </c>
      <c r="I153">
        <f t="shared" si="27"/>
        <v>-1.052689901333149</v>
      </c>
      <c r="J153">
        <f t="shared" si="28"/>
        <v>1.052689901333149</v>
      </c>
      <c r="K153">
        <f t="shared" si="29"/>
        <v>0.50263165184833114</v>
      </c>
      <c r="L153">
        <f t="shared" si="30"/>
        <v>0.49736834815166897</v>
      </c>
      <c r="M153">
        <f t="shared" si="31"/>
        <v>1.9895285072531594</v>
      </c>
      <c r="N153">
        <f t="shared" si="32"/>
        <v>2.0105823052798226</v>
      </c>
    </row>
    <row r="154" spans="1:14" x14ac:dyDescent="0.25">
      <c r="A154" s="4">
        <f>IF('True_Odds_Calculator_2-way'!A155="","",'True_Odds_Calculator_2-way'!A155)</f>
        <v>1.71</v>
      </c>
      <c r="B154" s="4">
        <f>IF('True_Odds_Calculator_2-way'!B155="","",'True_Odds_Calculator_2-way'!B155)</f>
        <v>2.2200000000000002</v>
      </c>
      <c r="C154" s="4">
        <f t="shared" si="22"/>
        <v>0.58479532163742687</v>
      </c>
      <c r="D154">
        <f t="shared" si="23"/>
        <v>0.4504504504504504</v>
      </c>
      <c r="E154">
        <f t="shared" si="24"/>
        <v>3.5245772087877381E-2</v>
      </c>
      <c r="F154">
        <f t="shared" si="25"/>
        <v>-0.2281755439650176</v>
      </c>
      <c r="G154">
        <v>0</v>
      </c>
      <c r="H154">
        <f t="shared" si="26"/>
        <v>0.26342131605289498</v>
      </c>
      <c r="I154">
        <f t="shared" si="27"/>
        <v>-1.0744616281415775</v>
      </c>
      <c r="J154">
        <f t="shared" si="28"/>
        <v>1.0744616281415775</v>
      </c>
      <c r="K154">
        <f t="shared" si="29"/>
        <v>0.56725752490934445</v>
      </c>
      <c r="L154">
        <f t="shared" si="30"/>
        <v>0.43274247509065539</v>
      </c>
      <c r="M154">
        <f t="shared" si="31"/>
        <v>1.7628677559805201</v>
      </c>
      <c r="N154">
        <f t="shared" si="32"/>
        <v>2.310843186332725</v>
      </c>
    </row>
    <row r="155" spans="1:14" x14ac:dyDescent="0.25">
      <c r="A155" s="4">
        <f>IF('True_Odds_Calculator_2-way'!A156="","",'True_Odds_Calculator_2-way'!A156)</f>
        <v>2.0099999999999998</v>
      </c>
      <c r="B155" s="4">
        <f>IF('True_Odds_Calculator_2-way'!B156="","",'True_Odds_Calculator_2-way'!B156)</f>
        <v>1.87</v>
      </c>
      <c r="C155" s="4">
        <f t="shared" si="22"/>
        <v>0.49751243781094534</v>
      </c>
      <c r="D155">
        <f t="shared" si="23"/>
        <v>0.53475935828876997</v>
      </c>
      <c r="E155">
        <f t="shared" si="24"/>
        <v>3.22717960997152E-2</v>
      </c>
      <c r="F155">
        <f t="shared" si="25"/>
        <v>-0.23377763588474743</v>
      </c>
      <c r="G155">
        <v>0</v>
      </c>
      <c r="H155">
        <f t="shared" si="26"/>
        <v>0.26604943198446268</v>
      </c>
      <c r="I155">
        <f t="shared" si="27"/>
        <v>-1.0667918442539084</v>
      </c>
      <c r="J155">
        <f t="shared" si="28"/>
        <v>1.0667918442539084</v>
      </c>
      <c r="K155">
        <f t="shared" si="29"/>
        <v>0.48135709675649557</v>
      </c>
      <c r="L155">
        <f t="shared" si="30"/>
        <v>0.51864290324350448</v>
      </c>
      <c r="M155">
        <f t="shared" si="31"/>
        <v>2.0774597626964471</v>
      </c>
      <c r="N155">
        <f t="shared" si="32"/>
        <v>1.9281089045009006</v>
      </c>
    </row>
    <row r="156" spans="1:14" x14ac:dyDescent="0.25">
      <c r="A156" s="4">
        <f>IF('True_Odds_Calculator_2-way'!A157="","",'True_Odds_Calculator_2-way'!A157)</f>
        <v>1.58</v>
      </c>
      <c r="B156" s="4">
        <f>IF('True_Odds_Calculator_2-way'!B157="","",'True_Odds_Calculator_2-way'!B157)</f>
        <v>2.5</v>
      </c>
      <c r="C156" s="4">
        <f t="shared" si="22"/>
        <v>0.63291139240506322</v>
      </c>
      <c r="D156">
        <f t="shared" si="23"/>
        <v>0.4</v>
      </c>
      <c r="E156">
        <f t="shared" si="24"/>
        <v>3.2911392405063244E-2</v>
      </c>
      <c r="F156">
        <f t="shared" si="25"/>
        <v>-0.22025316455696209</v>
      </c>
      <c r="G156">
        <v>0</v>
      </c>
      <c r="H156">
        <f t="shared" si="26"/>
        <v>0.25316455696202528</v>
      </c>
      <c r="I156">
        <f t="shared" si="27"/>
        <v>-1.0721125348377945</v>
      </c>
      <c r="J156">
        <f t="shared" si="28"/>
        <v>1.0721125348377945</v>
      </c>
      <c r="K156">
        <f t="shared" si="29"/>
        <v>0.61658923335991145</v>
      </c>
      <c r="L156">
        <f t="shared" si="30"/>
        <v>0.38341076664008866</v>
      </c>
      <c r="M156">
        <f t="shared" si="31"/>
        <v>1.6218252702059208</v>
      </c>
      <c r="N156">
        <f t="shared" si="32"/>
        <v>2.6081688022566918</v>
      </c>
    </row>
    <row r="157" spans="1:14" x14ac:dyDescent="0.25">
      <c r="A157" s="4">
        <f>IF('True_Odds_Calculator_2-way'!A158="","",'True_Odds_Calculator_2-way'!A158)</f>
        <v>1.48</v>
      </c>
      <c r="B157" s="4">
        <f>IF('True_Odds_Calculator_2-way'!B158="","",'True_Odds_Calculator_2-way'!B158)</f>
        <v>2.75</v>
      </c>
      <c r="C157" s="4">
        <f t="shared" si="22"/>
        <v>0.67567567567567566</v>
      </c>
      <c r="D157">
        <f t="shared" si="23"/>
        <v>0.36363636363636365</v>
      </c>
      <c r="E157">
        <f t="shared" si="24"/>
        <v>3.9312039312039193E-2</v>
      </c>
      <c r="F157">
        <f t="shared" si="25"/>
        <v>-0.20638820638820654</v>
      </c>
      <c r="G157">
        <v>0</v>
      </c>
      <c r="H157">
        <f t="shared" si="26"/>
        <v>0.24570024570024571</v>
      </c>
      <c r="I157">
        <f t="shared" si="27"/>
        <v>-1.0910894511799616</v>
      </c>
      <c r="J157">
        <f t="shared" si="28"/>
        <v>1.0910894511799616</v>
      </c>
      <c r="K157">
        <f t="shared" si="29"/>
        <v>0.65628729213293868</v>
      </c>
      <c r="L157">
        <f t="shared" si="30"/>
        <v>0.34371270786706143</v>
      </c>
      <c r="M157">
        <f t="shared" si="31"/>
        <v>1.5237229365663816</v>
      </c>
      <c r="N157">
        <f t="shared" si="32"/>
        <v>2.9094065395649333</v>
      </c>
    </row>
    <row r="158" spans="1:14" x14ac:dyDescent="0.25">
      <c r="A158" s="4">
        <f>IF('True_Odds_Calculator_2-way'!A159="","",'True_Odds_Calculator_2-way'!A159)</f>
        <v>2.2400000000000002</v>
      </c>
      <c r="B158" s="4">
        <f>IF('True_Odds_Calculator_2-way'!B159="","",'True_Odds_Calculator_2-way'!B159)</f>
        <v>1.7</v>
      </c>
      <c r="C158" s="4">
        <f t="shared" si="22"/>
        <v>0.4464285714285714</v>
      </c>
      <c r="D158">
        <f t="shared" si="23"/>
        <v>0.58823529411764708</v>
      </c>
      <c r="E158">
        <f t="shared" si="24"/>
        <v>3.4663865546218364E-2</v>
      </c>
      <c r="F158">
        <f t="shared" si="25"/>
        <v>-0.22794117647058831</v>
      </c>
      <c r="G158">
        <v>0</v>
      </c>
      <c r="H158">
        <f t="shared" si="26"/>
        <v>0.26260504201680673</v>
      </c>
      <c r="I158">
        <f t="shared" si="27"/>
        <v>-1.0733469768527293</v>
      </c>
      <c r="J158">
        <f t="shared" si="28"/>
        <v>1.0733469768527293</v>
      </c>
      <c r="K158">
        <f t="shared" si="29"/>
        <v>0.42900958501512831</v>
      </c>
      <c r="L158">
        <f t="shared" si="30"/>
        <v>0.5709904149848718</v>
      </c>
      <c r="M158">
        <f t="shared" si="31"/>
        <v>2.3309502512973848</v>
      </c>
      <c r="N158">
        <f t="shared" si="32"/>
        <v>1.7513428837969105</v>
      </c>
    </row>
    <row r="159" spans="1:14" x14ac:dyDescent="0.25">
      <c r="A159" s="4">
        <f>IF('True_Odds_Calculator_2-way'!A160="","",'True_Odds_Calculator_2-way'!A160)</f>
        <v>1.64</v>
      </c>
      <c r="B159" s="4">
        <f>IF('True_Odds_Calculator_2-way'!B160="","",'True_Odds_Calculator_2-way'!B160)</f>
        <v>2.34</v>
      </c>
      <c r="C159" s="4">
        <f t="shared" si="22"/>
        <v>0.6097560975609756</v>
      </c>
      <c r="D159">
        <f t="shared" si="23"/>
        <v>0.42735042735042739</v>
      </c>
      <c r="E159">
        <f t="shared" si="24"/>
        <v>3.7106524911402872E-2</v>
      </c>
      <c r="F159">
        <f t="shared" si="25"/>
        <v>-0.22347300396080894</v>
      </c>
      <c r="G159">
        <v>0</v>
      </c>
      <c r="H159">
        <f t="shared" si="26"/>
        <v>0.26057952887221181</v>
      </c>
      <c r="I159">
        <f t="shared" si="27"/>
        <v>-1.0798355319766999</v>
      </c>
      <c r="J159">
        <f t="shared" si="28"/>
        <v>1.0798355319766999</v>
      </c>
      <c r="K159">
        <f t="shared" si="29"/>
        <v>0.59133292539540294</v>
      </c>
      <c r="L159">
        <f t="shared" si="30"/>
        <v>0.40866707460459728</v>
      </c>
      <c r="M159">
        <f t="shared" si="31"/>
        <v>1.6910947404650878</v>
      </c>
      <c r="N159">
        <f t="shared" si="32"/>
        <v>2.4469796128487777</v>
      </c>
    </row>
    <row r="160" spans="1:14" x14ac:dyDescent="0.25">
      <c r="A160" s="4">
        <f>IF('True_Odds_Calculator_2-way'!A161="","",'True_Odds_Calculator_2-way'!A161)</f>
        <v>1.56</v>
      </c>
      <c r="B160" s="4">
        <f>IF('True_Odds_Calculator_2-way'!B161="","",'True_Odds_Calculator_2-way'!B161)</f>
        <v>2.5</v>
      </c>
      <c r="C160" s="4">
        <f t="shared" si="22"/>
        <v>0.64102564102564097</v>
      </c>
      <c r="D160">
        <f t="shared" si="23"/>
        <v>0.4</v>
      </c>
      <c r="E160">
        <f t="shared" si="24"/>
        <v>4.102564102564088E-2</v>
      </c>
      <c r="F160">
        <f t="shared" si="25"/>
        <v>-0.21538461538461551</v>
      </c>
      <c r="G160">
        <v>0</v>
      </c>
      <c r="H160">
        <f t="shared" si="26"/>
        <v>0.25641025641025639</v>
      </c>
      <c r="I160">
        <f t="shared" si="27"/>
        <v>-1.0910894511799616</v>
      </c>
      <c r="J160">
        <f t="shared" si="28"/>
        <v>1.0910894511799616</v>
      </c>
      <c r="K160">
        <f t="shared" si="29"/>
        <v>0.62072857554131078</v>
      </c>
      <c r="L160">
        <f t="shared" si="30"/>
        <v>0.3792714244586895</v>
      </c>
      <c r="M160">
        <f t="shared" si="31"/>
        <v>1.6110100926607782</v>
      </c>
      <c r="N160">
        <f t="shared" si="32"/>
        <v>2.6366341767699417</v>
      </c>
    </row>
    <row r="161" spans="1:14" x14ac:dyDescent="0.25">
      <c r="A161" s="4">
        <f>IF('True_Odds_Calculator_2-way'!A162="","",'True_Odds_Calculator_2-way'!A162)</f>
        <v>2.4700000000000002</v>
      </c>
      <c r="B161" s="4">
        <f>IF('True_Odds_Calculator_2-way'!B162="","",'True_Odds_Calculator_2-way'!B162)</f>
        <v>1.59</v>
      </c>
      <c r="C161" s="4">
        <f t="shared" si="22"/>
        <v>0.40485829959514169</v>
      </c>
      <c r="D161">
        <f t="shared" si="23"/>
        <v>0.62893081761006286</v>
      </c>
      <c r="E161">
        <f t="shared" si="24"/>
        <v>3.37891172052045E-2</v>
      </c>
      <c r="F161">
        <f t="shared" si="25"/>
        <v>-0.22083874417538774</v>
      </c>
      <c r="G161">
        <v>0</v>
      </c>
      <c r="H161">
        <f t="shared" si="26"/>
        <v>0.25462786138059224</v>
      </c>
      <c r="I161">
        <f t="shared" si="27"/>
        <v>-1.0737800400040409</v>
      </c>
      <c r="J161">
        <f t="shared" si="28"/>
        <v>1.0737800400040409</v>
      </c>
      <c r="K161">
        <f t="shared" si="29"/>
        <v>0.38782889624489203</v>
      </c>
      <c r="L161">
        <f t="shared" si="30"/>
        <v>0.61217110375510797</v>
      </c>
      <c r="M161">
        <f t="shared" si="31"/>
        <v>2.5784566588059405</v>
      </c>
      <c r="N161">
        <f t="shared" si="32"/>
        <v>1.6335302236023845</v>
      </c>
    </row>
    <row r="162" spans="1:14" x14ac:dyDescent="0.25">
      <c r="A162" s="4">
        <f>IF('True_Odds_Calculator_2-way'!A163="","",'True_Odds_Calculator_2-way'!A163)</f>
        <v>1.93</v>
      </c>
      <c r="B162" s="4">
        <f>IF('True_Odds_Calculator_2-way'!B163="","",'True_Odds_Calculator_2-way'!B163)</f>
        <v>1.97</v>
      </c>
      <c r="C162" s="4">
        <f t="shared" si="22"/>
        <v>0.5181347150259068</v>
      </c>
      <c r="D162">
        <f t="shared" si="23"/>
        <v>0.50761421319796951</v>
      </c>
      <c r="E162">
        <f t="shared" si="24"/>
        <v>2.5748928223876311E-2</v>
      </c>
      <c r="F162">
        <f t="shared" si="25"/>
        <v>-0.23726361747455349</v>
      </c>
      <c r="G162">
        <v>0</v>
      </c>
      <c r="H162">
        <f t="shared" si="26"/>
        <v>0.26301254569842986</v>
      </c>
      <c r="I162">
        <f t="shared" si="27"/>
        <v>-1.0528649266733445</v>
      </c>
      <c r="J162">
        <f t="shared" si="28"/>
        <v>1.0528649266733445</v>
      </c>
      <c r="K162">
        <f t="shared" si="29"/>
        <v>0.50526374119939821</v>
      </c>
      <c r="L162">
        <f t="shared" si="30"/>
        <v>0.49473625880060179</v>
      </c>
      <c r="M162">
        <f t="shared" si="31"/>
        <v>1.9791643818062103</v>
      </c>
      <c r="N162">
        <f t="shared" si="32"/>
        <v>2.021278978873144</v>
      </c>
    </row>
    <row r="163" spans="1:14" x14ac:dyDescent="0.25">
      <c r="A163" s="4">
        <f>IF('True_Odds_Calculator_2-way'!A164="","",'True_Odds_Calculator_2-way'!A164)</f>
        <v>2.0299999999999998</v>
      </c>
      <c r="B163" s="4">
        <f>IF('True_Odds_Calculator_2-way'!B164="","",'True_Odds_Calculator_2-way'!B164)</f>
        <v>1.88</v>
      </c>
      <c r="C163" s="4">
        <f t="shared" si="22"/>
        <v>0.49261083743842371</v>
      </c>
      <c r="D163">
        <f t="shared" si="23"/>
        <v>0.53191489361702127</v>
      </c>
      <c r="E163">
        <f t="shared" si="24"/>
        <v>2.4525731055444977E-2</v>
      </c>
      <c r="F163">
        <f t="shared" si="25"/>
        <v>-0.23750131013520592</v>
      </c>
      <c r="G163">
        <v>0</v>
      </c>
      <c r="H163">
        <f t="shared" si="26"/>
        <v>0.2620270411906509</v>
      </c>
      <c r="I163">
        <f t="shared" si="27"/>
        <v>-1.0503645397539194</v>
      </c>
      <c r="J163">
        <f t="shared" si="28"/>
        <v>1.0503645397539194</v>
      </c>
      <c r="K163">
        <f t="shared" si="29"/>
        <v>0.48033612555301569</v>
      </c>
      <c r="L163">
        <f t="shared" si="30"/>
        <v>0.51966387444698414</v>
      </c>
      <c r="M163">
        <f t="shared" si="31"/>
        <v>2.081875475946537</v>
      </c>
      <c r="N163">
        <f t="shared" si="32"/>
        <v>1.9243207949834495</v>
      </c>
    </row>
    <row r="164" spans="1:14" x14ac:dyDescent="0.25">
      <c r="A164" s="4">
        <f>IF('True_Odds_Calculator_2-way'!A165="","",'True_Odds_Calculator_2-way'!A165)</f>
        <v>3.13</v>
      </c>
      <c r="B164" s="4">
        <f>IF('True_Odds_Calculator_2-way'!B165="","",'True_Odds_Calculator_2-way'!B165)</f>
        <v>1.4</v>
      </c>
      <c r="C164" s="4">
        <f t="shared" si="22"/>
        <v>0.31948881789137379</v>
      </c>
      <c r="D164">
        <f t="shared" si="23"/>
        <v>0.7142857142857143</v>
      </c>
      <c r="E164">
        <f t="shared" si="24"/>
        <v>3.3774532177088146E-2</v>
      </c>
      <c r="F164">
        <f t="shared" si="25"/>
        <v>-0.1944317663167503</v>
      </c>
      <c r="G164">
        <v>0</v>
      </c>
      <c r="H164">
        <f t="shared" si="26"/>
        <v>0.22820629849383842</v>
      </c>
      <c r="I164">
        <f t="shared" si="27"/>
        <v>-1.0833784750435989</v>
      </c>
      <c r="J164">
        <f t="shared" si="28"/>
        <v>1.0833784750435989</v>
      </c>
      <c r="K164">
        <f t="shared" si="29"/>
        <v>0.30233437036829253</v>
      </c>
      <c r="L164">
        <f t="shared" si="30"/>
        <v>0.69766562963170742</v>
      </c>
      <c r="M164">
        <f t="shared" si="31"/>
        <v>3.3075961518428656</v>
      </c>
      <c r="N164">
        <f t="shared" si="32"/>
        <v>1.4333513900174395</v>
      </c>
    </row>
    <row r="165" spans="1:14" x14ac:dyDescent="0.25">
      <c r="A165" s="4">
        <f>IF('True_Odds_Calculator_2-way'!A166="","",'True_Odds_Calculator_2-way'!A166)</f>
        <v>1.85</v>
      </c>
      <c r="B165" s="4">
        <f>IF('True_Odds_Calculator_2-way'!B166="","",'True_Odds_Calculator_2-way'!B166)</f>
        <v>2.06</v>
      </c>
      <c r="C165" s="4">
        <f t="shared" si="22"/>
        <v>0.54054054054054046</v>
      </c>
      <c r="D165">
        <f t="shared" si="23"/>
        <v>0.4854368932038835</v>
      </c>
      <c r="E165">
        <f t="shared" si="24"/>
        <v>2.5977433744424072E-2</v>
      </c>
      <c r="F165">
        <f t="shared" si="25"/>
        <v>-0.23642088690632379</v>
      </c>
      <c r="G165">
        <v>0</v>
      </c>
      <c r="H165">
        <f t="shared" si="26"/>
        <v>0.26239832065074781</v>
      </c>
      <c r="I165">
        <f t="shared" si="27"/>
        <v>-1.0535074339697479</v>
      </c>
      <c r="J165">
        <f t="shared" si="28"/>
        <v>1.0535074339697479</v>
      </c>
      <c r="K165">
        <f t="shared" si="29"/>
        <v>0.52757048568217679</v>
      </c>
      <c r="L165">
        <f t="shared" si="30"/>
        <v>0.47242951431782315</v>
      </c>
      <c r="M165">
        <f t="shared" si="31"/>
        <v>1.8954813188742858</v>
      </c>
      <c r="N165">
        <f t="shared" si="32"/>
        <v>2.1167178800079327</v>
      </c>
    </row>
    <row r="166" spans="1:14" x14ac:dyDescent="0.25">
      <c r="A166" s="4">
        <f>IF('True_Odds_Calculator_2-way'!A167="","",'True_Odds_Calculator_2-way'!A167)</f>
        <v>2.86</v>
      </c>
      <c r="B166" s="4">
        <f>IF('True_Odds_Calculator_2-way'!B167="","",'True_Odds_Calculator_2-way'!B167)</f>
        <v>1.45</v>
      </c>
      <c r="C166" s="4">
        <f t="shared" si="22"/>
        <v>0.34965034965034969</v>
      </c>
      <c r="D166">
        <f t="shared" si="23"/>
        <v>0.68965517241379315</v>
      </c>
      <c r="E166">
        <f t="shared" si="24"/>
        <v>3.9305522064142728E-2</v>
      </c>
      <c r="F166">
        <f t="shared" si="25"/>
        <v>-0.20183265010851226</v>
      </c>
      <c r="G166">
        <v>0</v>
      </c>
      <c r="H166">
        <f t="shared" si="26"/>
        <v>0.24113817217265499</v>
      </c>
      <c r="I166">
        <f t="shared" si="27"/>
        <v>-1.0930430596399214</v>
      </c>
      <c r="J166">
        <f t="shared" si="28"/>
        <v>1.0930430596399214</v>
      </c>
      <c r="K166">
        <f t="shared" si="29"/>
        <v>0.32970002902029394</v>
      </c>
      <c r="L166">
        <f t="shared" si="30"/>
        <v>0.67029997097970617</v>
      </c>
      <c r="M166">
        <f t="shared" si="31"/>
        <v>3.0330600909302539</v>
      </c>
      <c r="N166">
        <f t="shared" si="32"/>
        <v>1.4918693768379645</v>
      </c>
    </row>
    <row r="167" spans="1:14" x14ac:dyDescent="0.25">
      <c r="A167" s="4">
        <f>IF('True_Odds_Calculator_2-way'!A168="","",'True_Odds_Calculator_2-way'!A168)</f>
        <v>2.42</v>
      </c>
      <c r="B167" s="4">
        <f>IF('True_Odds_Calculator_2-way'!B168="","",'True_Odds_Calculator_2-way'!B168)</f>
        <v>1.6</v>
      </c>
      <c r="C167" s="4">
        <f t="shared" si="22"/>
        <v>0.41322314049586778</v>
      </c>
      <c r="D167">
        <f t="shared" si="23"/>
        <v>0.625</v>
      </c>
      <c r="E167">
        <f t="shared" si="24"/>
        <v>3.8223140495867725E-2</v>
      </c>
      <c r="F167">
        <f t="shared" si="25"/>
        <v>-0.2200413223140496</v>
      </c>
      <c r="G167">
        <v>0</v>
      </c>
      <c r="H167">
        <f t="shared" si="26"/>
        <v>0.25826446280991738</v>
      </c>
      <c r="I167">
        <f t="shared" si="27"/>
        <v>-1.0833784750435986</v>
      </c>
      <c r="J167">
        <f t="shared" si="28"/>
        <v>1.0833784750435986</v>
      </c>
      <c r="K167">
        <f t="shared" si="29"/>
        <v>0.39394934236237333</v>
      </c>
      <c r="L167">
        <f t="shared" si="30"/>
        <v>0.60605065763762667</v>
      </c>
      <c r="M167">
        <f t="shared" si="31"/>
        <v>2.5383974345619098</v>
      </c>
      <c r="N167">
        <f t="shared" si="32"/>
        <v>1.6500270850261594</v>
      </c>
    </row>
    <row r="168" spans="1:14" x14ac:dyDescent="0.25">
      <c r="A168" s="4">
        <f>IF('True_Odds_Calculator_2-way'!A169="","",'True_Odds_Calculator_2-way'!A169)</f>
        <v>2.4900000000000002</v>
      </c>
      <c r="B168" s="4">
        <f>IF('True_Odds_Calculator_2-way'!B169="","",'True_Odds_Calculator_2-way'!B169)</f>
        <v>1.57</v>
      </c>
      <c r="C168" s="4">
        <f t="shared" si="22"/>
        <v>0.40160642570281119</v>
      </c>
      <c r="D168">
        <f t="shared" si="23"/>
        <v>0.63694267515923564</v>
      </c>
      <c r="E168">
        <f t="shared" si="24"/>
        <v>3.8549100862046881E-2</v>
      </c>
      <c r="F168">
        <f t="shared" si="25"/>
        <v>-0.21725117028624052</v>
      </c>
      <c r="G168">
        <v>0</v>
      </c>
      <c r="H168">
        <f t="shared" si="26"/>
        <v>0.25580027114828735</v>
      </c>
      <c r="I168">
        <f t="shared" si="27"/>
        <v>-1.0850991866680071</v>
      </c>
      <c r="J168">
        <f t="shared" si="28"/>
        <v>1.0850991866680071</v>
      </c>
      <c r="K168">
        <f t="shared" si="29"/>
        <v>0.38214645569254196</v>
      </c>
      <c r="L168">
        <f t="shared" si="30"/>
        <v>0.61785354430745798</v>
      </c>
      <c r="M168">
        <f t="shared" si="31"/>
        <v>2.6167977881353308</v>
      </c>
      <c r="N168">
        <f t="shared" si="32"/>
        <v>1.6185065364007643</v>
      </c>
    </row>
    <row r="169" spans="1:14" x14ac:dyDescent="0.25">
      <c r="A169" s="4">
        <f>IF('True_Odds_Calculator_2-way'!A170="","",'True_Odds_Calculator_2-way'!A170)</f>
        <v>2.92</v>
      </c>
      <c r="B169" s="4">
        <f>IF('True_Odds_Calculator_2-way'!B170="","",'True_Odds_Calculator_2-way'!B170)</f>
        <v>1.43</v>
      </c>
      <c r="C169" s="4">
        <f t="shared" si="22"/>
        <v>0.34246575342465752</v>
      </c>
      <c r="D169">
        <f t="shared" si="23"/>
        <v>0.69930069930069938</v>
      </c>
      <c r="E169">
        <f t="shared" si="24"/>
        <v>4.1766452725356951E-2</v>
      </c>
      <c r="F169">
        <f t="shared" si="25"/>
        <v>-0.19772008813104691</v>
      </c>
      <c r="G169">
        <v>0</v>
      </c>
      <c r="H169">
        <f t="shared" si="26"/>
        <v>0.23948654085640389</v>
      </c>
      <c r="I169">
        <f t="shared" si="27"/>
        <v>-1.1005636329070301</v>
      </c>
      <c r="J169">
        <f t="shared" si="28"/>
        <v>1.1005636329070301</v>
      </c>
      <c r="K169">
        <f t="shared" si="29"/>
        <v>0.32122505726714334</v>
      </c>
      <c r="L169">
        <f t="shared" si="30"/>
        <v>0.67877494273285666</v>
      </c>
      <c r="M169">
        <f t="shared" si="31"/>
        <v>3.1130821751814985</v>
      </c>
      <c r="N169">
        <f t="shared" si="32"/>
        <v>1.4732423621500226</v>
      </c>
    </row>
    <row r="170" spans="1:14" x14ac:dyDescent="0.25">
      <c r="A170" s="4">
        <f>IF('True_Odds_Calculator_2-way'!A171="","",'True_Odds_Calculator_2-way'!A171)</f>
        <v>1.9</v>
      </c>
      <c r="B170" s="4">
        <f>IF('True_Odds_Calculator_2-way'!B171="","",'True_Odds_Calculator_2-way'!B171)</f>
        <v>1.95</v>
      </c>
      <c r="C170" s="4">
        <f t="shared" si="22"/>
        <v>0.52631578947368418</v>
      </c>
      <c r="D170">
        <f t="shared" si="23"/>
        <v>0.51282051282051289</v>
      </c>
      <c r="E170">
        <f t="shared" si="24"/>
        <v>3.9136302294197067E-2</v>
      </c>
      <c r="F170">
        <f t="shared" si="25"/>
        <v>-0.23076923076923073</v>
      </c>
      <c r="G170">
        <v>0</v>
      </c>
      <c r="H170">
        <f t="shared" si="26"/>
        <v>0.26990553306342779</v>
      </c>
      <c r="I170">
        <f t="shared" si="27"/>
        <v>-1.0814761408717504</v>
      </c>
      <c r="J170">
        <f t="shared" si="28"/>
        <v>1.0814761408717504</v>
      </c>
      <c r="K170">
        <f t="shared" si="29"/>
        <v>0.50675799109307063</v>
      </c>
      <c r="L170">
        <f t="shared" si="30"/>
        <v>0.49324200890692937</v>
      </c>
      <c r="M170">
        <f t="shared" si="31"/>
        <v>1.9733285267845753</v>
      </c>
      <c r="N170">
        <f t="shared" si="32"/>
        <v>2.0274023338281628</v>
      </c>
    </row>
    <row r="171" spans="1:14" x14ac:dyDescent="0.25">
      <c r="A171" s="4">
        <f>IF('True_Odds_Calculator_2-way'!A172="","",'True_Odds_Calculator_2-way'!A172)</f>
        <v>1.9</v>
      </c>
      <c r="B171" s="4">
        <f>IF('True_Odds_Calculator_2-way'!B172="","",'True_Odds_Calculator_2-way'!B172)</f>
        <v>1.95</v>
      </c>
      <c r="C171" s="4">
        <f t="shared" si="22"/>
        <v>0.52631578947368418</v>
      </c>
      <c r="D171">
        <f t="shared" si="23"/>
        <v>0.51282051282051289</v>
      </c>
      <c r="E171">
        <f t="shared" si="24"/>
        <v>3.9136302294197067E-2</v>
      </c>
      <c r="F171">
        <f t="shared" si="25"/>
        <v>-0.23076923076923073</v>
      </c>
      <c r="G171">
        <v>0</v>
      </c>
      <c r="H171">
        <f t="shared" si="26"/>
        <v>0.26990553306342779</v>
      </c>
      <c r="I171">
        <f t="shared" si="27"/>
        <v>-1.0814761408717504</v>
      </c>
      <c r="J171">
        <f t="shared" si="28"/>
        <v>1.0814761408717504</v>
      </c>
      <c r="K171">
        <f t="shared" si="29"/>
        <v>0.50675799109307063</v>
      </c>
      <c r="L171">
        <f t="shared" si="30"/>
        <v>0.49324200890692937</v>
      </c>
      <c r="M171">
        <f t="shared" si="31"/>
        <v>1.9733285267845753</v>
      </c>
      <c r="N171">
        <f t="shared" si="32"/>
        <v>2.0274023338281628</v>
      </c>
    </row>
    <row r="172" spans="1:14" x14ac:dyDescent="0.25">
      <c r="A172" s="4">
        <f>IF('True_Odds_Calculator_2-way'!A173="","",'True_Odds_Calculator_2-way'!A173)</f>
        <v>1.56</v>
      </c>
      <c r="B172" s="4">
        <f>IF('True_Odds_Calculator_2-way'!B173="","",'True_Odds_Calculator_2-way'!B173)</f>
        <v>2.48</v>
      </c>
      <c r="C172" s="4">
        <f t="shared" si="22"/>
        <v>0.64102564102564097</v>
      </c>
      <c r="D172">
        <f t="shared" si="23"/>
        <v>0.40322580645161293</v>
      </c>
      <c r="E172">
        <f t="shared" si="24"/>
        <v>4.4251447477253958E-2</v>
      </c>
      <c r="F172">
        <f t="shared" si="25"/>
        <v>-0.2142266335814722</v>
      </c>
      <c r="G172">
        <v>0</v>
      </c>
      <c r="H172">
        <f t="shared" si="26"/>
        <v>0.25847808105872622</v>
      </c>
      <c r="I172">
        <f t="shared" si="27"/>
        <v>-1.0984369379093673</v>
      </c>
      <c r="J172">
        <f t="shared" si="28"/>
        <v>1.0984369379093673</v>
      </c>
      <c r="K172">
        <f t="shared" si="29"/>
        <v>0.61914724550077893</v>
      </c>
      <c r="L172">
        <f t="shared" si="30"/>
        <v>0.38085275449922101</v>
      </c>
      <c r="M172">
        <f t="shared" si="31"/>
        <v>1.6151246852292456</v>
      </c>
      <c r="N172">
        <f t="shared" si="32"/>
        <v>2.6256866681058635</v>
      </c>
    </row>
    <row r="173" spans="1:14" x14ac:dyDescent="0.25">
      <c r="A173" s="4">
        <f>IF('True_Odds_Calculator_2-way'!A174="","",'True_Odds_Calculator_2-way'!A174)</f>
        <v>1.76</v>
      </c>
      <c r="B173" s="4">
        <f>IF('True_Odds_Calculator_2-way'!B174="","",'True_Odds_Calculator_2-way'!B174)</f>
        <v>2.13</v>
      </c>
      <c r="C173" s="4">
        <f t="shared" si="22"/>
        <v>0.56818181818181823</v>
      </c>
      <c r="D173">
        <f t="shared" si="23"/>
        <v>0.46948356807511737</v>
      </c>
      <c r="E173">
        <f t="shared" si="24"/>
        <v>3.7665386256935607E-2</v>
      </c>
      <c r="F173">
        <f t="shared" si="25"/>
        <v>-0.22908664105847198</v>
      </c>
      <c r="G173">
        <v>0</v>
      </c>
      <c r="H173">
        <f t="shared" si="26"/>
        <v>0.26675202731540765</v>
      </c>
      <c r="I173">
        <f t="shared" si="27"/>
        <v>-1.0790808419378759</v>
      </c>
      <c r="J173">
        <f t="shared" si="28"/>
        <v>1.0790808419378759</v>
      </c>
      <c r="K173">
        <f t="shared" si="29"/>
        <v>0.54941992687500663</v>
      </c>
      <c r="L173">
        <f t="shared" si="30"/>
        <v>0.45058007312499337</v>
      </c>
      <c r="M173">
        <f t="shared" si="31"/>
        <v>1.8201014398727853</v>
      </c>
      <c r="N173">
        <f t="shared" si="32"/>
        <v>2.2193613513897996</v>
      </c>
    </row>
    <row r="174" spans="1:14" x14ac:dyDescent="0.25">
      <c r="A174" s="4">
        <f>IF('True_Odds_Calculator_2-way'!A175="","",'True_Odds_Calculator_2-way'!A175)</f>
        <v>2.7</v>
      </c>
      <c r="B174" s="4">
        <f>IF('True_Odds_Calculator_2-way'!B175="","",'True_Odds_Calculator_2-way'!B175)</f>
        <v>1.52</v>
      </c>
      <c r="C174" s="4">
        <f t="shared" si="22"/>
        <v>0.37037037037037035</v>
      </c>
      <c r="D174">
        <f t="shared" si="23"/>
        <v>0.65789473684210531</v>
      </c>
      <c r="E174">
        <f t="shared" si="24"/>
        <v>2.8265107212475549E-2</v>
      </c>
      <c r="F174">
        <f t="shared" si="25"/>
        <v>-0.21539961013645237</v>
      </c>
      <c r="G174">
        <v>0</v>
      </c>
      <c r="H174">
        <f t="shared" si="26"/>
        <v>0.24366471734892789</v>
      </c>
      <c r="I174">
        <f t="shared" si="27"/>
        <v>-1.0635890745287924</v>
      </c>
      <c r="J174">
        <f t="shared" si="28"/>
        <v>1.0635890745287924</v>
      </c>
      <c r="K174">
        <f t="shared" si="29"/>
        <v>0.35611249312157012</v>
      </c>
      <c r="L174">
        <f t="shared" si="30"/>
        <v>0.6438875068784301</v>
      </c>
      <c r="M174">
        <f t="shared" si="31"/>
        <v>2.808101426698947</v>
      </c>
      <c r="N174">
        <f t="shared" si="32"/>
        <v>1.5530663187549718</v>
      </c>
    </row>
    <row r="175" spans="1:14" x14ac:dyDescent="0.25">
      <c r="A175" s="4">
        <f>IF('True_Odds_Calculator_2-way'!A176="","",'True_Odds_Calculator_2-way'!A176)</f>
        <v>1.59</v>
      </c>
      <c r="B175" s="4">
        <f>IF('True_Odds_Calculator_2-way'!B176="","",'True_Odds_Calculator_2-way'!B176)</f>
        <v>2.5</v>
      </c>
      <c r="C175" s="4">
        <f t="shared" si="22"/>
        <v>0.62893081761006286</v>
      </c>
      <c r="D175">
        <f t="shared" si="23"/>
        <v>0.4</v>
      </c>
      <c r="E175">
        <f t="shared" si="24"/>
        <v>2.8930817610062887E-2</v>
      </c>
      <c r="F175">
        <f t="shared" si="25"/>
        <v>-0.22264150943396221</v>
      </c>
      <c r="G175">
        <v>0</v>
      </c>
      <c r="H175">
        <f t="shared" si="26"/>
        <v>0.25157232704402516</v>
      </c>
      <c r="I175">
        <f t="shared" si="27"/>
        <v>-1.0629880069054678</v>
      </c>
      <c r="J175">
        <f t="shared" si="28"/>
        <v>1.0629880069054678</v>
      </c>
      <c r="K175">
        <f t="shared" si="29"/>
        <v>0.61456660866885815</v>
      </c>
      <c r="L175">
        <f t="shared" si="30"/>
        <v>0.38543339133114163</v>
      </c>
      <c r="M175">
        <f t="shared" si="31"/>
        <v>1.6271629240742262</v>
      </c>
      <c r="N175">
        <f t="shared" si="32"/>
        <v>2.594482010358202</v>
      </c>
    </row>
    <row r="176" spans="1:14" x14ac:dyDescent="0.25">
      <c r="A176" s="4">
        <f>IF('True_Odds_Calculator_2-way'!A177="","",'True_Odds_Calculator_2-way'!A177)</f>
        <v>2.44</v>
      </c>
      <c r="B176" s="4">
        <f>IF('True_Odds_Calculator_2-way'!B177="","",'True_Odds_Calculator_2-way'!B177)</f>
        <v>1.56</v>
      </c>
      <c r="C176" s="4">
        <f t="shared" si="22"/>
        <v>0.4098360655737705</v>
      </c>
      <c r="D176">
        <f t="shared" si="23"/>
        <v>0.64102564102564097</v>
      </c>
      <c r="E176">
        <f t="shared" si="24"/>
        <v>5.0861706599411471E-2</v>
      </c>
      <c r="F176">
        <f t="shared" si="25"/>
        <v>-0.21185372005044134</v>
      </c>
      <c r="G176">
        <v>0</v>
      </c>
      <c r="H176">
        <f t="shared" si="26"/>
        <v>0.26271542664985287</v>
      </c>
      <c r="I176">
        <f t="shared" si="27"/>
        <v>-1.1135885079684349</v>
      </c>
      <c r="J176">
        <f t="shared" si="28"/>
        <v>1.1135885079684349</v>
      </c>
      <c r="K176">
        <f t="shared" si="29"/>
        <v>0.384088378211075</v>
      </c>
      <c r="L176">
        <f t="shared" si="30"/>
        <v>0.615911621788925</v>
      </c>
      <c r="M176">
        <f t="shared" si="31"/>
        <v>2.6035674514745457</v>
      </c>
      <c r="N176">
        <f t="shared" si="32"/>
        <v>1.6236095644623239</v>
      </c>
    </row>
    <row r="177" spans="1:14" x14ac:dyDescent="0.25">
      <c r="A177" s="4">
        <f>IF('True_Odds_Calculator_2-way'!A178="","",'True_Odds_Calculator_2-way'!A178)</f>
        <v>1.87</v>
      </c>
      <c r="B177" s="4">
        <f>IF('True_Odds_Calculator_2-way'!B178="","",'True_Odds_Calculator_2-way'!B178)</f>
        <v>1.95</v>
      </c>
      <c r="C177" s="4">
        <f t="shared" si="22"/>
        <v>0.53475935828876997</v>
      </c>
      <c r="D177">
        <f t="shared" si="23"/>
        <v>0.51282051282051289</v>
      </c>
      <c r="E177">
        <f t="shared" si="24"/>
        <v>4.7579871109282745E-2</v>
      </c>
      <c r="F177">
        <f t="shared" si="25"/>
        <v>-0.22665569724393264</v>
      </c>
      <c r="G177">
        <v>0</v>
      </c>
      <c r="H177">
        <f t="shared" si="26"/>
        <v>0.27423556835321539</v>
      </c>
      <c r="I177">
        <f t="shared" si="27"/>
        <v>-1.0999642517427177</v>
      </c>
      <c r="J177">
        <f t="shared" si="28"/>
        <v>1.0999642517427177</v>
      </c>
      <c r="K177">
        <f t="shared" si="29"/>
        <v>0.51099432418304358</v>
      </c>
      <c r="L177">
        <f t="shared" si="30"/>
        <v>0.48900567581695659</v>
      </c>
      <c r="M177">
        <f t="shared" si="31"/>
        <v>1.9569688990161649</v>
      </c>
      <c r="N177">
        <f t="shared" si="32"/>
        <v>2.0449660391555815</v>
      </c>
    </row>
    <row r="178" spans="1:14" x14ac:dyDescent="0.25">
      <c r="A178" s="4">
        <f>IF('True_Odds_Calculator_2-way'!A179="","",'True_Odds_Calculator_2-way'!A179)</f>
        <v>2.29</v>
      </c>
      <c r="B178" s="4">
        <f>IF('True_Odds_Calculator_2-way'!B179="","",'True_Odds_Calculator_2-way'!B179)</f>
        <v>1.66</v>
      </c>
      <c r="C178" s="4">
        <f t="shared" si="22"/>
        <v>0.4366812227074236</v>
      </c>
      <c r="D178">
        <f t="shared" si="23"/>
        <v>0.60240963855421692</v>
      </c>
      <c r="E178">
        <f t="shared" si="24"/>
        <v>3.9090861261640519E-2</v>
      </c>
      <c r="F178">
        <f t="shared" si="25"/>
        <v>-0.22397011627295205</v>
      </c>
      <c r="G178">
        <v>0</v>
      </c>
      <c r="H178">
        <f t="shared" si="26"/>
        <v>0.26306097753459257</v>
      </c>
      <c r="I178">
        <f t="shared" si="27"/>
        <v>-1.0837601479372587</v>
      </c>
      <c r="J178">
        <f t="shared" si="28"/>
        <v>1.0837601479372587</v>
      </c>
      <c r="K178">
        <f t="shared" si="29"/>
        <v>0.41700538087901889</v>
      </c>
      <c r="L178">
        <f t="shared" si="30"/>
        <v>0.58299461912098116</v>
      </c>
      <c r="M178">
        <f t="shared" si="31"/>
        <v>2.3980505908390635</v>
      </c>
      <c r="N178">
        <f t="shared" si="32"/>
        <v>1.7152816976385905</v>
      </c>
    </row>
    <row r="179" spans="1:14" x14ac:dyDescent="0.25">
      <c r="A179" s="4">
        <f>IF('True_Odds_Calculator_2-way'!A180="","",'True_Odds_Calculator_2-way'!A180)</f>
        <v>2.78</v>
      </c>
      <c r="B179" s="4">
        <f>IF('True_Odds_Calculator_2-way'!B180="","",'True_Odds_Calculator_2-way'!B180)</f>
        <v>1.47</v>
      </c>
      <c r="C179" s="4">
        <f t="shared" si="22"/>
        <v>0.35971223021582738</v>
      </c>
      <c r="D179">
        <f t="shared" si="23"/>
        <v>0.68027210884353739</v>
      </c>
      <c r="E179">
        <f t="shared" si="24"/>
        <v>3.9984339059364826E-2</v>
      </c>
      <c r="F179">
        <f t="shared" si="25"/>
        <v>-0.20471785836636802</v>
      </c>
      <c r="G179">
        <v>0</v>
      </c>
      <c r="H179">
        <f t="shared" si="26"/>
        <v>0.2447021974257329</v>
      </c>
      <c r="I179">
        <f t="shared" si="27"/>
        <v>-1.093304334427839</v>
      </c>
      <c r="J179">
        <f t="shared" si="28"/>
        <v>1.093304334427839</v>
      </c>
      <c r="K179">
        <f t="shared" si="29"/>
        <v>0.33943389784910682</v>
      </c>
      <c r="L179">
        <f t="shared" si="30"/>
        <v>0.66056610215089318</v>
      </c>
      <c r="M179">
        <f t="shared" si="31"/>
        <v>2.9460817152815526</v>
      </c>
      <c r="N179">
        <f t="shared" si="32"/>
        <v>1.5138530371810843</v>
      </c>
    </row>
    <row r="180" spans="1:14" x14ac:dyDescent="0.25">
      <c r="A180" s="4">
        <f>IF('True_Odds_Calculator_2-way'!A181="","",'True_Odds_Calculator_2-way'!A181)</f>
        <v>3.02</v>
      </c>
      <c r="B180" s="4">
        <f>IF('True_Odds_Calculator_2-way'!B181="","",'True_Odds_Calculator_2-way'!B181)</f>
        <v>1.4</v>
      </c>
      <c r="C180" s="4">
        <f t="shared" si="22"/>
        <v>0.33112582781456956</v>
      </c>
      <c r="D180">
        <f t="shared" si="23"/>
        <v>0.7142857142857143</v>
      </c>
      <c r="E180">
        <f t="shared" si="24"/>
        <v>4.5411542100283864E-2</v>
      </c>
      <c r="F180">
        <f t="shared" si="25"/>
        <v>-0.19110690633869443</v>
      </c>
      <c r="G180">
        <v>0</v>
      </c>
      <c r="H180">
        <f t="shared" si="26"/>
        <v>0.23651844843897826</v>
      </c>
      <c r="I180">
        <f t="shared" si="27"/>
        <v>-1.1124853987249621</v>
      </c>
      <c r="J180">
        <f t="shared" si="28"/>
        <v>1.1124853987249621</v>
      </c>
      <c r="K180">
        <f t="shared" si="29"/>
        <v>0.30795568035170939</v>
      </c>
      <c r="L180">
        <f t="shared" si="30"/>
        <v>0.69204431964829072</v>
      </c>
      <c r="M180">
        <f t="shared" si="31"/>
        <v>3.2472205054244236</v>
      </c>
      <c r="N180">
        <f t="shared" si="32"/>
        <v>1.4449941594899844</v>
      </c>
    </row>
    <row r="181" spans="1:14" x14ac:dyDescent="0.25">
      <c r="A181" s="4">
        <f>IF('True_Odds_Calculator_2-way'!A182="","",'True_Odds_Calculator_2-way'!A182)</f>
        <v>3.05</v>
      </c>
      <c r="B181" s="4">
        <f>IF('True_Odds_Calculator_2-way'!B182="","",'True_Odds_Calculator_2-way'!B182)</f>
        <v>1.4</v>
      </c>
      <c r="C181" s="4">
        <f t="shared" si="22"/>
        <v>0.32786885245901642</v>
      </c>
      <c r="D181">
        <f t="shared" si="23"/>
        <v>0.7142857142857143</v>
      </c>
      <c r="E181">
        <f t="shared" si="24"/>
        <v>4.2154566744730726E-2</v>
      </c>
      <c r="F181">
        <f t="shared" si="25"/>
        <v>-0.19203747072599531</v>
      </c>
      <c r="G181">
        <v>0</v>
      </c>
      <c r="H181">
        <f t="shared" si="26"/>
        <v>0.23419203747072603</v>
      </c>
      <c r="I181">
        <f t="shared" si="27"/>
        <v>-1.1043152607484656</v>
      </c>
      <c r="J181">
        <f t="shared" si="28"/>
        <v>1.1043152607484656</v>
      </c>
      <c r="K181">
        <f t="shared" si="29"/>
        <v>0.30638697806893433</v>
      </c>
      <c r="L181">
        <f t="shared" si="30"/>
        <v>0.69361302193106544</v>
      </c>
      <c r="M181">
        <f t="shared" si="31"/>
        <v>3.2638462845343543</v>
      </c>
      <c r="N181">
        <f t="shared" si="32"/>
        <v>1.4417261042993865</v>
      </c>
    </row>
    <row r="182" spans="1:14" x14ac:dyDescent="0.25">
      <c r="A182" s="4">
        <f>IF('True_Odds_Calculator_2-way'!A183="","",'True_Odds_Calculator_2-way'!A183)</f>
        <v>1.99</v>
      </c>
      <c r="B182" s="4">
        <f>IF('True_Odds_Calculator_2-way'!B183="","",'True_Odds_Calculator_2-way'!B183)</f>
        <v>1.86</v>
      </c>
      <c r="C182" s="4">
        <f t="shared" si="22"/>
        <v>0.50251256281407031</v>
      </c>
      <c r="D182">
        <f t="shared" si="23"/>
        <v>0.5376344086021505</v>
      </c>
      <c r="E182">
        <f t="shared" si="24"/>
        <v>4.0146971416220811E-2</v>
      </c>
      <c r="F182">
        <f t="shared" si="25"/>
        <v>-0.23002107310747288</v>
      </c>
      <c r="G182">
        <v>0</v>
      </c>
      <c r="H182">
        <f t="shared" si="26"/>
        <v>0.2701680445236937</v>
      </c>
      <c r="I182">
        <f t="shared" si="27"/>
        <v>-1.0837601479372583</v>
      </c>
      <c r="J182">
        <f t="shared" si="28"/>
        <v>1.0837601479372583</v>
      </c>
      <c r="K182">
        <f t="shared" si="29"/>
        <v>0.48241069195216857</v>
      </c>
      <c r="L182">
        <f t="shared" si="30"/>
        <v>0.51758930804783143</v>
      </c>
      <c r="M182">
        <f t="shared" si="31"/>
        <v>2.0729225464578858</v>
      </c>
      <c r="N182">
        <f t="shared" si="32"/>
        <v>1.9320337272260424</v>
      </c>
    </row>
    <row r="183" spans="1:14" x14ac:dyDescent="0.25">
      <c r="A183" s="4">
        <f>IF('True_Odds_Calculator_2-way'!A184="","",'True_Odds_Calculator_2-way'!A184)</f>
        <v>2.33</v>
      </c>
      <c r="B183" s="4">
        <f>IF('True_Odds_Calculator_2-way'!B184="","",'True_Odds_Calculator_2-way'!B184)</f>
        <v>1.63</v>
      </c>
      <c r="C183" s="4">
        <f t="shared" si="22"/>
        <v>0.42918454935622319</v>
      </c>
      <c r="D183">
        <f t="shared" si="23"/>
        <v>0.61349693251533743</v>
      </c>
      <c r="E183">
        <f t="shared" si="24"/>
        <v>4.2681481871560623E-2</v>
      </c>
      <c r="F183">
        <f t="shared" si="25"/>
        <v>-0.22062192264145974</v>
      </c>
      <c r="G183">
        <v>0</v>
      </c>
      <c r="H183">
        <f t="shared" si="26"/>
        <v>0.26330340451302037</v>
      </c>
      <c r="I183">
        <f t="shared" si="27"/>
        <v>-1.0924558755741036</v>
      </c>
      <c r="J183">
        <f t="shared" si="28"/>
        <v>1.0924558755741036</v>
      </c>
      <c r="K183">
        <f t="shared" si="29"/>
        <v>0.40766968306220203</v>
      </c>
      <c r="L183">
        <f t="shared" si="30"/>
        <v>0.59233031693779803</v>
      </c>
      <c r="M183">
        <f t="shared" si="31"/>
        <v>2.4529663145135583</v>
      </c>
      <c r="N183">
        <f t="shared" si="32"/>
        <v>1.688247201611685</v>
      </c>
    </row>
    <row r="184" spans="1:14" x14ac:dyDescent="0.25">
      <c r="A184" s="4">
        <f>IF('True_Odds_Calculator_2-way'!A185="","",'True_Odds_Calculator_2-way'!A185)</f>
        <v>1.81</v>
      </c>
      <c r="B184" s="4">
        <f>IF('True_Odds_Calculator_2-way'!B185="","",'True_Odds_Calculator_2-way'!B185)</f>
        <v>2.0499999999999998</v>
      </c>
      <c r="C184" s="4">
        <f t="shared" si="22"/>
        <v>0.5524861878453039</v>
      </c>
      <c r="D184">
        <f t="shared" si="23"/>
        <v>0.48780487804878053</v>
      </c>
      <c r="E184">
        <f t="shared" si="24"/>
        <v>4.0291065894084488E-2</v>
      </c>
      <c r="F184">
        <f t="shared" si="25"/>
        <v>-0.22921439159142964</v>
      </c>
      <c r="G184">
        <v>0</v>
      </c>
      <c r="H184">
        <f t="shared" si="26"/>
        <v>0.26950545748551413</v>
      </c>
      <c r="I184">
        <f t="shared" si="27"/>
        <v>-1.0843334143872594</v>
      </c>
      <c r="J184">
        <f t="shared" si="28"/>
        <v>1.0843334143872594</v>
      </c>
      <c r="K184">
        <f t="shared" si="29"/>
        <v>0.53239346276515054</v>
      </c>
      <c r="L184">
        <f t="shared" si="30"/>
        <v>0.46760653723484941</v>
      </c>
      <c r="M184">
        <f t="shared" si="31"/>
        <v>1.8783100656536802</v>
      </c>
      <c r="N184">
        <f t="shared" si="32"/>
        <v>2.1385500851066221</v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zoomScale="80" zoomScaleNormal="80" workbookViewId="0">
      <pane ySplit="2" topLeftCell="A126" activePane="bottomLeft" state="frozen"/>
      <selection pane="bottomLeft" activeCell="A131" sqref="A131:XFD131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32"/>
    <col min="14" max="14" width="8.85546875" style="4" customWidth="1"/>
    <col min="15" max="23" width="10" style="4"/>
    <col min="24" max="24" width="12.140625" style="4" customWidth="1"/>
    <col min="25" max="16384" width="10" style="4"/>
  </cols>
  <sheetData>
    <row r="1" spans="1:25" s="13" customFormat="1" x14ac:dyDescent="0.2">
      <c r="A1" s="70" t="s">
        <v>9</v>
      </c>
      <c r="B1" s="71"/>
      <c r="C1" s="18"/>
      <c r="D1" s="72" t="s">
        <v>25</v>
      </c>
      <c r="E1" s="71"/>
      <c r="F1" s="72" t="s">
        <v>23</v>
      </c>
      <c r="G1" s="71"/>
      <c r="H1" s="72" t="s">
        <v>11</v>
      </c>
      <c r="I1" s="71"/>
      <c r="J1" s="72" t="s">
        <v>10</v>
      </c>
      <c r="K1" s="71"/>
      <c r="L1" s="68" t="s">
        <v>201</v>
      </c>
      <c r="M1" s="69"/>
      <c r="N1" s="13" t="s">
        <v>200</v>
      </c>
      <c r="O1" s="13" t="s">
        <v>202</v>
      </c>
      <c r="P1" s="13" t="s">
        <v>203</v>
      </c>
      <c r="Q1" s="13" t="s">
        <v>204</v>
      </c>
      <c r="R1" s="13" t="s">
        <v>205</v>
      </c>
      <c r="S1" s="13" t="s">
        <v>206</v>
      </c>
      <c r="T1" s="13" t="s">
        <v>207</v>
      </c>
      <c r="U1" s="13" t="s">
        <v>32</v>
      </c>
      <c r="V1" s="13" t="s">
        <v>33</v>
      </c>
      <c r="X1" s="13" t="s">
        <v>180</v>
      </c>
      <c r="Y1" s="13" t="s">
        <v>209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56" customFormat="1" ht="15" x14ac:dyDescent="0.25">
      <c r="A3">
        <v>2.09</v>
      </c>
      <c r="B3">
        <v>1.79</v>
      </c>
      <c r="C3" s="45">
        <f t="shared" ref="C3:C66" si="0">IF(OR($A3="",$B3=""),"",(1/A3)+(1/B3)-1)</f>
        <v>3.7128117398625982E-2</v>
      </c>
      <c r="D3" s="46">
        <f>IF(OR($A3="",$B3=""),"",A3*'MPTO_working_2-way'!$G2)</f>
        <v>2.1675977653631282</v>
      </c>
      <c r="E3" s="48">
        <f>IF(OR($A3="",$B3=""),"",B3*'MPTO_working_2-way'!$G2)</f>
        <v>1.8564593301435406</v>
      </c>
      <c r="F3" s="46">
        <f>IF(OR($A3="",$B3=""),"",'MPTO_working_2-way'!D2)</f>
        <v>2.1743628490889537</v>
      </c>
      <c r="G3" s="48">
        <f>IF(OR($A3="",$B3=""),"",'MPTO_working_2-way'!E2)</f>
        <v>1.8515255747197545</v>
      </c>
      <c r="H3" s="46">
        <f>IF(OR($A3="",$B3=""),"",'OddsRatio_working_2-way'!M2)</f>
        <v>2.1746262535134471</v>
      </c>
      <c r="I3" s="46">
        <f>IF(OR($A3="",$B3=""),"",'OddsRatio_working_2-way'!N2)</f>
        <v>1.8513346241060764</v>
      </c>
      <c r="J3" s="46">
        <f>IF('Log_working_2-way'!$D2="","",A3^('Log_working_2-way'!$D2))</f>
        <v>2.177733465070919</v>
      </c>
      <c r="K3" s="48">
        <f>IF('Log_working_2-way'!$D2="","",B3^('Log_working_2-way'!$D2))</f>
        <v>1.8490885498780329</v>
      </c>
      <c r="L3" s="55">
        <f>(1/D3)</f>
        <v>0.46134020618556709</v>
      </c>
      <c r="M3" s="55">
        <f>(1/E3)</f>
        <v>0.53865979381443296</v>
      </c>
      <c r="N3" s="56">
        <v>100</v>
      </c>
      <c r="O3" s="56">
        <f>(1/A3)*((N3*A3)-N3)</f>
        <v>52.153110047846894</v>
      </c>
      <c r="P3" s="56">
        <f>(1/B3)*((N3*B3)-N3)</f>
        <v>44.134078212290497</v>
      </c>
      <c r="Q3" s="56">
        <f>(1/B3)*N3</f>
        <v>55.865921787709496</v>
      </c>
      <c r="R3" s="56">
        <f>(1/A3)*N3</f>
        <v>47.846889952153113</v>
      </c>
      <c r="S3" s="57">
        <f>O3-Q3</f>
        <v>-3.7128117398626017</v>
      </c>
      <c r="T3" s="57">
        <f>P3-R3</f>
        <v>-3.7128117398626159</v>
      </c>
      <c r="U3" t="s">
        <v>226</v>
      </c>
      <c r="V3" t="s">
        <v>224</v>
      </c>
      <c r="X3" t="s">
        <v>449</v>
      </c>
      <c r="Y3" s="42"/>
    </row>
    <row r="4" spans="1:25" s="12" customFormat="1" ht="15" x14ac:dyDescent="0.25">
      <c r="A4">
        <v>1.81</v>
      </c>
      <c r="B4">
        <v>2.09</v>
      </c>
      <c r="C4" s="45">
        <f t="shared" si="0"/>
        <v>3.0955087366835166E-2</v>
      </c>
      <c r="D4" s="46">
        <f>IF(OR($A4="",$B4=""),"",A4*'MPTO_working_2-way'!$G3)</f>
        <v>1.8660287081339717</v>
      </c>
      <c r="E4" s="48">
        <f>IF(OR($A4="",$B4=""),"",B4*'MPTO_working_2-way'!$G3)</f>
        <v>2.1546961325966851</v>
      </c>
      <c r="F4" s="46">
        <f>IF(OR($A4="",$B4=""),"",'MPTO_working_2-way'!D3)</f>
        <v>1.8621674173619833</v>
      </c>
      <c r="G4" s="48">
        <f>IF(OR($A4="",$B4=""),"",'MPTO_working_2-way'!E3)</f>
        <v>2.159867538325388</v>
      </c>
      <c r="H4" s="46">
        <f>IF(OR($A4="",$B4=""),"",'OddsRatio_working_2-way'!M3)</f>
        <v>1.8620436566990362</v>
      </c>
      <c r="I4" s="46">
        <f>IF(OR($A4="",$B4=""),"",'OddsRatio_working_2-way'!N3)</f>
        <v>2.1600340565456171</v>
      </c>
      <c r="J4" s="46">
        <f>IF('Log_working_2-way'!$D3="","",A4^('Log_working_2-way'!$D3))</f>
        <v>1.8602936584659731</v>
      </c>
      <c r="K4" s="48">
        <f>IF('Log_working_2-way'!$D3="","",B4^('Log_working_2-way'!$D3))</f>
        <v>2.1623937828196005</v>
      </c>
      <c r="L4" s="55">
        <f t="shared" ref="L4:L15" si="1">(1/D4)</f>
        <v>0.53589743589743577</v>
      </c>
      <c r="M4" s="55">
        <f t="shared" ref="M4:M15" si="2">(1/E4)</f>
        <v>0.46410256410256412</v>
      </c>
      <c r="N4" s="56">
        <v>100</v>
      </c>
      <c r="O4" s="56">
        <f t="shared" ref="O4:O15" si="3">(1/A4)*((N4*A4)-N4)</f>
        <v>44.751381215469614</v>
      </c>
      <c r="P4" s="56">
        <f t="shared" ref="P4:P15" si="4">(1/B4)*((N4*B4)-N4)</f>
        <v>52.153110047846894</v>
      </c>
      <c r="Q4" s="56">
        <f t="shared" ref="Q4:Q15" si="5">(1/B4)*N4</f>
        <v>47.846889952153113</v>
      </c>
      <c r="R4" s="56">
        <f t="shared" ref="R4:R15" si="6">(1/A4)*N4</f>
        <v>55.248618784530393</v>
      </c>
      <c r="S4" s="57">
        <f t="shared" ref="S4:S15" si="7">O4-Q4</f>
        <v>-3.0955087366834988</v>
      </c>
      <c r="T4" s="57">
        <f t="shared" ref="T4:T15" si="8">P4-R4</f>
        <v>-3.0955087366834988</v>
      </c>
      <c r="U4" t="s">
        <v>227</v>
      </c>
      <c r="V4" t="s">
        <v>228</v>
      </c>
      <c r="X4" t="s">
        <v>449</v>
      </c>
      <c r="Y4" s="42"/>
    </row>
    <row r="5" spans="1:25" s="12" customFormat="1" ht="15" x14ac:dyDescent="0.25">
      <c r="A5">
        <v>1.94</v>
      </c>
      <c r="B5">
        <v>1.94</v>
      </c>
      <c r="C5" s="45">
        <f t="shared" si="0"/>
        <v>3.0927835051546504E-2</v>
      </c>
      <c r="D5" s="46">
        <f>IF(OR($A5="",$B5=""),"",A5*'MPTO_working_2-way'!$G4)</f>
        <v>2</v>
      </c>
      <c r="E5" s="48">
        <f>IF(OR($A5="",$B5=""),"",B5*'MPTO_working_2-way'!$G4)</f>
        <v>2</v>
      </c>
      <c r="F5" s="46">
        <f>IF(OR($A5="",$B5=""),"",'MPTO_working_2-way'!D4)</f>
        <v>2.0000000000000004</v>
      </c>
      <c r="G5" s="48">
        <f>IF(OR($A5="",$B5=""),"",'MPTO_working_2-way'!E4)</f>
        <v>2.0000000000000004</v>
      </c>
      <c r="H5" s="46">
        <f>IF(OR($A5="",$B5=""),"",'OddsRatio_working_2-way'!M4)</f>
        <v>2.0000000000000004</v>
      </c>
      <c r="I5" s="46">
        <f>IF(OR($A5="",$B5=""),"",'OddsRatio_working_2-way'!N4)</f>
        <v>2.0000000000000004</v>
      </c>
      <c r="J5" s="46">
        <f>IF('Log_working_2-way'!$D4="","",A5^('Log_working_2-way'!$D4))</f>
        <v>1.9999999999999891</v>
      </c>
      <c r="K5" s="48">
        <f>IF('Log_working_2-way'!$D4="","",B5^('Log_working_2-way'!$D4))</f>
        <v>1.9999999999999891</v>
      </c>
      <c r="L5" s="55">
        <f t="shared" si="1"/>
        <v>0.5</v>
      </c>
      <c r="M5" s="55">
        <f t="shared" si="2"/>
        <v>0.5</v>
      </c>
      <c r="N5" s="56">
        <v>100</v>
      </c>
      <c r="O5" s="56">
        <f t="shared" si="3"/>
        <v>48.453608247422686</v>
      </c>
      <c r="P5" s="56">
        <f t="shared" si="4"/>
        <v>48.453608247422686</v>
      </c>
      <c r="Q5" s="56">
        <f t="shared" si="5"/>
        <v>51.546391752577328</v>
      </c>
      <c r="R5" s="56">
        <f t="shared" si="6"/>
        <v>51.546391752577328</v>
      </c>
      <c r="S5" s="57">
        <f t="shared" si="7"/>
        <v>-3.0927835051546424</v>
      </c>
      <c r="T5" s="57">
        <f t="shared" si="8"/>
        <v>-3.0927835051546424</v>
      </c>
      <c r="U5" t="s">
        <v>229</v>
      </c>
      <c r="V5" t="s">
        <v>230</v>
      </c>
      <c r="X5" t="s">
        <v>449</v>
      </c>
      <c r="Y5" s="42"/>
    </row>
    <row r="6" spans="1:25" s="12" customFormat="1" ht="15" x14ac:dyDescent="0.25">
      <c r="A6">
        <v>1.77</v>
      </c>
      <c r="B6">
        <v>2.13</v>
      </c>
      <c r="C6" s="45">
        <f t="shared" si="0"/>
        <v>3.4455319487546765E-2</v>
      </c>
      <c r="D6" s="46">
        <f>IF(OR($A6="",$B6=""),"",A6*'MPTO_working_2-way'!$G5)</f>
        <v>1.8309859154929577</v>
      </c>
      <c r="E6" s="48">
        <f>IF(OR($A6="",$B6=""),"",B6*'MPTO_working_2-way'!$G5)</f>
        <v>2.2033898305084745</v>
      </c>
      <c r="F6" s="46">
        <f>IF(OR($A6="",$B6=""),"",'MPTO_working_2-way'!D5)</f>
        <v>1.8256700806275876</v>
      </c>
      <c r="G6" s="48">
        <f>IF(OR($A6="",$B6=""),"",'MPTO_working_2-way'!E5)</f>
        <v>2.2111375032990233</v>
      </c>
      <c r="H6" s="46">
        <f>IF(OR($A6="",$B6=""),"",'OddsRatio_working_2-way'!M5)</f>
        <v>1.8254792118542653</v>
      </c>
      <c r="I6" s="46">
        <f>IF(OR($A6="",$B6=""),"",'OddsRatio_working_2-way'!N5)</f>
        <v>2.2114175446692466</v>
      </c>
      <c r="J6" s="46">
        <f>IF('Log_working_2-way'!$D5="","",A6^('Log_working_2-way'!$D5))</f>
        <v>1.8230645208160881</v>
      </c>
      <c r="K6" s="48">
        <f>IF('Log_working_2-way'!$D5="","",B6^('Log_working_2-way'!$D5))</f>
        <v>2.2149715784230573</v>
      </c>
      <c r="L6" s="55">
        <f t="shared" si="1"/>
        <v>0.5461538461538461</v>
      </c>
      <c r="M6" s="55">
        <f t="shared" si="2"/>
        <v>0.45384615384615384</v>
      </c>
      <c r="N6" s="56">
        <v>100</v>
      </c>
      <c r="O6" s="56">
        <f t="shared" si="3"/>
        <v>43.502824858757066</v>
      </c>
      <c r="P6" s="56">
        <f t="shared" si="4"/>
        <v>53.051643192488264</v>
      </c>
      <c r="Q6" s="56">
        <f t="shared" si="5"/>
        <v>46.948356807511736</v>
      </c>
      <c r="R6" s="56">
        <f t="shared" si="6"/>
        <v>56.497175141242941</v>
      </c>
      <c r="S6" s="57">
        <f t="shared" si="7"/>
        <v>-3.4455319487546703</v>
      </c>
      <c r="T6" s="57">
        <f t="shared" si="8"/>
        <v>-3.4455319487546774</v>
      </c>
      <c r="U6" t="s">
        <v>231</v>
      </c>
      <c r="V6" t="s">
        <v>232</v>
      </c>
      <c r="X6" t="s">
        <v>449</v>
      </c>
      <c r="Y6" s="42"/>
    </row>
    <row r="7" spans="1:25" s="12" customFormat="1" ht="15" x14ac:dyDescent="0.25">
      <c r="A7">
        <v>2.14</v>
      </c>
      <c r="B7">
        <v>1.76</v>
      </c>
      <c r="C7" s="45">
        <f t="shared" si="0"/>
        <v>3.5471537807986397E-2</v>
      </c>
      <c r="D7" s="46">
        <f>IF(OR($A7="",$B7=""),"",A7*'MPTO_working_2-way'!$G6)</f>
        <v>2.2159090909090908</v>
      </c>
      <c r="E7" s="48">
        <f>IF(OR($A7="",$B7=""),"",B7*'MPTO_working_2-way'!$G6)</f>
        <v>1.8224299065420562</v>
      </c>
      <c r="F7" s="46">
        <f>IF(OR($A7="",$B7=""),"",'MPTO_working_2-way'!D6)</f>
        <v>2.2244271202456889</v>
      </c>
      <c r="G7" s="48">
        <f>IF(OR($A7="",$B7=""),"",'MPTO_working_2-way'!E6)</f>
        <v>1.8167084699980707</v>
      </c>
      <c r="H7" s="46">
        <f>IF(OR($A7="",$B7=""),"",'OddsRatio_working_2-way'!M6)</f>
        <v>2.2247448713915889</v>
      </c>
      <c r="I7" s="46">
        <f>IF(OR($A7="",$B7=""),"",'OddsRatio_working_2-way'!N6)</f>
        <v>1.8164965809277254</v>
      </c>
      <c r="J7" s="46">
        <f>IF('Log_working_2-way'!$D6="","",A7^('Log_working_2-way'!$D6))</f>
        <v>2.2286583340561452</v>
      </c>
      <c r="K7" s="48">
        <f>IF('Log_working_2-way'!$D6="","",B7^('Log_working_2-way'!$D6))</f>
        <v>1.8138959157983681</v>
      </c>
      <c r="L7" s="55">
        <f t="shared" si="1"/>
        <v>0.45128205128205129</v>
      </c>
      <c r="M7" s="55">
        <f t="shared" si="2"/>
        <v>0.54871794871794866</v>
      </c>
      <c r="N7" s="56">
        <v>100</v>
      </c>
      <c r="O7" s="56">
        <f t="shared" si="3"/>
        <v>53.271028037383175</v>
      </c>
      <c r="P7" s="56">
        <f t="shared" si="4"/>
        <v>43.181818181818187</v>
      </c>
      <c r="Q7" s="56">
        <f t="shared" si="5"/>
        <v>56.81818181818182</v>
      </c>
      <c r="R7" s="56">
        <f t="shared" si="6"/>
        <v>46.728971962616825</v>
      </c>
      <c r="S7" s="57">
        <f t="shared" si="7"/>
        <v>-3.5471537807986451</v>
      </c>
      <c r="T7" s="57">
        <f t="shared" si="8"/>
        <v>-3.547153780798638</v>
      </c>
      <c r="U7" t="s">
        <v>87</v>
      </c>
      <c r="V7" t="s">
        <v>82</v>
      </c>
      <c r="X7" t="s">
        <v>449</v>
      </c>
      <c r="Y7" s="42"/>
    </row>
    <row r="8" spans="1:25" ht="15" x14ac:dyDescent="0.25">
      <c r="A8">
        <v>2.13</v>
      </c>
      <c r="B8">
        <v>1.77</v>
      </c>
      <c r="C8" s="45">
        <f t="shared" si="0"/>
        <v>3.4455319487546765E-2</v>
      </c>
      <c r="D8" s="46">
        <f>IF(OR($A8="",$B8=""),"",A8*'MPTO_working_2-way'!$G7)</f>
        <v>2.2033898305084745</v>
      </c>
      <c r="E8" s="48">
        <f>IF(OR($A8="",$B8=""),"",B8*'MPTO_working_2-way'!$G7)</f>
        <v>1.8309859154929577</v>
      </c>
      <c r="F8" s="46">
        <f>IF(OR($A8="",$B8=""),"",'MPTO_working_2-way'!D7)</f>
        <v>2.2111375032990233</v>
      </c>
      <c r="G8" s="48">
        <f>IF(OR($A8="",$B8=""),"",'MPTO_working_2-way'!E7)</f>
        <v>1.8256700806275876</v>
      </c>
      <c r="H8" s="46">
        <f>IF(OR($A8="",$B8=""),"",'OddsRatio_working_2-way'!M7)</f>
        <v>2.2114175446692466</v>
      </c>
      <c r="I8" s="46">
        <f>IF(OR($A8="",$B8=""),"",'OddsRatio_working_2-way'!N7)</f>
        <v>1.8254792118542653</v>
      </c>
      <c r="J8" s="46">
        <f>IF('Log_working_2-way'!$D7="","",A8^('Log_working_2-way'!$D7))</f>
        <v>2.2149715784230573</v>
      </c>
      <c r="K8" s="48">
        <f>IF('Log_working_2-way'!$D7="","",B8^('Log_working_2-way'!$D7))</f>
        <v>1.8230645208160881</v>
      </c>
      <c r="L8" s="55">
        <f t="shared" si="1"/>
        <v>0.45384615384615384</v>
      </c>
      <c r="M8" s="55">
        <f t="shared" si="2"/>
        <v>0.5461538461538461</v>
      </c>
      <c r="N8" s="56">
        <v>100</v>
      </c>
      <c r="O8" s="56">
        <f t="shared" si="3"/>
        <v>53.051643192488264</v>
      </c>
      <c r="P8" s="56">
        <f t="shared" si="4"/>
        <v>43.502824858757066</v>
      </c>
      <c r="Q8" s="56">
        <f t="shared" si="5"/>
        <v>56.497175141242941</v>
      </c>
      <c r="R8" s="56">
        <f t="shared" si="6"/>
        <v>46.948356807511736</v>
      </c>
      <c r="S8" s="57">
        <f t="shared" si="7"/>
        <v>-3.4455319487546774</v>
      </c>
      <c r="T8" s="57">
        <f t="shared" si="8"/>
        <v>-3.4455319487546703</v>
      </c>
      <c r="U8" t="s">
        <v>83</v>
      </c>
      <c r="V8" t="s">
        <v>233</v>
      </c>
      <c r="X8" t="s">
        <v>449</v>
      </c>
      <c r="Y8" s="42"/>
    </row>
    <row r="9" spans="1:25" ht="15" x14ac:dyDescent="0.25">
      <c r="A9">
        <v>2.91</v>
      </c>
      <c r="B9">
        <v>1.43</v>
      </c>
      <c r="C9" s="45">
        <f t="shared" si="0"/>
        <v>4.2943310984548067E-2</v>
      </c>
      <c r="D9" s="46">
        <f>IF(OR($A9="",$B9=""),"",A9*'MPTO_working_2-way'!$G8)</f>
        <v>3.034965034965035</v>
      </c>
      <c r="E9" s="48">
        <f>IF(OR($A9="",$B9=""),"",B9*'MPTO_working_2-way'!$G8)</f>
        <v>1.4914089347079036</v>
      </c>
      <c r="F9" s="46">
        <f>IF(OR($A9="",$B9=""),"",'MPTO_working_2-way'!D8)</f>
        <v>3.1039421176295079</v>
      </c>
      <c r="G9" s="48">
        <f>IF(OR($A9="",$B9=""),"",'MPTO_working_2-way'!E8)</f>
        <v>1.4752982468579936</v>
      </c>
      <c r="H9" s="46">
        <f>IF(OR($A9="",$B9=""),"",'OddsRatio_working_2-way'!M8)</f>
        <v>3.1075721731689949</v>
      </c>
      <c r="I9" s="46">
        <f>IF(OR($A9="",$B9=""),"",'OddsRatio_working_2-way'!N8)</f>
        <v>1.4744795991951138</v>
      </c>
      <c r="J9" s="46">
        <f>IF('Log_working_2-way'!$D8="","",A9^('Log_working_2-way'!$D8))</f>
        <v>3.141058581582127</v>
      </c>
      <c r="K9" s="48">
        <f>IF('Log_working_2-way'!$D8="","",B9^('Log_working_2-way'!$D8))</f>
        <v>1.4670586823732825</v>
      </c>
      <c r="L9" s="55">
        <f t="shared" si="1"/>
        <v>0.3294930875576037</v>
      </c>
      <c r="M9" s="55">
        <f t="shared" si="2"/>
        <v>0.67050691244239635</v>
      </c>
      <c r="N9" s="56">
        <v>100</v>
      </c>
      <c r="O9" s="56">
        <f t="shared" si="3"/>
        <v>65.635738831615114</v>
      </c>
      <c r="P9" s="56">
        <f t="shared" si="4"/>
        <v>30.069930069930074</v>
      </c>
      <c r="Q9" s="56">
        <f t="shared" si="5"/>
        <v>69.930069930069934</v>
      </c>
      <c r="R9" s="56">
        <f t="shared" si="6"/>
        <v>34.364261168384878</v>
      </c>
      <c r="S9" s="57">
        <f t="shared" si="7"/>
        <v>-4.2943310984548191</v>
      </c>
      <c r="T9" s="57">
        <f t="shared" si="8"/>
        <v>-4.2943310984548049</v>
      </c>
      <c r="U9" t="s">
        <v>234</v>
      </c>
      <c r="V9" t="s">
        <v>235</v>
      </c>
      <c r="X9" t="s">
        <v>449</v>
      </c>
      <c r="Y9" s="42"/>
    </row>
    <row r="10" spans="1:25" ht="14.25" customHeight="1" x14ac:dyDescent="0.25">
      <c r="A10">
        <v>2.1</v>
      </c>
      <c r="B10">
        <v>1.78</v>
      </c>
      <c r="C10" s="45">
        <f t="shared" si="0"/>
        <v>3.7988228999465079E-2</v>
      </c>
      <c r="D10" s="46">
        <f>IF(OR($A10="",$B10=""),"",A10*'MPTO_working_2-way'!$G9)</f>
        <v>2.1797752808988768</v>
      </c>
      <c r="E10" s="48">
        <f>IF(OR($A10="",$B10=""),"",B10*'MPTO_working_2-way'!$G9)</f>
        <v>1.8476190476190479</v>
      </c>
      <c r="F10" s="46">
        <f>IF(OR($A10="",$B10=""),"",'MPTO_working_2-way'!D9)</f>
        <v>2.1872440023405506</v>
      </c>
      <c r="G10" s="48">
        <f>IF(OR($A10="",$B10=""),"",'MPTO_working_2-way'!E9)</f>
        <v>1.8422868408082802</v>
      </c>
      <c r="H10" s="46">
        <f>IF(OR($A10="",$B10=""),"",'OddsRatio_working_2-way'!M9)</f>
        <v>2.1875421719907089</v>
      </c>
      <c r="I10" s="46">
        <f>IF(OR($A10="",$B10=""),"",'OddsRatio_working_2-way'!N9)</f>
        <v>1.8420753583206844</v>
      </c>
      <c r="J10" s="46">
        <f>IF('Log_working_2-way'!$D9="","",A10^('Log_working_2-way'!$D9))</f>
        <v>2.1909772182449698</v>
      </c>
      <c r="K10" s="48">
        <f>IF('Log_working_2-way'!$D9="","",B10^('Log_working_2-way'!$D9))</f>
        <v>1.8396466235294411</v>
      </c>
      <c r="L10" s="55">
        <f t="shared" si="1"/>
        <v>0.45876288659793807</v>
      </c>
      <c r="M10" s="55">
        <f t="shared" si="2"/>
        <v>0.54123711340206171</v>
      </c>
      <c r="N10" s="56">
        <v>100</v>
      </c>
      <c r="O10" s="56">
        <f t="shared" si="3"/>
        <v>52.38095238095238</v>
      </c>
      <c r="P10" s="56">
        <f t="shared" si="4"/>
        <v>43.820224719101127</v>
      </c>
      <c r="Q10" s="56">
        <f t="shared" si="5"/>
        <v>56.17977528089888</v>
      </c>
      <c r="R10" s="56">
        <f t="shared" si="6"/>
        <v>47.619047619047613</v>
      </c>
      <c r="S10" s="57">
        <f t="shared" si="7"/>
        <v>-3.7988228999465008</v>
      </c>
      <c r="T10" s="57">
        <f t="shared" si="8"/>
        <v>-3.7988228999464866</v>
      </c>
      <c r="U10" t="s">
        <v>236</v>
      </c>
      <c r="V10" t="s">
        <v>237</v>
      </c>
      <c r="X10" t="s">
        <v>449</v>
      </c>
      <c r="Y10" s="42"/>
    </row>
    <row r="11" spans="1:25" ht="15" x14ac:dyDescent="0.25">
      <c r="A11">
        <v>2.36</v>
      </c>
      <c r="B11">
        <v>1.63</v>
      </c>
      <c r="C11" s="45">
        <f t="shared" si="0"/>
        <v>3.7225746074659449E-2</v>
      </c>
      <c r="D11" s="46">
        <f>IF(OR($A11="",$B11=""),"",A11*'MPTO_working_2-way'!$G10)</f>
        <v>2.447852760736196</v>
      </c>
      <c r="E11" s="48">
        <f>IF(OR($A11="",$B11=""),"",B11*'MPTO_working_2-way'!$G10)</f>
        <v>1.6906779661016949</v>
      </c>
      <c r="F11" s="46">
        <f>IF(OR($A11="",$B11=""),"",'MPTO_working_2-way'!D10)</f>
        <v>2.4684291581108826</v>
      </c>
      <c r="G11" s="48">
        <f>IF(OR($A11="",$B11=""),"",'MPTO_working_2-way'!E10)</f>
        <v>1.6809998252053835</v>
      </c>
      <c r="H11" s="46">
        <f>IF(OR($A11="",$B11=""),"",'OddsRatio_working_2-way'!M10)</f>
        <v>2.4692617733849058</v>
      </c>
      <c r="I11" s="46">
        <f>IF(OR($A11="",$B11=""),"",'OddsRatio_working_2-way'!N10)</f>
        <v>1.6806139097297725</v>
      </c>
      <c r="J11" s="46">
        <f>IF('Log_working_2-way'!$D10="","",A11^('Log_working_2-way'!$D10))</f>
        <v>2.4788363298437481</v>
      </c>
      <c r="K11" s="48">
        <f>IF('Log_working_2-way'!$D10="","",B11^('Log_working_2-way'!$D10))</f>
        <v>1.6762073529161199</v>
      </c>
      <c r="L11" s="55">
        <f t="shared" si="1"/>
        <v>0.40852130325814545</v>
      </c>
      <c r="M11" s="55">
        <f t="shared" si="2"/>
        <v>0.5914786967418546</v>
      </c>
      <c r="N11" s="56">
        <v>100</v>
      </c>
      <c r="O11" s="56">
        <f t="shared" si="3"/>
        <v>57.627118644067799</v>
      </c>
      <c r="P11" s="56">
        <f t="shared" si="4"/>
        <v>38.650306748466257</v>
      </c>
      <c r="Q11" s="56">
        <f t="shared" si="5"/>
        <v>61.349693251533743</v>
      </c>
      <c r="R11" s="56">
        <f t="shared" si="6"/>
        <v>42.372881355932208</v>
      </c>
      <c r="S11" s="57">
        <f t="shared" si="7"/>
        <v>-3.722574607465944</v>
      </c>
      <c r="T11" s="57">
        <f t="shared" si="8"/>
        <v>-3.7225746074659511</v>
      </c>
      <c r="U11" t="s">
        <v>238</v>
      </c>
      <c r="V11" t="s">
        <v>239</v>
      </c>
      <c r="X11" t="s">
        <v>449</v>
      </c>
      <c r="Y11" s="42"/>
    </row>
    <row r="12" spans="1:25" ht="15" x14ac:dyDescent="0.25">
      <c r="A12">
        <v>2.82</v>
      </c>
      <c r="B12">
        <v>1.46</v>
      </c>
      <c r="C12" s="45">
        <f t="shared" si="0"/>
        <v>3.9541435927329172E-2</v>
      </c>
      <c r="D12" s="46">
        <f>IF(OR($A12="",$B12=""),"",A12*'MPTO_working_2-way'!$G11)</f>
        <v>2.9315068493150682</v>
      </c>
      <c r="E12" s="48">
        <f>IF(OR($A12="",$B12=""),"",B12*'MPTO_working_2-way'!$G11)</f>
        <v>1.5177304964539005</v>
      </c>
      <c r="F12" s="46">
        <f>IF(OR($A12="",$B12=""),"",'MPTO_working_2-way'!D11)</f>
        <v>2.9865080516465974</v>
      </c>
      <c r="G12" s="48">
        <f>IF(OR($A12="",$B12=""),"",'MPTO_working_2-way'!E11)</f>
        <v>1.5033958957131379</v>
      </c>
      <c r="H12" s="46">
        <f>IF(OR($A12="",$B12=""),"",'OddsRatio_working_2-way'!M11)</f>
        <v>2.9891007362952826</v>
      </c>
      <c r="I12" s="46">
        <f>IF(OR($A12="",$B12=""),"",'OddsRatio_working_2-way'!N11)</f>
        <v>1.50273974653617</v>
      </c>
      <c r="J12" s="46">
        <f>IF('Log_working_2-way'!$D11="","",A12^('Log_working_2-way'!$D11))</f>
        <v>3.0154812236740574</v>
      </c>
      <c r="K12" s="48">
        <f>IF('Log_working_2-way'!$D11="","",B12^('Log_working_2-way'!$D11))</f>
        <v>1.4961594225006967</v>
      </c>
      <c r="L12" s="55">
        <f t="shared" si="1"/>
        <v>0.34112149532710284</v>
      </c>
      <c r="M12" s="55">
        <f t="shared" si="2"/>
        <v>0.65887850467289732</v>
      </c>
      <c r="N12" s="56">
        <v>100</v>
      </c>
      <c r="O12" s="56">
        <f t="shared" si="3"/>
        <v>64.539007092198588</v>
      </c>
      <c r="P12" s="56">
        <f t="shared" si="4"/>
        <v>31.506849315068493</v>
      </c>
      <c r="Q12" s="56">
        <f t="shared" si="5"/>
        <v>68.493150684931507</v>
      </c>
      <c r="R12" s="56">
        <f t="shared" si="6"/>
        <v>35.460992907801419</v>
      </c>
      <c r="S12" s="57">
        <f t="shared" si="7"/>
        <v>-3.9541435927329189</v>
      </c>
      <c r="T12" s="57">
        <f t="shared" si="8"/>
        <v>-3.954143592732926</v>
      </c>
      <c r="U12" t="s">
        <v>240</v>
      </c>
      <c r="V12" t="s">
        <v>241</v>
      </c>
      <c r="X12" t="s">
        <v>449</v>
      </c>
      <c r="Y12" s="42"/>
    </row>
    <row r="13" spans="1:25" ht="15" x14ac:dyDescent="0.25">
      <c r="A13">
        <v>2.2799999999999998</v>
      </c>
      <c r="B13">
        <v>1.67</v>
      </c>
      <c r="C13" s="45">
        <f t="shared" si="0"/>
        <v>3.7398886437651102E-2</v>
      </c>
      <c r="D13" s="46">
        <f>IF(OR($A13="",$B13=""),"",A13*'MPTO_working_2-way'!$G12)</f>
        <v>2.3652694610778444</v>
      </c>
      <c r="E13" s="48">
        <f>IF(OR($A13="",$B13=""),"",B13*'MPTO_working_2-way'!$G12)</f>
        <v>1.7324561403508774</v>
      </c>
      <c r="F13" s="46">
        <f>IF(OR($A13="",$B13=""),"",'MPTO_working_2-way'!D12)</f>
        <v>2.3815361521140859</v>
      </c>
      <c r="G13" s="48">
        <f>IF(OR($A13="",$B13=""),"",'MPTO_working_2-way'!E12)</f>
        <v>1.723831944947483</v>
      </c>
      <c r="H13" s="46">
        <f>IF(OR($A13="",$B13=""),"",'OddsRatio_working_2-way'!M12)</f>
        <v>2.382189480930176</v>
      </c>
      <c r="I13" s="46">
        <f>IF(OR($A13="",$B13=""),"",'OddsRatio_working_2-way'!N12)</f>
        <v>1.7234898064243891</v>
      </c>
      <c r="J13" s="46">
        <f>IF('Log_working_2-way'!$D12="","",A13^('Log_working_2-way'!$D12))</f>
        <v>2.3897292266228689</v>
      </c>
      <c r="K13" s="48">
        <f>IF('Log_working_2-way'!$D12="","",B13^('Log_working_2-way'!$D12))</f>
        <v>1.7195646323348297</v>
      </c>
      <c r="L13" s="55">
        <f t="shared" si="1"/>
        <v>0.42278481012658226</v>
      </c>
      <c r="M13" s="55">
        <f t="shared" si="2"/>
        <v>0.57721518987341769</v>
      </c>
      <c r="N13" s="56">
        <v>100</v>
      </c>
      <c r="O13" s="56">
        <f t="shared" si="3"/>
        <v>56.140350877192972</v>
      </c>
      <c r="P13" s="56">
        <f t="shared" si="4"/>
        <v>40.119760479041922</v>
      </c>
      <c r="Q13" s="56">
        <f t="shared" si="5"/>
        <v>59.880239520958092</v>
      </c>
      <c r="R13" s="56">
        <f t="shared" si="6"/>
        <v>43.859649122807021</v>
      </c>
      <c r="S13" s="57">
        <f t="shared" si="7"/>
        <v>-3.73988864376512</v>
      </c>
      <c r="T13" s="57">
        <f t="shared" si="8"/>
        <v>-3.7398886437650987</v>
      </c>
      <c r="U13" t="s">
        <v>242</v>
      </c>
      <c r="V13" t="s">
        <v>243</v>
      </c>
      <c r="X13" t="s">
        <v>449</v>
      </c>
      <c r="Y13" s="42"/>
    </row>
    <row r="14" spans="1:25" s="52" customFormat="1" ht="15" x14ac:dyDescent="0.25">
      <c r="A14">
        <v>2.79</v>
      </c>
      <c r="B14">
        <v>1.47</v>
      </c>
      <c r="C14" s="45">
        <f t="shared" si="0"/>
        <v>3.8695047911637692E-2</v>
      </c>
      <c r="D14" s="46">
        <f>IF(OR($A14="",$B14=""),"",A14*'MPTO_working_2-way'!$G13)</f>
        <v>2.8979591836734691</v>
      </c>
      <c r="E14" s="48">
        <f>IF(OR($A14="",$B14=""),"",B14*'MPTO_working_2-way'!$G13)</f>
        <v>1.5268817204301073</v>
      </c>
      <c r="F14" s="46">
        <f>IF(OR($A14="",$B14=""),"",'MPTO_working_2-way'!D13)</f>
        <v>2.9491964189407831</v>
      </c>
      <c r="G14" s="48">
        <f>IF(OR($A14="",$B14=""),"",'MPTO_working_2-way'!E13)</f>
        <v>1.5130319296109787</v>
      </c>
      <c r="H14" s="46">
        <f>IF(OR($A14="",$B14=""),"",'OddsRatio_working_2-way'!M13)</f>
        <v>2.9515405807458559</v>
      </c>
      <c r="I14" s="46">
        <f>IF(OR($A14="",$B14=""),"",'OddsRatio_working_2-way'!N13)</f>
        <v>1.5124156832125992</v>
      </c>
      <c r="J14" s="46">
        <f>IF('Log_working_2-way'!$D13="","",A14^('Log_working_2-way'!$D13))</f>
        <v>2.9760334965497401</v>
      </c>
      <c r="K14" s="48">
        <f>IF('Log_working_2-way'!$D13="","",B14^('Log_working_2-way'!$D13))</f>
        <v>1.5060642958458816</v>
      </c>
      <c r="L14" s="55">
        <f t="shared" si="1"/>
        <v>0.34507042253521131</v>
      </c>
      <c r="M14" s="55">
        <f t="shared" si="2"/>
        <v>0.65492957746478886</v>
      </c>
      <c r="N14" s="56">
        <v>100</v>
      </c>
      <c r="O14" s="56">
        <f t="shared" si="3"/>
        <v>64.157706093189958</v>
      </c>
      <c r="P14" s="56">
        <f t="shared" si="4"/>
        <v>31.972789115646258</v>
      </c>
      <c r="Q14" s="56">
        <f t="shared" si="5"/>
        <v>68.027210884353735</v>
      </c>
      <c r="R14" s="56">
        <f t="shared" si="6"/>
        <v>35.842293906810035</v>
      </c>
      <c r="S14" s="57">
        <f t="shared" si="7"/>
        <v>-3.8695047911637772</v>
      </c>
      <c r="T14" s="57">
        <f t="shared" si="8"/>
        <v>-3.8695047911637772</v>
      </c>
      <c r="U14" t="s">
        <v>244</v>
      </c>
      <c r="V14" t="s">
        <v>245</v>
      </c>
      <c r="X14" t="s">
        <v>449</v>
      </c>
      <c r="Y14" s="53"/>
    </row>
    <row r="15" spans="1:25" ht="15" x14ac:dyDescent="0.25">
      <c r="A15">
        <v>1.85</v>
      </c>
      <c r="B15">
        <v>2.02</v>
      </c>
      <c r="C15" s="45">
        <f t="shared" si="0"/>
        <v>3.5590045491035394E-2</v>
      </c>
      <c r="D15" s="46">
        <f>IF(OR($A15="",$B15=""),"",A15*'MPTO_working_2-way'!$G14)</f>
        <v>1.9158415841584155</v>
      </c>
      <c r="E15" s="48">
        <f>IF(OR($A15="",$B15=""),"",B15*'MPTO_working_2-way'!$G14)</f>
        <v>2.0918918918918914</v>
      </c>
      <c r="F15" s="46">
        <f>IF(OR($A15="",$B15=""),"",'MPTO_working_2-way'!D14)</f>
        <v>1.9129767084719731</v>
      </c>
      <c r="G15" s="48">
        <f>IF(OR($A15="",$B15=""),"",'MPTO_working_2-way'!E14)</f>
        <v>2.0953181945612553</v>
      </c>
      <c r="H15" s="46">
        <f>IF(OR($A15="",$B15=""),"",'OddsRatio_working_2-way'!M14)</f>
        <v>1.9128709291752766</v>
      </c>
      <c r="I15" s="46">
        <f>IF(OR($A15="",$B15=""),"",'OddsRatio_working_2-way'!N14)</f>
        <v>2.0954451150103317</v>
      </c>
      <c r="J15" s="46">
        <f>IF('Log_working_2-way'!$D14="","",A15^('Log_working_2-way'!$D14))</f>
        <v>1.9115669971173959</v>
      </c>
      <c r="K15" s="48">
        <f>IF('Log_working_2-way'!$D14="","",B15^('Log_working_2-way'!$D14))</f>
        <v>2.0970120716987148</v>
      </c>
      <c r="L15" s="55">
        <f t="shared" si="1"/>
        <v>0.5219638242894058</v>
      </c>
      <c r="M15" s="55">
        <f t="shared" si="2"/>
        <v>0.47803617571059442</v>
      </c>
      <c r="N15" s="56">
        <v>100</v>
      </c>
      <c r="O15" s="56">
        <f t="shared" si="3"/>
        <v>45.945945945945937</v>
      </c>
      <c r="P15" s="56">
        <f t="shared" si="4"/>
        <v>50.495049504950494</v>
      </c>
      <c r="Q15" s="56">
        <f t="shared" si="5"/>
        <v>49.504950495049506</v>
      </c>
      <c r="R15" s="56">
        <f t="shared" si="6"/>
        <v>54.054054054054049</v>
      </c>
      <c r="S15" s="57">
        <f t="shared" si="7"/>
        <v>-3.5590045491035696</v>
      </c>
      <c r="T15" s="57">
        <f t="shared" si="8"/>
        <v>-3.5590045491035553</v>
      </c>
      <c r="U15" t="s">
        <v>246</v>
      </c>
      <c r="V15" t="s">
        <v>247</v>
      </c>
      <c r="X15" t="s">
        <v>449</v>
      </c>
      <c r="Y15" s="42"/>
    </row>
    <row r="16" spans="1:25" ht="15" x14ac:dyDescent="0.25">
      <c r="A16">
        <v>2.4</v>
      </c>
      <c r="B16">
        <v>1.61</v>
      </c>
      <c r="C16" s="45">
        <f t="shared" si="0"/>
        <v>3.7784679089026829E-2</v>
      </c>
      <c r="D16" s="46">
        <f>IF(OR($A16="",$B16=""),"",A16*'MPTO_working_2-way'!$G15)</f>
        <v>2.4906832298136643</v>
      </c>
      <c r="E16" s="48">
        <f>IF(OR($A16="",$B16=""),"",B16*'MPTO_working_2-way'!$G15)</f>
        <v>1.6708333333333334</v>
      </c>
      <c r="F16" s="46">
        <f>IF(OR($A16="",$B16=""),"",'MPTO_working_2-way'!D15)</f>
        <v>2.5139882888744305</v>
      </c>
      <c r="G16" s="48">
        <f>IF(OR($A16="",$B16=""),"",'MPTO_working_2-way'!E15)</f>
        <v>1.6605070906746886</v>
      </c>
      <c r="H16" s="46">
        <f>IF(OR($A16="",$B16=""),"",'OddsRatio_working_2-way'!M15)</f>
        <v>2.5149527937243179</v>
      </c>
      <c r="I16" s="46">
        <f>IF(OR($A16="",$B16=""),"",'OddsRatio_working_2-way'!N15)</f>
        <v>1.660086574408453</v>
      </c>
      <c r="J16" s="46">
        <f>IF('Log_working_2-way'!$D15="","",A16^('Log_working_2-way'!$D15))</f>
        <v>2.5258285211487945</v>
      </c>
      <c r="K16" s="48">
        <f>IF('Log_working_2-way'!$D15="","",B16^('Log_working_2-way'!$D15))</f>
        <v>1.6553816409506441</v>
      </c>
      <c r="L16" s="55">
        <f t="shared" ref="L16:L79" si="9">(1/D16)</f>
        <v>0.40149625935162098</v>
      </c>
      <c r="M16" s="55">
        <f t="shared" ref="M16:M79" si="10">(1/E16)</f>
        <v>0.59850374064837908</v>
      </c>
      <c r="N16" s="56">
        <v>100</v>
      </c>
      <c r="O16" s="56">
        <f t="shared" ref="O16:O79" si="11">(1/A16)*((N16*A16)-N16)</f>
        <v>58.333333333333336</v>
      </c>
      <c r="P16" s="56">
        <f t="shared" ref="P16:P79" si="12">(1/B16)*((N16*B16)-N16)</f>
        <v>37.888198757763973</v>
      </c>
      <c r="Q16" s="56">
        <f t="shared" ref="Q16:Q79" si="13">(1/B16)*N16</f>
        <v>62.11180124223602</v>
      </c>
      <c r="R16" s="56">
        <f t="shared" ref="R16:R79" si="14">(1/A16)*N16</f>
        <v>41.666666666666671</v>
      </c>
      <c r="S16" s="57">
        <f t="shared" ref="S16:S79" si="15">O16-Q16</f>
        <v>-3.7784679089026838</v>
      </c>
      <c r="T16" s="57">
        <f t="shared" ref="T16:T79" si="16">P16-R16</f>
        <v>-3.778467908902698</v>
      </c>
      <c r="U16" t="s">
        <v>248</v>
      </c>
      <c r="V16" t="s">
        <v>249</v>
      </c>
      <c r="X16" t="s">
        <v>449</v>
      </c>
      <c r="Y16" s="42"/>
    </row>
    <row r="17" spans="1:25" ht="15" x14ac:dyDescent="0.25">
      <c r="A17">
        <v>2.2400000000000002</v>
      </c>
      <c r="B17">
        <v>1.7</v>
      </c>
      <c r="C17" s="45">
        <f t="shared" si="0"/>
        <v>3.4663865546218364E-2</v>
      </c>
      <c r="D17" s="46">
        <f>IF(OR($A17="",$B17=""),"",A17*'MPTO_working_2-way'!$G16)</f>
        <v>2.3176470588235292</v>
      </c>
      <c r="E17" s="48">
        <f>IF(OR($A17="",$B17=""),"",B17*'MPTO_working_2-way'!$G16)</f>
        <v>1.7589285714285712</v>
      </c>
      <c r="F17" s="46">
        <f>IF(OR($A17="",$B17=""),"",'MPTO_working_2-way'!D16)</f>
        <v>2.3304773561811505</v>
      </c>
      <c r="G17" s="48">
        <f>IF(OR($A17="",$B17=""),"",'MPTO_working_2-way'!E16)</f>
        <v>1.7516099356025756</v>
      </c>
      <c r="H17" s="46">
        <f>IF(OR($A17="",$B17=""),"",'OddsRatio_working_2-way'!M16)</f>
        <v>2.3309502512973848</v>
      </c>
      <c r="I17" s="46">
        <f>IF(OR($A17="",$B17=""),"",'OddsRatio_working_2-way'!N16)</f>
        <v>1.7513428837969105</v>
      </c>
      <c r="J17" s="46">
        <f>IF('Log_working_2-way'!$D16="","",A17^('Log_working_2-way'!$D16))</f>
        <v>2.3368656510313084</v>
      </c>
      <c r="K17" s="48">
        <f>IF('Log_working_2-way'!$D16="","",B17^('Log_working_2-way'!$D16))</f>
        <v>1.7480183212340654</v>
      </c>
      <c r="L17" s="55">
        <f t="shared" si="9"/>
        <v>0.43147208121827418</v>
      </c>
      <c r="M17" s="55">
        <f t="shared" si="10"/>
        <v>0.56852791878172593</v>
      </c>
      <c r="N17" s="56">
        <v>100</v>
      </c>
      <c r="O17" s="56">
        <f t="shared" si="11"/>
        <v>55.357142857142868</v>
      </c>
      <c r="P17" s="56">
        <f t="shared" si="12"/>
        <v>41.176470588235297</v>
      </c>
      <c r="Q17" s="56">
        <f t="shared" si="13"/>
        <v>58.82352941176471</v>
      </c>
      <c r="R17" s="56">
        <f t="shared" si="14"/>
        <v>44.642857142857139</v>
      </c>
      <c r="S17" s="57">
        <f t="shared" si="15"/>
        <v>-3.4663865546218418</v>
      </c>
      <c r="T17" s="57">
        <f t="shared" si="16"/>
        <v>-3.4663865546218418</v>
      </c>
      <c r="U17" t="s">
        <v>250</v>
      </c>
      <c r="V17" t="s">
        <v>251</v>
      </c>
      <c r="X17" t="s">
        <v>449</v>
      </c>
      <c r="Y17" s="42"/>
    </row>
    <row r="18" spans="1:25" ht="15" x14ac:dyDescent="0.25">
      <c r="A18">
        <v>2.2200000000000002</v>
      </c>
      <c r="B18">
        <v>1.71</v>
      </c>
      <c r="C18" s="45">
        <f t="shared" si="0"/>
        <v>3.5245772087877381E-2</v>
      </c>
      <c r="D18" s="46">
        <f>IF(OR($A18="",$B18=""),"",A18*'MPTO_working_2-way'!$G17)</f>
        <v>2.2982456140350882</v>
      </c>
      <c r="E18" s="48">
        <f>IF(OR($A18="",$B18=""),"",B18*'MPTO_working_2-way'!$G17)</f>
        <v>1.7702702702702702</v>
      </c>
      <c r="F18" s="46">
        <f>IF(OR($A18="",$B18=""),"",'MPTO_working_2-way'!D17)</f>
        <v>2.3103888990323171</v>
      </c>
      <c r="G18" s="48">
        <f>IF(OR($A18="",$B18=""),"",'MPTO_working_2-way'!E17)</f>
        <v>1.7631322279503969</v>
      </c>
      <c r="H18" s="46">
        <f>IF(OR($A18="",$B18=""),"",'OddsRatio_working_2-way'!M17)</f>
        <v>2.310843186332725</v>
      </c>
      <c r="I18" s="46">
        <f>IF(OR($A18="",$B18=""),"",'OddsRatio_working_2-way'!N17)</f>
        <v>1.7628677559805201</v>
      </c>
      <c r="J18" s="46">
        <f>IF('Log_working_2-way'!$D17="","",A18^('Log_working_2-way'!$D17))</f>
        <v>2.3164405926032319</v>
      </c>
      <c r="K18" s="48">
        <f>IF('Log_working_2-way'!$D17="","",B18^('Log_working_2-way'!$D17))</f>
        <v>1.7596240997267032</v>
      </c>
      <c r="L18" s="55">
        <f t="shared" si="9"/>
        <v>0.43511450381679379</v>
      </c>
      <c r="M18" s="55">
        <f t="shared" si="10"/>
        <v>0.56488549618320616</v>
      </c>
      <c r="N18" s="56">
        <v>100</v>
      </c>
      <c r="O18" s="56">
        <f t="shared" si="11"/>
        <v>54.954954954954964</v>
      </c>
      <c r="P18" s="56">
        <f t="shared" si="12"/>
        <v>41.520467836257311</v>
      </c>
      <c r="Q18" s="56">
        <f t="shared" si="13"/>
        <v>58.479532163742689</v>
      </c>
      <c r="R18" s="56">
        <f t="shared" si="14"/>
        <v>45.045045045045043</v>
      </c>
      <c r="S18" s="57">
        <f t="shared" si="15"/>
        <v>-3.5245772087877256</v>
      </c>
      <c r="T18" s="57">
        <f t="shared" si="16"/>
        <v>-3.5245772087877327</v>
      </c>
      <c r="U18" t="s">
        <v>252</v>
      </c>
      <c r="V18" t="s">
        <v>253</v>
      </c>
      <c r="X18" t="s">
        <v>449</v>
      </c>
      <c r="Y18" s="42"/>
    </row>
    <row r="19" spans="1:25" ht="15" x14ac:dyDescent="0.25">
      <c r="A19">
        <v>1.66</v>
      </c>
      <c r="B19">
        <v>2.31</v>
      </c>
      <c r="C19" s="45">
        <f t="shared" si="0"/>
        <v>3.5310071454649705E-2</v>
      </c>
      <c r="D19" s="46">
        <f>IF(OR($A19="",$B19=""),"",A19*'MPTO_working_2-way'!$G18)</f>
        <v>1.7186147186147185</v>
      </c>
      <c r="E19" s="48">
        <f>IF(OR($A19="",$B19=""),"",B19*'MPTO_working_2-way'!$G18)</f>
        <v>2.3915662650602409</v>
      </c>
      <c r="F19" s="46">
        <f>IF(OR($A19="",$B19=""),"",'MPTO_working_2-way'!D18)</f>
        <v>1.7101190741649199</v>
      </c>
      <c r="G19" s="48">
        <f>IF(OR($A19="",$B19=""),"",'MPTO_working_2-way'!E18)</f>
        <v>2.4082145324373547</v>
      </c>
      <c r="H19" s="46">
        <f>IF(OR($A19="",$B19=""),"",'OddsRatio_working_2-way'!M18)</f>
        <v>1.7098005310600506</v>
      </c>
      <c r="I19" s="46">
        <f>IF(OR($A19="",$B19=""),"",'OddsRatio_working_2-way'!N18)</f>
        <v>2.4088465086191913</v>
      </c>
      <c r="J19" s="46">
        <f>IF('Log_working_2-way'!$D18="","",A19^('Log_working_2-way'!$D18))</f>
        <v>1.7059384368003565</v>
      </c>
      <c r="K19" s="48">
        <f>IF('Log_working_2-way'!$D18="","",B19^('Log_working_2-way'!$D18))</f>
        <v>2.4165541184191208</v>
      </c>
      <c r="L19" s="55">
        <f t="shared" si="9"/>
        <v>0.58186397984886651</v>
      </c>
      <c r="M19" s="55">
        <f t="shared" si="10"/>
        <v>0.41813602015113349</v>
      </c>
      <c r="N19" s="56">
        <v>100</v>
      </c>
      <c r="O19" s="56">
        <f t="shared" si="11"/>
        <v>39.759036144578317</v>
      </c>
      <c r="P19" s="56">
        <f t="shared" si="12"/>
        <v>56.709956709956707</v>
      </c>
      <c r="Q19" s="56">
        <f t="shared" si="13"/>
        <v>43.290043290043286</v>
      </c>
      <c r="R19" s="56">
        <f t="shared" si="14"/>
        <v>60.24096385542169</v>
      </c>
      <c r="S19" s="57">
        <f t="shared" si="15"/>
        <v>-3.5310071454649687</v>
      </c>
      <c r="T19" s="57">
        <f t="shared" si="16"/>
        <v>-3.531007145464983</v>
      </c>
      <c r="U19" t="s">
        <v>254</v>
      </c>
      <c r="V19" t="s">
        <v>255</v>
      </c>
      <c r="X19" t="s">
        <v>449</v>
      </c>
      <c r="Y19" s="42"/>
    </row>
    <row r="20" spans="1:25" ht="15" x14ac:dyDescent="0.25">
      <c r="A20">
        <v>2.2400000000000002</v>
      </c>
      <c r="B20">
        <v>1.7</v>
      </c>
      <c r="C20" s="45">
        <f t="shared" si="0"/>
        <v>3.4663865546218364E-2</v>
      </c>
      <c r="D20" s="46">
        <f>IF(OR($A20="",$B20=""),"",A20*'MPTO_working_2-way'!$G19)</f>
        <v>2.3176470588235292</v>
      </c>
      <c r="E20" s="48">
        <f>IF(OR($A20="",$B20=""),"",B20*'MPTO_working_2-way'!$G19)</f>
        <v>1.7589285714285712</v>
      </c>
      <c r="F20" s="46">
        <f>IF(OR($A20="",$B20=""),"",'MPTO_working_2-way'!D19)</f>
        <v>2.3304773561811505</v>
      </c>
      <c r="G20" s="48">
        <f>IF(OR($A20="",$B20=""),"",'MPTO_working_2-way'!E19)</f>
        <v>1.7516099356025756</v>
      </c>
      <c r="H20" s="46">
        <f>IF(OR($A20="",$B20=""),"",'OddsRatio_working_2-way'!M19)</f>
        <v>2.3309502512973848</v>
      </c>
      <c r="I20" s="46">
        <f>IF(OR($A20="",$B20=""),"",'OddsRatio_working_2-way'!N19)</f>
        <v>1.7513428837969105</v>
      </c>
      <c r="J20" s="46">
        <f>IF('Log_working_2-way'!$D19="","",A20^('Log_working_2-way'!$D19))</f>
        <v>2.3368656510313084</v>
      </c>
      <c r="K20" s="48">
        <f>IF('Log_working_2-way'!$D19="","",B20^('Log_working_2-way'!$D19))</f>
        <v>1.7480183212340654</v>
      </c>
      <c r="L20" s="55">
        <f t="shared" si="9"/>
        <v>0.43147208121827418</v>
      </c>
      <c r="M20" s="55">
        <f t="shared" si="10"/>
        <v>0.56852791878172593</v>
      </c>
      <c r="N20" s="56">
        <v>100</v>
      </c>
      <c r="O20" s="56">
        <f t="shared" si="11"/>
        <v>55.357142857142868</v>
      </c>
      <c r="P20" s="56">
        <f t="shared" si="12"/>
        <v>41.176470588235297</v>
      </c>
      <c r="Q20" s="56">
        <f t="shared" si="13"/>
        <v>58.82352941176471</v>
      </c>
      <c r="R20" s="56">
        <f t="shared" si="14"/>
        <v>44.642857142857139</v>
      </c>
      <c r="S20" s="57">
        <f t="shared" si="15"/>
        <v>-3.4663865546218418</v>
      </c>
      <c r="T20" s="57">
        <f t="shared" si="16"/>
        <v>-3.4663865546218418</v>
      </c>
      <c r="U20" t="s">
        <v>145</v>
      </c>
      <c r="V20" t="s">
        <v>148</v>
      </c>
      <c r="X20" t="s">
        <v>449</v>
      </c>
      <c r="Y20" s="42"/>
    </row>
    <row r="21" spans="1:25" ht="15" x14ac:dyDescent="0.25">
      <c r="A21">
        <v>2.35</v>
      </c>
      <c r="B21">
        <v>1.65</v>
      </c>
      <c r="C21" s="45">
        <f t="shared" si="0"/>
        <v>3.1592520954223158E-2</v>
      </c>
      <c r="D21" s="46">
        <f>IF(OR($A21="",$B21=""),"",A21*'MPTO_working_2-way'!$G20)</f>
        <v>2.4242424242424243</v>
      </c>
      <c r="E21" s="48">
        <f>IF(OR($A21="",$B21=""),"",B21*'MPTO_working_2-way'!$G20)</f>
        <v>1.7021276595744681</v>
      </c>
      <c r="F21" s="46">
        <f>IF(OR($A21="",$B21=""),"",'MPTO_working_2-way'!D20)</f>
        <v>2.4405979543666407</v>
      </c>
      <c r="G21" s="48">
        <f>IF(OR($A21="",$B21=""),"",'MPTO_working_2-way'!E20)</f>
        <v>1.6941561987984708</v>
      </c>
      <c r="H21" s="46">
        <f>IF(OR($A21="",$B21=""),"",'OddsRatio_working_2-way'!M20)</f>
        <v>2.4411533842457849</v>
      </c>
      <c r="I21" s="46">
        <f>IF(OR($A21="",$B21=""),"",'OddsRatio_working_2-way'!N20)</f>
        <v>1.6938886664887112</v>
      </c>
      <c r="J21" s="46">
        <f>IF('Log_working_2-way'!$D20="","",A21^('Log_working_2-way'!$D20))</f>
        <v>2.4487037782009757</v>
      </c>
      <c r="K21" s="48">
        <f>IF('Log_working_2-way'!$D20="","",B21^('Log_working_2-way'!$D20))</f>
        <v>1.6902722385674813</v>
      </c>
      <c r="L21" s="55">
        <f t="shared" si="9"/>
        <v>0.41249999999999998</v>
      </c>
      <c r="M21" s="55">
        <f t="shared" si="10"/>
        <v>0.58750000000000002</v>
      </c>
      <c r="N21" s="56">
        <v>100</v>
      </c>
      <c r="O21" s="56">
        <f t="shared" si="11"/>
        <v>57.446808510638299</v>
      </c>
      <c r="P21" s="56">
        <f t="shared" si="12"/>
        <v>39.393939393939398</v>
      </c>
      <c r="Q21" s="56">
        <f t="shared" si="13"/>
        <v>60.606060606060609</v>
      </c>
      <c r="R21" s="56">
        <f t="shared" si="14"/>
        <v>42.553191489361701</v>
      </c>
      <c r="S21" s="57">
        <f t="shared" si="15"/>
        <v>-3.1592520954223104</v>
      </c>
      <c r="T21" s="57">
        <f t="shared" si="16"/>
        <v>-3.1592520954223033</v>
      </c>
      <c r="U21" t="s">
        <v>154</v>
      </c>
      <c r="V21" t="s">
        <v>120</v>
      </c>
      <c r="X21" t="s">
        <v>449</v>
      </c>
      <c r="Y21" s="42"/>
    </row>
    <row r="22" spans="1:25" ht="15" x14ac:dyDescent="0.25">
      <c r="A22">
        <v>2.9</v>
      </c>
      <c r="B22">
        <v>1.44</v>
      </c>
      <c r="C22" s="45">
        <f t="shared" si="0"/>
        <v>3.9272030651340994E-2</v>
      </c>
      <c r="D22" s="46">
        <f>IF(OR($A22="",$B22=""),"",A22*'MPTO_working_2-way'!$G21)</f>
        <v>3.0138888888888888</v>
      </c>
      <c r="E22" s="48">
        <f>IF(OR($A22="",$B22=""),"",B22*'MPTO_working_2-way'!$G21)</f>
        <v>1.4965517241379309</v>
      </c>
      <c r="F22" s="46">
        <f>IF(OR($A22="",$B22=""),"",'MPTO_working_2-way'!D21)</f>
        <v>3.0751104565537557</v>
      </c>
      <c r="G22" s="48">
        <f>IF(OR($A22="",$B22=""),"",'MPTO_working_2-way'!E21)</f>
        <v>1.481902058197303</v>
      </c>
      <c r="H22" s="46">
        <f>IF(OR($A22="",$B22=""),"",'OddsRatio_working_2-way'!M21)</f>
        <v>3.0780235364840833</v>
      </c>
      <c r="I22" s="46">
        <f>IF(OR($A22="",$B22=""),"",'OddsRatio_working_2-way'!N21)</f>
        <v>1.4812265031857879</v>
      </c>
      <c r="J22" s="46">
        <f>IF('Log_working_2-way'!$D21="","",A22^('Log_working_2-way'!$D21))</f>
        <v>3.1075186928168366</v>
      </c>
      <c r="K22" s="48">
        <f>IF('Log_working_2-way'!$D21="","",B22^('Log_working_2-way'!$D21))</f>
        <v>1.4744916395794321</v>
      </c>
      <c r="L22" s="55">
        <f t="shared" si="9"/>
        <v>0.33179723502304148</v>
      </c>
      <c r="M22" s="55">
        <f t="shared" si="10"/>
        <v>0.66820276497695863</v>
      </c>
      <c r="N22" s="56">
        <v>100</v>
      </c>
      <c r="O22" s="56">
        <f t="shared" si="11"/>
        <v>65.517241379310349</v>
      </c>
      <c r="P22" s="56">
        <f t="shared" si="12"/>
        <v>30.555555555555554</v>
      </c>
      <c r="Q22" s="56">
        <f t="shared" si="13"/>
        <v>69.444444444444443</v>
      </c>
      <c r="R22" s="56">
        <f t="shared" si="14"/>
        <v>34.482758620689658</v>
      </c>
      <c r="S22" s="57">
        <f t="shared" si="15"/>
        <v>-3.9272030651340941</v>
      </c>
      <c r="T22" s="57">
        <f t="shared" si="16"/>
        <v>-3.9272030651341048</v>
      </c>
      <c r="U22" t="s">
        <v>122</v>
      </c>
      <c r="V22" t="s">
        <v>118</v>
      </c>
      <c r="X22" t="s">
        <v>449</v>
      </c>
      <c r="Y22" s="42"/>
    </row>
    <row r="23" spans="1:25" ht="15" x14ac:dyDescent="0.25">
      <c r="A23">
        <v>1.57</v>
      </c>
      <c r="B23">
        <v>2.48</v>
      </c>
      <c r="C23" s="45">
        <f t="shared" si="0"/>
        <v>4.0168481610848517E-2</v>
      </c>
      <c r="D23" s="46">
        <f>IF(OR($A23="",$B23=""),"",A23*'MPTO_working_2-way'!$G22)</f>
        <v>1.6330645161290323</v>
      </c>
      <c r="E23" s="48">
        <f>IF(OR($A23="",$B23=""),"",B23*'MPTO_working_2-way'!$G22)</f>
        <v>2.5796178343949041</v>
      </c>
      <c r="F23" s="46">
        <f>IF(OR($A23="",$B23=""),"",'MPTO_working_2-way'!D22)</f>
        <v>1.6211174952119245</v>
      </c>
      <c r="G23" s="48">
        <f>IF(OR($A23="",$B23=""),"",'MPTO_working_2-way'!E22)</f>
        <v>2.6100013406622868</v>
      </c>
      <c r="H23" s="46">
        <f>IF(OR($A23="",$B23=""),"",'OddsRatio_working_2-way'!M22)</f>
        <v>1.6205925677408124</v>
      </c>
      <c r="I23" s="46">
        <f>IF(OR($A23="",$B23=""),"",'OddsRatio_working_2-way'!N22)</f>
        <v>2.6113631583445658</v>
      </c>
      <c r="J23" s="46">
        <f>IF('Log_working_2-way'!$D22="","",A23^('Log_working_2-way'!$D22))</f>
        <v>1.6151367349354802</v>
      </c>
      <c r="K23" s="48">
        <f>IF('Log_working_2-way'!$D22="","",B23^('Log_working_2-way'!$D22))</f>
        <v>2.625654823076816</v>
      </c>
      <c r="L23" s="55">
        <f t="shared" si="9"/>
        <v>0.61234567901234571</v>
      </c>
      <c r="M23" s="55">
        <f t="shared" si="10"/>
        <v>0.3876543209876544</v>
      </c>
      <c r="N23" s="56">
        <v>100</v>
      </c>
      <c r="O23" s="56">
        <f t="shared" si="11"/>
        <v>36.30573248407643</v>
      </c>
      <c r="P23" s="56">
        <f t="shared" si="12"/>
        <v>59.677419354838712</v>
      </c>
      <c r="Q23" s="56">
        <f t="shared" si="13"/>
        <v>40.322580645161295</v>
      </c>
      <c r="R23" s="56">
        <f t="shared" si="14"/>
        <v>63.694267515923563</v>
      </c>
      <c r="S23" s="57">
        <f t="shared" si="15"/>
        <v>-4.0168481610848659</v>
      </c>
      <c r="T23" s="57">
        <f t="shared" si="16"/>
        <v>-4.0168481610848517</v>
      </c>
      <c r="U23" t="s">
        <v>256</v>
      </c>
      <c r="V23" t="s">
        <v>129</v>
      </c>
      <c r="X23" t="s">
        <v>449</v>
      </c>
      <c r="Y23" s="42"/>
    </row>
    <row r="24" spans="1:25" ht="15" x14ac:dyDescent="0.25">
      <c r="A24">
        <v>1.62</v>
      </c>
      <c r="B24">
        <v>2.34</v>
      </c>
      <c r="C24" s="45">
        <f t="shared" si="0"/>
        <v>4.4634377967711192E-2</v>
      </c>
      <c r="D24" s="46">
        <f>IF(OR($A24="",$B24=""),"",A24*'MPTO_working_2-way'!$G23)</f>
        <v>1.6923076923076923</v>
      </c>
      <c r="E24" s="48">
        <f>IF(OR($A24="",$B24=""),"",B24*'MPTO_working_2-way'!$G23)</f>
        <v>2.4444444444444442</v>
      </c>
      <c r="F24" s="46">
        <f>IF(OR($A24="",$B24=""),"",'MPTO_working_2-way'!D23)</f>
        <v>1.6807661612130886</v>
      </c>
      <c r="G24" s="48">
        <f>IF(OR($A24="",$B24=""),"",'MPTO_working_2-way'!E23)</f>
        <v>2.4689331770222736</v>
      </c>
      <c r="H24" s="46">
        <f>IF(OR($A24="",$B24=""),"",'OddsRatio_working_2-way'!M23)</f>
        <v>1.6802106785137814</v>
      </c>
      <c r="I24" s="46">
        <f>IF(OR($A24="",$B24=""),"",'OddsRatio_working_2-way'!N23)</f>
        <v>2.4701327567878497</v>
      </c>
      <c r="J24" s="46">
        <f>IF('Log_working_2-way'!$D23="","",A24^('Log_working_2-way'!$D23))</f>
        <v>1.6749322897610397</v>
      </c>
      <c r="K24" s="48">
        <f>IF('Log_working_2-way'!$D23="","",B24^('Log_working_2-way'!$D23))</f>
        <v>2.4816301059671568</v>
      </c>
      <c r="L24" s="55">
        <f t="shared" si="9"/>
        <v>0.59090909090909094</v>
      </c>
      <c r="M24" s="55">
        <f t="shared" si="10"/>
        <v>0.40909090909090912</v>
      </c>
      <c r="N24" s="56">
        <v>100</v>
      </c>
      <c r="O24" s="56">
        <f t="shared" si="11"/>
        <v>38.271604938271601</v>
      </c>
      <c r="P24" s="56">
        <f t="shared" si="12"/>
        <v>57.264957264957268</v>
      </c>
      <c r="Q24" s="56">
        <f t="shared" si="13"/>
        <v>42.73504273504274</v>
      </c>
      <c r="R24" s="56">
        <f t="shared" si="14"/>
        <v>61.728395061728392</v>
      </c>
      <c r="S24" s="57">
        <f t="shared" si="15"/>
        <v>-4.4634377967711387</v>
      </c>
      <c r="T24" s="57">
        <f t="shared" si="16"/>
        <v>-4.4634377967711245</v>
      </c>
      <c r="U24" t="s">
        <v>257</v>
      </c>
      <c r="V24" t="s">
        <v>258</v>
      </c>
      <c r="X24" t="s">
        <v>450</v>
      </c>
      <c r="Y24" s="42"/>
    </row>
    <row r="25" spans="1:25" ht="15" x14ac:dyDescent="0.25">
      <c r="A25">
        <v>1.61</v>
      </c>
      <c r="B25">
        <v>2.36</v>
      </c>
      <c r="C25" s="45">
        <f t="shared" si="0"/>
        <v>4.4846825981682326E-2</v>
      </c>
      <c r="D25" s="46">
        <f>IF(OR($A25="",$B25=""),"",A25*'MPTO_working_2-way'!$G24)</f>
        <v>1.6822033898305087</v>
      </c>
      <c r="E25" s="48">
        <f>IF(OR($A25="",$B25=""),"",B25*'MPTO_working_2-way'!$G24)</f>
        <v>2.4658385093167703</v>
      </c>
      <c r="F25" s="46">
        <f>IF(OR($A25="",$B25=""),"",'MPTO_working_2-way'!D24)</f>
        <v>1.6703006857745737</v>
      </c>
      <c r="G25" s="48">
        <f>IF(OR($A25="",$B25=""),"",'MPTO_working_2-way'!E24)</f>
        <v>2.4918677859391396</v>
      </c>
      <c r="H25" s="46">
        <f>IF(OR($A25="",$B25=""),"",'OddsRatio_working_2-way'!M24)</f>
        <v>1.6697233845138648</v>
      </c>
      <c r="I25" s="46">
        <f>IF(OR($A25="",$B25=""),"",'OddsRatio_working_2-way'!N24)</f>
        <v>2.4931537753095996</v>
      </c>
      <c r="J25" s="46">
        <f>IF('Log_working_2-way'!$D24="","",A25^('Log_working_2-way'!$D24))</f>
        <v>1.6642785352461773</v>
      </c>
      <c r="K25" s="48">
        <f>IF('Log_working_2-way'!$D24="","",B25^('Log_working_2-way'!$D24))</f>
        <v>2.5053926130981345</v>
      </c>
      <c r="L25" s="55">
        <f t="shared" si="9"/>
        <v>0.59445843828715361</v>
      </c>
      <c r="M25" s="55">
        <f t="shared" si="10"/>
        <v>0.40554156171284633</v>
      </c>
      <c r="N25" s="56">
        <v>100</v>
      </c>
      <c r="O25" s="56">
        <f t="shared" si="11"/>
        <v>37.888198757763973</v>
      </c>
      <c r="P25" s="56">
        <f t="shared" si="12"/>
        <v>57.627118644067799</v>
      </c>
      <c r="Q25" s="56">
        <f t="shared" si="13"/>
        <v>42.372881355932208</v>
      </c>
      <c r="R25" s="56">
        <f t="shared" si="14"/>
        <v>62.11180124223602</v>
      </c>
      <c r="S25" s="57">
        <f t="shared" si="15"/>
        <v>-4.4846825981682343</v>
      </c>
      <c r="T25" s="57">
        <f t="shared" si="16"/>
        <v>-4.4846825981682201</v>
      </c>
      <c r="U25" t="s">
        <v>225</v>
      </c>
      <c r="V25" t="s">
        <v>259</v>
      </c>
      <c r="X25" t="s">
        <v>450</v>
      </c>
      <c r="Y25" s="42"/>
    </row>
    <row r="26" spans="1:25" ht="15" x14ac:dyDescent="0.25">
      <c r="A26">
        <v>1.65</v>
      </c>
      <c r="B26">
        <v>2.36</v>
      </c>
      <c r="C26" s="45">
        <f t="shared" si="0"/>
        <v>2.9789419619928204E-2</v>
      </c>
      <c r="D26" s="46">
        <f>IF(OR($A26="",$B26=""),"",A26*'MPTO_working_2-way'!$G25)</f>
        <v>1.6991525423728815</v>
      </c>
      <c r="E26" s="48">
        <f>IF(OR($A26="",$B26=""),"",B26*'MPTO_working_2-way'!$G25)</f>
        <v>2.4303030303030306</v>
      </c>
      <c r="F26" s="46">
        <f>IF(OR($A26="",$B26=""),"",'MPTO_working_2-way'!D25)</f>
        <v>1.691572545612511</v>
      </c>
      <c r="G26" s="48">
        <f>IF(OR($A26="",$B26=""),"",'MPTO_working_2-way'!E25)</f>
        <v>2.4459798994974875</v>
      </c>
      <c r="H26" s="46">
        <f>IF(OR($A26="",$B26=""),"",'OddsRatio_working_2-way'!M25)</f>
        <v>1.6913328984437157</v>
      </c>
      <c r="I26" s="46">
        <f>IF(OR($A26="",$B26=""),"",'OddsRatio_working_2-way'!N25)</f>
        <v>2.4464811413591585</v>
      </c>
      <c r="J26" s="46">
        <f>IF('Log_working_2-way'!$D25="","",A26^('Log_working_2-way'!$D25))</f>
        <v>1.6878976211702592</v>
      </c>
      <c r="K26" s="48">
        <f>IF('Log_working_2-way'!$D25="","",B26^('Log_working_2-way'!$D25))</f>
        <v>2.4537046927110477</v>
      </c>
      <c r="L26" s="55">
        <f t="shared" si="9"/>
        <v>0.58852867830423938</v>
      </c>
      <c r="M26" s="55">
        <f t="shared" si="10"/>
        <v>0.41147132169576056</v>
      </c>
      <c r="N26" s="56">
        <v>100</v>
      </c>
      <c r="O26" s="56">
        <f t="shared" si="11"/>
        <v>39.393939393939398</v>
      </c>
      <c r="P26" s="56">
        <f t="shared" si="12"/>
        <v>57.627118644067799</v>
      </c>
      <c r="Q26" s="56">
        <f t="shared" si="13"/>
        <v>42.372881355932208</v>
      </c>
      <c r="R26" s="56">
        <f t="shared" si="14"/>
        <v>60.606060606060609</v>
      </c>
      <c r="S26" s="57">
        <f t="shared" si="15"/>
        <v>-2.9789419619928097</v>
      </c>
      <c r="T26" s="57">
        <f t="shared" si="16"/>
        <v>-2.9789419619928097</v>
      </c>
      <c r="U26" t="s">
        <v>260</v>
      </c>
      <c r="V26" t="s">
        <v>261</v>
      </c>
      <c r="X26" t="s">
        <v>450</v>
      </c>
      <c r="Y26" s="42"/>
    </row>
    <row r="27" spans="1:25" ht="15" x14ac:dyDescent="0.25">
      <c r="A27">
        <v>1.91</v>
      </c>
      <c r="B27">
        <v>2</v>
      </c>
      <c r="C27" s="45">
        <f t="shared" si="0"/>
        <v>2.3560209424083656E-2</v>
      </c>
      <c r="D27" s="46">
        <f>IF(OR($A27="",$B27=""),"",A27*'MPTO_working_2-way'!$G26)</f>
        <v>1.9549999999999996</v>
      </c>
      <c r="E27" s="48">
        <f>IF(OR($A27="",$B27=""),"",B27*'MPTO_working_2-way'!$G26)</f>
        <v>2.0471204188481673</v>
      </c>
      <c r="F27" s="46">
        <f>IF(OR($A27="",$B27=""),"",'MPTO_working_2-way'!D26)</f>
        <v>1.9539641943734012</v>
      </c>
      <c r="G27" s="48">
        <f>IF(OR($A27="",$B27=""),"",'MPTO_working_2-way'!E26)</f>
        <v>2.0482573726541551</v>
      </c>
      <c r="H27" s="46">
        <f>IF(OR($A27="",$B27=""),"",'OddsRatio_working_2-way'!M26)</f>
        <v>1.9539392014169454</v>
      </c>
      <c r="I27" s="46">
        <f>IF(OR($A27="",$B27=""),"",'OddsRatio_working_2-way'!N26)</f>
        <v>2.0482848367219182</v>
      </c>
      <c r="J27" s="46">
        <f>IF('Log_working_2-way'!$D26="","",A27^('Log_working_2-way'!$D26))</f>
        <v>1.95347196121136</v>
      </c>
      <c r="K27" s="48">
        <f>IF('Log_working_2-way'!$D26="","",B27^('Log_working_2-way'!$D26))</f>
        <v>2.0487985391091357</v>
      </c>
      <c r="L27" s="55">
        <f t="shared" si="9"/>
        <v>0.51150895140664976</v>
      </c>
      <c r="M27" s="55">
        <f t="shared" si="10"/>
        <v>0.48849104859335046</v>
      </c>
      <c r="N27" s="56">
        <v>100</v>
      </c>
      <c r="O27" s="56">
        <f t="shared" si="11"/>
        <v>47.643979057591622</v>
      </c>
      <c r="P27" s="56">
        <f t="shared" si="12"/>
        <v>50</v>
      </c>
      <c r="Q27" s="56">
        <f t="shared" si="13"/>
        <v>50</v>
      </c>
      <c r="R27" s="56">
        <f t="shared" si="14"/>
        <v>52.356020942408378</v>
      </c>
      <c r="S27" s="57">
        <f t="shared" si="15"/>
        <v>-2.356020942408378</v>
      </c>
      <c r="T27" s="57">
        <f t="shared" si="16"/>
        <v>-2.356020942408378</v>
      </c>
      <c r="U27" t="s">
        <v>262</v>
      </c>
      <c r="V27" t="s">
        <v>263</v>
      </c>
      <c r="X27" t="s">
        <v>450</v>
      </c>
      <c r="Y27" s="42"/>
    </row>
    <row r="28" spans="1:25" ht="15" x14ac:dyDescent="0.25">
      <c r="A28">
        <v>1.41</v>
      </c>
      <c r="B28">
        <v>3.05</v>
      </c>
      <c r="C28" s="45">
        <f t="shared" si="0"/>
        <v>3.7088710615044818E-2</v>
      </c>
      <c r="D28" s="46">
        <f>IF(OR($A28="",$B28=""),"",A28*'MPTO_working_2-way'!$G27)</f>
        <v>1.4622950819672131</v>
      </c>
      <c r="E28" s="48">
        <f>IF(OR($A28="",$B28=""),"",B28*'MPTO_working_2-way'!$G27)</f>
        <v>3.1631205673758864</v>
      </c>
      <c r="F28" s="46">
        <f>IF(OR($A28="",$B28=""),"",'MPTO_working_2-way'!D27)</f>
        <v>1.4478579244171366</v>
      </c>
      <c r="G28" s="48">
        <f>IF(OR($A28="",$B28=""),"",'MPTO_working_2-way'!E27)</f>
        <v>3.2328509678631834</v>
      </c>
      <c r="H28" s="46">
        <f>IF(OR($A28="",$B28=""),"",'OddsRatio_working_2-way'!M27)</f>
        <v>1.4472135954999581</v>
      </c>
      <c r="I28" s="46">
        <f>IF(OR($A28="",$B28=""),"",'OddsRatio_working_2-way'!N27)</f>
        <v>3.2360679774997889</v>
      </c>
      <c r="J28" s="46">
        <f>IF('Log_working_2-way'!$D27="","",A28^('Log_working_2-way'!$D27))</f>
        <v>1.4405618058266774</v>
      </c>
      <c r="K28" s="48">
        <f>IF('Log_working_2-way'!$D27="","",B28^('Log_working_2-way'!$D27))</f>
        <v>3.2698290836233812</v>
      </c>
      <c r="L28" s="55">
        <f t="shared" si="9"/>
        <v>0.68385650224215244</v>
      </c>
      <c r="M28" s="55">
        <f t="shared" si="10"/>
        <v>0.31614349775784756</v>
      </c>
      <c r="N28" s="56">
        <v>100</v>
      </c>
      <c r="O28" s="56">
        <f t="shared" si="11"/>
        <v>29.078014184397166</v>
      </c>
      <c r="P28" s="56">
        <f t="shared" si="12"/>
        <v>67.21311475409837</v>
      </c>
      <c r="Q28" s="56">
        <f t="shared" si="13"/>
        <v>32.786885245901644</v>
      </c>
      <c r="R28" s="56">
        <f t="shared" si="14"/>
        <v>70.921985815602838</v>
      </c>
      <c r="S28" s="57">
        <f t="shared" si="15"/>
        <v>-3.7088710615044782</v>
      </c>
      <c r="T28" s="57">
        <f t="shared" si="16"/>
        <v>-3.7088710615044675</v>
      </c>
      <c r="U28" t="s">
        <v>264</v>
      </c>
      <c r="V28" t="s">
        <v>265</v>
      </c>
      <c r="X28" t="s">
        <v>450</v>
      </c>
      <c r="Y28" s="42"/>
    </row>
    <row r="29" spans="1:25" ht="15" x14ac:dyDescent="0.25">
      <c r="A29">
        <v>1.58</v>
      </c>
      <c r="B29">
        <v>2.5299999999999998</v>
      </c>
      <c r="C29" s="45">
        <f t="shared" si="0"/>
        <v>2.8168309401110703E-2</v>
      </c>
      <c r="D29" s="46">
        <f>IF(OR($A29="",$B29=""),"",A29*'MPTO_working_2-way'!$G28)</f>
        <v>1.6245059288537549</v>
      </c>
      <c r="E29" s="48">
        <f>IF(OR($A29="",$B29=""),"",B29*'MPTO_working_2-way'!$G28)</f>
        <v>2.6012658227848098</v>
      </c>
      <c r="F29" s="46">
        <f>IF(OR($A29="",$B29=""),"",'MPTO_working_2-way'!D28)</f>
        <v>1.6159598981283099</v>
      </c>
      <c r="G29" s="48">
        <f>IF(OR($A29="",$B29=""),"",'MPTO_working_2-way'!E28)</f>
        <v>2.6234823127912317</v>
      </c>
      <c r="H29" s="46">
        <f>IF(OR($A29="",$B29=""),"",'OddsRatio_working_2-way'!M28)</f>
        <v>1.6156987634551996</v>
      </c>
      <c r="I29" s="46">
        <f>IF(OR($A29="",$B29=""),"",'OddsRatio_working_2-way'!N28)</f>
        <v>2.6241708760111284</v>
      </c>
      <c r="J29" s="46">
        <f>IF('Log_working_2-way'!$D28="","",A29^('Log_working_2-way'!$D28))</f>
        <v>1.6118203487716556</v>
      </c>
      <c r="K29" s="48">
        <f>IF('Log_working_2-way'!$D28="","",B29^('Log_working_2-way'!$D28))</f>
        <v>2.6344667221475415</v>
      </c>
      <c r="L29" s="55">
        <f t="shared" si="9"/>
        <v>0.61557177615571779</v>
      </c>
      <c r="M29" s="55">
        <f t="shared" si="10"/>
        <v>0.38442822384428227</v>
      </c>
      <c r="N29" s="56">
        <v>100</v>
      </c>
      <c r="O29" s="56">
        <f t="shared" si="11"/>
        <v>36.708860759493668</v>
      </c>
      <c r="P29" s="56">
        <f t="shared" si="12"/>
        <v>60.474308300395251</v>
      </c>
      <c r="Q29" s="56">
        <f t="shared" si="13"/>
        <v>39.525691699604749</v>
      </c>
      <c r="R29" s="56">
        <f t="shared" si="14"/>
        <v>63.291139240506325</v>
      </c>
      <c r="S29" s="57">
        <f t="shared" si="15"/>
        <v>-2.8168309401110818</v>
      </c>
      <c r="T29" s="57">
        <f t="shared" si="16"/>
        <v>-2.8168309401110747</v>
      </c>
      <c r="U29" t="s">
        <v>266</v>
      </c>
      <c r="V29" t="s">
        <v>267</v>
      </c>
      <c r="X29" t="s">
        <v>450</v>
      </c>
      <c r="Y29" s="42"/>
    </row>
    <row r="30" spans="1:25" ht="15" x14ac:dyDescent="0.25">
      <c r="A30">
        <v>2.1</v>
      </c>
      <c r="B30">
        <v>1.82</v>
      </c>
      <c r="C30" s="45">
        <f t="shared" si="0"/>
        <v>2.564102564102555E-2</v>
      </c>
      <c r="D30" s="46">
        <f>IF(OR($A30="",$B30=""),"",A30*'MPTO_working_2-way'!$G29)</f>
        <v>2.1538461538461537</v>
      </c>
      <c r="E30" s="48">
        <f>IF(OR($A30="",$B30=""),"",B30*'MPTO_working_2-way'!$G29)</f>
        <v>1.8666666666666665</v>
      </c>
      <c r="F30" s="46">
        <f>IF(OR($A30="",$B30=""),"",'MPTO_working_2-way'!D29)</f>
        <v>2.1581027667984189</v>
      </c>
      <c r="G30" s="48">
        <f>IF(OR($A30="",$B30=""),"",'MPTO_working_2-way'!E29)</f>
        <v>1.8634812286689417</v>
      </c>
      <c r="H30" s="46">
        <f>IF(OR($A30="",$B30=""),"",'OddsRatio_working_2-way'!M29)</f>
        <v>2.1582156166423188</v>
      </c>
      <c r="I30" s="46">
        <f>IF(OR($A30="",$B30=""),"",'OddsRatio_working_2-way'!N29)</f>
        <v>1.8633970960424553</v>
      </c>
      <c r="J30" s="46">
        <f>IF('Log_working_2-way'!$D29="","",A30^('Log_working_2-way'!$D29))</f>
        <v>2.1601478979644413</v>
      </c>
      <c r="K30" s="48">
        <f>IF('Log_working_2-way'!$D29="","",B30^('Log_working_2-way'!$D29))</f>
        <v>1.8619590672487212</v>
      </c>
      <c r="L30" s="55">
        <f t="shared" si="9"/>
        <v>0.4642857142857143</v>
      </c>
      <c r="M30" s="55">
        <f t="shared" si="10"/>
        <v>0.53571428571428581</v>
      </c>
      <c r="N30" s="56">
        <v>100</v>
      </c>
      <c r="O30" s="56">
        <f t="shared" si="11"/>
        <v>52.38095238095238</v>
      </c>
      <c r="P30" s="56">
        <f t="shared" si="12"/>
        <v>45.054945054945051</v>
      </c>
      <c r="Q30" s="56">
        <f t="shared" si="13"/>
        <v>54.945054945054942</v>
      </c>
      <c r="R30" s="56">
        <f t="shared" si="14"/>
        <v>47.619047619047613</v>
      </c>
      <c r="S30" s="57">
        <f t="shared" si="15"/>
        <v>-2.5641025641025621</v>
      </c>
      <c r="T30" s="57">
        <f t="shared" si="16"/>
        <v>-2.5641025641025621</v>
      </c>
      <c r="U30" t="s">
        <v>268</v>
      </c>
      <c r="V30" t="s">
        <v>269</v>
      </c>
      <c r="X30" t="s">
        <v>450</v>
      </c>
      <c r="Y30" s="53"/>
    </row>
    <row r="31" spans="1:25" ht="15" x14ac:dyDescent="0.25">
      <c r="A31">
        <v>1.39</v>
      </c>
      <c r="B31">
        <v>3.18</v>
      </c>
      <c r="C31" s="45">
        <f t="shared" si="0"/>
        <v>3.3889869236686243E-2</v>
      </c>
      <c r="D31" s="46">
        <f>IF(OR($A31="",$B31=""),"",A31*'MPTO_working_2-way'!$G30)</f>
        <v>1.4371069182389937</v>
      </c>
      <c r="E31" s="48">
        <f>IF(OR($A31="",$B31=""),"",B31*'MPTO_working_2-way'!$G30)</f>
        <v>3.2877697841726623</v>
      </c>
      <c r="F31" s="46">
        <f>IF(OR($A31="",$B31=""),"",'MPTO_working_2-way'!D30)</f>
        <v>1.4235290328813888</v>
      </c>
      <c r="G31" s="48">
        <f>IF(OR($A31="",$B31=""),"",'MPTO_working_2-way'!E30)</f>
        <v>3.3611132233290251</v>
      </c>
      <c r="H31" s="46">
        <f>IF(OR($A31="",$B31=""),"",'OddsRatio_working_2-way'!M30)</f>
        <v>1.4229646351278169</v>
      </c>
      <c r="I31" s="46">
        <f>IF(OR($A31="",$B31=""),"",'OddsRatio_working_2-way'!N30)</f>
        <v>3.3642638578939512</v>
      </c>
      <c r="J31" s="46">
        <f>IF('Log_working_2-way'!$D30="","",A31^('Log_working_2-way'!$D30))</f>
        <v>1.4166989483248567</v>
      </c>
      <c r="K31" s="48">
        <f>IF('Log_working_2-way'!$D30="","",B31^('Log_working_2-way'!$D30))</f>
        <v>3.3998140720522123</v>
      </c>
      <c r="L31" s="55">
        <f t="shared" si="9"/>
        <v>0.69584245076586437</v>
      </c>
      <c r="M31" s="55">
        <f t="shared" si="10"/>
        <v>0.30415754923413563</v>
      </c>
      <c r="N31" s="56">
        <v>100</v>
      </c>
      <c r="O31" s="56">
        <f t="shared" si="11"/>
        <v>28.057553956834536</v>
      </c>
      <c r="P31" s="56">
        <f t="shared" si="12"/>
        <v>68.55345911949685</v>
      </c>
      <c r="Q31" s="56">
        <f t="shared" si="13"/>
        <v>31.446540880503143</v>
      </c>
      <c r="R31" s="56">
        <f t="shared" si="14"/>
        <v>71.942446043165475</v>
      </c>
      <c r="S31" s="57">
        <f t="shared" si="15"/>
        <v>-3.3889869236686074</v>
      </c>
      <c r="T31" s="57">
        <f t="shared" si="16"/>
        <v>-3.3889869236686252</v>
      </c>
      <c r="U31" t="s">
        <v>270</v>
      </c>
      <c r="V31" t="s">
        <v>271</v>
      </c>
      <c r="X31" t="s">
        <v>450</v>
      </c>
      <c r="Y31" s="42"/>
    </row>
    <row r="32" spans="1:25" ht="15" x14ac:dyDescent="0.25">
      <c r="A32">
        <v>1.73</v>
      </c>
      <c r="B32">
        <v>2.19</v>
      </c>
      <c r="C32" s="45">
        <f t="shared" si="0"/>
        <v>3.4655686647135031E-2</v>
      </c>
      <c r="D32" s="46">
        <f>IF(OR($A32="",$B32=""),"",A32*'MPTO_working_2-way'!$G31)</f>
        <v>1.7899543378995435</v>
      </c>
      <c r="E32" s="48">
        <f>IF(OR($A32="",$B32=""),"",B32*'MPTO_working_2-way'!$G31)</f>
        <v>2.2658959537572256</v>
      </c>
      <c r="F32" s="46">
        <f>IF(OR($A32="",$B32=""),"",'MPTO_working_2-way'!D31)</f>
        <v>1.7834631769717797</v>
      </c>
      <c r="G32" s="48">
        <f>IF(OR($A32="",$B32=""),"",'MPTO_working_2-way'!E31)</f>
        <v>2.2763841740018629</v>
      </c>
      <c r="H32" s="46">
        <f>IF(OR($A32="",$B32=""),"",'OddsRatio_working_2-way'!M31)</f>
        <v>1.7832275391935992</v>
      </c>
      <c r="I32" s="46">
        <f>IF(OR($A32="",$B32=""),"",'OddsRatio_working_2-way'!N31)</f>
        <v>2.2767681803292916</v>
      </c>
      <c r="J32" s="46">
        <f>IF('Log_working_2-way'!$D31="","",A32^('Log_working_2-way'!$D31))</f>
        <v>1.7802790428165938</v>
      </c>
      <c r="K32" s="48">
        <f>IF('Log_working_2-way'!$D31="","",B32^('Log_working_2-way'!$D31))</f>
        <v>2.2815927958159761</v>
      </c>
      <c r="L32" s="55">
        <f t="shared" si="9"/>
        <v>0.55867346938775508</v>
      </c>
      <c r="M32" s="55">
        <f t="shared" si="10"/>
        <v>0.44132653061224486</v>
      </c>
      <c r="N32" s="56">
        <v>100</v>
      </c>
      <c r="O32" s="56">
        <f t="shared" si="11"/>
        <v>42.196531791907518</v>
      </c>
      <c r="P32" s="56">
        <f t="shared" si="12"/>
        <v>54.337899543379002</v>
      </c>
      <c r="Q32" s="56">
        <f t="shared" si="13"/>
        <v>45.662100456621005</v>
      </c>
      <c r="R32" s="56">
        <f t="shared" si="14"/>
        <v>57.80346820809249</v>
      </c>
      <c r="S32" s="57">
        <f t="shared" si="15"/>
        <v>-3.4655686647134871</v>
      </c>
      <c r="T32" s="57">
        <f t="shared" si="16"/>
        <v>-3.4655686647134871</v>
      </c>
      <c r="U32" t="s">
        <v>272</v>
      </c>
      <c r="V32" t="s">
        <v>273</v>
      </c>
      <c r="X32" t="s">
        <v>450</v>
      </c>
      <c r="Y32" s="53"/>
    </row>
    <row r="33" spans="1:25" ht="15" x14ac:dyDescent="0.25">
      <c r="A33">
        <v>1.4830000000000001</v>
      </c>
      <c r="B33">
        <v>2.64</v>
      </c>
      <c r="C33" s="45">
        <f t="shared" si="0"/>
        <v>5.3096712233597021E-2</v>
      </c>
      <c r="D33" s="46">
        <f>IF(OR($A33="",$B33=""),"",A33*'MPTO_working_2-way'!$G32)</f>
        <v>1.5617424242424245</v>
      </c>
      <c r="E33" s="48">
        <f>IF(OR($A33="",$B33=""),"",B33*'MPTO_working_2-way'!$G32)</f>
        <v>2.7801753202966961</v>
      </c>
      <c r="F33" s="46">
        <f>IF(OR($A33="",$B33=""),"",'MPTO_working_2-way'!D32)</f>
        <v>1.5437805099248443</v>
      </c>
      <c r="G33" s="48">
        <f>IF(OR($A33="",$B33=""),"",'MPTO_working_2-way'!E32)</f>
        <v>2.8389772743752997</v>
      </c>
      <c r="H33" s="46">
        <f>IF(OR($A33="",$B33=""),"",'OddsRatio_working_2-way'!M32)</f>
        <v>1.5426897779781295</v>
      </c>
      <c r="I33" s="46">
        <f>IF(OR($A33="",$B33=""),"",'OddsRatio_working_2-way'!N32)</f>
        <v>2.8426733662197359</v>
      </c>
      <c r="J33" s="46">
        <f>IF('Log_working_2-way'!$D32="","",A33^('Log_working_2-way'!$D32))</f>
        <v>1.5344121622727329</v>
      </c>
      <c r="K33" s="48">
        <f>IF('Log_working_2-way'!$D32="","",B33^('Log_working_2-way'!$D32))</f>
        <v>2.8712148985177577</v>
      </c>
      <c r="L33" s="55">
        <f t="shared" si="9"/>
        <v>0.64031045355323779</v>
      </c>
      <c r="M33" s="55">
        <f t="shared" si="10"/>
        <v>0.35968954644676204</v>
      </c>
      <c r="N33" s="56">
        <v>100</v>
      </c>
      <c r="O33" s="56">
        <f t="shared" si="11"/>
        <v>32.569116655428196</v>
      </c>
      <c r="P33" s="56">
        <f t="shared" si="12"/>
        <v>62.121212121212118</v>
      </c>
      <c r="Q33" s="56">
        <f t="shared" si="13"/>
        <v>37.878787878787875</v>
      </c>
      <c r="R33" s="56">
        <f t="shared" si="14"/>
        <v>67.430883344571811</v>
      </c>
      <c r="S33" s="57">
        <f t="shared" si="15"/>
        <v>-5.309671223359679</v>
      </c>
      <c r="T33" s="57">
        <f t="shared" si="16"/>
        <v>-5.3096712233596932</v>
      </c>
      <c r="U33" t="s">
        <v>274</v>
      </c>
      <c r="V33" t="s">
        <v>275</v>
      </c>
      <c r="X33" t="s">
        <v>450</v>
      </c>
      <c r="Y33" s="42"/>
    </row>
    <row r="34" spans="1:25" ht="15" x14ac:dyDescent="0.25">
      <c r="A34">
        <v>1.83</v>
      </c>
      <c r="B34">
        <v>2.06</v>
      </c>
      <c r="C34" s="45">
        <f t="shared" si="0"/>
        <v>3.1884980635577431E-2</v>
      </c>
      <c r="D34" s="46">
        <f>IF(OR($A34="",$B34=""),"",A34*'MPTO_working_2-way'!$G33)</f>
        <v>1.8883495145631068</v>
      </c>
      <c r="E34" s="48">
        <f>IF(OR($A34="",$B34=""),"",B34*'MPTO_working_2-way'!$G33)</f>
        <v>2.1256830601092895</v>
      </c>
      <c r="F34" s="46">
        <f>IF(OR($A34="",$B34=""),"",'MPTO_working_2-way'!D33)</f>
        <v>1.8849942497124856</v>
      </c>
      <c r="G34" s="48">
        <f>IF(OR($A34="",$B34=""),"",'MPTO_working_2-way'!E33)</f>
        <v>2.1299508446804905</v>
      </c>
      <c r="H34" s="46">
        <f>IF(OR($A34="",$B34=""),"",'OddsRatio_working_2-way'!M33)</f>
        <v>1.8848835335367746</v>
      </c>
      <c r="I34" s="46">
        <f>IF(OR($A34="",$B34=""),"",'OddsRatio_working_2-way'!N33)</f>
        <v>2.1300922235529893</v>
      </c>
      <c r="J34" s="46">
        <f>IF('Log_working_2-way'!$D33="","",A34^('Log_working_2-way'!$D33))</f>
        <v>1.8833614398916756</v>
      </c>
      <c r="K34" s="48">
        <f>IF('Log_working_2-way'!$D33="","",B34^('Log_working_2-way'!$D33))</f>
        <v>2.1320394516231058</v>
      </c>
      <c r="L34" s="55">
        <f t="shared" si="9"/>
        <v>0.5295629820051414</v>
      </c>
      <c r="M34" s="55">
        <f t="shared" si="10"/>
        <v>0.47043701799485865</v>
      </c>
      <c r="N34" s="56">
        <v>100</v>
      </c>
      <c r="O34" s="56">
        <f t="shared" si="11"/>
        <v>45.355191256830594</v>
      </c>
      <c r="P34" s="56">
        <f t="shared" si="12"/>
        <v>51.456310679611654</v>
      </c>
      <c r="Q34" s="56">
        <f t="shared" si="13"/>
        <v>48.543689320388353</v>
      </c>
      <c r="R34" s="56">
        <f t="shared" si="14"/>
        <v>54.644808743169392</v>
      </c>
      <c r="S34" s="57">
        <f t="shared" si="15"/>
        <v>-3.1884980635577591</v>
      </c>
      <c r="T34" s="57">
        <f t="shared" si="16"/>
        <v>-3.1884980635577378</v>
      </c>
      <c r="U34" t="s">
        <v>276</v>
      </c>
      <c r="V34" t="s">
        <v>277</v>
      </c>
      <c r="X34" t="s">
        <v>450</v>
      </c>
      <c r="Y34" s="42"/>
    </row>
    <row r="35" spans="1:25" ht="15" x14ac:dyDescent="0.25">
      <c r="A35">
        <v>1.7090000000000001</v>
      </c>
      <c r="B35">
        <v>2.25</v>
      </c>
      <c r="C35" s="45">
        <f t="shared" si="0"/>
        <v>2.9581951758663294E-2</v>
      </c>
      <c r="D35" s="46">
        <f>IF(OR($A35="",$B35=""),"",A35*'MPTO_working_2-way'!$G34)</f>
        <v>1.7595555555555555</v>
      </c>
      <c r="E35" s="48">
        <f>IF(OR($A35="",$B35=""),"",B35*'MPTO_working_2-way'!$G34)</f>
        <v>2.3165593914569924</v>
      </c>
      <c r="F35" s="46">
        <f>IF(OR($A35="",$B35=""),"",'MPTO_working_2-way'!D34)</f>
        <v>1.753320034197777</v>
      </c>
      <c r="G35" s="48">
        <f>IF(OR($A35="",$B35=""),"",'MPTO_working_2-way'!E34)</f>
        <v>2.327457062873572</v>
      </c>
      <c r="H35" s="46">
        <f>IF(OR($A35="",$B35=""),"",'OddsRatio_working_2-way'!M34)</f>
        <v>1.7531268153505095</v>
      </c>
      <c r="I35" s="46">
        <f>IF(OR($A35="",$B35=""),"",'OddsRatio_working_2-way'!N34)</f>
        <v>2.3277976293203619</v>
      </c>
      <c r="J35" s="46">
        <f>IF('Log_working_2-way'!$D34="","",A35^('Log_working_2-way'!$D34))</f>
        <v>1.7503037058476785</v>
      </c>
      <c r="K35" s="48">
        <f>IF('Log_working_2-way'!$D34="","",B35^('Log_working_2-way'!$D34))</f>
        <v>2.3327936303742467</v>
      </c>
      <c r="L35" s="55">
        <f t="shared" si="9"/>
        <v>0.56832533468047486</v>
      </c>
      <c r="M35" s="55">
        <f t="shared" si="10"/>
        <v>0.43167466531952514</v>
      </c>
      <c r="N35" s="56">
        <v>100</v>
      </c>
      <c r="O35" s="56">
        <f t="shared" si="11"/>
        <v>41.486249268578113</v>
      </c>
      <c r="P35" s="56">
        <f t="shared" si="12"/>
        <v>55.55555555555555</v>
      </c>
      <c r="Q35" s="56">
        <f t="shared" si="13"/>
        <v>44.444444444444443</v>
      </c>
      <c r="R35" s="56">
        <f t="shared" si="14"/>
        <v>58.513750731421879</v>
      </c>
      <c r="S35" s="57">
        <f t="shared" si="15"/>
        <v>-2.9581951758663294</v>
      </c>
      <c r="T35" s="57">
        <f t="shared" si="16"/>
        <v>-2.9581951758663294</v>
      </c>
      <c r="U35" t="s">
        <v>34</v>
      </c>
      <c r="V35" t="s">
        <v>75</v>
      </c>
      <c r="X35" t="s">
        <v>450</v>
      </c>
      <c r="Y35" s="42"/>
    </row>
    <row r="36" spans="1:25" ht="15" x14ac:dyDescent="0.25">
      <c r="A36">
        <v>1.6</v>
      </c>
      <c r="B36">
        <v>2.4700000000000002</v>
      </c>
      <c r="C36" s="45">
        <f t="shared" si="0"/>
        <v>2.9858299595141746E-2</v>
      </c>
      <c r="D36" s="46">
        <f>IF(OR($A36="",$B36=""),"",A36*'MPTO_working_2-way'!$G35)</f>
        <v>1.6477732793522268</v>
      </c>
      <c r="E36" s="48">
        <f>IF(OR($A36="",$B36=""),"",B36*'MPTO_working_2-way'!$G35)</f>
        <v>2.5437500000000002</v>
      </c>
      <c r="F36" s="46">
        <f>IF(OR($A36="",$B36=""),"",'MPTO_working_2-way'!D35)</f>
        <v>1.6391538780588968</v>
      </c>
      <c r="G36" s="48">
        <f>IF(OR($A36="",$B36=""),"",'MPTO_working_2-way'!E35)</f>
        <v>2.5645684620376383</v>
      </c>
      <c r="H36" s="46">
        <f>IF(OR($A36="",$B36=""),"",'OddsRatio_working_2-way'!M35)</f>
        <v>1.6388765649999402</v>
      </c>
      <c r="I36" s="46">
        <f>IF(OR($A36="",$B36=""),"",'OddsRatio_working_2-way'!N35)</f>
        <v>2.5652475842498532</v>
      </c>
      <c r="J36" s="46">
        <f>IF('Log_working_2-way'!$D35="","",A36^('Log_working_2-way'!$D35))</f>
        <v>1.634964638533341</v>
      </c>
      <c r="K36" s="48">
        <f>IF('Log_working_2-way'!$D35="","",B36^('Log_working_2-way'!$D35))</f>
        <v>2.5748908511028135</v>
      </c>
      <c r="L36" s="55">
        <f t="shared" si="9"/>
        <v>0.60687960687960685</v>
      </c>
      <c r="M36" s="55">
        <f t="shared" si="10"/>
        <v>0.3931203931203931</v>
      </c>
      <c r="N36" s="56">
        <v>100</v>
      </c>
      <c r="O36" s="56">
        <f t="shared" si="11"/>
        <v>37.5</v>
      </c>
      <c r="P36" s="56">
        <f t="shared" si="12"/>
        <v>59.514170040485837</v>
      </c>
      <c r="Q36" s="56">
        <f t="shared" si="13"/>
        <v>40.48582995951417</v>
      </c>
      <c r="R36" s="56">
        <f t="shared" si="14"/>
        <v>62.5</v>
      </c>
      <c r="S36" s="57">
        <f t="shared" si="15"/>
        <v>-2.9858299595141702</v>
      </c>
      <c r="T36" s="57">
        <f t="shared" si="16"/>
        <v>-2.9858299595141631</v>
      </c>
      <c r="U36" t="s">
        <v>135</v>
      </c>
      <c r="V36" t="s">
        <v>68</v>
      </c>
      <c r="X36" t="s">
        <v>450</v>
      </c>
      <c r="Y36" s="42"/>
    </row>
    <row r="37" spans="1:25" ht="15" x14ac:dyDescent="0.25">
      <c r="A37">
        <v>1.9</v>
      </c>
      <c r="B37">
        <v>2.0099999999999998</v>
      </c>
      <c r="C37" s="45">
        <f t="shared" si="0"/>
        <v>2.3828227284629522E-2</v>
      </c>
      <c r="D37" s="46">
        <f>IF(OR($A37="",$B37=""),"",A37*'MPTO_working_2-way'!$G36)</f>
        <v>1.9452736318407959</v>
      </c>
      <c r="E37" s="48">
        <f>IF(OR($A37="",$B37=""),"",B37*'MPTO_working_2-way'!$G36)</f>
        <v>2.0578947368421052</v>
      </c>
      <c r="F37" s="46">
        <f>IF(OR($A37="",$B37=""),"",'MPTO_working_2-way'!D36)</f>
        <v>1.9440061084245355</v>
      </c>
      <c r="G37" s="48">
        <f>IF(OR($A37="",$B37=""),"",'MPTO_working_2-way'!E36)</f>
        <v>2.05931517929361</v>
      </c>
      <c r="H37" s="46">
        <f>IF(OR($A37="",$B37=""),"",'OddsRatio_working_2-way'!M36)</f>
        <v>1.9439751632913294</v>
      </c>
      <c r="I37" s="46">
        <f>IF(OR($A37="",$B37=""),"",'OddsRatio_working_2-way'!N36)</f>
        <v>2.0593499054713802</v>
      </c>
      <c r="J37" s="46">
        <f>IF('Log_working_2-way'!$D36="","",A37^('Log_working_2-way'!$D36))</f>
        <v>1.9434033475162076</v>
      </c>
      <c r="K37" s="48">
        <f>IF('Log_working_2-way'!$D36="","",B37^('Log_working_2-way'!$D36))</f>
        <v>2.0599919987911819</v>
      </c>
      <c r="L37" s="55">
        <f t="shared" si="9"/>
        <v>0.51406649616368294</v>
      </c>
      <c r="M37" s="55">
        <f t="shared" si="10"/>
        <v>0.48593350383631717</v>
      </c>
      <c r="N37" s="56">
        <v>100</v>
      </c>
      <c r="O37" s="56">
        <f t="shared" si="11"/>
        <v>47.368421052631575</v>
      </c>
      <c r="P37" s="56">
        <f t="shared" si="12"/>
        <v>50.248756218905463</v>
      </c>
      <c r="Q37" s="56">
        <f t="shared" si="13"/>
        <v>49.751243781094537</v>
      </c>
      <c r="R37" s="56">
        <f t="shared" si="14"/>
        <v>52.631578947368418</v>
      </c>
      <c r="S37" s="57">
        <f t="shared" si="15"/>
        <v>-2.3828227284629619</v>
      </c>
      <c r="T37" s="57">
        <f t="shared" si="16"/>
        <v>-2.3828227284629548</v>
      </c>
      <c r="U37" t="s">
        <v>134</v>
      </c>
      <c r="V37" t="s">
        <v>38</v>
      </c>
      <c r="X37" t="s">
        <v>450</v>
      </c>
      <c r="Y37" s="42"/>
    </row>
    <row r="38" spans="1:25" ht="15" x14ac:dyDescent="0.25">
      <c r="A38">
        <v>2.17</v>
      </c>
      <c r="B38">
        <v>1.76</v>
      </c>
      <c r="C38" s="45">
        <f t="shared" si="0"/>
        <v>2.9011311269375728E-2</v>
      </c>
      <c r="D38" s="46">
        <f>IF(OR($A38="",$B38=""),"",A38*'MPTO_working_2-way'!$G37)</f>
        <v>2.2329545454545454</v>
      </c>
      <c r="E38" s="48">
        <f>IF(OR($A38="",$B38=""),"",B38*'MPTO_working_2-way'!$G37)</f>
        <v>1.8110599078341012</v>
      </c>
      <c r="F38" s="46">
        <f>IF(OR($A38="",$B38=""),"",'MPTO_working_2-way'!D37)</f>
        <v>2.2405256365129644</v>
      </c>
      <c r="G38" s="48">
        <f>IF(OR($A38="",$B38=""),"",'MPTO_working_2-way'!E37)</f>
        <v>1.8061099025820484</v>
      </c>
      <c r="H38" s="46">
        <f>IF(OR($A38="",$B38=""),"",'OddsRatio_working_2-way'!M37)</f>
        <v>2.2407552878027661</v>
      </c>
      <c r="I38" s="46">
        <f>IF(OR($A38="",$B38=""),"",'OddsRatio_working_2-way'!N37)</f>
        <v>1.8059606997693183</v>
      </c>
      <c r="J38" s="46">
        <f>IF('Log_working_2-way'!$D37="","",A38^('Log_working_2-way'!$D37))</f>
        <v>2.2442129030289037</v>
      </c>
      <c r="K38" s="48">
        <f>IF('Log_working_2-way'!$D37="","",B38^('Log_working_2-way'!$D37))</f>
        <v>1.8037209689479914</v>
      </c>
      <c r="L38" s="55">
        <f t="shared" si="9"/>
        <v>0.44783715012722647</v>
      </c>
      <c r="M38" s="55">
        <f t="shared" si="10"/>
        <v>0.55216284987277364</v>
      </c>
      <c r="N38" s="56">
        <v>100</v>
      </c>
      <c r="O38" s="56">
        <f t="shared" si="11"/>
        <v>53.917050691244242</v>
      </c>
      <c r="P38" s="56">
        <f t="shared" si="12"/>
        <v>43.181818181818187</v>
      </c>
      <c r="Q38" s="56">
        <f t="shared" si="13"/>
        <v>56.81818181818182</v>
      </c>
      <c r="R38" s="56">
        <f t="shared" si="14"/>
        <v>46.082949308755758</v>
      </c>
      <c r="S38" s="57">
        <f t="shared" si="15"/>
        <v>-2.9011311269375781</v>
      </c>
      <c r="T38" s="57">
        <f t="shared" si="16"/>
        <v>-2.901131126937571</v>
      </c>
      <c r="U38" t="s">
        <v>69</v>
      </c>
      <c r="V38" t="s">
        <v>41</v>
      </c>
      <c r="X38" t="s">
        <v>450</v>
      </c>
      <c r="Y38" s="42"/>
    </row>
    <row r="39" spans="1:25" ht="15" x14ac:dyDescent="0.25">
      <c r="A39">
        <v>1.93</v>
      </c>
      <c r="B39">
        <v>1.96</v>
      </c>
      <c r="C39" s="45">
        <f t="shared" si="0"/>
        <v>2.8338796658559762E-2</v>
      </c>
      <c r="D39" s="46">
        <f>IF(OR($A39="",$B39=""),"",A39*'MPTO_working_2-way'!$G38)</f>
        <v>1.9846938775510203</v>
      </c>
      <c r="E39" s="48">
        <f>IF(OR($A39="",$B39=""),"",B39*'MPTO_working_2-way'!$G38)</f>
        <v>2.0155440414507773</v>
      </c>
      <c r="F39" s="46">
        <f>IF(OR($A39="",$B39=""),"",'MPTO_working_2-way'!D38)</f>
        <v>1.9842635333613092</v>
      </c>
      <c r="G39" s="48">
        <f>IF(OR($A39="",$B39=""),"",'MPTO_working_2-way'!E38)</f>
        <v>2.0159880622468553</v>
      </c>
      <c r="H39" s="46">
        <f>IF(OR($A39="",$B39=""),"",'OddsRatio_working_2-way'!M38)</f>
        <v>1.9842509842514759</v>
      </c>
      <c r="I39" s="46">
        <f>IF(OR($A39="",$B39=""),"",'OddsRatio_working_2-way'!N38)</f>
        <v>2.0160010160015238</v>
      </c>
      <c r="J39" s="46">
        <f>IF('Log_working_2-way'!$D38="","",A39^('Log_working_2-way'!$D38))</f>
        <v>1.9840560014719333</v>
      </c>
      <c r="K39" s="48">
        <f>IF('Log_working_2-way'!$D38="","",B39^('Log_working_2-way'!$D38))</f>
        <v>2.0162023284286739</v>
      </c>
      <c r="L39" s="55">
        <f t="shared" si="9"/>
        <v>0.50385604113110538</v>
      </c>
      <c r="M39" s="55">
        <f t="shared" si="10"/>
        <v>0.49614395886889456</v>
      </c>
      <c r="N39" s="56">
        <v>100</v>
      </c>
      <c r="O39" s="56">
        <f t="shared" si="11"/>
        <v>48.186528497409334</v>
      </c>
      <c r="P39" s="56">
        <f t="shared" si="12"/>
        <v>48.979591836734699</v>
      </c>
      <c r="Q39" s="56">
        <f t="shared" si="13"/>
        <v>51.020408163265309</v>
      </c>
      <c r="R39" s="56">
        <f t="shared" si="14"/>
        <v>51.81347150259068</v>
      </c>
      <c r="S39" s="57">
        <f t="shared" si="15"/>
        <v>-2.8338796658559744</v>
      </c>
      <c r="T39" s="57">
        <f t="shared" si="16"/>
        <v>-2.8338796658559815</v>
      </c>
      <c r="U39" t="s">
        <v>37</v>
      </c>
      <c r="V39" t="s">
        <v>48</v>
      </c>
      <c r="X39" t="s">
        <v>450</v>
      </c>
      <c r="Y39" s="42"/>
    </row>
    <row r="40" spans="1:25" ht="15" x14ac:dyDescent="0.25">
      <c r="A40">
        <v>2.65</v>
      </c>
      <c r="B40">
        <v>1.52</v>
      </c>
      <c r="C40" s="45">
        <f t="shared" si="0"/>
        <v>3.5253227408142962E-2</v>
      </c>
      <c r="D40" s="46">
        <f>IF(OR($A40="",$B40=""),"",A40*'MPTO_working_2-way'!$G39)</f>
        <v>2.7434210526315788</v>
      </c>
      <c r="E40" s="48">
        <f>IF(OR($A40="",$B40=""),"",B40*'MPTO_working_2-way'!$G39)</f>
        <v>1.5735849056603772</v>
      </c>
      <c r="F40" s="46">
        <f>IF(OR($A40="",$B40=""),"",'MPTO_working_2-way'!D39)</f>
        <v>2.7798481711525187</v>
      </c>
      <c r="G40" s="48">
        <f>IF(OR($A40="",$B40=""),"",'MPTO_working_2-way'!E39)</f>
        <v>1.5618456766188444</v>
      </c>
      <c r="H40" s="46">
        <f>IF(OR($A40="",$B40=""),"",'OddsRatio_working_2-way'!M39)</f>
        <v>2.7813132579860622</v>
      </c>
      <c r="I40" s="46">
        <f>IF(OR($A40="",$B40=""),"",'OddsRatio_working_2-way'!N39)</f>
        <v>1.5613835722137892</v>
      </c>
      <c r="J40" s="46">
        <f>IF('Log_working_2-way'!$D39="","",A40^('Log_working_2-way'!$D39))</f>
        <v>2.7984845374611047</v>
      </c>
      <c r="K40" s="48">
        <f>IF('Log_working_2-way'!$D39="","",B40^('Log_working_2-way'!$D39))</f>
        <v>1.5560236850362179</v>
      </c>
      <c r="L40" s="55">
        <f t="shared" si="9"/>
        <v>0.36450839328537171</v>
      </c>
      <c r="M40" s="55">
        <f t="shared" si="10"/>
        <v>0.63549160671462834</v>
      </c>
      <c r="N40" s="56">
        <v>100</v>
      </c>
      <c r="O40" s="56">
        <f t="shared" si="11"/>
        <v>62.264150943396231</v>
      </c>
      <c r="P40" s="56">
        <f t="shared" si="12"/>
        <v>34.21052631578948</v>
      </c>
      <c r="Q40" s="56">
        <f t="shared" si="13"/>
        <v>65.789473684210535</v>
      </c>
      <c r="R40" s="56">
        <f t="shared" si="14"/>
        <v>37.735849056603776</v>
      </c>
      <c r="S40" s="57">
        <f t="shared" si="15"/>
        <v>-3.5253227408143033</v>
      </c>
      <c r="T40" s="57">
        <f t="shared" si="16"/>
        <v>-3.5253227408142962</v>
      </c>
      <c r="U40" t="s">
        <v>80</v>
      </c>
      <c r="V40" t="s">
        <v>77</v>
      </c>
      <c r="X40" t="s">
        <v>450</v>
      </c>
      <c r="Y40" s="42"/>
    </row>
    <row r="41" spans="1:25" ht="15" x14ac:dyDescent="0.25">
      <c r="A41">
        <v>2.08</v>
      </c>
      <c r="B41">
        <v>1.82</v>
      </c>
      <c r="C41" s="45">
        <f t="shared" si="0"/>
        <v>3.0219780219780112E-2</v>
      </c>
      <c r="D41" s="46">
        <f>IF(OR($A41="",$B41=""),"",A41*'MPTO_working_2-way'!$G40)</f>
        <v>2.1428571428571428</v>
      </c>
      <c r="E41" s="48">
        <f>IF(OR($A41="",$B41=""),"",B41*'MPTO_working_2-way'!$G40)</f>
        <v>1.8749999999999998</v>
      </c>
      <c r="F41" s="46">
        <f>IF(OR($A41="",$B41=""),"",'MPTO_working_2-way'!D40)</f>
        <v>2.1474926253687316</v>
      </c>
      <c r="G41" s="48">
        <f>IF(OR($A41="",$B41=""),"",'MPTO_working_2-way'!E40)</f>
        <v>1.8714652956298199</v>
      </c>
      <c r="H41" s="46">
        <f>IF(OR($A41="",$B41=""),"",'OddsRatio_working_2-way'!M40)</f>
        <v>2.1476380835140083</v>
      </c>
      <c r="I41" s="46">
        <f>IF(OR($A41="",$B41=""),"",'OddsRatio_working_2-way'!N40)</f>
        <v>1.8713548411865626</v>
      </c>
      <c r="J41" s="46">
        <f>IF('Log_working_2-way'!$D40="","",A41^('Log_working_2-way'!$D40))</f>
        <v>2.1497509176455911</v>
      </c>
      <c r="K41" s="48">
        <f>IF('Log_working_2-way'!$D40="","",B41^('Log_working_2-way'!$D40))</f>
        <v>1.8697536002386808</v>
      </c>
      <c r="L41" s="55">
        <f t="shared" si="9"/>
        <v>0.46666666666666667</v>
      </c>
      <c r="M41" s="55">
        <f t="shared" si="10"/>
        <v>0.53333333333333344</v>
      </c>
      <c r="N41" s="56">
        <v>100</v>
      </c>
      <c r="O41" s="56">
        <f t="shared" si="11"/>
        <v>51.92307692307692</v>
      </c>
      <c r="P41" s="56">
        <f t="shared" si="12"/>
        <v>45.054945054945051</v>
      </c>
      <c r="Q41" s="56">
        <f t="shared" si="13"/>
        <v>54.945054945054942</v>
      </c>
      <c r="R41" s="56">
        <f t="shared" si="14"/>
        <v>48.076923076923073</v>
      </c>
      <c r="S41" s="57">
        <f t="shared" si="15"/>
        <v>-3.0219780219780219</v>
      </c>
      <c r="T41" s="57">
        <f t="shared" si="16"/>
        <v>-3.0219780219780219</v>
      </c>
      <c r="U41" t="s">
        <v>42</v>
      </c>
      <c r="V41" t="s">
        <v>46</v>
      </c>
      <c r="X41" t="s">
        <v>450</v>
      </c>
      <c r="Y41" s="42"/>
    </row>
    <row r="42" spans="1:25" ht="15" x14ac:dyDescent="0.25">
      <c r="A42">
        <v>2.2599999999999998</v>
      </c>
      <c r="B42">
        <v>1.69</v>
      </c>
      <c r="C42" s="45">
        <f t="shared" si="0"/>
        <v>3.4193852437555794E-2</v>
      </c>
      <c r="D42" s="46">
        <f>IF(OR($A42="",$B42=""),"",A42*'MPTO_working_2-way'!$G41)</f>
        <v>2.3372781065088759</v>
      </c>
      <c r="E42" s="48">
        <f>IF(OR($A42="",$B42=""),"",B42*'MPTO_working_2-way'!$G41)</f>
        <v>1.7477876106194692</v>
      </c>
      <c r="F42" s="46">
        <f>IF(OR($A42="",$B42=""),"",'MPTO_working_2-way'!D41)</f>
        <v>2.3508340001231001</v>
      </c>
      <c r="G42" s="48">
        <f>IF(OR($A42="",$B42=""),"",'MPTO_working_2-way'!E41)</f>
        <v>1.740283410033262</v>
      </c>
      <c r="H42" s="46">
        <f>IF(OR($A42="",$B42=""),"",'OddsRatio_working_2-way'!M41)</f>
        <v>2.351327849384353</v>
      </c>
      <c r="I42" s="46">
        <f>IF(OR($A42="",$B42=""),"",'OddsRatio_working_2-way'!N41)</f>
        <v>1.7400128699009547</v>
      </c>
      <c r="J42" s="46">
        <f>IF('Log_working_2-way'!$D41="","",A42^('Log_working_2-way'!$D41))</f>
        <v>2.3575800032398484</v>
      </c>
      <c r="K42" s="48">
        <f>IF('Log_working_2-way'!$D41="","",B42^('Log_working_2-way'!$D41))</f>
        <v>1.7366048392090647</v>
      </c>
      <c r="L42" s="55">
        <f t="shared" si="9"/>
        <v>0.42784810126582273</v>
      </c>
      <c r="M42" s="55">
        <f t="shared" si="10"/>
        <v>0.57215189873417716</v>
      </c>
      <c r="N42" s="56">
        <v>100</v>
      </c>
      <c r="O42" s="56">
        <f t="shared" si="11"/>
        <v>55.752212389380524</v>
      </c>
      <c r="P42" s="56">
        <f t="shared" si="12"/>
        <v>40.828402366863905</v>
      </c>
      <c r="Q42" s="56">
        <f t="shared" si="13"/>
        <v>59.171597633136095</v>
      </c>
      <c r="R42" s="56">
        <f t="shared" si="14"/>
        <v>44.247787610619469</v>
      </c>
      <c r="S42" s="57">
        <f t="shared" si="15"/>
        <v>-3.4193852437555705</v>
      </c>
      <c r="T42" s="57">
        <f t="shared" si="16"/>
        <v>-3.4193852437555634</v>
      </c>
      <c r="U42" t="s">
        <v>47</v>
      </c>
      <c r="V42" t="s">
        <v>36</v>
      </c>
      <c r="X42" t="s">
        <v>450</v>
      </c>
      <c r="Y42" s="42"/>
    </row>
    <row r="43" spans="1:25" ht="15" x14ac:dyDescent="0.25">
      <c r="A43">
        <v>1.95</v>
      </c>
      <c r="B43">
        <v>1.93</v>
      </c>
      <c r="C43" s="45">
        <f t="shared" si="0"/>
        <v>3.0955227846419575E-2</v>
      </c>
      <c r="D43" s="46">
        <f>IF(OR($A43="",$B43=""),"",A43*'MPTO_working_2-way'!$G42)</f>
        <v>2.0103626943005182</v>
      </c>
      <c r="E43" s="48">
        <f>IF(OR($A43="",$B43=""),"",B43*'MPTO_working_2-way'!$G42)</f>
        <v>1.9897435897435898</v>
      </c>
      <c r="F43" s="46">
        <f>IF(OR($A43="",$B43=""),"",'MPTO_working_2-way'!D42)</f>
        <v>2.0106851876586083</v>
      </c>
      <c r="G43" s="48">
        <f>IF(OR($A43="",$B43=""),"",'MPTO_working_2-way'!E42)</f>
        <v>1.9894277785119598</v>
      </c>
      <c r="H43" s="46">
        <f>IF(OR($A43="",$B43=""),"",'OddsRatio_working_2-way'!M42)</f>
        <v>2.0106954914038573</v>
      </c>
      <c r="I43" s="46">
        <f>IF(OR($A43="",$B43=""),"",'OddsRatio_working_2-way'!N42)</f>
        <v>1.9894176915848294</v>
      </c>
      <c r="J43" s="46">
        <f>IF('Log_working_2-way'!$D42="","",A43^('Log_working_2-way'!$D42))</f>
        <v>2.0108420160403986</v>
      </c>
      <c r="K43" s="48">
        <f>IF('Log_working_2-way'!$D42="","",B43^('Log_working_2-way'!$D42))</f>
        <v>1.9892742724695103</v>
      </c>
      <c r="L43" s="55">
        <f t="shared" si="9"/>
        <v>0.49742268041237114</v>
      </c>
      <c r="M43" s="55">
        <f t="shared" si="10"/>
        <v>0.50257731958762886</v>
      </c>
      <c r="N43" s="56">
        <v>100</v>
      </c>
      <c r="O43" s="56">
        <f t="shared" si="11"/>
        <v>48.717948717948723</v>
      </c>
      <c r="P43" s="56">
        <f t="shared" si="12"/>
        <v>48.186528497409334</v>
      </c>
      <c r="Q43" s="56">
        <f t="shared" si="13"/>
        <v>51.81347150259068</v>
      </c>
      <c r="R43" s="56">
        <f t="shared" si="14"/>
        <v>51.282051282051292</v>
      </c>
      <c r="S43" s="57">
        <f t="shared" si="15"/>
        <v>-3.0955227846419575</v>
      </c>
      <c r="T43" s="57">
        <f t="shared" si="16"/>
        <v>-3.0955227846419575</v>
      </c>
      <c r="U43" t="s">
        <v>44</v>
      </c>
      <c r="V43" t="s">
        <v>132</v>
      </c>
      <c r="X43" t="s">
        <v>450</v>
      </c>
      <c r="Y43" s="42"/>
    </row>
    <row r="44" spans="1:25" ht="15" x14ac:dyDescent="0.25">
      <c r="A44">
        <v>2.54</v>
      </c>
      <c r="B44">
        <v>1.56</v>
      </c>
      <c r="C44" s="45">
        <f t="shared" si="0"/>
        <v>3.4726428427215739E-2</v>
      </c>
      <c r="D44" s="46">
        <f>IF(OR($A44="",$B44=""),"",A44*'MPTO_working_2-way'!$G43)</f>
        <v>2.6282051282051282</v>
      </c>
      <c r="E44" s="48">
        <f>IF(OR($A44="",$B44=""),"",B44*'MPTO_working_2-way'!$G43)</f>
        <v>1.6141732283464567</v>
      </c>
      <c r="F44" s="46">
        <f>IF(OR($A44="",$B44=""),"",'MPTO_working_2-way'!D43)</f>
        <v>2.6571888412017164</v>
      </c>
      <c r="G44" s="48">
        <f>IF(OR($A44="",$B44=""),"",'MPTO_working_2-way'!E43)</f>
        <v>1.6034315312398835</v>
      </c>
      <c r="H44" s="46">
        <f>IF(OR($A44="",$B44=""),"",'OddsRatio_working_2-way'!M43)</f>
        <v>2.6583123951776999</v>
      </c>
      <c r="I44" s="46">
        <f>IF(OR($A44="",$B44=""),"",'OddsRatio_working_2-way'!N43)</f>
        <v>1.6030226891555273</v>
      </c>
      <c r="J44" s="46">
        <f>IF('Log_working_2-way'!$D43="","",A44^('Log_working_2-way'!$D43))</f>
        <v>2.6718812542297234</v>
      </c>
      <c r="K44" s="48">
        <f>IF('Log_working_2-way'!$D43="","",B44^('Log_working_2-way'!$D43))</f>
        <v>1.5981286036134053</v>
      </c>
      <c r="L44" s="55">
        <f t="shared" si="9"/>
        <v>0.38048780487804879</v>
      </c>
      <c r="M44" s="55">
        <f t="shared" si="10"/>
        <v>0.61951219512195121</v>
      </c>
      <c r="N44" s="56">
        <v>100</v>
      </c>
      <c r="O44" s="56">
        <f t="shared" si="11"/>
        <v>60.629921259842511</v>
      </c>
      <c r="P44" s="56">
        <f t="shared" si="12"/>
        <v>35.897435897435898</v>
      </c>
      <c r="Q44" s="56">
        <f t="shared" si="13"/>
        <v>64.102564102564102</v>
      </c>
      <c r="R44" s="56">
        <f t="shared" si="14"/>
        <v>39.370078740157474</v>
      </c>
      <c r="S44" s="57">
        <f t="shared" si="15"/>
        <v>-3.4726428427215907</v>
      </c>
      <c r="T44" s="57">
        <f t="shared" si="16"/>
        <v>-3.4726428427215765</v>
      </c>
      <c r="U44" t="s">
        <v>76</v>
      </c>
      <c r="V44" t="s">
        <v>40</v>
      </c>
      <c r="X44" t="s">
        <v>450</v>
      </c>
      <c r="Y44" s="42"/>
    </row>
    <row r="45" spans="1:25" ht="15" x14ac:dyDescent="0.25">
      <c r="A45">
        <v>2.17</v>
      </c>
      <c r="B45">
        <v>1.75</v>
      </c>
      <c r="C45" s="45">
        <f t="shared" si="0"/>
        <v>3.2258064516129004E-2</v>
      </c>
      <c r="D45" s="46">
        <f>IF(OR($A45="",$B45=""),"",A45*'MPTO_working_2-way'!$G44)</f>
        <v>2.2399999999999998</v>
      </c>
      <c r="E45" s="48">
        <f>IF(OR($A45="",$B45=""),"",B45*'MPTO_working_2-way'!$G44)</f>
        <v>1.8064516129032258</v>
      </c>
      <c r="F45" s="46">
        <f>IF(OR($A45="",$B45=""),"",'MPTO_working_2-way'!D44)</f>
        <v>2.2487046632124348</v>
      </c>
      <c r="G45" s="48">
        <f>IF(OR($A45="",$B45=""),"",'MPTO_working_2-way'!E44)</f>
        <v>1.8008298755186722</v>
      </c>
      <c r="H45" s="46">
        <f>IF(OR($A45="",$B45=""),"",'OddsRatio_working_2-way'!M44)</f>
        <v>2.2489995996796797</v>
      </c>
      <c r="I45" s="46">
        <f>IF(OR($A45="",$B45=""),"",'OddsRatio_working_2-way'!N44)</f>
        <v>1.8006407690254356</v>
      </c>
      <c r="J45" s="46">
        <f>IF('Log_working_2-way'!$D44="","",A45^('Log_working_2-way'!$D44))</f>
        <v>2.2529893897006406</v>
      </c>
      <c r="K45" s="48">
        <f>IF('Log_working_2-way'!$D44="","",B45^('Log_working_2-way'!$D44))</f>
        <v>1.798091355138193</v>
      </c>
      <c r="L45" s="55">
        <f t="shared" si="9"/>
        <v>0.44642857142857145</v>
      </c>
      <c r="M45" s="55">
        <f t="shared" si="10"/>
        <v>0.5535714285714286</v>
      </c>
      <c r="N45" s="56">
        <v>100</v>
      </c>
      <c r="O45" s="56">
        <f t="shared" si="11"/>
        <v>53.917050691244242</v>
      </c>
      <c r="P45" s="56">
        <f t="shared" si="12"/>
        <v>42.857142857142854</v>
      </c>
      <c r="Q45" s="56">
        <f t="shared" si="13"/>
        <v>57.142857142857139</v>
      </c>
      <c r="R45" s="56">
        <f t="shared" si="14"/>
        <v>46.082949308755758</v>
      </c>
      <c r="S45" s="57">
        <f t="shared" si="15"/>
        <v>-3.2258064516128968</v>
      </c>
      <c r="T45" s="57">
        <f t="shared" si="16"/>
        <v>-3.2258064516129039</v>
      </c>
      <c r="U45" t="s">
        <v>278</v>
      </c>
      <c r="V45" t="s">
        <v>79</v>
      </c>
      <c r="X45" t="s">
        <v>450</v>
      </c>
      <c r="Y45" s="42"/>
    </row>
    <row r="46" spans="1:25" ht="15" x14ac:dyDescent="0.25">
      <c r="A46">
        <v>2.35</v>
      </c>
      <c r="B46">
        <v>1.6</v>
      </c>
      <c r="C46" s="45">
        <f t="shared" si="0"/>
        <v>5.0531914893616969E-2</v>
      </c>
      <c r="D46" s="46">
        <f>IF(OR($A46="",$B46=""),"",A46*'MPTO_working_2-way'!$G45)</f>
        <v>2.46875</v>
      </c>
      <c r="E46" s="48">
        <f>IF(OR($A46="",$B46=""),"",B46*'MPTO_working_2-way'!$G45)</f>
        <v>1.6808510638297873</v>
      </c>
      <c r="F46" s="46">
        <f>IF(OR($A46="",$B46=""),"",'MPTO_working_2-way'!D45)</f>
        <v>2.4983388704318936</v>
      </c>
      <c r="G46" s="48">
        <f>IF(OR($A46="",$B46=""),"",'MPTO_working_2-way'!E45)</f>
        <v>1.6674057649667406</v>
      </c>
      <c r="H46" s="46">
        <f>IF(OR($A46="",$B46=""),"",'OddsRatio_working_2-way'!M45)</f>
        <v>2.5</v>
      </c>
      <c r="I46" s="46">
        <f>IF(OR($A46="",$B46=""),"",'OddsRatio_working_2-way'!N45)</f>
        <v>1.6666666666666665</v>
      </c>
      <c r="J46" s="46">
        <f>IF('Log_working_2-way'!$D45="","",A46^('Log_working_2-way'!$D45))</f>
        <v>2.5140155928620178</v>
      </c>
      <c r="K46" s="48">
        <f>IF('Log_working_2-way'!$D45="","",B46^('Log_working_2-way'!$D45))</f>
        <v>1.6604951789880282</v>
      </c>
      <c r="L46" s="55">
        <f t="shared" si="9"/>
        <v>0.4050632911392405</v>
      </c>
      <c r="M46" s="55">
        <f t="shared" si="10"/>
        <v>0.59493670886075944</v>
      </c>
      <c r="N46" s="56">
        <v>100</v>
      </c>
      <c r="O46" s="56">
        <f t="shared" si="11"/>
        <v>57.446808510638299</v>
      </c>
      <c r="P46" s="56">
        <f t="shared" si="12"/>
        <v>37.5</v>
      </c>
      <c r="Q46" s="56">
        <f t="shared" si="13"/>
        <v>62.5</v>
      </c>
      <c r="R46" s="56">
        <f t="shared" si="14"/>
        <v>42.553191489361701</v>
      </c>
      <c r="S46" s="57">
        <f t="shared" si="15"/>
        <v>-5.0531914893617014</v>
      </c>
      <c r="T46" s="57">
        <f t="shared" si="16"/>
        <v>-5.0531914893617014</v>
      </c>
      <c r="U46" t="s">
        <v>86</v>
      </c>
      <c r="V46" t="s">
        <v>208</v>
      </c>
      <c r="X46" t="s">
        <v>450</v>
      </c>
      <c r="Y46" s="42"/>
    </row>
    <row r="47" spans="1:25" ht="15" x14ac:dyDescent="0.25">
      <c r="A47">
        <v>2</v>
      </c>
      <c r="B47">
        <v>1.88</v>
      </c>
      <c r="C47" s="45">
        <f t="shared" si="0"/>
        <v>3.1914893617021267E-2</v>
      </c>
      <c r="D47" s="46">
        <f>IF(OR($A47="",$B47=""),"",A47*'MPTO_working_2-way'!$G46)</f>
        <v>2.0638297872340425</v>
      </c>
      <c r="E47" s="48">
        <f>IF(OR($A47="",$B47=""),"",B47*'MPTO_working_2-way'!$G46)</f>
        <v>1.94</v>
      </c>
      <c r="F47" s="46">
        <f>IF(OR($A47="",$B47=""),"",'MPTO_working_2-way'!D46)</f>
        <v>2.0659340659340657</v>
      </c>
      <c r="G47" s="48">
        <f>IF(OR($A47="",$B47=""),"",'MPTO_working_2-way'!E46)</f>
        <v>1.9381443298969072</v>
      </c>
      <c r="H47" s="46">
        <f>IF(OR($A47="",$B47=""),"",'OddsRatio_working_2-way'!M46)</f>
        <v>2.0660035817780522</v>
      </c>
      <c r="I47" s="46">
        <f>IF(OR($A47="",$B47=""),"",'OddsRatio_working_2-way'!N46)</f>
        <v>1.9380831519646857</v>
      </c>
      <c r="J47" s="46">
        <f>IF('Log_working_2-way'!$D46="","",A47^('Log_working_2-way'!$D46))</f>
        <v>2.0669618454035223</v>
      </c>
      <c r="K47" s="48">
        <f>IF('Log_working_2-way'!$D46="","",B47^('Log_working_2-way'!$D46))</f>
        <v>1.9372406373367297</v>
      </c>
      <c r="L47" s="55">
        <f t="shared" si="9"/>
        <v>0.4845360824742268</v>
      </c>
      <c r="M47" s="55">
        <f t="shared" si="10"/>
        <v>0.51546391752577325</v>
      </c>
      <c r="N47" s="56">
        <v>100</v>
      </c>
      <c r="O47" s="56">
        <f t="shared" si="11"/>
        <v>50</v>
      </c>
      <c r="P47" s="56">
        <f t="shared" si="12"/>
        <v>46.808510638297875</v>
      </c>
      <c r="Q47" s="56">
        <f t="shared" si="13"/>
        <v>53.191489361702125</v>
      </c>
      <c r="R47" s="56">
        <f t="shared" si="14"/>
        <v>50</v>
      </c>
      <c r="S47" s="57">
        <f t="shared" si="15"/>
        <v>-3.1914893617021249</v>
      </c>
      <c r="T47" s="57">
        <f t="shared" si="16"/>
        <v>-3.1914893617021249</v>
      </c>
      <c r="U47" t="s">
        <v>139</v>
      </c>
      <c r="V47" t="s">
        <v>49</v>
      </c>
      <c r="X47" t="s">
        <v>450</v>
      </c>
      <c r="Y47" s="42"/>
    </row>
    <row r="48" spans="1:25" ht="15" x14ac:dyDescent="0.25">
      <c r="A48">
        <v>2.19</v>
      </c>
      <c r="B48">
        <v>1.74</v>
      </c>
      <c r="C48" s="45">
        <f t="shared" si="0"/>
        <v>3.1333648244370904E-2</v>
      </c>
      <c r="D48" s="46">
        <f>IF(OR($A48="",$B48=""),"",A48*'MPTO_working_2-way'!$G47)</f>
        <v>2.2586206896551722</v>
      </c>
      <c r="E48" s="48">
        <f>IF(OR($A48="",$B48=""),"",B48*'MPTO_working_2-way'!$G47)</f>
        <v>1.7945205479452053</v>
      </c>
      <c r="F48" s="46">
        <f>IF(OR($A48="",$B48=""),"",'MPTO_working_2-way'!D47)</f>
        <v>2.2678093197643276</v>
      </c>
      <c r="G48" s="48">
        <f>IF(OR($A48="",$B48=""),"",'MPTO_working_2-way'!E47)</f>
        <v>1.7887621461765948</v>
      </c>
      <c r="H48" s="46">
        <f>IF(OR($A48="",$B48=""),"",'OddsRatio_working_2-way'!M47)</f>
        <v>2.2681120250624973</v>
      </c>
      <c r="I48" s="46">
        <f>IF(OR($A48="",$B48=""),"",'OddsRatio_working_2-way'!N47)</f>
        <v>1.7885738643245783</v>
      </c>
      <c r="J48" s="46">
        <f>IF('Log_working_2-way'!$D47="","",A48^('Log_working_2-way'!$D47))</f>
        <v>2.2723226675973618</v>
      </c>
      <c r="K48" s="48">
        <f>IF('Log_working_2-way'!$D47="","",B48^('Log_working_2-way'!$D47))</f>
        <v>1.7859641468844982</v>
      </c>
      <c r="L48" s="55">
        <f t="shared" si="9"/>
        <v>0.44274809160305351</v>
      </c>
      <c r="M48" s="55">
        <f t="shared" si="10"/>
        <v>0.5572519083969466</v>
      </c>
      <c r="N48" s="56">
        <v>100</v>
      </c>
      <c r="O48" s="56">
        <f t="shared" si="11"/>
        <v>54.337899543379002</v>
      </c>
      <c r="P48" s="56">
        <f t="shared" si="12"/>
        <v>42.528735632183903</v>
      </c>
      <c r="Q48" s="56">
        <f t="shared" si="13"/>
        <v>57.47126436781609</v>
      </c>
      <c r="R48" s="56">
        <f t="shared" si="14"/>
        <v>45.662100456621005</v>
      </c>
      <c r="S48" s="57">
        <f t="shared" si="15"/>
        <v>-3.1333648244370877</v>
      </c>
      <c r="T48" s="57">
        <f t="shared" si="16"/>
        <v>-3.133364824437102</v>
      </c>
      <c r="U48" t="s">
        <v>81</v>
      </c>
      <c r="V48" t="s">
        <v>45</v>
      </c>
      <c r="X48" t="s">
        <v>450</v>
      </c>
      <c r="Y48" s="42"/>
    </row>
    <row r="49" spans="1:25" ht="15" x14ac:dyDescent="0.25">
      <c r="A49">
        <v>1.99</v>
      </c>
      <c r="B49">
        <v>1.89</v>
      </c>
      <c r="C49" s="45">
        <f t="shared" si="0"/>
        <v>3.16130919145996E-2</v>
      </c>
      <c r="D49" s="46">
        <f>IF(OR($A49="",$B49=""),"",A49*'MPTO_working_2-way'!$G48)</f>
        <v>2.052910052910053</v>
      </c>
      <c r="E49" s="48">
        <f>IF(OR($A49="",$B49=""),"",B49*'MPTO_working_2-way'!$G48)</f>
        <v>1.9497487437185932</v>
      </c>
      <c r="F49" s="46">
        <f>IF(OR($A49="",$B49=""),"",'MPTO_working_2-way'!D48)</f>
        <v>2.0546283903744778</v>
      </c>
      <c r="G49" s="48">
        <f>IF(OR($A49="",$B49=""),"",'MPTO_working_2-way'!E48)</f>
        <v>1.9482012897878844</v>
      </c>
      <c r="H49" s="46">
        <f>IF(OR($A49="",$B49=""),"",'OddsRatio_working_2-way'!M48)</f>
        <v>2.0546845739659791</v>
      </c>
      <c r="I49" s="46">
        <f>IF(OR($A49="",$B49=""),"",'OddsRatio_working_2-way'!N48)</f>
        <v>1.9481507786158798</v>
      </c>
      <c r="J49" s="46">
        <f>IF('Log_working_2-way'!$D48="","",A49^('Log_working_2-way'!$D48))</f>
        <v>2.0554666264202575</v>
      </c>
      <c r="K49" s="48">
        <f>IF('Log_working_2-way'!$D48="","",B49^('Log_working_2-way'!$D48))</f>
        <v>1.9474482422922217</v>
      </c>
      <c r="L49" s="55">
        <f t="shared" si="9"/>
        <v>0.48711340206185566</v>
      </c>
      <c r="M49" s="55">
        <f t="shared" si="10"/>
        <v>0.51288659793814428</v>
      </c>
      <c r="N49" s="56">
        <v>100</v>
      </c>
      <c r="O49" s="56">
        <f t="shared" si="11"/>
        <v>49.748743718592962</v>
      </c>
      <c r="P49" s="56">
        <f t="shared" si="12"/>
        <v>47.089947089947096</v>
      </c>
      <c r="Q49" s="56">
        <f t="shared" si="13"/>
        <v>52.910052910052919</v>
      </c>
      <c r="R49" s="56">
        <f t="shared" si="14"/>
        <v>50.251256281407031</v>
      </c>
      <c r="S49" s="57">
        <f t="shared" si="15"/>
        <v>-3.1613091914599565</v>
      </c>
      <c r="T49" s="57">
        <f t="shared" si="16"/>
        <v>-3.1613091914599352</v>
      </c>
      <c r="U49" t="s">
        <v>279</v>
      </c>
      <c r="V49" t="s">
        <v>85</v>
      </c>
      <c r="X49" t="s">
        <v>450</v>
      </c>
      <c r="Y49" s="42"/>
    </row>
    <row r="50" spans="1:25" ht="15" x14ac:dyDescent="0.25">
      <c r="A50">
        <v>2.04</v>
      </c>
      <c r="B50">
        <v>1.84</v>
      </c>
      <c r="C50" s="45">
        <f t="shared" si="0"/>
        <v>3.3674339300937772E-2</v>
      </c>
      <c r="D50" s="46">
        <f>IF(OR($A50="",$B50=""),"",A50*'MPTO_working_2-way'!$G49)</f>
        <v>2.1086956521739131</v>
      </c>
      <c r="E50" s="48">
        <f>IF(OR($A50="",$B50=""),"",B50*'MPTO_working_2-way'!$G49)</f>
        <v>1.9019607843137256</v>
      </c>
      <c r="F50" s="46">
        <f>IF(OR($A50="",$B50=""),"",'MPTO_working_2-way'!D49)</f>
        <v>2.1125619090499774</v>
      </c>
      <c r="G50" s="48">
        <f>IF(OR($A50="",$B50=""),"",'MPTO_working_2-way'!E49)</f>
        <v>1.8988263860785108</v>
      </c>
      <c r="H50" s="46">
        <f>IF(OR($A50="",$B50=""),"",'OddsRatio_working_2-way'!M49)</f>
        <v>2.1126972805283741</v>
      </c>
      <c r="I50" s="46">
        <f>IF(OR($A50="",$B50=""),"",'OddsRatio_working_2-way'!N49)</f>
        <v>1.8987170342729172</v>
      </c>
      <c r="J50" s="46">
        <f>IF('Log_working_2-way'!$D49="","",A50^('Log_working_2-way'!$D49))</f>
        <v>2.1144632865880677</v>
      </c>
      <c r="K50" s="48">
        <f>IF('Log_working_2-way'!$D49="","",B50^('Log_working_2-way'!$D49))</f>
        <v>1.8972929050551837</v>
      </c>
      <c r="L50" s="55">
        <f t="shared" si="9"/>
        <v>0.47422680412371132</v>
      </c>
      <c r="M50" s="55">
        <f t="shared" si="10"/>
        <v>0.52577319587628868</v>
      </c>
      <c r="N50" s="56">
        <v>100</v>
      </c>
      <c r="O50" s="56">
        <f t="shared" si="11"/>
        <v>50.980392156862742</v>
      </c>
      <c r="P50" s="56">
        <f t="shared" si="12"/>
        <v>45.652173913043477</v>
      </c>
      <c r="Q50" s="56">
        <f t="shared" si="13"/>
        <v>54.347826086956516</v>
      </c>
      <c r="R50" s="56">
        <f t="shared" si="14"/>
        <v>49.019607843137251</v>
      </c>
      <c r="S50" s="57">
        <f t="shared" si="15"/>
        <v>-3.3674339300937746</v>
      </c>
      <c r="T50" s="57">
        <f t="shared" si="16"/>
        <v>-3.3674339300937746</v>
      </c>
      <c r="U50" t="s">
        <v>280</v>
      </c>
      <c r="V50" t="s">
        <v>281</v>
      </c>
      <c r="X50" t="s">
        <v>450</v>
      </c>
      <c r="Y50" s="42"/>
    </row>
    <row r="51" spans="1:25" ht="15" x14ac:dyDescent="0.25">
      <c r="A51">
        <v>2.09</v>
      </c>
      <c r="B51">
        <v>1.78</v>
      </c>
      <c r="C51" s="45">
        <f t="shared" si="0"/>
        <v>4.0266652330519959E-2</v>
      </c>
      <c r="D51" s="46">
        <f>IF(OR($A51="",$B51=""),"",A51*'MPTO_working_2-way'!$G50)</f>
        <v>2.1741573033707864</v>
      </c>
      <c r="E51" s="48">
        <f>IF(OR($A51="",$B51=""),"",B51*'MPTO_working_2-way'!$G50)</f>
        <v>1.8516746411483256</v>
      </c>
      <c r="F51" s="46">
        <f>IF(OR($A51="",$B51=""),"",'MPTO_working_2-way'!D50)</f>
        <v>2.1818075186206087</v>
      </c>
      <c r="G51" s="48">
        <f>IF(OR($A51="",$B51=""),"",'MPTO_working_2-way'!E50)</f>
        <v>1.8461614808198106</v>
      </c>
      <c r="H51" s="46">
        <f>IF(OR($A51="",$B51=""),"",'OddsRatio_working_2-way'!M50)</f>
        <v>2.1821319289469754</v>
      </c>
      <c r="I51" s="46">
        <f>IF(OR($A51="",$B51=""),"",'OddsRatio_working_2-way'!N50)</f>
        <v>1.8459292702556338</v>
      </c>
      <c r="J51" s="46">
        <f>IF('Log_working_2-way'!$D50="","",A51^('Log_working_2-way'!$D50))</f>
        <v>2.1856576768529026</v>
      </c>
      <c r="K51" s="48">
        <f>IF('Log_working_2-way'!$D50="","",B51^('Log_working_2-way'!$D50))</f>
        <v>1.8434137605840082</v>
      </c>
      <c r="L51" s="55">
        <f t="shared" si="9"/>
        <v>0.4599483204134367</v>
      </c>
      <c r="M51" s="55">
        <f t="shared" si="10"/>
        <v>0.54005167958656319</v>
      </c>
      <c r="N51" s="56">
        <v>100</v>
      </c>
      <c r="O51" s="56">
        <f t="shared" si="11"/>
        <v>52.153110047846894</v>
      </c>
      <c r="P51" s="56">
        <f t="shared" si="12"/>
        <v>43.820224719101127</v>
      </c>
      <c r="Q51" s="56">
        <f t="shared" si="13"/>
        <v>56.17977528089888</v>
      </c>
      <c r="R51" s="56">
        <f t="shared" si="14"/>
        <v>47.846889952153113</v>
      </c>
      <c r="S51" s="57">
        <f t="shared" si="15"/>
        <v>-4.0266652330519861</v>
      </c>
      <c r="T51" s="57">
        <f t="shared" si="16"/>
        <v>-4.0266652330519861</v>
      </c>
      <c r="U51" t="s">
        <v>282</v>
      </c>
      <c r="V51" t="s">
        <v>283</v>
      </c>
      <c r="X51" t="s">
        <v>450</v>
      </c>
      <c r="Y51" s="42"/>
    </row>
    <row r="52" spans="1:25" ht="15" x14ac:dyDescent="0.25">
      <c r="A52">
        <v>2.02</v>
      </c>
      <c r="B52">
        <v>1.86</v>
      </c>
      <c r="C52" s="45">
        <f t="shared" si="0"/>
        <v>3.2683913552645549E-2</v>
      </c>
      <c r="D52" s="46">
        <f>IF(OR($A52="",$B52=""),"",A52*'MPTO_working_2-way'!$G51)</f>
        <v>2.086021505376344</v>
      </c>
      <c r="E52" s="48">
        <f>IF(OR($A52="",$B52=""),"",B52*'MPTO_working_2-way'!$G51)</f>
        <v>1.9207920792079207</v>
      </c>
      <c r="F52" s="46">
        <f>IF(OR($A52="",$B52=""),"",'MPTO_working_2-way'!D51)</f>
        <v>2.0889580785055042</v>
      </c>
      <c r="G52" s="48">
        <f>IF(OR($A52="",$B52=""),"",'MPTO_working_2-way'!E51)</f>
        <v>1.918308996221791</v>
      </c>
      <c r="H52" s="46">
        <f>IF(OR($A52="",$B52=""),"",'OddsRatio_working_2-way'!M51)</f>
        <v>2.0890576254854043</v>
      </c>
      <c r="I52" s="46">
        <f>IF(OR($A52="",$B52=""),"",'OddsRatio_working_2-way'!N51)</f>
        <v>1.9182250567818113</v>
      </c>
      <c r="J52" s="46">
        <f>IF('Log_working_2-way'!$D51="","",A52^('Log_working_2-way'!$D51))</f>
        <v>2.0903967480076013</v>
      </c>
      <c r="K52" s="48">
        <f>IF('Log_working_2-way'!$D51="","",B52^('Log_working_2-way'!$D51))</f>
        <v>1.9170973793045412</v>
      </c>
      <c r="L52" s="55">
        <f t="shared" si="9"/>
        <v>0.47938144329896909</v>
      </c>
      <c r="M52" s="55">
        <f t="shared" si="10"/>
        <v>0.52061855670103097</v>
      </c>
      <c r="N52" s="56">
        <v>100</v>
      </c>
      <c r="O52" s="56">
        <f t="shared" si="11"/>
        <v>50.495049504950494</v>
      </c>
      <c r="P52" s="56">
        <f t="shared" si="12"/>
        <v>46.236559139784944</v>
      </c>
      <c r="Q52" s="56">
        <f t="shared" si="13"/>
        <v>53.763440860215049</v>
      </c>
      <c r="R52" s="56">
        <f t="shared" si="14"/>
        <v>49.504950495049506</v>
      </c>
      <c r="S52" s="57">
        <f t="shared" si="15"/>
        <v>-3.2683913552645549</v>
      </c>
      <c r="T52" s="57">
        <f t="shared" si="16"/>
        <v>-3.268391355264562</v>
      </c>
      <c r="U52" t="s">
        <v>284</v>
      </c>
      <c r="V52" t="s">
        <v>285</v>
      </c>
      <c r="X52" t="s">
        <v>450</v>
      </c>
      <c r="Y52" s="42"/>
    </row>
    <row r="53" spans="1:25" ht="15" x14ac:dyDescent="0.25">
      <c r="A53">
        <v>2</v>
      </c>
      <c r="B53">
        <v>1.88</v>
      </c>
      <c r="C53" s="45">
        <f t="shared" si="0"/>
        <v>3.1914893617021267E-2</v>
      </c>
      <c r="D53" s="46">
        <f>IF(OR($A53="",$B53=""),"",A53*'MPTO_working_2-way'!$G52)</f>
        <v>2.0638297872340425</v>
      </c>
      <c r="E53" s="48">
        <f>IF(OR($A53="",$B53=""),"",B53*'MPTO_working_2-way'!$G52)</f>
        <v>1.94</v>
      </c>
      <c r="F53" s="46">
        <f>IF(OR($A53="",$B53=""),"",'MPTO_working_2-way'!D52)</f>
        <v>2.0659340659340657</v>
      </c>
      <c r="G53" s="48">
        <f>IF(OR($A53="",$B53=""),"",'MPTO_working_2-way'!E52)</f>
        <v>1.9381443298969072</v>
      </c>
      <c r="H53" s="46">
        <f>IF(OR($A53="",$B53=""),"",'OddsRatio_working_2-way'!M52)</f>
        <v>2.0660035817780522</v>
      </c>
      <c r="I53" s="46">
        <f>IF(OR($A53="",$B53=""),"",'OddsRatio_working_2-way'!N52)</f>
        <v>1.9380831519646857</v>
      </c>
      <c r="J53" s="46">
        <f>IF('Log_working_2-way'!$D52="","",A53^('Log_working_2-way'!$D52))</f>
        <v>2.0669618454035223</v>
      </c>
      <c r="K53" s="48">
        <f>IF('Log_working_2-way'!$D52="","",B53^('Log_working_2-way'!$D52))</f>
        <v>1.9372406373367297</v>
      </c>
      <c r="L53" s="55">
        <f t="shared" si="9"/>
        <v>0.4845360824742268</v>
      </c>
      <c r="M53" s="55">
        <f t="shared" si="10"/>
        <v>0.51546391752577325</v>
      </c>
      <c r="N53" s="56">
        <v>100</v>
      </c>
      <c r="O53" s="56">
        <f t="shared" si="11"/>
        <v>50</v>
      </c>
      <c r="P53" s="56">
        <f t="shared" si="12"/>
        <v>46.808510638297875</v>
      </c>
      <c r="Q53" s="56">
        <f t="shared" si="13"/>
        <v>53.191489361702125</v>
      </c>
      <c r="R53" s="56">
        <f t="shared" si="14"/>
        <v>50</v>
      </c>
      <c r="S53" s="57">
        <f t="shared" si="15"/>
        <v>-3.1914893617021249</v>
      </c>
      <c r="T53" s="57">
        <f t="shared" si="16"/>
        <v>-3.1914893617021249</v>
      </c>
      <c r="U53" t="s">
        <v>286</v>
      </c>
      <c r="V53" t="s">
        <v>287</v>
      </c>
      <c r="X53" t="s">
        <v>450</v>
      </c>
      <c r="Y53" s="42"/>
    </row>
    <row r="54" spans="1:25" ht="15" x14ac:dyDescent="0.25">
      <c r="A54">
        <v>1.96</v>
      </c>
      <c r="B54">
        <v>1.91</v>
      </c>
      <c r="C54" s="45">
        <f t="shared" si="0"/>
        <v>3.3764291056736839E-2</v>
      </c>
      <c r="D54" s="46">
        <f>IF(OR($A54="",$B54=""),"",A54*'MPTO_working_2-way'!$G53)</f>
        <v>2.0261780104712042</v>
      </c>
      <c r="E54" s="48">
        <f>IF(OR($A54="",$B54=""),"",B54*'MPTO_working_2-way'!$G53)</f>
        <v>1.9744897959183674</v>
      </c>
      <c r="F54" s="46">
        <f>IF(OR($A54="",$B54=""),"",'MPTO_working_2-way'!D53)</f>
        <v>2.0270738574832143</v>
      </c>
      <c r="G54" s="48">
        <f>IF(OR($A54="",$B54=""),"",'MPTO_working_2-way'!E53)</f>
        <v>1.9736398144242935</v>
      </c>
      <c r="H54" s="46">
        <f>IF(OR($A54="",$B54=""),"",'OddsRatio_working_2-way'!M53)</f>
        <v>2.0271051820261912</v>
      </c>
      <c r="I54" s="46">
        <f>IF(OR($A54="",$B54=""),"",'OddsRatio_working_2-way'!N53)</f>
        <v>1.9736101204623264</v>
      </c>
      <c r="J54" s="46">
        <f>IF('Log_working_2-way'!$D53="","",A54^('Log_working_2-way'!$D53))</f>
        <v>2.0275133700590602</v>
      </c>
      <c r="K54" s="48">
        <f>IF('Log_working_2-way'!$D53="","",B54^('Log_working_2-way'!$D53))</f>
        <v>1.9732233459331785</v>
      </c>
      <c r="L54" s="55">
        <f t="shared" si="9"/>
        <v>0.49354005167958659</v>
      </c>
      <c r="M54" s="55">
        <f t="shared" si="10"/>
        <v>0.50645994832041341</v>
      </c>
      <c r="N54" s="56">
        <v>100</v>
      </c>
      <c r="O54" s="56">
        <f t="shared" si="11"/>
        <v>48.979591836734699</v>
      </c>
      <c r="P54" s="56">
        <f t="shared" si="12"/>
        <v>47.643979057591622</v>
      </c>
      <c r="Q54" s="56">
        <f t="shared" si="13"/>
        <v>52.356020942408378</v>
      </c>
      <c r="R54" s="56">
        <f t="shared" si="14"/>
        <v>51.020408163265309</v>
      </c>
      <c r="S54" s="57">
        <f t="shared" si="15"/>
        <v>-3.3764291056736795</v>
      </c>
      <c r="T54" s="57">
        <f t="shared" si="16"/>
        <v>-3.3764291056736866</v>
      </c>
      <c r="U54" t="s">
        <v>288</v>
      </c>
      <c r="V54" t="s">
        <v>84</v>
      </c>
      <c r="X54" t="s">
        <v>450</v>
      </c>
      <c r="Y54" s="42"/>
    </row>
    <row r="55" spans="1:25" ht="15" x14ac:dyDescent="0.25">
      <c r="A55">
        <v>2.17</v>
      </c>
      <c r="B55">
        <v>1.73</v>
      </c>
      <c r="C55" s="45">
        <f t="shared" si="0"/>
        <v>3.8864175168482618E-2</v>
      </c>
      <c r="D55" s="46">
        <f>IF(OR($A55="",$B55=""),"",A55*'MPTO_working_2-way'!$G54)</f>
        <v>2.254335260115607</v>
      </c>
      <c r="E55" s="48">
        <f>IF(OR($A55="",$B55=""),"",B55*'MPTO_working_2-way'!$G54)</f>
        <v>1.7972350230414749</v>
      </c>
      <c r="F55" s="46">
        <f>IF(OR($A55="",$B55=""),"",'MPTO_working_2-way'!D54)</f>
        <v>2.2655321203343295</v>
      </c>
      <c r="G55" s="48">
        <f>IF(OR($A55="",$B55=""),"",'MPTO_working_2-way'!E54)</f>
        <v>1.7901814453637255</v>
      </c>
      <c r="H55" s="46">
        <f>IF(OR($A55="",$B55=""),"",'OddsRatio_working_2-way'!M54)</f>
        <v>2.2659935726643319</v>
      </c>
      <c r="I55" s="46">
        <f>IF(OR($A55="",$B55=""),"",'OddsRatio_working_2-way'!N54)</f>
        <v>1.789893425679455</v>
      </c>
      <c r="J55" s="46">
        <f>IF('Log_working_2-way'!$D54="","",A55^('Log_working_2-way'!$D54))</f>
        <v>2.2711647318744981</v>
      </c>
      <c r="K55" s="48">
        <f>IF('Log_working_2-way'!$D54="","",B55^('Log_working_2-way'!$D54))</f>
        <v>1.7866801012683895</v>
      </c>
      <c r="L55" s="55">
        <f t="shared" si="9"/>
        <v>0.44358974358974357</v>
      </c>
      <c r="M55" s="55">
        <f t="shared" si="10"/>
        <v>0.55641025641025632</v>
      </c>
      <c r="N55" s="56">
        <v>100</v>
      </c>
      <c r="O55" s="56">
        <f t="shared" si="11"/>
        <v>53.917050691244242</v>
      </c>
      <c r="P55" s="56">
        <f t="shared" si="12"/>
        <v>42.196531791907518</v>
      </c>
      <c r="Q55" s="56">
        <f t="shared" si="13"/>
        <v>57.80346820809249</v>
      </c>
      <c r="R55" s="56">
        <f t="shared" si="14"/>
        <v>46.082949308755758</v>
      </c>
      <c r="S55" s="57">
        <f t="shared" si="15"/>
        <v>-3.8864175168482475</v>
      </c>
      <c r="T55" s="57">
        <f t="shared" si="16"/>
        <v>-3.8864175168482404</v>
      </c>
      <c r="U55" t="s">
        <v>289</v>
      </c>
      <c r="V55" t="s">
        <v>290</v>
      </c>
      <c r="X55" t="s">
        <v>450</v>
      </c>
      <c r="Y55" s="42"/>
    </row>
    <row r="56" spans="1:25" ht="15" x14ac:dyDescent="0.25">
      <c r="A56">
        <v>1.91</v>
      </c>
      <c r="B56">
        <v>1.96</v>
      </c>
      <c r="C56" s="45">
        <f t="shared" si="0"/>
        <v>3.3764291056736839E-2</v>
      </c>
      <c r="D56" s="46">
        <f>IF(OR($A56="",$B56=""),"",A56*'MPTO_working_2-way'!$G55)</f>
        <v>1.9744897959183674</v>
      </c>
      <c r="E56" s="48">
        <f>IF(OR($A56="",$B56=""),"",B56*'MPTO_working_2-way'!$G55)</f>
        <v>2.0261780104712042</v>
      </c>
      <c r="F56" s="46">
        <f>IF(OR($A56="",$B56=""),"",'MPTO_working_2-way'!D55)</f>
        <v>1.9736398144242935</v>
      </c>
      <c r="G56" s="48">
        <f>IF(OR($A56="",$B56=""),"",'MPTO_working_2-way'!E55)</f>
        <v>2.0270738574832143</v>
      </c>
      <c r="H56" s="46">
        <f>IF(OR($A56="",$B56=""),"",'OddsRatio_working_2-way'!M55)</f>
        <v>1.9736101204623264</v>
      </c>
      <c r="I56" s="46">
        <f>IF(OR($A56="",$B56=""),"",'OddsRatio_working_2-way'!N55)</f>
        <v>2.0271051820261912</v>
      </c>
      <c r="J56" s="46">
        <f>IF('Log_working_2-way'!$D55="","",A56^('Log_working_2-way'!$D55))</f>
        <v>1.9732233459331785</v>
      </c>
      <c r="K56" s="48">
        <f>IF('Log_working_2-way'!$D55="","",B56^('Log_working_2-way'!$D55))</f>
        <v>2.0275133700590602</v>
      </c>
      <c r="L56" s="55">
        <f t="shared" si="9"/>
        <v>0.50645994832041341</v>
      </c>
      <c r="M56" s="55">
        <f t="shared" si="10"/>
        <v>0.49354005167958659</v>
      </c>
      <c r="N56" s="56">
        <v>100</v>
      </c>
      <c r="O56" s="56">
        <f t="shared" si="11"/>
        <v>47.643979057591622</v>
      </c>
      <c r="P56" s="56">
        <f t="shared" si="12"/>
        <v>48.979591836734699</v>
      </c>
      <c r="Q56" s="56">
        <f t="shared" si="13"/>
        <v>51.020408163265309</v>
      </c>
      <c r="R56" s="56">
        <f t="shared" si="14"/>
        <v>52.356020942408378</v>
      </c>
      <c r="S56" s="57">
        <f t="shared" si="15"/>
        <v>-3.3764291056736866</v>
      </c>
      <c r="T56" s="57">
        <f t="shared" si="16"/>
        <v>-3.3764291056736795</v>
      </c>
      <c r="U56" t="s">
        <v>291</v>
      </c>
      <c r="V56" t="s">
        <v>292</v>
      </c>
      <c r="X56" t="s">
        <v>450</v>
      </c>
      <c r="Y56" s="42"/>
    </row>
    <row r="57" spans="1:25" ht="15" x14ac:dyDescent="0.25">
      <c r="A57">
        <v>1.89</v>
      </c>
      <c r="B57">
        <v>1.98</v>
      </c>
      <c r="C57" s="45">
        <f t="shared" si="0"/>
        <v>3.4151034151034265E-2</v>
      </c>
      <c r="D57" s="46">
        <f>IF(OR($A57="",$B57=""),"",A57*'MPTO_working_2-way'!$G56)</f>
        <v>1.9545454545454546</v>
      </c>
      <c r="E57" s="48">
        <f>IF(OR($A57="",$B57=""),"",B57*'MPTO_working_2-way'!$G56)</f>
        <v>2.0476190476190479</v>
      </c>
      <c r="F57" s="46">
        <f>IF(OR($A57="",$B57=""),"",'MPTO_working_2-way'!D56)</f>
        <v>1.9530295913574449</v>
      </c>
      <c r="G57" s="48">
        <f>IF(OR($A57="",$B57=""),"",'MPTO_working_2-way'!E56)</f>
        <v>2.0492853622474128</v>
      </c>
      <c r="H57" s="46">
        <f>IF(OR($A57="",$B57=""),"",'OddsRatio_working_2-way'!M56)</f>
        <v>1.9529760045804527</v>
      </c>
      <c r="I57" s="46">
        <f>IF(OR($A57="",$B57=""),"",'OddsRatio_working_2-way'!N56)</f>
        <v>2.0493443645942064</v>
      </c>
      <c r="J57" s="46">
        <f>IF('Log_working_2-way'!$D56="","",A57^('Log_working_2-way'!$D56))</f>
        <v>1.9522863194945297</v>
      </c>
      <c r="K57" s="48">
        <f>IF('Log_working_2-way'!$D56="","",B57^('Log_working_2-way'!$D56))</f>
        <v>2.0501043431252364</v>
      </c>
      <c r="L57" s="55">
        <f t="shared" si="9"/>
        <v>0.51162790697674421</v>
      </c>
      <c r="M57" s="55">
        <f t="shared" si="10"/>
        <v>0.48837209302325574</v>
      </c>
      <c r="N57" s="56">
        <v>100</v>
      </c>
      <c r="O57" s="56">
        <f t="shared" si="11"/>
        <v>47.089947089947096</v>
      </c>
      <c r="P57" s="56">
        <f t="shared" si="12"/>
        <v>49.494949494949495</v>
      </c>
      <c r="Q57" s="56">
        <f t="shared" si="13"/>
        <v>50.505050505050505</v>
      </c>
      <c r="R57" s="56">
        <f t="shared" si="14"/>
        <v>52.910052910052919</v>
      </c>
      <c r="S57" s="57">
        <f t="shared" si="15"/>
        <v>-3.4151034151034096</v>
      </c>
      <c r="T57" s="57">
        <f t="shared" si="16"/>
        <v>-3.4151034151034239</v>
      </c>
      <c r="U57" t="s">
        <v>293</v>
      </c>
      <c r="V57" t="s">
        <v>294</v>
      </c>
      <c r="X57" t="s">
        <v>450</v>
      </c>
      <c r="Y57" s="42"/>
    </row>
    <row r="58" spans="1:25" ht="15" x14ac:dyDescent="0.25">
      <c r="A58">
        <v>1.99</v>
      </c>
      <c r="B58">
        <v>1.88</v>
      </c>
      <c r="C58" s="45">
        <f t="shared" si="0"/>
        <v>3.4427456431091574E-2</v>
      </c>
      <c r="D58" s="46">
        <f>IF(OR($A58="",$B58=""),"",A58*'MPTO_working_2-way'!$G57)</f>
        <v>2.0585106382978724</v>
      </c>
      <c r="E58" s="48">
        <f>IF(OR($A58="",$B58=""),"",B58*'MPTO_working_2-way'!$G57)</f>
        <v>1.9447236180904521</v>
      </c>
      <c r="F58" s="46">
        <f>IF(OR($A58="",$B58=""),"",'MPTO_working_2-way'!D57)</f>
        <v>2.0605860321656753</v>
      </c>
      <c r="G58" s="48">
        <f>IF(OR($A58="",$B58=""),"",'MPTO_working_2-way'!E57)</f>
        <v>1.9428749480681344</v>
      </c>
      <c r="H58" s="46">
        <f>IF(OR($A58="",$B58=""),"",'OddsRatio_working_2-way'!M57)</f>
        <v>2.0606601717798219</v>
      </c>
      <c r="I58" s="46">
        <f>IF(OR($A58="",$B58=""),"",'OddsRatio_working_2-way'!N57)</f>
        <v>1.9428090415820634</v>
      </c>
      <c r="J58" s="46">
        <f>IF('Log_working_2-way'!$D57="","",A58^('Log_working_2-way'!$D57))</f>
        <v>2.0616072733158419</v>
      </c>
      <c r="K58" s="48">
        <f>IF('Log_working_2-way'!$D57="","",B58^('Log_working_2-way'!$D57))</f>
        <v>1.9419679246135251</v>
      </c>
      <c r="L58" s="55">
        <f t="shared" si="9"/>
        <v>0.48578811369509045</v>
      </c>
      <c r="M58" s="55">
        <f t="shared" si="10"/>
        <v>0.51421188630490955</v>
      </c>
      <c r="N58" s="56">
        <v>100</v>
      </c>
      <c r="O58" s="56">
        <f t="shared" si="11"/>
        <v>49.748743718592962</v>
      </c>
      <c r="P58" s="56">
        <f t="shared" si="12"/>
        <v>46.808510638297875</v>
      </c>
      <c r="Q58" s="56">
        <f t="shared" si="13"/>
        <v>53.191489361702125</v>
      </c>
      <c r="R58" s="56">
        <f t="shared" si="14"/>
        <v>50.251256281407031</v>
      </c>
      <c r="S58" s="57">
        <f t="shared" si="15"/>
        <v>-3.4427456431091628</v>
      </c>
      <c r="T58" s="57">
        <f t="shared" si="16"/>
        <v>-3.4427456431091557</v>
      </c>
      <c r="U58" t="s">
        <v>295</v>
      </c>
      <c r="V58" t="s">
        <v>43</v>
      </c>
      <c r="X58" t="s">
        <v>450</v>
      </c>
      <c r="Y58" s="42"/>
    </row>
    <row r="59" spans="1:25" ht="15" x14ac:dyDescent="0.25">
      <c r="A59">
        <v>1.94</v>
      </c>
      <c r="B59">
        <v>1.93</v>
      </c>
      <c r="C59" s="45">
        <f t="shared" si="0"/>
        <v>3.3598632551679941E-2</v>
      </c>
      <c r="D59" s="46">
        <f>IF(OR($A59="",$B59=""),"",A59*'MPTO_working_2-way'!$G58)</f>
        <v>2.0051813471502591</v>
      </c>
      <c r="E59" s="48">
        <f>IF(OR($A59="",$B59=""),"",B59*'MPTO_working_2-way'!$G58)</f>
        <v>1.9948453608247423</v>
      </c>
      <c r="F59" s="46">
        <f>IF(OR($A59="",$B59=""),"",'MPTO_working_2-way'!D58)</f>
        <v>2.0053558995233249</v>
      </c>
      <c r="G59" s="48">
        <f>IF(OR($A59="",$B59=""),"",'MPTO_working_2-way'!E58)</f>
        <v>1.9946726333173512</v>
      </c>
      <c r="H59" s="46">
        <f>IF(OR($A59="",$B59=""),"",'OddsRatio_working_2-way'!M58)</f>
        <v>2.0053619687316817</v>
      </c>
      <c r="I59" s="46">
        <f>IF(OR($A59="",$B59=""),"",'OddsRatio_working_2-way'!N58)</f>
        <v>1.9946666286387909</v>
      </c>
      <c r="J59" s="46">
        <f>IF('Log_working_2-way'!$D58="","",A59^('Log_working_2-way'!$D58))</f>
        <v>2.0054414461156225</v>
      </c>
      <c r="K59" s="48">
        <f>IF('Log_working_2-way'!$D58="","",B59^('Log_working_2-way'!$D58))</f>
        <v>1.9945880029745278</v>
      </c>
      <c r="L59" s="55">
        <f t="shared" si="9"/>
        <v>0.49870801033591733</v>
      </c>
      <c r="M59" s="55">
        <f t="shared" si="10"/>
        <v>0.50129198966408273</v>
      </c>
      <c r="N59" s="56">
        <v>100</v>
      </c>
      <c r="O59" s="56">
        <f t="shared" si="11"/>
        <v>48.453608247422686</v>
      </c>
      <c r="P59" s="56">
        <f t="shared" si="12"/>
        <v>48.186528497409334</v>
      </c>
      <c r="Q59" s="56">
        <f t="shared" si="13"/>
        <v>51.81347150259068</v>
      </c>
      <c r="R59" s="56">
        <f t="shared" si="14"/>
        <v>51.546391752577328</v>
      </c>
      <c r="S59" s="57">
        <f t="shared" si="15"/>
        <v>-3.3598632551679941</v>
      </c>
      <c r="T59" s="57">
        <f t="shared" si="16"/>
        <v>-3.3598632551679941</v>
      </c>
      <c r="U59" t="s">
        <v>296</v>
      </c>
      <c r="V59" t="s">
        <v>297</v>
      </c>
      <c r="X59" t="s">
        <v>450</v>
      </c>
      <c r="Y59" s="42"/>
    </row>
    <row r="60" spans="1:25" ht="15" x14ac:dyDescent="0.25">
      <c r="A60">
        <v>2.06</v>
      </c>
      <c r="B60">
        <v>1.83</v>
      </c>
      <c r="C60" s="45">
        <f t="shared" si="0"/>
        <v>3.1884980635577431E-2</v>
      </c>
      <c r="D60" s="46">
        <f>IF(OR($A60="",$B60=""),"",A60*'MPTO_working_2-way'!$G59)</f>
        <v>2.1256830601092895</v>
      </c>
      <c r="E60" s="48">
        <f>IF(OR($A60="",$B60=""),"",B60*'MPTO_working_2-way'!$G59)</f>
        <v>1.8883495145631068</v>
      </c>
      <c r="F60" s="46">
        <f>IF(OR($A60="",$B60=""),"",'MPTO_working_2-way'!D59)</f>
        <v>2.1299508446804905</v>
      </c>
      <c r="G60" s="48">
        <f>IF(OR($A60="",$B60=""),"",'MPTO_working_2-way'!E59)</f>
        <v>1.8849942497124856</v>
      </c>
      <c r="H60" s="46">
        <f>IF(OR($A60="",$B60=""),"",'OddsRatio_working_2-way'!M59)</f>
        <v>2.1300922235529893</v>
      </c>
      <c r="I60" s="46">
        <f>IF(OR($A60="",$B60=""),"",'OddsRatio_working_2-way'!N59)</f>
        <v>1.8848835335367746</v>
      </c>
      <c r="J60" s="46">
        <f>IF('Log_working_2-way'!$D59="","",A60^('Log_working_2-way'!$D59))</f>
        <v>2.1320394516231058</v>
      </c>
      <c r="K60" s="48">
        <f>IF('Log_working_2-way'!$D59="","",B60^('Log_working_2-way'!$D59))</f>
        <v>1.8833614398916756</v>
      </c>
      <c r="L60" s="55">
        <f t="shared" si="9"/>
        <v>0.47043701799485865</v>
      </c>
      <c r="M60" s="55">
        <f t="shared" si="10"/>
        <v>0.5295629820051414</v>
      </c>
      <c r="N60" s="56">
        <v>100</v>
      </c>
      <c r="O60" s="56">
        <f t="shared" si="11"/>
        <v>51.456310679611654</v>
      </c>
      <c r="P60" s="56">
        <f t="shared" si="12"/>
        <v>45.355191256830594</v>
      </c>
      <c r="Q60" s="56">
        <f t="shared" si="13"/>
        <v>54.644808743169392</v>
      </c>
      <c r="R60" s="56">
        <f t="shared" si="14"/>
        <v>48.543689320388353</v>
      </c>
      <c r="S60" s="57">
        <f t="shared" si="15"/>
        <v>-3.1884980635577378</v>
      </c>
      <c r="T60" s="57">
        <f t="shared" si="16"/>
        <v>-3.1884980635577591</v>
      </c>
      <c r="U60" t="s">
        <v>298</v>
      </c>
      <c r="V60" t="s">
        <v>299</v>
      </c>
      <c r="X60" t="s">
        <v>450</v>
      </c>
      <c r="Y60" s="42"/>
    </row>
    <row r="61" spans="1:25" ht="15" x14ac:dyDescent="0.25">
      <c r="A61">
        <v>2.02</v>
      </c>
      <c r="B61">
        <v>1.85</v>
      </c>
      <c r="C61" s="45">
        <f t="shared" si="0"/>
        <v>3.5590045491035394E-2</v>
      </c>
      <c r="D61" s="46">
        <f>IF(OR($A61="",$B61=""),"",A61*'MPTO_working_2-way'!$G60)</f>
        <v>2.0918918918918914</v>
      </c>
      <c r="E61" s="48">
        <f>IF(OR($A61="",$B61=""),"",B61*'MPTO_working_2-way'!$G60)</f>
        <v>1.9158415841584155</v>
      </c>
      <c r="F61" s="46">
        <f>IF(OR($A61="",$B61=""),"",'MPTO_working_2-way'!D60)</f>
        <v>2.0953181945612553</v>
      </c>
      <c r="G61" s="48">
        <f>IF(OR($A61="",$B61=""),"",'MPTO_working_2-way'!E60)</f>
        <v>1.9129767084719731</v>
      </c>
      <c r="H61" s="46">
        <f>IF(OR($A61="",$B61=""),"",'OddsRatio_working_2-way'!M60)</f>
        <v>2.0954451150103317</v>
      </c>
      <c r="I61" s="46">
        <f>IF(OR($A61="",$B61=""),"",'OddsRatio_working_2-way'!N60)</f>
        <v>1.9128709291752766</v>
      </c>
      <c r="J61" s="46">
        <f>IF('Log_working_2-way'!$D60="","",A61^('Log_working_2-way'!$D60))</f>
        <v>2.0970120716987148</v>
      </c>
      <c r="K61" s="48">
        <f>IF('Log_working_2-way'!$D60="","",B61^('Log_working_2-way'!$D60))</f>
        <v>1.9115669971173959</v>
      </c>
      <c r="L61" s="55">
        <f t="shared" si="9"/>
        <v>0.47803617571059442</v>
      </c>
      <c r="M61" s="55">
        <f t="shared" si="10"/>
        <v>0.5219638242894058</v>
      </c>
      <c r="N61" s="56">
        <v>100</v>
      </c>
      <c r="O61" s="56">
        <f t="shared" si="11"/>
        <v>50.495049504950494</v>
      </c>
      <c r="P61" s="56">
        <f t="shared" si="12"/>
        <v>45.945945945945937</v>
      </c>
      <c r="Q61" s="56">
        <f t="shared" si="13"/>
        <v>54.054054054054049</v>
      </c>
      <c r="R61" s="56">
        <f t="shared" si="14"/>
        <v>49.504950495049506</v>
      </c>
      <c r="S61" s="57">
        <f t="shared" si="15"/>
        <v>-3.5590045491035553</v>
      </c>
      <c r="T61" s="57">
        <f t="shared" si="16"/>
        <v>-3.5590045491035696</v>
      </c>
      <c r="U61" t="s">
        <v>300</v>
      </c>
      <c r="V61" t="s">
        <v>301</v>
      </c>
      <c r="X61" t="s">
        <v>450</v>
      </c>
      <c r="Y61" s="42"/>
    </row>
    <row r="62" spans="1:25" ht="15" x14ac:dyDescent="0.25">
      <c r="A62">
        <v>1.93</v>
      </c>
      <c r="B62">
        <v>1.94</v>
      </c>
      <c r="C62" s="45">
        <f t="shared" si="0"/>
        <v>3.3598632551679941E-2</v>
      </c>
      <c r="D62" s="46">
        <f>IF(OR($A62="",$B62=""),"",A62*'MPTO_working_2-way'!$G61)</f>
        <v>1.9948453608247423</v>
      </c>
      <c r="E62" s="48">
        <f>IF(OR($A62="",$B62=""),"",B62*'MPTO_working_2-way'!$G61)</f>
        <v>2.0051813471502591</v>
      </c>
      <c r="F62" s="46">
        <f>IF(OR($A62="",$B62=""),"",'MPTO_working_2-way'!D61)</f>
        <v>1.9946726333173512</v>
      </c>
      <c r="G62" s="48">
        <f>IF(OR($A62="",$B62=""),"",'MPTO_working_2-way'!E61)</f>
        <v>2.0053558995233249</v>
      </c>
      <c r="H62" s="46">
        <f>IF(OR($A62="",$B62=""),"",'OddsRatio_working_2-way'!M61)</f>
        <v>1.9946666286387909</v>
      </c>
      <c r="I62" s="46">
        <f>IF(OR($A62="",$B62=""),"",'OddsRatio_working_2-way'!N61)</f>
        <v>2.0053619687316817</v>
      </c>
      <c r="J62" s="46">
        <f>IF('Log_working_2-way'!$D61="","",A62^('Log_working_2-way'!$D61))</f>
        <v>1.9945880029745278</v>
      </c>
      <c r="K62" s="48">
        <f>IF('Log_working_2-way'!$D61="","",B62^('Log_working_2-way'!$D61))</f>
        <v>2.0054414461156225</v>
      </c>
      <c r="L62" s="55">
        <f t="shared" si="9"/>
        <v>0.50129198966408273</v>
      </c>
      <c r="M62" s="55">
        <f t="shared" si="10"/>
        <v>0.49870801033591733</v>
      </c>
      <c r="N62" s="56">
        <v>100</v>
      </c>
      <c r="O62" s="56">
        <f t="shared" si="11"/>
        <v>48.186528497409334</v>
      </c>
      <c r="P62" s="56">
        <f t="shared" si="12"/>
        <v>48.453608247422686</v>
      </c>
      <c r="Q62" s="56">
        <f t="shared" si="13"/>
        <v>51.546391752577328</v>
      </c>
      <c r="R62" s="56">
        <f t="shared" si="14"/>
        <v>51.81347150259068</v>
      </c>
      <c r="S62" s="57">
        <f t="shared" si="15"/>
        <v>-3.3598632551679941</v>
      </c>
      <c r="T62" s="57">
        <f t="shared" si="16"/>
        <v>-3.3598632551679941</v>
      </c>
      <c r="U62" t="s">
        <v>302</v>
      </c>
      <c r="V62" t="s">
        <v>303</v>
      </c>
      <c r="X62" t="s">
        <v>450</v>
      </c>
      <c r="Y62" s="42"/>
    </row>
    <row r="63" spans="1:25" ht="15" x14ac:dyDescent="0.25">
      <c r="A63">
        <v>2.46</v>
      </c>
      <c r="B63">
        <v>1.58</v>
      </c>
      <c r="C63" s="45">
        <f t="shared" si="0"/>
        <v>3.9415457445713731E-2</v>
      </c>
      <c r="D63" s="46">
        <f>IF(OR($A63="",$B63=""),"",A63*'MPTO_working_2-way'!$G62)</f>
        <v>2.5569620253164556</v>
      </c>
      <c r="E63" s="48">
        <f>IF(OR($A63="",$B63=""),"",B63*'MPTO_working_2-way'!$G62)</f>
        <v>1.6422764227642277</v>
      </c>
      <c r="F63" s="46">
        <f>IF(OR($A63="",$B63=""),"",'MPTO_working_2-way'!D62)</f>
        <v>2.5853398962352006</v>
      </c>
      <c r="G63" s="48">
        <f>IF(OR($A63="",$B63=""),"",'MPTO_working_2-way'!E62)</f>
        <v>1.630779558613745</v>
      </c>
      <c r="H63" s="46">
        <f>IF(OR($A63="",$B63=""),"",'OddsRatio_working_2-way'!M62)</f>
        <v>2.5865816648727367</v>
      </c>
      <c r="I63" s="46">
        <f>IF(OR($A63="",$B63=""),"",'OddsRatio_working_2-way'!N62)</f>
        <v>1.6302858668672515</v>
      </c>
      <c r="J63" s="46">
        <f>IF('Log_working_2-way'!$D62="","",A63^('Log_working_2-way'!$D62))</f>
        <v>2.599899815124826</v>
      </c>
      <c r="K63" s="48">
        <f>IF('Log_working_2-way'!$D62="","",B63^('Log_working_2-way'!$D62))</f>
        <v>1.6250391371672495</v>
      </c>
      <c r="L63" s="55">
        <f t="shared" si="9"/>
        <v>0.3910891089108911</v>
      </c>
      <c r="M63" s="55">
        <f t="shared" si="10"/>
        <v>0.6089108910891089</v>
      </c>
      <c r="N63" s="56">
        <v>100</v>
      </c>
      <c r="O63" s="56">
        <f t="shared" si="11"/>
        <v>59.349593495934961</v>
      </c>
      <c r="P63" s="56">
        <f t="shared" si="12"/>
        <v>36.708860759493668</v>
      </c>
      <c r="Q63" s="56">
        <f t="shared" si="13"/>
        <v>63.291139240506325</v>
      </c>
      <c r="R63" s="56">
        <f t="shared" si="14"/>
        <v>40.650406504065039</v>
      </c>
      <c r="S63" s="57">
        <f t="shared" si="15"/>
        <v>-3.9415457445713642</v>
      </c>
      <c r="T63" s="57">
        <f t="shared" si="16"/>
        <v>-3.9415457445713713</v>
      </c>
      <c r="U63" t="s">
        <v>304</v>
      </c>
      <c r="V63" t="s">
        <v>305</v>
      </c>
      <c r="X63" t="s">
        <v>450</v>
      </c>
      <c r="Y63" s="42"/>
    </row>
    <row r="64" spans="1:25" ht="15" x14ac:dyDescent="0.25">
      <c r="A64">
        <v>2.2999999999999998</v>
      </c>
      <c r="B64">
        <v>1.66</v>
      </c>
      <c r="C64" s="45">
        <f t="shared" si="0"/>
        <v>3.7192247249869137E-2</v>
      </c>
      <c r="D64" s="46">
        <f>IF(OR($A64="",$B64=""),"",A64*'MPTO_working_2-way'!$G63)</f>
        <v>2.3855421686746987</v>
      </c>
      <c r="E64" s="48">
        <f>IF(OR($A64="",$B64=""),"",B64*'MPTO_working_2-way'!$G63)</f>
        <v>1.7217391304347827</v>
      </c>
      <c r="F64" s="46">
        <f>IF(OR($A64="",$B64=""),"",'MPTO_working_2-way'!D63)</f>
        <v>2.402769037130271</v>
      </c>
      <c r="G64" s="48">
        <f>IF(OR($A64="",$B64=""),"",'MPTO_working_2-way'!E63)</f>
        <v>1.7128757290264693</v>
      </c>
      <c r="H64" s="46">
        <f>IF(OR($A64="",$B64=""),"",'OddsRatio_working_2-way'!M63)</f>
        <v>2.4034589305344736</v>
      </c>
      <c r="I64" s="46">
        <f>IF(OR($A64="",$B64=""),"",'OddsRatio_working_2-way'!N63)</f>
        <v>1.7125253031944256</v>
      </c>
      <c r="J64" s="46">
        <f>IF('Log_working_2-way'!$D63="","",A64^('Log_working_2-way'!$D63))</f>
        <v>2.4114497005870583</v>
      </c>
      <c r="K64" s="48">
        <f>IF('Log_working_2-way'!$D63="","",B64^('Log_working_2-way'!$D63))</f>
        <v>1.708491418138335</v>
      </c>
      <c r="L64" s="55">
        <f t="shared" si="9"/>
        <v>0.41919191919191923</v>
      </c>
      <c r="M64" s="55">
        <f t="shared" si="10"/>
        <v>0.58080808080808077</v>
      </c>
      <c r="N64" s="56">
        <v>100</v>
      </c>
      <c r="O64" s="56">
        <f t="shared" si="11"/>
        <v>56.521739130434774</v>
      </c>
      <c r="P64" s="56">
        <f t="shared" si="12"/>
        <v>39.759036144578317</v>
      </c>
      <c r="Q64" s="56">
        <f t="shared" si="13"/>
        <v>60.24096385542169</v>
      </c>
      <c r="R64" s="56">
        <f t="shared" si="14"/>
        <v>43.478260869565219</v>
      </c>
      <c r="S64" s="57">
        <f t="shared" si="15"/>
        <v>-3.7192247249869155</v>
      </c>
      <c r="T64" s="57">
        <f t="shared" si="16"/>
        <v>-3.7192247249869013</v>
      </c>
      <c r="U64" t="s">
        <v>306</v>
      </c>
      <c r="V64" t="s">
        <v>307</v>
      </c>
      <c r="X64" t="s">
        <v>450</v>
      </c>
      <c r="Y64" s="42"/>
    </row>
    <row r="65" spans="1:25" ht="15" x14ac:dyDescent="0.25">
      <c r="A65">
        <v>2.0699999999999998</v>
      </c>
      <c r="B65">
        <v>1.82</v>
      </c>
      <c r="C65" s="45">
        <f t="shared" si="0"/>
        <v>3.2542336890162948E-2</v>
      </c>
      <c r="D65" s="46">
        <f>IF(OR($A65="",$B65=""),"",A65*'MPTO_working_2-way'!$G64)</f>
        <v>2.1373626373626373</v>
      </c>
      <c r="E65" s="48">
        <f>IF(OR($A65="",$B65=""),"",B65*'MPTO_working_2-way'!$G64)</f>
        <v>1.8792270531400965</v>
      </c>
      <c r="F65" s="46">
        <f>IF(OR($A65="",$B65=""),"",'MPTO_working_2-way'!D64)</f>
        <v>2.1421504520384373</v>
      </c>
      <c r="G65" s="48">
        <f>IF(OR($A65="",$B65=""),"",'MPTO_working_2-way'!E64)</f>
        <v>1.8755413949320454</v>
      </c>
      <c r="H65" s="46">
        <f>IF(OR($A65="",$B65=""),"",'OddsRatio_working_2-way'!M64)</f>
        <v>2.1423125880338039</v>
      </c>
      <c r="I65" s="46">
        <f>IF(OR($A65="",$B65=""),"",'OddsRatio_working_2-way'!N64)</f>
        <v>1.8754171235399244</v>
      </c>
      <c r="J65" s="46">
        <f>IF('Log_working_2-way'!$D64="","",A65^('Log_working_2-way'!$D64))</f>
        <v>2.1444993293304022</v>
      </c>
      <c r="K65" s="48">
        <f>IF('Log_working_2-way'!$D64="","",B65^('Log_working_2-way'!$D64))</f>
        <v>1.8737445050186454</v>
      </c>
      <c r="L65" s="55">
        <f t="shared" si="9"/>
        <v>0.46786632390745503</v>
      </c>
      <c r="M65" s="55">
        <f t="shared" si="10"/>
        <v>0.53213367609254503</v>
      </c>
      <c r="N65" s="56">
        <v>100</v>
      </c>
      <c r="O65" s="56">
        <f t="shared" si="11"/>
        <v>51.690821256038639</v>
      </c>
      <c r="P65" s="56">
        <f t="shared" si="12"/>
        <v>45.054945054945051</v>
      </c>
      <c r="Q65" s="56">
        <f t="shared" si="13"/>
        <v>54.945054945054942</v>
      </c>
      <c r="R65" s="56">
        <f t="shared" si="14"/>
        <v>48.309178743961354</v>
      </c>
      <c r="S65" s="57">
        <f t="shared" si="15"/>
        <v>-3.2542336890163028</v>
      </c>
      <c r="T65" s="57">
        <f t="shared" si="16"/>
        <v>-3.2542336890163028</v>
      </c>
      <c r="U65" t="s">
        <v>308</v>
      </c>
      <c r="V65" t="s">
        <v>309</v>
      </c>
      <c r="X65" t="s">
        <v>450</v>
      </c>
      <c r="Y65" s="42"/>
    </row>
    <row r="66" spans="1:25" ht="15" x14ac:dyDescent="0.25">
      <c r="A66">
        <v>1.81</v>
      </c>
      <c r="B66">
        <v>2.0499999999999998</v>
      </c>
      <c r="C66" s="45">
        <f t="shared" si="0"/>
        <v>4.0291065894084488E-2</v>
      </c>
      <c r="D66" s="46">
        <f>IF(OR($A66="",$B66=""),"",A66*'MPTO_working_2-way'!$G65)</f>
        <v>1.882926829268293</v>
      </c>
      <c r="E66" s="48">
        <f>IF(OR($A66="",$B66=""),"",B66*'MPTO_working_2-way'!$G65)</f>
        <v>2.132596685082873</v>
      </c>
      <c r="F66" s="46">
        <f>IF(OR($A66="",$B66=""),"",'MPTO_working_2-way'!D65)</f>
        <v>1.8784963928616634</v>
      </c>
      <c r="G66" s="48">
        <f>IF(OR($A66="",$B66=""),"",'MPTO_working_2-way'!E65)</f>
        <v>2.1383086010661287</v>
      </c>
      <c r="H66" s="46">
        <f>IF(OR($A66="",$B66=""),"",'OddsRatio_working_2-way'!M65)</f>
        <v>1.8783100656536802</v>
      </c>
      <c r="I66" s="46">
        <f>IF(OR($A66="",$B66=""),"",'OddsRatio_working_2-way'!N65)</f>
        <v>2.1385500851066221</v>
      </c>
      <c r="J66" s="46">
        <f>IF('Log_working_2-way'!$D65="","",A66^('Log_working_2-way'!$D65))</f>
        <v>1.8762874687184776</v>
      </c>
      <c r="K66" s="48">
        <f>IF('Log_working_2-way'!$D65="","",B66^('Log_working_2-way'!$D65))</f>
        <v>2.1411780217081708</v>
      </c>
      <c r="L66" s="55">
        <f t="shared" si="9"/>
        <v>0.53108808290155429</v>
      </c>
      <c r="M66" s="55">
        <f t="shared" si="10"/>
        <v>0.4689119170984456</v>
      </c>
      <c r="N66" s="56">
        <v>100</v>
      </c>
      <c r="O66" s="56">
        <f t="shared" si="11"/>
        <v>44.751381215469614</v>
      </c>
      <c r="P66" s="56">
        <f t="shared" si="12"/>
        <v>51.219512195121943</v>
      </c>
      <c r="Q66" s="56">
        <f t="shared" si="13"/>
        <v>48.780487804878057</v>
      </c>
      <c r="R66" s="56">
        <f t="shared" si="14"/>
        <v>55.248618784530393</v>
      </c>
      <c r="S66" s="57">
        <f t="shared" si="15"/>
        <v>-4.0291065894084426</v>
      </c>
      <c r="T66" s="57">
        <f t="shared" si="16"/>
        <v>-4.0291065894084497</v>
      </c>
      <c r="U66" t="s">
        <v>310</v>
      </c>
      <c r="V66" t="s">
        <v>311</v>
      </c>
      <c r="X66" t="s">
        <v>450</v>
      </c>
      <c r="Y66" s="42"/>
    </row>
    <row r="67" spans="1:25" ht="15" x14ac:dyDescent="0.25">
      <c r="A67">
        <v>1.96</v>
      </c>
      <c r="B67">
        <v>1.9</v>
      </c>
      <c r="C67" s="45">
        <f t="shared" ref="C67:C130" si="17">IF(OR($A67="",$B67=""),"",(1/A67)+(1/B67)-1)</f>
        <v>3.6519871106337254E-2</v>
      </c>
      <c r="D67" s="46">
        <f>IF(OR($A67="",$B67=""),"",A67*'MPTO_working_2-way'!$G66)</f>
        <v>2.0315789473684212</v>
      </c>
      <c r="E67" s="48">
        <f>IF(OR($A67="",$B67=""),"",B67*'MPTO_working_2-way'!$G66)</f>
        <v>1.9693877551020407</v>
      </c>
      <c r="F67" s="46">
        <f>IF(OR($A67="",$B67=""),"",'MPTO_working_2-way'!D66)</f>
        <v>2.0327510917030565</v>
      </c>
      <c r="G67" s="48">
        <f>IF(OR($A67="",$B67=""),"",'MPTO_working_2-way'!E66)</f>
        <v>1.9682875264270612</v>
      </c>
      <c r="H67" s="46">
        <f>IF(OR($A67="",$B67=""),"",'OddsRatio_working_2-way'!M66)</f>
        <v>2.0327955589886439</v>
      </c>
      <c r="I67" s="46">
        <f>IF(OR($A67="",$B67=""),"",'OddsRatio_working_2-way'!N66)</f>
        <v>1.9682458365518538</v>
      </c>
      <c r="J67" s="46">
        <f>IF('Log_working_2-way'!$D66="","",A67^('Log_working_2-way'!$D66))</f>
        <v>2.033331019340773</v>
      </c>
      <c r="K67" s="48">
        <f>IF('Log_working_2-way'!$D66="","",B67^('Log_working_2-way'!$D66))</f>
        <v>1.9677441025992628</v>
      </c>
      <c r="L67" s="55">
        <f t="shared" si="9"/>
        <v>0.49222797927461137</v>
      </c>
      <c r="M67" s="55">
        <f t="shared" si="10"/>
        <v>0.50777202072538863</v>
      </c>
      <c r="N67" s="56">
        <v>100</v>
      </c>
      <c r="O67" s="56">
        <f t="shared" si="11"/>
        <v>48.979591836734699</v>
      </c>
      <c r="P67" s="56">
        <f t="shared" si="12"/>
        <v>47.368421052631575</v>
      </c>
      <c r="Q67" s="56">
        <f t="shared" si="13"/>
        <v>52.631578947368418</v>
      </c>
      <c r="R67" s="56">
        <f t="shared" si="14"/>
        <v>51.020408163265309</v>
      </c>
      <c r="S67" s="57">
        <f t="shared" si="15"/>
        <v>-3.6519871106337192</v>
      </c>
      <c r="T67" s="57">
        <f t="shared" si="16"/>
        <v>-3.6519871106337334</v>
      </c>
      <c r="U67" t="s">
        <v>312</v>
      </c>
      <c r="V67" t="s">
        <v>313</v>
      </c>
      <c r="X67" t="s">
        <v>450</v>
      </c>
      <c r="Y67" s="42"/>
    </row>
    <row r="68" spans="1:25" ht="15" x14ac:dyDescent="0.25">
      <c r="A68">
        <v>1.89</v>
      </c>
      <c r="B68">
        <v>1.97</v>
      </c>
      <c r="C68" s="45">
        <f t="shared" si="17"/>
        <v>3.6714742298498582E-2</v>
      </c>
      <c r="D68" s="46">
        <f>IF(OR($A68="",$B68=""),"",A68*'MPTO_working_2-way'!$G67)</f>
        <v>1.9593908629441623</v>
      </c>
      <c r="E68" s="48">
        <f>IF(OR($A68="",$B68=""),"",B68*'MPTO_working_2-way'!$G67)</f>
        <v>2.0423280423280423</v>
      </c>
      <c r="F68" s="46">
        <f>IF(OR($A68="",$B68=""),"",'MPTO_working_2-way'!D67)</f>
        <v>1.9579312702127099</v>
      </c>
      <c r="G68" s="48">
        <f>IF(OR($A68="",$B68=""),"",'MPTO_working_2-way'!E67)</f>
        <v>2.0439162297916722</v>
      </c>
      <c r="H68" s="46">
        <f>IF(OR($A68="",$B68=""),"",'OddsRatio_working_2-way'!M67)</f>
        <v>1.9578756564376583</v>
      </c>
      <c r="I68" s="46">
        <f>IF(OR($A68="",$B68=""),"",'OddsRatio_working_2-way'!N67)</f>
        <v>2.0439768390387969</v>
      </c>
      <c r="J68" s="46">
        <f>IF('Log_working_2-way'!$D67="","",A68^('Log_working_2-way'!$D67))</f>
        <v>1.9572101003603855</v>
      </c>
      <c r="K68" s="48">
        <f>IF('Log_working_2-way'!$D67="","",B68^('Log_working_2-way'!$D67))</f>
        <v>2.0447027247449845</v>
      </c>
      <c r="L68" s="55">
        <f t="shared" si="9"/>
        <v>0.51036269430051817</v>
      </c>
      <c r="M68" s="55">
        <f t="shared" si="10"/>
        <v>0.48963730569948188</v>
      </c>
      <c r="N68" s="56">
        <v>100</v>
      </c>
      <c r="O68" s="56">
        <f t="shared" si="11"/>
        <v>47.089947089947096</v>
      </c>
      <c r="P68" s="56">
        <f t="shared" si="12"/>
        <v>49.238578680203041</v>
      </c>
      <c r="Q68" s="56">
        <f t="shared" si="13"/>
        <v>50.761421319796952</v>
      </c>
      <c r="R68" s="56">
        <f t="shared" si="14"/>
        <v>52.910052910052919</v>
      </c>
      <c r="S68" s="57">
        <f t="shared" si="15"/>
        <v>-3.6714742298498564</v>
      </c>
      <c r="T68" s="57">
        <f t="shared" si="16"/>
        <v>-3.6714742298498777</v>
      </c>
      <c r="U68" t="s">
        <v>314</v>
      </c>
      <c r="V68" t="s">
        <v>315</v>
      </c>
      <c r="X68" t="s">
        <v>450</v>
      </c>
      <c r="Y68" s="42"/>
    </row>
    <row r="69" spans="1:25" ht="15" x14ac:dyDescent="0.25">
      <c r="A69">
        <v>2.06</v>
      </c>
      <c r="B69">
        <v>1.83</v>
      </c>
      <c r="C69" s="45">
        <f t="shared" si="17"/>
        <v>3.1884980635577431E-2</v>
      </c>
      <c r="D69" s="46">
        <f>IF(OR($A69="",$B69=""),"",A69*'MPTO_working_2-way'!$G68)</f>
        <v>2.1256830601092895</v>
      </c>
      <c r="E69" s="48">
        <f>IF(OR($A69="",$B69=""),"",B69*'MPTO_working_2-way'!$G68)</f>
        <v>1.8883495145631068</v>
      </c>
      <c r="F69" s="46">
        <f>IF(OR($A69="",$B69=""),"",'MPTO_working_2-way'!D68)</f>
        <v>2.1299508446804905</v>
      </c>
      <c r="G69" s="48">
        <f>IF(OR($A69="",$B69=""),"",'MPTO_working_2-way'!E68)</f>
        <v>1.8849942497124856</v>
      </c>
      <c r="H69" s="46">
        <f>IF(OR($A69="",$B69=""),"",'OddsRatio_working_2-way'!M68)</f>
        <v>2.1300922235529893</v>
      </c>
      <c r="I69" s="46">
        <f>IF(OR($A69="",$B69=""),"",'OddsRatio_working_2-way'!N68)</f>
        <v>1.8848835335367746</v>
      </c>
      <c r="J69" s="46">
        <f>IF('Log_working_2-way'!$D68="","",A69^('Log_working_2-way'!$D68))</f>
        <v>2.1320394516231058</v>
      </c>
      <c r="K69" s="48">
        <f>IF('Log_working_2-way'!$D68="","",B69^('Log_working_2-way'!$D68))</f>
        <v>1.8833614398916756</v>
      </c>
      <c r="L69" s="55">
        <f t="shared" si="9"/>
        <v>0.47043701799485865</v>
      </c>
      <c r="M69" s="55">
        <f t="shared" si="10"/>
        <v>0.5295629820051414</v>
      </c>
      <c r="N69" s="56">
        <v>100</v>
      </c>
      <c r="O69" s="56">
        <f t="shared" si="11"/>
        <v>51.456310679611654</v>
      </c>
      <c r="P69" s="56">
        <f t="shared" si="12"/>
        <v>45.355191256830594</v>
      </c>
      <c r="Q69" s="56">
        <f t="shared" si="13"/>
        <v>54.644808743169392</v>
      </c>
      <c r="R69" s="56">
        <f t="shared" si="14"/>
        <v>48.543689320388353</v>
      </c>
      <c r="S69" s="57">
        <f t="shared" si="15"/>
        <v>-3.1884980635577378</v>
      </c>
      <c r="T69" s="57">
        <f t="shared" si="16"/>
        <v>-3.1884980635577591</v>
      </c>
      <c r="U69" t="s">
        <v>316</v>
      </c>
      <c r="V69" t="s">
        <v>317</v>
      </c>
      <c r="X69" t="s">
        <v>450</v>
      </c>
      <c r="Y69" s="42"/>
    </row>
    <row r="70" spans="1:25" ht="15" x14ac:dyDescent="0.25">
      <c r="A70">
        <v>2.1800000000000002</v>
      </c>
      <c r="B70">
        <v>1.75</v>
      </c>
      <c r="C70" s="45">
        <f t="shared" si="17"/>
        <v>3.0144167758846541E-2</v>
      </c>
      <c r="D70" s="46">
        <f>IF(OR($A70="",$B70=""),"",A70*'MPTO_working_2-way'!$G69)</f>
        <v>2.2457142857142856</v>
      </c>
      <c r="E70" s="48">
        <f>IF(OR($A70="",$B70=""),"",B70*'MPTO_working_2-way'!$G69)</f>
        <v>1.8027522935779814</v>
      </c>
      <c r="F70" s="46">
        <f>IF(OR($A70="",$B70=""),"",'MPTO_working_2-way'!D69)</f>
        <v>2.2540620384047267</v>
      </c>
      <c r="G70" s="48">
        <f>IF(OR($A70="",$B70=""),"",'MPTO_working_2-way'!E69)</f>
        <v>1.797408716136631</v>
      </c>
      <c r="H70" s="46">
        <f>IF(OR($A70="",$B70=""),"",'OddsRatio_working_2-way'!M69)</f>
        <v>2.2543258481484516</v>
      </c>
      <c r="I70" s="46">
        <f>IF(OR($A70="",$B70=""),"",'OddsRatio_working_2-way'!N69)</f>
        <v>1.797241005179101</v>
      </c>
      <c r="J70" s="46">
        <f>IF('Log_working_2-way'!$D69="","",A70^('Log_working_2-way'!$D69))</f>
        <v>2.2581444657647705</v>
      </c>
      <c r="K70" s="48">
        <f>IF('Log_working_2-way'!$D69="","",B70^('Log_working_2-way'!$D69))</f>
        <v>1.7948212842092994</v>
      </c>
      <c r="L70" s="55">
        <f t="shared" si="9"/>
        <v>0.44529262086513999</v>
      </c>
      <c r="M70" s="55">
        <f t="shared" si="10"/>
        <v>0.55470737913486012</v>
      </c>
      <c r="N70" s="56">
        <v>100</v>
      </c>
      <c r="O70" s="56">
        <f t="shared" si="11"/>
        <v>54.128440366972484</v>
      </c>
      <c r="P70" s="56">
        <f t="shared" si="12"/>
        <v>42.857142857142854</v>
      </c>
      <c r="Q70" s="56">
        <f t="shared" si="13"/>
        <v>57.142857142857139</v>
      </c>
      <c r="R70" s="56">
        <f t="shared" si="14"/>
        <v>45.871559633027523</v>
      </c>
      <c r="S70" s="57">
        <f t="shared" si="15"/>
        <v>-3.014416775884655</v>
      </c>
      <c r="T70" s="57">
        <f t="shared" si="16"/>
        <v>-3.0144167758846692</v>
      </c>
      <c r="U70" t="s">
        <v>318</v>
      </c>
      <c r="V70" t="s">
        <v>319</v>
      </c>
      <c r="X70" t="s">
        <v>450</v>
      </c>
      <c r="Y70" s="42"/>
    </row>
    <row r="71" spans="1:25" ht="15" x14ac:dyDescent="0.25">
      <c r="A71">
        <v>2.1</v>
      </c>
      <c r="B71">
        <v>1.81</v>
      </c>
      <c r="C71" s="45">
        <f t="shared" si="17"/>
        <v>2.8676664035780064E-2</v>
      </c>
      <c r="D71" s="46">
        <f>IF(OR($A71="",$B71=""),"",A71*'MPTO_working_2-way'!$G70)</f>
        <v>2.160220994475138</v>
      </c>
      <c r="E71" s="48">
        <f>IF(OR($A71="",$B71=""),"",B71*'MPTO_working_2-way'!$G70)</f>
        <v>1.861904761904762</v>
      </c>
      <c r="F71" s="46">
        <f>IF(OR($A71="",$B71=""),"",'MPTO_working_2-way'!D70)</f>
        <v>2.1651951011107946</v>
      </c>
      <c r="G71" s="48">
        <f>IF(OR($A71="",$B71=""),"",'MPTO_working_2-way'!E70)</f>
        <v>1.858225372769494</v>
      </c>
      <c r="H71" s="46">
        <f>IF(OR($A71="",$B71=""),"",'OddsRatio_working_2-way'!M70)</f>
        <v>2.1653431646335015</v>
      </c>
      <c r="I71" s="46">
        <f>IF(OR($A71="",$B71=""),"",'OddsRatio_working_2-way'!N70)</f>
        <v>1.8581163303210331</v>
      </c>
      <c r="J71" s="46">
        <f>IF('Log_working_2-way'!$D70="","",A71^('Log_working_2-way'!$D70))</f>
        <v>2.1676082555034109</v>
      </c>
      <c r="K71" s="48">
        <f>IF('Log_working_2-way'!$D70="","",B71^('Log_working_2-way'!$D70))</f>
        <v>1.8564516354578522</v>
      </c>
      <c r="L71" s="55">
        <f t="shared" si="9"/>
        <v>0.46291560102301793</v>
      </c>
      <c r="M71" s="55">
        <f t="shared" si="10"/>
        <v>0.53708439897698212</v>
      </c>
      <c r="N71" s="56">
        <v>100</v>
      </c>
      <c r="O71" s="56">
        <f t="shared" si="11"/>
        <v>52.38095238095238</v>
      </c>
      <c r="P71" s="56">
        <f t="shared" si="12"/>
        <v>44.751381215469614</v>
      </c>
      <c r="Q71" s="56">
        <f t="shared" si="13"/>
        <v>55.248618784530393</v>
      </c>
      <c r="R71" s="56">
        <f t="shared" si="14"/>
        <v>47.619047619047613</v>
      </c>
      <c r="S71" s="57">
        <f t="shared" si="15"/>
        <v>-2.8676664035780135</v>
      </c>
      <c r="T71" s="57">
        <f t="shared" si="16"/>
        <v>-2.8676664035779993</v>
      </c>
      <c r="U71" t="s">
        <v>320</v>
      </c>
      <c r="V71" t="s">
        <v>321</v>
      </c>
      <c r="X71" t="s">
        <v>450</v>
      </c>
      <c r="Y71" s="42"/>
    </row>
    <row r="72" spans="1:25" ht="15" x14ac:dyDescent="0.25">
      <c r="A72">
        <v>1.7</v>
      </c>
      <c r="B72">
        <v>2.2599999999999998</v>
      </c>
      <c r="C72" s="45">
        <f t="shared" si="17"/>
        <v>3.0713170223841679E-2</v>
      </c>
      <c r="D72" s="46">
        <f>IF(OR($A72="",$B72=""),"",A72*'MPTO_working_2-way'!$G71)</f>
        <v>1.7522123893805308</v>
      </c>
      <c r="E72" s="48">
        <f>IF(OR($A72="",$B72=""),"",B72*'MPTO_working_2-way'!$G71)</f>
        <v>2.3294117647058821</v>
      </c>
      <c r="F72" s="46">
        <f>IF(OR($A72="",$B72=""),"",'MPTO_working_2-way'!D71)</f>
        <v>1.7455701953657428</v>
      </c>
      <c r="G72" s="48">
        <f>IF(OR($A72="",$B72=""),"",'MPTO_working_2-way'!E71)</f>
        <v>2.3412553321145642</v>
      </c>
      <c r="H72" s="46">
        <f>IF(OR($A72="",$B72=""),"",'OddsRatio_working_2-way'!M71)</f>
        <v>1.7453559924999296</v>
      </c>
      <c r="I72" s="46">
        <f>IF(OR($A72="",$B72=""),"",'OddsRatio_working_2-way'!N71)</f>
        <v>2.3416407864998732</v>
      </c>
      <c r="J72" s="46">
        <f>IF('Log_working_2-way'!$D71="","",A72^('Log_working_2-way'!$D71))</f>
        <v>1.7423463494336857</v>
      </c>
      <c r="K72" s="48">
        <f>IF('Log_working_2-way'!$D71="","",B72^('Log_working_2-way'!$D71))</f>
        <v>2.3470801072340981</v>
      </c>
      <c r="L72" s="55">
        <f t="shared" si="9"/>
        <v>0.57070707070707072</v>
      </c>
      <c r="M72" s="55">
        <f t="shared" si="10"/>
        <v>0.42929292929292934</v>
      </c>
      <c r="N72" s="56">
        <v>100</v>
      </c>
      <c r="O72" s="56">
        <f t="shared" si="11"/>
        <v>41.176470588235297</v>
      </c>
      <c r="P72" s="56">
        <f t="shared" si="12"/>
        <v>55.752212389380524</v>
      </c>
      <c r="Q72" s="56">
        <f t="shared" si="13"/>
        <v>44.247787610619469</v>
      </c>
      <c r="R72" s="56">
        <f t="shared" si="14"/>
        <v>58.82352941176471</v>
      </c>
      <c r="S72" s="57">
        <f t="shared" si="15"/>
        <v>-3.0713170223841715</v>
      </c>
      <c r="T72" s="57">
        <f t="shared" si="16"/>
        <v>-3.0713170223841857</v>
      </c>
      <c r="U72" t="s">
        <v>322</v>
      </c>
      <c r="V72" t="s">
        <v>323</v>
      </c>
      <c r="X72" t="s">
        <v>450</v>
      </c>
      <c r="Y72" s="42"/>
    </row>
    <row r="73" spans="1:25" ht="15" x14ac:dyDescent="0.25">
      <c r="A73">
        <v>2.34</v>
      </c>
      <c r="B73">
        <v>1.62</v>
      </c>
      <c r="C73" s="45">
        <f t="shared" si="17"/>
        <v>4.4634377967711192E-2</v>
      </c>
      <c r="D73" s="46">
        <f>IF(OR($A73="",$B73=""),"",A73*'MPTO_working_2-way'!$G72)</f>
        <v>2.4444444444444442</v>
      </c>
      <c r="E73" s="48">
        <f>IF(OR($A73="",$B73=""),"",B73*'MPTO_working_2-way'!$G72)</f>
        <v>1.6923076923076923</v>
      </c>
      <c r="F73" s="46">
        <f>IF(OR($A73="",$B73=""),"",'MPTO_working_2-way'!D72)</f>
        <v>2.4689331770222736</v>
      </c>
      <c r="G73" s="48">
        <f>IF(OR($A73="",$B73=""),"",'MPTO_working_2-way'!E72)</f>
        <v>1.6807661612130886</v>
      </c>
      <c r="H73" s="46">
        <f>IF(OR($A73="",$B73=""),"",'OddsRatio_working_2-way'!M72)</f>
        <v>2.4701327567878497</v>
      </c>
      <c r="I73" s="46">
        <f>IF(OR($A73="",$B73=""),"",'OddsRatio_working_2-way'!N72)</f>
        <v>1.6802106785137814</v>
      </c>
      <c r="J73" s="46">
        <f>IF('Log_working_2-way'!$D72="","",A73^('Log_working_2-way'!$D72))</f>
        <v>2.4816301059671568</v>
      </c>
      <c r="K73" s="48">
        <f>IF('Log_working_2-way'!$D72="","",B73^('Log_working_2-way'!$D72))</f>
        <v>1.6749322897610397</v>
      </c>
      <c r="L73" s="55">
        <f t="shared" si="9"/>
        <v>0.40909090909090912</v>
      </c>
      <c r="M73" s="55">
        <f t="shared" si="10"/>
        <v>0.59090909090909094</v>
      </c>
      <c r="N73" s="56">
        <v>100</v>
      </c>
      <c r="O73" s="56">
        <f t="shared" si="11"/>
        <v>57.264957264957268</v>
      </c>
      <c r="P73" s="56">
        <f t="shared" si="12"/>
        <v>38.271604938271601</v>
      </c>
      <c r="Q73" s="56">
        <f t="shared" si="13"/>
        <v>61.728395061728392</v>
      </c>
      <c r="R73" s="56">
        <f t="shared" si="14"/>
        <v>42.73504273504274</v>
      </c>
      <c r="S73" s="57">
        <f t="shared" si="15"/>
        <v>-4.4634377967711245</v>
      </c>
      <c r="T73" s="57">
        <f t="shared" si="16"/>
        <v>-4.4634377967711387</v>
      </c>
      <c r="U73" t="s">
        <v>324</v>
      </c>
      <c r="V73" t="s">
        <v>325</v>
      </c>
      <c r="X73" t="s">
        <v>450</v>
      </c>
      <c r="Y73" s="42"/>
    </row>
    <row r="74" spans="1:25" ht="15" x14ac:dyDescent="0.25">
      <c r="A74">
        <v>2.06</v>
      </c>
      <c r="B74">
        <v>1.79</v>
      </c>
      <c r="C74" s="45">
        <f t="shared" si="17"/>
        <v>4.4096111080978329E-2</v>
      </c>
      <c r="D74" s="46">
        <f>IF(OR($A74="",$B74=""),"",A74*'MPTO_working_2-way'!$G73)</f>
        <v>2.1508379888268152</v>
      </c>
      <c r="E74" s="48">
        <f>IF(OR($A74="",$B74=""),"",B74*'MPTO_working_2-way'!$G73)</f>
        <v>1.8689320388349513</v>
      </c>
      <c r="F74" s="46">
        <f>IF(OR($A74="",$B74=""),"",'MPTO_working_2-way'!D73)</f>
        <v>2.1580148651021243</v>
      </c>
      <c r="G74" s="48">
        <f>IF(OR($A74="",$B74=""),"",'MPTO_working_2-way'!E73)</f>
        <v>1.8635467731338755</v>
      </c>
      <c r="H74" s="46">
        <f>IF(OR($A74="",$B74=""),"",'OddsRatio_working_2-way'!M73)</f>
        <v>2.1583488904033761</v>
      </c>
      <c r="I74" s="46">
        <f>IF(OR($A74="",$B74=""),"",'OddsRatio_working_2-way'!N73)</f>
        <v>1.863297757942139</v>
      </c>
      <c r="J74" s="46">
        <f>IF('Log_working_2-way'!$D73="","",A74^('Log_working_2-way'!$D73))</f>
        <v>2.1616657579923269</v>
      </c>
      <c r="K74" s="48">
        <f>IF('Log_working_2-way'!$D73="","",B74^('Log_working_2-way'!$D73))</f>
        <v>1.8608328110900716</v>
      </c>
      <c r="L74" s="55">
        <f t="shared" si="9"/>
        <v>0.46493506493506503</v>
      </c>
      <c r="M74" s="55">
        <f t="shared" si="10"/>
        <v>0.53506493506493513</v>
      </c>
      <c r="N74" s="56">
        <v>100</v>
      </c>
      <c r="O74" s="56">
        <f t="shared" si="11"/>
        <v>51.456310679611654</v>
      </c>
      <c r="P74" s="56">
        <f t="shared" si="12"/>
        <v>44.134078212290497</v>
      </c>
      <c r="Q74" s="56">
        <f t="shared" si="13"/>
        <v>55.865921787709496</v>
      </c>
      <c r="R74" s="56">
        <f t="shared" si="14"/>
        <v>48.543689320388353</v>
      </c>
      <c r="S74" s="57">
        <f t="shared" si="15"/>
        <v>-4.4096111080978417</v>
      </c>
      <c r="T74" s="57">
        <f t="shared" si="16"/>
        <v>-4.4096111080978559</v>
      </c>
      <c r="U74" t="s">
        <v>326</v>
      </c>
      <c r="V74" t="s">
        <v>327</v>
      </c>
      <c r="X74" t="s">
        <v>450</v>
      </c>
      <c r="Y74" s="42"/>
    </row>
    <row r="75" spans="1:25" ht="15" x14ac:dyDescent="0.25">
      <c r="A75">
        <v>2.48</v>
      </c>
      <c r="B75">
        <v>1.54</v>
      </c>
      <c r="C75" s="45">
        <f t="shared" si="17"/>
        <v>5.2576455802262334E-2</v>
      </c>
      <c r="D75" s="46">
        <f>IF(OR($A75="",$B75=""),"",A75*'MPTO_working_2-way'!$G74)</f>
        <v>2.6103896103896105</v>
      </c>
      <c r="E75" s="48">
        <f>IF(OR($A75="",$B75=""),"",B75*'MPTO_working_2-way'!$G74)</f>
        <v>1.620967741935484</v>
      </c>
      <c r="F75" s="46">
        <f>IF(OR($A75="",$B75=""),"",'MPTO_working_2-way'!D74)</f>
        <v>2.6529591553209224</v>
      </c>
      <c r="G75" s="48">
        <f>IF(OR($A75="",$B75=""),"",'MPTO_working_2-way'!E74)</f>
        <v>1.6049756261556565</v>
      </c>
      <c r="H75" s="46">
        <f>IF(OR($A75="",$B75=""),"",'OddsRatio_working_2-way'!M74)</f>
        <v>2.6555182695279269</v>
      </c>
      <c r="I75" s="46">
        <f>IF(OR($A75="",$B75=""),"",'OddsRatio_working_2-way'!N74)</f>
        <v>1.6040404496926219</v>
      </c>
      <c r="J75" s="46">
        <f>IF('Log_working_2-way'!$D74="","",A75^('Log_working_2-way'!$D74))</f>
        <v>2.6759249469554307</v>
      </c>
      <c r="K75" s="48">
        <f>IF('Log_working_2-way'!$D74="","",B75^('Log_working_2-way'!$D74))</f>
        <v>1.5966854314168171</v>
      </c>
      <c r="L75" s="55">
        <f t="shared" si="9"/>
        <v>0.38308457711442784</v>
      </c>
      <c r="M75" s="55">
        <f t="shared" si="10"/>
        <v>0.61691542288557211</v>
      </c>
      <c r="N75" s="56">
        <v>100</v>
      </c>
      <c r="O75" s="56">
        <f t="shared" si="11"/>
        <v>59.677419354838712</v>
      </c>
      <c r="P75" s="56">
        <f t="shared" si="12"/>
        <v>35.064935064935064</v>
      </c>
      <c r="Q75" s="56">
        <f t="shared" si="13"/>
        <v>64.935064935064929</v>
      </c>
      <c r="R75" s="56">
        <f t="shared" si="14"/>
        <v>40.322580645161295</v>
      </c>
      <c r="S75" s="57">
        <f t="shared" si="15"/>
        <v>-5.2576455802262174</v>
      </c>
      <c r="T75" s="57">
        <f t="shared" si="16"/>
        <v>-5.2576455802262316</v>
      </c>
      <c r="U75" t="s">
        <v>328</v>
      </c>
      <c r="V75" t="s">
        <v>329</v>
      </c>
      <c r="X75" t="s">
        <v>450</v>
      </c>
      <c r="Y75" s="42"/>
    </row>
    <row r="76" spans="1:25" ht="15" x14ac:dyDescent="0.25">
      <c r="A76">
        <v>2.39</v>
      </c>
      <c r="B76">
        <v>1.58</v>
      </c>
      <c r="C76" s="45">
        <f t="shared" si="17"/>
        <v>5.1321434246067277E-2</v>
      </c>
      <c r="D76" s="46">
        <f>IF(OR($A76="",$B76=""),"",A76*'MPTO_working_2-way'!$G75)</f>
        <v>2.5126582278481009</v>
      </c>
      <c r="E76" s="48">
        <f>IF(OR($A76="",$B76=""),"",B76*'MPTO_working_2-way'!$G75)</f>
        <v>1.6610878661087864</v>
      </c>
      <c r="F76" s="46">
        <f>IF(OR($A76="",$B76=""),"",'MPTO_working_2-way'!D75)</f>
        <v>2.546153327489717</v>
      </c>
      <c r="G76" s="48">
        <f>IF(OR($A76="",$B76=""),"",'MPTO_working_2-way'!E75)</f>
        <v>1.6467663861148663</v>
      </c>
      <c r="H76" s="46">
        <f>IF(OR($A76="",$B76=""),"",'OddsRatio_working_2-way'!M75)</f>
        <v>2.5480800121886231</v>
      </c>
      <c r="I76" s="46">
        <f>IF(OR($A76="",$B76=""),"",'OddsRatio_working_2-way'!N75)</f>
        <v>1.6459614439348218</v>
      </c>
      <c r="J76" s="46">
        <f>IF('Log_working_2-way'!$D75="","",A76^('Log_working_2-way'!$D75))</f>
        <v>2.5640064307129218</v>
      </c>
      <c r="K76" s="48">
        <f>IF('Log_working_2-way'!$D75="","",B76^('Log_working_2-way'!$D75))</f>
        <v>1.639383560297609</v>
      </c>
      <c r="L76" s="55">
        <f t="shared" si="9"/>
        <v>0.39798488664987414</v>
      </c>
      <c r="M76" s="55">
        <f t="shared" si="10"/>
        <v>0.60201511335012603</v>
      </c>
      <c r="N76" s="56">
        <v>100</v>
      </c>
      <c r="O76" s="56">
        <f t="shared" si="11"/>
        <v>58.15899581589958</v>
      </c>
      <c r="P76" s="56">
        <f t="shared" si="12"/>
        <v>36.708860759493668</v>
      </c>
      <c r="Q76" s="56">
        <f t="shared" si="13"/>
        <v>63.291139240506325</v>
      </c>
      <c r="R76" s="56">
        <f t="shared" si="14"/>
        <v>41.841004184100413</v>
      </c>
      <c r="S76" s="57">
        <f t="shared" si="15"/>
        <v>-5.1321434246067454</v>
      </c>
      <c r="T76" s="57">
        <f t="shared" si="16"/>
        <v>-5.1321434246067454</v>
      </c>
      <c r="U76" t="s">
        <v>93</v>
      </c>
      <c r="V76" t="s">
        <v>88</v>
      </c>
      <c r="X76" t="s">
        <v>450</v>
      </c>
      <c r="Y76" s="42"/>
    </row>
    <row r="77" spans="1:25" ht="15" x14ac:dyDescent="0.25">
      <c r="A77">
        <v>1.95</v>
      </c>
      <c r="B77">
        <v>1.95</v>
      </c>
      <c r="C77" s="45">
        <f t="shared" si="17"/>
        <v>2.5641025641025772E-2</v>
      </c>
      <c r="D77" s="46">
        <f>IF(OR($A77="",$B77=""),"",A77*'MPTO_working_2-way'!$G76)</f>
        <v>2</v>
      </c>
      <c r="E77" s="48">
        <f>IF(OR($A77="",$B77=""),"",B77*'MPTO_working_2-way'!$G76)</f>
        <v>2</v>
      </c>
      <c r="F77" s="46">
        <f>IF(OR($A77="",$B77=""),"",'MPTO_working_2-way'!D76)</f>
        <v>2.0000000000000004</v>
      </c>
      <c r="G77" s="48">
        <f>IF(OR($A77="",$B77=""),"",'MPTO_working_2-way'!E76)</f>
        <v>2.0000000000000004</v>
      </c>
      <c r="H77" s="46">
        <f>IF(OR($A77="",$B77=""),"",'OddsRatio_working_2-way'!M76)</f>
        <v>2.0000000000000004</v>
      </c>
      <c r="I77" s="46">
        <f>IF(OR($A77="",$B77=""),"",'OddsRatio_working_2-way'!N76)</f>
        <v>2.0000000000000004</v>
      </c>
      <c r="J77" s="46">
        <f>IF('Log_working_2-way'!$D76="","",A77^('Log_working_2-way'!$D76))</f>
        <v>1.9999999999999976</v>
      </c>
      <c r="K77" s="48">
        <f>IF('Log_working_2-way'!$D76="","",B77^('Log_working_2-way'!$D76))</f>
        <v>1.9999999999999976</v>
      </c>
      <c r="L77" s="55">
        <f t="shared" si="9"/>
        <v>0.5</v>
      </c>
      <c r="M77" s="55">
        <f t="shared" si="10"/>
        <v>0.5</v>
      </c>
      <c r="N77" s="56">
        <v>100</v>
      </c>
      <c r="O77" s="56">
        <f t="shared" si="11"/>
        <v>48.717948717948723</v>
      </c>
      <c r="P77" s="56">
        <f t="shared" si="12"/>
        <v>48.717948717948723</v>
      </c>
      <c r="Q77" s="56">
        <f t="shared" si="13"/>
        <v>51.282051282051292</v>
      </c>
      <c r="R77" s="56">
        <f t="shared" si="14"/>
        <v>51.282051282051292</v>
      </c>
      <c r="S77" s="57">
        <f t="shared" si="15"/>
        <v>-2.5641025641025692</v>
      </c>
      <c r="T77" s="57">
        <f t="shared" si="16"/>
        <v>-2.5641025641025692</v>
      </c>
      <c r="U77" t="s">
        <v>94</v>
      </c>
      <c r="V77" t="s">
        <v>142</v>
      </c>
      <c r="X77" t="s">
        <v>450</v>
      </c>
      <c r="Y77" s="42"/>
    </row>
    <row r="78" spans="1:25" ht="15" x14ac:dyDescent="0.25">
      <c r="A78">
        <v>1.89</v>
      </c>
      <c r="B78">
        <v>2.02</v>
      </c>
      <c r="C78" s="45">
        <f t="shared" si="17"/>
        <v>2.4150034051024338E-2</v>
      </c>
      <c r="D78" s="46">
        <f>IF(OR($A78="",$B78=""),"",A78*'MPTO_working_2-way'!$G77)</f>
        <v>1.9356435643564358</v>
      </c>
      <c r="E78" s="48">
        <f>IF(OR($A78="",$B78=""),"",B78*'MPTO_working_2-way'!$G77)</f>
        <v>2.0687830687830693</v>
      </c>
      <c r="F78" s="46">
        <f>IF(OR($A78="",$B78=""),"",'MPTO_working_2-way'!D77)</f>
        <v>1.9341405339682862</v>
      </c>
      <c r="G78" s="48">
        <f>IF(OR($A78="",$B78=""),"",'MPTO_working_2-way'!E77)</f>
        <v>2.0705027387602368</v>
      </c>
      <c r="H78" s="46">
        <f>IF(OR($A78="",$B78=""),"",'OddsRatio_working_2-way'!M77)</f>
        <v>1.9341033238394147</v>
      </c>
      <c r="I78" s="46">
        <f>IF(OR($A78="",$B78=""),"",'OddsRatio_working_2-way'!N77)</f>
        <v>2.0705453823777571</v>
      </c>
      <c r="J78" s="46">
        <f>IF('Log_working_2-way'!$D77="","",A78^('Log_working_2-way'!$D77))</f>
        <v>1.9334251710029571</v>
      </c>
      <c r="K78" s="48">
        <f>IF('Log_working_2-way'!$D77="","",B78^('Log_working_2-way'!$D77))</f>
        <v>2.0713231559049405</v>
      </c>
      <c r="L78" s="55">
        <f t="shared" si="9"/>
        <v>0.51662404092071612</v>
      </c>
      <c r="M78" s="55">
        <f t="shared" si="10"/>
        <v>0.48337595907928377</v>
      </c>
      <c r="N78" s="56">
        <v>100</v>
      </c>
      <c r="O78" s="56">
        <f t="shared" si="11"/>
        <v>47.089947089947096</v>
      </c>
      <c r="P78" s="56">
        <f t="shared" si="12"/>
        <v>50.495049504950494</v>
      </c>
      <c r="Q78" s="56">
        <f t="shared" si="13"/>
        <v>49.504950495049506</v>
      </c>
      <c r="R78" s="56">
        <f t="shared" si="14"/>
        <v>52.910052910052919</v>
      </c>
      <c r="S78" s="57">
        <f t="shared" si="15"/>
        <v>-2.4150034051024107</v>
      </c>
      <c r="T78" s="57">
        <f t="shared" si="16"/>
        <v>-2.4150034051024249</v>
      </c>
      <c r="U78" t="s">
        <v>99</v>
      </c>
      <c r="V78" t="s">
        <v>330</v>
      </c>
      <c r="X78" t="s">
        <v>450</v>
      </c>
      <c r="Y78" s="42"/>
    </row>
    <row r="79" spans="1:25" ht="15" x14ac:dyDescent="0.25">
      <c r="A79">
        <v>1.63</v>
      </c>
      <c r="B79">
        <v>2.41</v>
      </c>
      <c r="C79" s="45">
        <f t="shared" si="17"/>
        <v>2.8434691851436877E-2</v>
      </c>
      <c r="D79" s="46">
        <f>IF(OR($A79="",$B79=""),"",A79*'MPTO_working_2-way'!$G78)</f>
        <v>1.6763485477178419</v>
      </c>
      <c r="E79" s="48">
        <f>IF(OR($A79="",$B79=""),"",B79*'MPTO_working_2-way'!$G78)</f>
        <v>2.4785276073619631</v>
      </c>
      <c r="F79" s="46">
        <f>IF(OR($A79="",$B79=""),"",'MPTO_working_2-way'!D78)</f>
        <v>1.6686702206741284</v>
      </c>
      <c r="G79" s="48">
        <f>IF(OR($A79="",$B79=""),"",'MPTO_working_2-way'!E78)</f>
        <v>2.4955055109106499</v>
      </c>
      <c r="H79" s="46">
        <f>IF(OR($A79="",$B79=""),"",'OddsRatio_working_2-way'!M78)</f>
        <v>1.6684373647831916</v>
      </c>
      <c r="I79" s="46">
        <f>IF(OR($A79="",$B79=""),"",'OddsRatio_working_2-way'!N78)</f>
        <v>2.4960264830861911</v>
      </c>
      <c r="J79" s="46">
        <f>IF('Log_working_2-way'!$D78="","",A79^('Log_working_2-way'!$D78))</f>
        <v>1.6649584147953032</v>
      </c>
      <c r="K79" s="48">
        <f>IF('Log_working_2-way'!$D78="","",B79^('Log_working_2-way'!$D78))</f>
        <v>2.5038534406814188</v>
      </c>
      <c r="L79" s="55">
        <f t="shared" si="9"/>
        <v>0.59653465346534673</v>
      </c>
      <c r="M79" s="55">
        <f t="shared" si="10"/>
        <v>0.40346534653465349</v>
      </c>
      <c r="N79" s="56">
        <v>100</v>
      </c>
      <c r="O79" s="56">
        <f t="shared" si="11"/>
        <v>38.650306748466257</v>
      </c>
      <c r="P79" s="56">
        <f t="shared" si="12"/>
        <v>58.50622406639004</v>
      </c>
      <c r="Q79" s="56">
        <f t="shared" si="13"/>
        <v>41.493775933609953</v>
      </c>
      <c r="R79" s="56">
        <f t="shared" si="14"/>
        <v>61.349693251533743</v>
      </c>
      <c r="S79" s="57">
        <f t="shared" si="15"/>
        <v>-2.8434691851436966</v>
      </c>
      <c r="T79" s="57">
        <f t="shared" si="16"/>
        <v>-2.8434691851437037</v>
      </c>
      <c r="U79" t="s">
        <v>103</v>
      </c>
      <c r="V79" t="s">
        <v>53</v>
      </c>
      <c r="X79" t="s">
        <v>450</v>
      </c>
      <c r="Y79" s="42"/>
    </row>
    <row r="80" spans="1:25" ht="15" x14ac:dyDescent="0.25">
      <c r="A80">
        <v>1.75</v>
      </c>
      <c r="B80">
        <v>2.16</v>
      </c>
      <c r="C80" s="45">
        <f t="shared" si="17"/>
        <v>3.4391534391534417E-2</v>
      </c>
      <c r="D80" s="46">
        <f>IF(OR($A80="",$B80=""),"",A80*'MPTO_working_2-way'!$G79)</f>
        <v>1.8101851851851851</v>
      </c>
      <c r="E80" s="48">
        <f>IF(OR($A80="",$B80=""),"",B80*'MPTO_working_2-way'!$G79)</f>
        <v>2.2342857142857144</v>
      </c>
      <c r="F80" s="46">
        <f>IF(OR($A80="",$B80=""),"",'MPTO_working_2-way'!D79)</f>
        <v>1.8042959427207637</v>
      </c>
      <c r="G80" s="48">
        <f>IF(OR($A80="",$B80=""),"",'MPTO_working_2-way'!E79)</f>
        <v>2.2433234421364987</v>
      </c>
      <c r="H80" s="46">
        <f>IF(OR($A80="",$B80=""),"",'OddsRatio_working_2-way'!M79)</f>
        <v>1.8040844011283466</v>
      </c>
      <c r="I80" s="46">
        <f>IF(OR($A80="",$B80=""),"",'OddsRatio_working_2-way'!N79)</f>
        <v>2.2436505404118421</v>
      </c>
      <c r="J80" s="46">
        <f>IF('Log_working_2-way'!$D79="","",A80^('Log_working_2-way'!$D79))</f>
        <v>1.8014096722292445</v>
      </c>
      <c r="K80" s="48">
        <f>IF('Log_working_2-way'!$D79="","",B80^('Log_working_2-way'!$D79))</f>
        <v>2.2478012615174499</v>
      </c>
      <c r="L80" s="55">
        <f t="shared" ref="L80:L143" si="18">(1/D80)</f>
        <v>0.55242966751918166</v>
      </c>
      <c r="M80" s="55">
        <f t="shared" ref="M80:M143" si="19">(1/E80)</f>
        <v>0.4475703324808184</v>
      </c>
      <c r="N80" s="56">
        <v>100</v>
      </c>
      <c r="O80" s="56">
        <f t="shared" ref="O80:O143" si="20">(1/A80)*((N80*A80)-N80)</f>
        <v>42.857142857142854</v>
      </c>
      <c r="P80" s="56">
        <f t="shared" ref="P80:P143" si="21">(1/B80)*((N80*B80)-N80)</f>
        <v>53.703703703703695</v>
      </c>
      <c r="Q80" s="56">
        <f t="shared" ref="Q80:Q143" si="22">(1/B80)*N80</f>
        <v>46.296296296296291</v>
      </c>
      <c r="R80" s="56">
        <f t="shared" ref="R80:R143" si="23">(1/A80)*N80</f>
        <v>57.142857142857139</v>
      </c>
      <c r="S80" s="57">
        <f t="shared" ref="S80:S143" si="24">O80-Q80</f>
        <v>-3.4391534391534364</v>
      </c>
      <c r="T80" s="57">
        <f t="shared" ref="T80:T143" si="25">P80-R80</f>
        <v>-3.4391534391534435</v>
      </c>
      <c r="U80" t="s">
        <v>105</v>
      </c>
      <c r="V80" t="s">
        <v>331</v>
      </c>
      <c r="X80" t="s">
        <v>450</v>
      </c>
      <c r="Y80" s="42"/>
    </row>
    <row r="81" spans="1:25" ht="15" x14ac:dyDescent="0.25">
      <c r="A81">
        <v>2.06</v>
      </c>
      <c r="B81">
        <v>1.84</v>
      </c>
      <c r="C81" s="45">
        <f t="shared" si="17"/>
        <v>2.891515407344869E-2</v>
      </c>
      <c r="D81" s="46">
        <f>IF(OR($A81="",$B81=""),"",A81*'MPTO_working_2-way'!$G80)</f>
        <v>2.1195652173913042</v>
      </c>
      <c r="E81" s="48">
        <f>IF(OR($A81="",$B81=""),"",B81*'MPTO_working_2-way'!$G80)</f>
        <v>1.8932038834951457</v>
      </c>
      <c r="F81" s="46">
        <f>IF(OR($A81="",$B81=""),"",'MPTO_working_2-way'!D80)</f>
        <v>2.1232354918216445</v>
      </c>
      <c r="G81" s="48">
        <f>IF(OR($A81="",$B81=""),"",'MPTO_working_2-way'!E80)</f>
        <v>1.8902852583283463</v>
      </c>
      <c r="H81" s="46">
        <f>IF(OR($A81="",$B81=""),"",'OddsRatio_working_2-way'!M80)</f>
        <v>2.123345344008138</v>
      </c>
      <c r="I81" s="46">
        <f>IF(OR($A81="",$B81=""),"",'OddsRatio_working_2-way'!N80)</f>
        <v>1.8901981971385247</v>
      </c>
      <c r="J81" s="46">
        <f>IF('Log_working_2-way'!$D80="","",A81^('Log_working_2-way'!$D80))</f>
        <v>2.1250149218724146</v>
      </c>
      <c r="K81" s="48">
        <f>IF('Log_working_2-way'!$D80="","",B81^('Log_working_2-way'!$D80))</f>
        <v>1.8888770989238437</v>
      </c>
      <c r="L81" s="55">
        <f t="shared" si="18"/>
        <v>0.47179487179487184</v>
      </c>
      <c r="M81" s="55">
        <f t="shared" si="19"/>
        <v>0.52820512820512822</v>
      </c>
      <c r="N81" s="56">
        <v>100</v>
      </c>
      <c r="O81" s="56">
        <f t="shared" si="20"/>
        <v>51.456310679611654</v>
      </c>
      <c r="P81" s="56">
        <f t="shared" si="21"/>
        <v>45.652173913043477</v>
      </c>
      <c r="Q81" s="56">
        <f t="shared" si="22"/>
        <v>54.347826086956516</v>
      </c>
      <c r="R81" s="56">
        <f t="shared" si="23"/>
        <v>48.543689320388353</v>
      </c>
      <c r="S81" s="57">
        <f t="shared" si="24"/>
        <v>-2.8915154073448619</v>
      </c>
      <c r="T81" s="57">
        <f t="shared" si="25"/>
        <v>-2.8915154073448761</v>
      </c>
      <c r="U81" t="s">
        <v>332</v>
      </c>
      <c r="V81" t="s">
        <v>333</v>
      </c>
      <c r="X81" t="s">
        <v>450</v>
      </c>
      <c r="Y81" s="42"/>
    </row>
    <row r="82" spans="1:25" ht="15" x14ac:dyDescent="0.25">
      <c r="A82">
        <v>2.0299999999999998</v>
      </c>
      <c r="B82">
        <v>1.86</v>
      </c>
      <c r="C82" s="45">
        <f t="shared" si="17"/>
        <v>3.0245246040574214E-2</v>
      </c>
      <c r="D82" s="46">
        <f>IF(OR($A82="",$B82=""),"",A82*'MPTO_working_2-way'!$G81)</f>
        <v>2.0913978494623655</v>
      </c>
      <c r="E82" s="48">
        <f>IF(OR($A82="",$B82=""),"",B82*'MPTO_working_2-way'!$G81)</f>
        <v>1.9162561576354682</v>
      </c>
      <c r="F82" s="46">
        <f>IF(OR($A82="",$B82=""),"",'MPTO_working_2-way'!D81)</f>
        <v>2.0942925287037548</v>
      </c>
      <c r="G82" s="48">
        <f>IF(OR($A82="",$B82=""),"",'MPTO_working_2-way'!E81)</f>
        <v>1.9138324294186226</v>
      </c>
      <c r="H82" s="46">
        <f>IF(OR($A82="",$B82=""),"",'OddsRatio_working_2-way'!M81)</f>
        <v>2.0943831224048783</v>
      </c>
      <c r="I82" s="46">
        <f>IF(OR($A82="",$B82=""),"",'OddsRatio_working_2-way'!N81)</f>
        <v>1.9137567818137824</v>
      </c>
      <c r="J82" s="46">
        <f>IF('Log_working_2-way'!$D81="","",A82^('Log_working_2-way'!$D81))</f>
        <v>2.0957003958101184</v>
      </c>
      <c r="K82" s="48">
        <f>IF('Log_working_2-way'!$D81="","",B82^('Log_working_2-way'!$D81))</f>
        <v>1.9126582447390832</v>
      </c>
      <c r="L82" s="55">
        <f t="shared" si="18"/>
        <v>0.47814910025706941</v>
      </c>
      <c r="M82" s="55">
        <f t="shared" si="19"/>
        <v>0.52185089974293053</v>
      </c>
      <c r="N82" s="56">
        <v>100</v>
      </c>
      <c r="O82" s="56">
        <f t="shared" si="20"/>
        <v>50.73891625615763</v>
      </c>
      <c r="P82" s="56">
        <f t="shared" si="21"/>
        <v>46.236559139784944</v>
      </c>
      <c r="Q82" s="56">
        <f t="shared" si="22"/>
        <v>53.763440860215049</v>
      </c>
      <c r="R82" s="56">
        <f t="shared" si="23"/>
        <v>49.26108374384237</v>
      </c>
      <c r="S82" s="57">
        <f t="shared" si="24"/>
        <v>-3.0245246040574187</v>
      </c>
      <c r="T82" s="57">
        <f t="shared" si="25"/>
        <v>-3.0245246040574258</v>
      </c>
      <c r="U82" t="s">
        <v>334</v>
      </c>
      <c r="V82" t="s">
        <v>335</v>
      </c>
      <c r="X82" t="s">
        <v>450</v>
      </c>
      <c r="Y82" s="42"/>
    </row>
    <row r="83" spans="1:25" ht="15" x14ac:dyDescent="0.25">
      <c r="A83">
        <v>1.58</v>
      </c>
      <c r="B83">
        <v>2.5</v>
      </c>
      <c r="C83" s="45">
        <f t="shared" si="17"/>
        <v>3.2911392405063244E-2</v>
      </c>
      <c r="D83" s="46">
        <f>IF(OR($A83="",$B83=""),"",A83*'MPTO_working_2-way'!$G82)</f>
        <v>1.6319999999999999</v>
      </c>
      <c r="E83" s="48">
        <f>IF(OR($A83="",$B83=""),"",B83*'MPTO_working_2-way'!$G82)</f>
        <v>2.5822784810126582</v>
      </c>
      <c r="F83" s="46">
        <f>IF(OR($A83="",$B83=""),"",'MPTO_working_2-way'!D82)</f>
        <v>1.62217659137577</v>
      </c>
      <c r="G83" s="48">
        <f>IF(OR($A83="",$B83=""),"",'MPTO_working_2-way'!E82)</f>
        <v>2.6072607260726071</v>
      </c>
      <c r="H83" s="46">
        <f>IF(OR($A83="",$B83=""),"",'OddsRatio_working_2-way'!M82)</f>
        <v>1.6218252702059208</v>
      </c>
      <c r="I83" s="46">
        <f>IF(OR($A83="",$B83=""),"",'OddsRatio_working_2-way'!N82)</f>
        <v>2.6081688022566918</v>
      </c>
      <c r="J83" s="46">
        <f>IF('Log_working_2-way'!$D82="","",A83^('Log_working_2-way'!$D82))</f>
        <v>1.6173569217090376</v>
      </c>
      <c r="K83" s="48">
        <f>IF('Log_working_2-way'!$D82="","",B83^('Log_working_2-way'!$D82))</f>
        <v>2.6198085173024386</v>
      </c>
      <c r="L83" s="55">
        <f t="shared" si="18"/>
        <v>0.61274509803921573</v>
      </c>
      <c r="M83" s="55">
        <f t="shared" si="19"/>
        <v>0.38725490196078433</v>
      </c>
      <c r="N83" s="56">
        <v>100</v>
      </c>
      <c r="O83" s="56">
        <f t="shared" si="20"/>
        <v>36.708860759493668</v>
      </c>
      <c r="P83" s="56">
        <f t="shared" si="21"/>
        <v>60</v>
      </c>
      <c r="Q83" s="56">
        <f t="shared" si="22"/>
        <v>40</v>
      </c>
      <c r="R83" s="56">
        <f t="shared" si="23"/>
        <v>63.291139240506325</v>
      </c>
      <c r="S83" s="57">
        <f t="shared" si="24"/>
        <v>-3.2911392405063324</v>
      </c>
      <c r="T83" s="57">
        <f t="shared" si="25"/>
        <v>-3.2911392405063253</v>
      </c>
      <c r="U83" t="s">
        <v>50</v>
      </c>
      <c r="V83" t="s">
        <v>336</v>
      </c>
      <c r="X83" t="s">
        <v>450</v>
      </c>
      <c r="Y83" s="42"/>
    </row>
    <row r="84" spans="1:25" ht="15" x14ac:dyDescent="0.25">
      <c r="A84">
        <v>1.88</v>
      </c>
      <c r="B84">
        <v>2.0099999999999998</v>
      </c>
      <c r="C84" s="45">
        <f t="shared" si="17"/>
        <v>2.9427331427966497E-2</v>
      </c>
      <c r="D84" s="46">
        <f>IF(OR($A84="",$B84=""),"",A84*'MPTO_working_2-way'!$G83)</f>
        <v>1.9353233830845769</v>
      </c>
      <c r="E84" s="48">
        <f>IF(OR($A84="",$B84=""),"",B84*'MPTO_working_2-way'!$G83)</f>
        <v>2.0691489361702122</v>
      </c>
      <c r="F84" s="46">
        <f>IF(OR($A84="",$B84=""),"",'MPTO_working_2-way'!D83)</f>
        <v>1.9334834220221038</v>
      </c>
      <c r="G84" s="48">
        <f>IF(OR($A84="",$B84=""),"",'MPTO_working_2-way'!E83)</f>
        <v>2.0712563034422273</v>
      </c>
      <c r="H84" s="46">
        <f>IF(OR($A84="",$B84=""),"",'OddsRatio_working_2-way'!M83)</f>
        <v>1.9334276237142709</v>
      </c>
      <c r="I84" s="46">
        <f>IF(OR($A84="",$B84=""),"",'OddsRatio_working_2-way'!N83)</f>
        <v>2.0713203408538785</v>
      </c>
      <c r="J84" s="46">
        <f>IF('Log_working_2-way'!$D83="","",A84^('Log_working_2-way'!$D83))</f>
        <v>1.9325939690668699</v>
      </c>
      <c r="K84" s="48">
        <f>IF('Log_working_2-way'!$D83="","",B84^('Log_working_2-way'!$D83))</f>
        <v>2.0722780043286777</v>
      </c>
      <c r="L84" s="55">
        <f t="shared" si="18"/>
        <v>0.5167095115681235</v>
      </c>
      <c r="M84" s="55">
        <f t="shared" si="19"/>
        <v>0.48329048843187672</v>
      </c>
      <c r="N84" s="56">
        <v>100</v>
      </c>
      <c r="O84" s="56">
        <f t="shared" si="20"/>
        <v>46.808510638297875</v>
      </c>
      <c r="P84" s="56">
        <f t="shared" si="21"/>
        <v>50.248756218905463</v>
      </c>
      <c r="Q84" s="56">
        <f t="shared" si="22"/>
        <v>49.751243781094537</v>
      </c>
      <c r="R84" s="56">
        <f t="shared" si="23"/>
        <v>53.191489361702125</v>
      </c>
      <c r="S84" s="57">
        <f t="shared" si="24"/>
        <v>-2.9427331427966621</v>
      </c>
      <c r="T84" s="57">
        <f t="shared" si="25"/>
        <v>-2.9427331427966621</v>
      </c>
      <c r="U84" t="s">
        <v>337</v>
      </c>
      <c r="V84" t="s">
        <v>338</v>
      </c>
      <c r="X84" t="s">
        <v>450</v>
      </c>
      <c r="Y84" s="42"/>
    </row>
    <row r="85" spans="1:25" ht="15" x14ac:dyDescent="0.25">
      <c r="A85">
        <v>2.02</v>
      </c>
      <c r="B85">
        <v>1.88</v>
      </c>
      <c r="C85" s="45">
        <f t="shared" si="17"/>
        <v>2.6964398567516312E-2</v>
      </c>
      <c r="D85" s="46">
        <f>IF(OR($A85="",$B85=""),"",A85*'MPTO_working_2-way'!$G84)</f>
        <v>2.0744680851063828</v>
      </c>
      <c r="E85" s="48">
        <f>IF(OR($A85="",$B85=""),"",B85*'MPTO_working_2-way'!$G84)</f>
        <v>1.9306930693069306</v>
      </c>
      <c r="F85" s="46">
        <f>IF(OR($A85="",$B85=""),"",'MPTO_working_2-way'!D84)</f>
        <v>2.0765529308836395</v>
      </c>
      <c r="G85" s="48">
        <f>IF(OR($A85="",$B85=""),"",'MPTO_working_2-way'!E84)</f>
        <v>1.9288906948394962</v>
      </c>
      <c r="H85" s="46">
        <f>IF(OR($A85="",$B85=""),"",'OddsRatio_working_2-way'!M84)</f>
        <v>2.0766108438479098</v>
      </c>
      <c r="I85" s="46">
        <f>IF(OR($A85="",$B85=""),"",'OddsRatio_working_2-way'!N84)</f>
        <v>1.9288407280256479</v>
      </c>
      <c r="J85" s="46">
        <f>IF('Log_working_2-way'!$D84="","",A85^('Log_working_2-way'!$D84))</f>
        <v>2.0775563029751076</v>
      </c>
      <c r="K85" s="48">
        <f>IF('Log_working_2-way'!$D84="","",B85^('Log_working_2-way'!$D84))</f>
        <v>1.9280257534933587</v>
      </c>
      <c r="L85" s="55">
        <f t="shared" si="18"/>
        <v>0.48205128205128212</v>
      </c>
      <c r="M85" s="55">
        <f t="shared" si="19"/>
        <v>0.517948717948718</v>
      </c>
      <c r="N85" s="56">
        <v>100</v>
      </c>
      <c r="O85" s="56">
        <f t="shared" si="20"/>
        <v>50.495049504950494</v>
      </c>
      <c r="P85" s="56">
        <f t="shared" si="21"/>
        <v>46.808510638297875</v>
      </c>
      <c r="Q85" s="56">
        <f t="shared" si="22"/>
        <v>53.191489361702125</v>
      </c>
      <c r="R85" s="56">
        <f t="shared" si="23"/>
        <v>49.504950495049506</v>
      </c>
      <c r="S85" s="57">
        <f t="shared" si="24"/>
        <v>-2.6964398567516312</v>
      </c>
      <c r="T85" s="57">
        <f t="shared" si="25"/>
        <v>-2.6964398567516312</v>
      </c>
      <c r="U85" t="s">
        <v>339</v>
      </c>
      <c r="V85" t="s">
        <v>340</v>
      </c>
      <c r="X85" t="s">
        <v>450</v>
      </c>
      <c r="Y85" s="42"/>
    </row>
    <row r="86" spans="1:25" ht="15" x14ac:dyDescent="0.25">
      <c r="A86">
        <v>1.97</v>
      </c>
      <c r="B86">
        <v>1.92</v>
      </c>
      <c r="C86" s="45">
        <f t="shared" si="17"/>
        <v>2.844754653130277E-2</v>
      </c>
      <c r="D86" s="46">
        <f>IF(OR($A86="",$B86=""),"",A86*'MPTO_working_2-way'!$G85)</f>
        <v>2.0260416666666665</v>
      </c>
      <c r="E86" s="48">
        <f>IF(OR($A86="",$B86=""),"",B86*'MPTO_working_2-way'!$G85)</f>
        <v>1.9746192893401013</v>
      </c>
      <c r="F86" s="46">
        <f>IF(OR($A86="",$B86=""),"",'MPTO_working_2-way'!D85)</f>
        <v>2.0267924123888115</v>
      </c>
      <c r="G86" s="48">
        <f>IF(OR($A86="",$B86=""),"",'MPTO_working_2-way'!E85)</f>
        <v>1.9739066903246005</v>
      </c>
      <c r="H86" s="46">
        <f>IF(OR($A86="",$B86=""),"",'OddsRatio_working_2-way'!M85)</f>
        <v>2.0268144068364817</v>
      </c>
      <c r="I86" s="46">
        <f>IF(OR($A86="",$B86=""),"",'OddsRatio_working_2-way'!N85)</f>
        <v>1.9738858291644976</v>
      </c>
      <c r="J86" s="46">
        <f>IF('Log_working_2-way'!$D85="","",A86^('Log_working_2-way'!$D85))</f>
        <v>2.0271548987306875</v>
      </c>
      <c r="K86" s="48">
        <f>IF('Log_working_2-way'!$D85="","",B86^('Log_working_2-way'!$D85))</f>
        <v>1.9735629954505829</v>
      </c>
      <c r="L86" s="55">
        <f t="shared" si="18"/>
        <v>0.49357326478149105</v>
      </c>
      <c r="M86" s="55">
        <f t="shared" si="19"/>
        <v>0.50642673521850901</v>
      </c>
      <c r="N86" s="56">
        <v>100</v>
      </c>
      <c r="O86" s="56">
        <f t="shared" si="20"/>
        <v>49.238578680203041</v>
      </c>
      <c r="P86" s="56">
        <f t="shared" si="21"/>
        <v>47.916666666666671</v>
      </c>
      <c r="Q86" s="56">
        <f t="shared" si="22"/>
        <v>52.083333333333336</v>
      </c>
      <c r="R86" s="56">
        <f t="shared" si="23"/>
        <v>50.761421319796952</v>
      </c>
      <c r="S86" s="57">
        <f t="shared" si="24"/>
        <v>-2.8447546531302947</v>
      </c>
      <c r="T86" s="57">
        <f t="shared" si="25"/>
        <v>-2.8447546531302805</v>
      </c>
      <c r="U86" t="s">
        <v>341</v>
      </c>
      <c r="V86" t="s">
        <v>342</v>
      </c>
      <c r="X86" t="s">
        <v>450</v>
      </c>
      <c r="Y86" s="42"/>
    </row>
    <row r="87" spans="1:25" ht="15" x14ac:dyDescent="0.25">
      <c r="A87">
        <v>2.08</v>
      </c>
      <c r="B87">
        <v>1.83</v>
      </c>
      <c r="C87" s="45">
        <f t="shared" si="17"/>
        <v>2.7217318200924545E-2</v>
      </c>
      <c r="D87" s="46">
        <f>IF(OR($A87="",$B87=""),"",A87*'MPTO_working_2-way'!$G86)</f>
        <v>2.136612021857923</v>
      </c>
      <c r="E87" s="48">
        <f>IF(OR($A87="",$B87=""),"",B87*'MPTO_working_2-way'!$G86)</f>
        <v>1.8798076923076921</v>
      </c>
      <c r="F87" s="46">
        <f>IF(OR($A87="",$B87=""),"",'MPTO_working_2-way'!D86)</f>
        <v>2.1405916094927453</v>
      </c>
      <c r="G87" s="48">
        <f>IF(OR($A87="",$B87=""),"",'MPTO_working_2-way'!E86)</f>
        <v>1.8767379942806428</v>
      </c>
      <c r="H87" s="46">
        <f>IF(OR($A87="",$B87=""),"",'OddsRatio_working_2-way'!M86)</f>
        <v>2.1407036509440598</v>
      </c>
      <c r="I87" s="46">
        <f>IF(OR($A87="",$B87=""),"",'OddsRatio_working_2-way'!N86)</f>
        <v>1.8766518798921943</v>
      </c>
      <c r="J87" s="46">
        <f>IF('Log_working_2-way'!$D86="","",A87^('Log_working_2-way'!$D86))</f>
        <v>2.1425119645428072</v>
      </c>
      <c r="K87" s="48">
        <f>IF('Log_working_2-way'!$D86="","",B87^('Log_working_2-way'!$D86))</f>
        <v>1.875264356990918</v>
      </c>
      <c r="L87" s="55">
        <f t="shared" si="18"/>
        <v>0.46803069053708451</v>
      </c>
      <c r="M87" s="55">
        <f t="shared" si="19"/>
        <v>0.53196930946291565</v>
      </c>
      <c r="N87" s="56">
        <v>100</v>
      </c>
      <c r="O87" s="56">
        <f t="shared" si="20"/>
        <v>51.92307692307692</v>
      </c>
      <c r="P87" s="56">
        <f t="shared" si="21"/>
        <v>45.355191256830594</v>
      </c>
      <c r="Q87" s="56">
        <f t="shared" si="22"/>
        <v>54.644808743169392</v>
      </c>
      <c r="R87" s="56">
        <f t="shared" si="23"/>
        <v>48.076923076923073</v>
      </c>
      <c r="S87" s="57">
        <f t="shared" si="24"/>
        <v>-2.7217318200924723</v>
      </c>
      <c r="T87" s="57">
        <f t="shared" si="25"/>
        <v>-2.7217318200924794</v>
      </c>
      <c r="U87" t="s">
        <v>343</v>
      </c>
      <c r="V87" t="s">
        <v>140</v>
      </c>
      <c r="X87" t="s">
        <v>450</v>
      </c>
      <c r="Y87" s="42"/>
    </row>
    <row r="88" spans="1:25" ht="15" x14ac:dyDescent="0.25">
      <c r="A88">
        <v>2.08</v>
      </c>
      <c r="B88">
        <v>1.83</v>
      </c>
      <c r="C88" s="45">
        <f t="shared" si="17"/>
        <v>2.7217318200924545E-2</v>
      </c>
      <c r="D88" s="46">
        <f>IF(OR($A88="",$B88=""),"",A88*'MPTO_working_2-way'!$G87)</f>
        <v>2.136612021857923</v>
      </c>
      <c r="E88" s="48">
        <f>IF(OR($A88="",$B88=""),"",B88*'MPTO_working_2-way'!$G87)</f>
        <v>1.8798076923076921</v>
      </c>
      <c r="F88" s="46">
        <f>IF(OR($A88="",$B88=""),"",'MPTO_working_2-way'!D87)</f>
        <v>2.1405916094927453</v>
      </c>
      <c r="G88" s="48">
        <f>IF(OR($A88="",$B88=""),"",'MPTO_working_2-way'!E87)</f>
        <v>1.8767379942806428</v>
      </c>
      <c r="H88" s="46">
        <f>IF(OR($A88="",$B88=""),"",'OddsRatio_working_2-way'!M87)</f>
        <v>2.1407036509440598</v>
      </c>
      <c r="I88" s="46">
        <f>IF(OR($A88="",$B88=""),"",'OddsRatio_working_2-way'!N87)</f>
        <v>1.8766518798921943</v>
      </c>
      <c r="J88" s="46">
        <f>IF('Log_working_2-way'!$D87="","",A88^('Log_working_2-way'!$D87))</f>
        <v>2.1425119645428072</v>
      </c>
      <c r="K88" s="48">
        <f>IF('Log_working_2-way'!$D87="","",B88^('Log_working_2-way'!$D87))</f>
        <v>1.875264356990918</v>
      </c>
      <c r="L88" s="55">
        <f t="shared" si="18"/>
        <v>0.46803069053708451</v>
      </c>
      <c r="M88" s="55">
        <f t="shared" si="19"/>
        <v>0.53196930946291565</v>
      </c>
      <c r="N88" s="56">
        <v>100</v>
      </c>
      <c r="O88" s="56">
        <f t="shared" si="20"/>
        <v>51.92307692307692</v>
      </c>
      <c r="P88" s="56">
        <f t="shared" si="21"/>
        <v>45.355191256830594</v>
      </c>
      <c r="Q88" s="56">
        <f t="shared" si="22"/>
        <v>54.644808743169392</v>
      </c>
      <c r="R88" s="56">
        <f t="shared" si="23"/>
        <v>48.076923076923073</v>
      </c>
      <c r="S88" s="57">
        <f t="shared" si="24"/>
        <v>-2.7217318200924723</v>
      </c>
      <c r="T88" s="57">
        <f t="shared" si="25"/>
        <v>-2.7217318200924794</v>
      </c>
      <c r="U88" t="s">
        <v>344</v>
      </c>
      <c r="V88" t="s">
        <v>345</v>
      </c>
      <c r="X88" t="s">
        <v>450</v>
      </c>
      <c r="Y88" s="42"/>
    </row>
    <row r="89" spans="1:25" ht="15" x14ac:dyDescent="0.25">
      <c r="A89">
        <v>1.57</v>
      </c>
      <c r="B89">
        <v>2.52</v>
      </c>
      <c r="C89" s="45">
        <f t="shared" si="17"/>
        <v>3.3768071984632497E-2</v>
      </c>
      <c r="D89" s="46">
        <f>IF(OR($A89="",$B89=""),"",A89*'MPTO_working_2-way'!$G88)</f>
        <v>1.623015873015873</v>
      </c>
      <c r="E89" s="48">
        <f>IF(OR($A89="",$B89=""),"",B89*'MPTO_working_2-way'!$G88)</f>
        <v>2.605095541401274</v>
      </c>
      <c r="F89" s="46">
        <f>IF(OR($A89="",$B89=""),"",'MPTO_working_2-way'!D88)</f>
        <v>1.6127506929724442</v>
      </c>
      <c r="G89" s="48">
        <f>IF(OR($A89="",$B89=""),"",'MPTO_working_2-way'!E88)</f>
        <v>2.6319850984566258</v>
      </c>
      <c r="H89" s="46">
        <f>IF(OR($A89="",$B89=""),"",'OddsRatio_working_2-way'!M88)</f>
        <v>1.6123724356957947</v>
      </c>
      <c r="I89" s="46">
        <f>IF(OR($A89="",$B89=""),"",'OddsRatio_working_2-way'!N88)</f>
        <v>2.6329931618554516</v>
      </c>
      <c r="J89" s="46">
        <f>IF('Log_working_2-way'!$D88="","",A89^('Log_working_2-way'!$D88))</f>
        <v>1.6076994389518999</v>
      </c>
      <c r="K89" s="48">
        <f>IF('Log_working_2-way'!$D88="","",B89^('Log_working_2-way'!$D88))</f>
        <v>2.6455503097461972</v>
      </c>
      <c r="L89" s="55">
        <f t="shared" si="18"/>
        <v>0.61613691931540338</v>
      </c>
      <c r="M89" s="55">
        <f t="shared" si="19"/>
        <v>0.38386308068459657</v>
      </c>
      <c r="N89" s="56">
        <v>100</v>
      </c>
      <c r="O89" s="56">
        <f t="shared" si="20"/>
        <v>36.30573248407643</v>
      </c>
      <c r="P89" s="56">
        <f t="shared" si="21"/>
        <v>60.317460317460316</v>
      </c>
      <c r="Q89" s="56">
        <f t="shared" si="22"/>
        <v>39.682539682539684</v>
      </c>
      <c r="R89" s="56">
        <f t="shared" si="23"/>
        <v>63.694267515923563</v>
      </c>
      <c r="S89" s="57">
        <f t="shared" si="24"/>
        <v>-3.3768071984632542</v>
      </c>
      <c r="T89" s="57">
        <f t="shared" si="25"/>
        <v>-3.3768071984632471</v>
      </c>
      <c r="U89" t="s">
        <v>346</v>
      </c>
      <c r="V89" t="s">
        <v>347</v>
      </c>
      <c r="X89" t="s">
        <v>450</v>
      </c>
      <c r="Y89" s="42"/>
    </row>
    <row r="90" spans="1:25" ht="15" x14ac:dyDescent="0.25">
      <c r="A90">
        <v>1.48</v>
      </c>
      <c r="B90">
        <v>2.75</v>
      </c>
      <c r="C90" s="45">
        <f t="shared" si="17"/>
        <v>3.9312039312039193E-2</v>
      </c>
      <c r="D90" s="46">
        <f>IF(OR($A90="",$B90=""),"",A90*'MPTO_working_2-way'!$G89)</f>
        <v>1.5381818181818181</v>
      </c>
      <c r="E90" s="48">
        <f>IF(OR($A90="",$B90=""),"",B90*'MPTO_working_2-way'!$G89)</f>
        <v>2.8581081081081079</v>
      </c>
      <c r="F90" s="46">
        <f>IF(OR($A90="",$B90=""),"",'MPTO_working_2-way'!D89)</f>
        <v>1.5243445692883895</v>
      </c>
      <c r="G90" s="48">
        <f>IF(OR($A90="",$B90=""),"",'MPTO_working_2-way'!E89)</f>
        <v>2.907142857142857</v>
      </c>
      <c r="H90" s="46">
        <f>IF(OR($A90="",$B90=""),"",'OddsRatio_working_2-way'!M89)</f>
        <v>1.5237229365663816</v>
      </c>
      <c r="I90" s="46">
        <f>IF(OR($A90="",$B90=""),"",'OddsRatio_working_2-way'!N89)</f>
        <v>2.9094065395649333</v>
      </c>
      <c r="J90" s="46">
        <f>IF('Log_working_2-way'!$D89="","",A90^('Log_working_2-way'!$D89))</f>
        <v>1.5173801218505167</v>
      </c>
      <c r="K90" s="48">
        <f>IF('Log_working_2-way'!$D89="","",B90^('Log_working_2-way'!$D89))</f>
        <v>2.9328148836151597</v>
      </c>
      <c r="L90" s="55">
        <f t="shared" si="18"/>
        <v>0.65011820330969272</v>
      </c>
      <c r="M90" s="55">
        <f t="shared" si="19"/>
        <v>0.34988179669030733</v>
      </c>
      <c r="N90" s="56">
        <v>100</v>
      </c>
      <c r="O90" s="56">
        <f t="shared" si="20"/>
        <v>32.432432432432435</v>
      </c>
      <c r="P90" s="56">
        <f t="shared" si="21"/>
        <v>63.63636363636364</v>
      </c>
      <c r="Q90" s="56">
        <f t="shared" si="22"/>
        <v>36.363636363636367</v>
      </c>
      <c r="R90" s="56">
        <f t="shared" si="23"/>
        <v>67.567567567567565</v>
      </c>
      <c r="S90" s="57">
        <f t="shared" si="24"/>
        <v>-3.9312039312039317</v>
      </c>
      <c r="T90" s="57">
        <f t="shared" si="25"/>
        <v>-3.9312039312039246</v>
      </c>
      <c r="U90" t="s">
        <v>348</v>
      </c>
      <c r="V90" t="s">
        <v>349</v>
      </c>
      <c r="X90" t="s">
        <v>450</v>
      </c>
      <c r="Y90" s="42"/>
    </row>
    <row r="91" spans="1:25" ht="15" x14ac:dyDescent="0.25">
      <c r="A91">
        <v>1.45</v>
      </c>
      <c r="B91">
        <v>2.84</v>
      </c>
      <c r="C91" s="45">
        <f t="shared" si="17"/>
        <v>4.1767848470131153E-2</v>
      </c>
      <c r="D91" s="46">
        <f>IF(OR($A91="",$B91=""),"",A91*'MPTO_working_2-way'!$G90)</f>
        <v>1.51056338028169</v>
      </c>
      <c r="E91" s="48">
        <f>IF(OR($A91="",$B91=""),"",B91*'MPTO_working_2-way'!$G90)</f>
        <v>2.9586206896551723</v>
      </c>
      <c r="F91" s="46">
        <f>IF(OR($A91="",$B91=""),"",'MPTO_working_2-way'!D90)</f>
        <v>1.495279593318809</v>
      </c>
      <c r="G91" s="48">
        <f>IF(OR($A91="",$B91=""),"",'MPTO_working_2-way'!E90)</f>
        <v>3.0190615835777126</v>
      </c>
      <c r="H91" s="46">
        <f>IF(OR($A91="",$B91=""),"",'OddsRatio_working_2-way'!M90)</f>
        <v>1.4945353550468399</v>
      </c>
      <c r="I91" s="46">
        <f>IF(OR($A91="",$B91=""),"",'OddsRatio_working_2-way'!N90)</f>
        <v>3.0221001184137459</v>
      </c>
      <c r="J91" s="46">
        <f>IF('Log_working_2-way'!$D90="","",A91^('Log_working_2-way'!$D90))</f>
        <v>1.4875089097641707</v>
      </c>
      <c r="K91" s="48">
        <f>IF('Log_working_2-way'!$D90="","",B91^('Log_working_2-way'!$D90))</f>
        <v>3.0512445618322679</v>
      </c>
      <c r="L91" s="55">
        <f t="shared" si="18"/>
        <v>0.66200466200466201</v>
      </c>
      <c r="M91" s="55">
        <f t="shared" si="19"/>
        <v>0.33799533799533799</v>
      </c>
      <c r="N91" s="56">
        <v>100</v>
      </c>
      <c r="O91" s="56">
        <f t="shared" si="20"/>
        <v>31.03448275862069</v>
      </c>
      <c r="P91" s="56">
        <f t="shared" si="21"/>
        <v>64.788732394366207</v>
      </c>
      <c r="Q91" s="56">
        <f t="shared" si="22"/>
        <v>35.211267605633807</v>
      </c>
      <c r="R91" s="56">
        <f t="shared" si="23"/>
        <v>68.965517241379317</v>
      </c>
      <c r="S91" s="57">
        <f t="shared" si="24"/>
        <v>-4.176784847013117</v>
      </c>
      <c r="T91" s="57">
        <f t="shared" si="25"/>
        <v>-4.1767848470131099</v>
      </c>
      <c r="U91" t="s">
        <v>350</v>
      </c>
      <c r="V91" t="s">
        <v>351</v>
      </c>
      <c r="X91" t="s">
        <v>450</v>
      </c>
      <c r="Y91" s="42"/>
    </row>
    <row r="92" spans="1:25" ht="15" x14ac:dyDescent="0.25">
      <c r="A92">
        <v>2.42</v>
      </c>
      <c r="B92">
        <v>1.61</v>
      </c>
      <c r="C92" s="45">
        <f t="shared" si="17"/>
        <v>3.4341152918228035E-2</v>
      </c>
      <c r="D92" s="46">
        <f>IF(OR($A92="",$B92=""),"",A92*'MPTO_working_2-way'!$G91)</f>
        <v>2.5031055900621118</v>
      </c>
      <c r="E92" s="48">
        <f>IF(OR($A92="",$B92=""),"",B92*'MPTO_working_2-way'!$G91)</f>
        <v>1.6652892561983472</v>
      </c>
      <c r="F92" s="46">
        <f>IF(OR($A92="",$B92=""),"",'MPTO_working_2-way'!D91)</f>
        <v>2.5249173741170372</v>
      </c>
      <c r="G92" s="48">
        <f>IF(OR($A92="",$B92=""),"",'MPTO_working_2-way'!E91)</f>
        <v>1.655773235306617</v>
      </c>
      <c r="H92" s="46">
        <f>IF(OR($A92="",$B92=""),"",'OddsRatio_working_2-way'!M91)</f>
        <v>2.5257355119610394</v>
      </c>
      <c r="I92" s="46">
        <f>IF(OR($A92="",$B92=""),"",'OddsRatio_working_2-way'!N91)</f>
        <v>1.6554215931663621</v>
      </c>
      <c r="J92" s="46">
        <f>IF('Log_working_2-way'!$D91="","",A92^('Log_working_2-way'!$D91))</f>
        <v>2.5358767096666233</v>
      </c>
      <c r="K92" s="48">
        <f>IF('Log_working_2-way'!$D91="","",B92^('Log_working_2-way'!$D91))</f>
        <v>1.6510939281167687</v>
      </c>
      <c r="L92" s="55">
        <f t="shared" si="18"/>
        <v>0.39950372208436724</v>
      </c>
      <c r="M92" s="55">
        <f t="shared" si="19"/>
        <v>0.60049627791563276</v>
      </c>
      <c r="N92" s="56">
        <v>100</v>
      </c>
      <c r="O92" s="56">
        <f t="shared" si="20"/>
        <v>58.677685950413228</v>
      </c>
      <c r="P92" s="56">
        <f t="shared" si="21"/>
        <v>37.888198757763973</v>
      </c>
      <c r="Q92" s="56">
        <f t="shared" si="22"/>
        <v>62.11180124223602</v>
      </c>
      <c r="R92" s="56">
        <f t="shared" si="23"/>
        <v>41.32231404958678</v>
      </c>
      <c r="S92" s="57">
        <f t="shared" si="24"/>
        <v>-3.434115291822792</v>
      </c>
      <c r="T92" s="57">
        <f t="shared" si="25"/>
        <v>-3.4341152918228062</v>
      </c>
      <c r="U92" t="s">
        <v>107</v>
      </c>
      <c r="V92" t="s">
        <v>185</v>
      </c>
      <c r="X92" t="s">
        <v>450</v>
      </c>
      <c r="Y92" s="42"/>
    </row>
    <row r="93" spans="1:25" ht="15" x14ac:dyDescent="0.25">
      <c r="A93">
        <v>2.4700000000000002</v>
      </c>
      <c r="B93">
        <v>1.59</v>
      </c>
      <c r="C93" s="45">
        <f t="shared" si="17"/>
        <v>3.37891172052045E-2</v>
      </c>
      <c r="D93" s="46">
        <f>IF(OR($A93="",$B93=""),"",A93*'MPTO_working_2-way'!$G92)</f>
        <v>2.5534591194968552</v>
      </c>
      <c r="E93" s="48">
        <f>IF(OR($A93="",$B93=""),"",B93*'MPTO_working_2-way'!$G92)</f>
        <v>1.6437246963562753</v>
      </c>
      <c r="F93" s="46">
        <f>IF(OR($A93="",$B93=""),"",'MPTO_working_2-way'!D92)</f>
        <v>2.5775604633610079</v>
      </c>
      <c r="G93" s="48">
        <f>IF(OR($A93="",$B93=""),"",'MPTO_working_2-way'!E92)</f>
        <v>1.6338901254342355</v>
      </c>
      <c r="H93" s="46">
        <f>IF(OR($A93="",$B93=""),"",'OddsRatio_working_2-way'!M92)</f>
        <v>2.5784566588059405</v>
      </c>
      <c r="I93" s="46">
        <f>IF(OR($A93="",$B93=""),"",'OddsRatio_working_2-way'!N92)</f>
        <v>1.6335302236023845</v>
      </c>
      <c r="J93" s="46">
        <f>IF('Log_working_2-way'!$D92="","",A93^('Log_working_2-way'!$D92))</f>
        <v>2.5896826442672194</v>
      </c>
      <c r="K93" s="48">
        <f>IF('Log_working_2-way'!$D92="","",B93^('Log_working_2-way'!$D92))</f>
        <v>1.6290563739914652</v>
      </c>
      <c r="L93" s="55">
        <f t="shared" si="18"/>
        <v>0.39162561576354682</v>
      </c>
      <c r="M93" s="55">
        <f t="shared" si="19"/>
        <v>0.60837438423645318</v>
      </c>
      <c r="N93" s="56">
        <v>100</v>
      </c>
      <c r="O93" s="56">
        <f t="shared" si="20"/>
        <v>59.514170040485837</v>
      </c>
      <c r="P93" s="56">
        <f t="shared" si="21"/>
        <v>37.106918238993707</v>
      </c>
      <c r="Q93" s="56">
        <f t="shared" si="22"/>
        <v>62.893081761006286</v>
      </c>
      <c r="R93" s="56">
        <f t="shared" si="23"/>
        <v>40.48582995951417</v>
      </c>
      <c r="S93" s="57">
        <f t="shared" si="24"/>
        <v>-3.3789117205204491</v>
      </c>
      <c r="T93" s="57">
        <f t="shared" si="25"/>
        <v>-3.3789117205204633</v>
      </c>
      <c r="U93" t="s">
        <v>146</v>
      </c>
      <c r="V93" t="s">
        <v>182</v>
      </c>
      <c r="X93" t="s">
        <v>450</v>
      </c>
      <c r="Y93" s="42"/>
    </row>
    <row r="94" spans="1:25" ht="15" x14ac:dyDescent="0.25">
      <c r="A94">
        <v>1.63</v>
      </c>
      <c r="B94">
        <v>2.38</v>
      </c>
      <c r="C94" s="45">
        <f t="shared" si="17"/>
        <v>3.3664999742228252E-2</v>
      </c>
      <c r="D94" s="46">
        <f>IF(OR($A94="",$B94=""),"",A94*'MPTO_working_2-way'!$G93)</f>
        <v>1.6848739495798319</v>
      </c>
      <c r="E94" s="48">
        <f>IF(OR($A94="",$B94=""),"",B94*'MPTO_working_2-way'!$G93)</f>
        <v>2.4601226993865031</v>
      </c>
      <c r="F94" s="46">
        <f>IF(OR($A94="",$B94=""),"",'MPTO_working_2-way'!D93)</f>
        <v>1.6759839288028686</v>
      </c>
      <c r="G94" s="48">
        <f>IF(OR($A94="",$B94=""),"",'MPTO_working_2-way'!E93)</f>
        <v>2.4793251102447753</v>
      </c>
      <c r="H94" s="46">
        <f>IF(OR($A94="",$B94=""),"",'OddsRatio_working_2-way'!M93)</f>
        <v>1.6756639246921761</v>
      </c>
      <c r="I94" s="46">
        <f>IF(OR($A94="",$B94=""),"",'OddsRatio_working_2-way'!N93)</f>
        <v>2.4800257398019103</v>
      </c>
      <c r="J94" s="46">
        <f>IF('Log_working_2-way'!$D93="","",A94^('Log_working_2-way'!$D93))</f>
        <v>1.6716243688761041</v>
      </c>
      <c r="K94" s="48">
        <f>IF('Log_working_2-way'!$D93="","",B94^('Log_working_2-way'!$D93))</f>
        <v>2.4889275111820632</v>
      </c>
      <c r="L94" s="55">
        <f t="shared" si="18"/>
        <v>0.59351620947630923</v>
      </c>
      <c r="M94" s="55">
        <f t="shared" si="19"/>
        <v>0.40648379052369077</v>
      </c>
      <c r="N94" s="56">
        <v>100</v>
      </c>
      <c r="O94" s="56">
        <f t="shared" si="20"/>
        <v>38.650306748466257</v>
      </c>
      <c r="P94" s="56">
        <f t="shared" si="21"/>
        <v>57.983193277310924</v>
      </c>
      <c r="Q94" s="56">
        <f t="shared" si="22"/>
        <v>42.016806722689076</v>
      </c>
      <c r="R94" s="56">
        <f t="shared" si="23"/>
        <v>61.349693251533743</v>
      </c>
      <c r="S94" s="57">
        <f t="shared" si="24"/>
        <v>-3.366499974222819</v>
      </c>
      <c r="T94" s="57">
        <f t="shared" si="25"/>
        <v>-3.366499974222819</v>
      </c>
      <c r="U94" t="s">
        <v>172</v>
      </c>
      <c r="V94" t="s">
        <v>352</v>
      </c>
      <c r="X94" t="s">
        <v>450</v>
      </c>
      <c r="Y94" s="42"/>
    </row>
    <row r="95" spans="1:25" ht="15" x14ac:dyDescent="0.25">
      <c r="A95">
        <v>1.48</v>
      </c>
      <c r="B95">
        <v>2.71</v>
      </c>
      <c r="C95" s="45">
        <f t="shared" si="17"/>
        <v>4.4679365712576136E-2</v>
      </c>
      <c r="D95" s="46">
        <f>IF(OR($A95="",$B95=""),"",A95*'MPTO_working_2-way'!$G94)</f>
        <v>1.5461254612546127</v>
      </c>
      <c r="E95" s="48">
        <f>IF(OR($A95="",$B95=""),"",B95*'MPTO_working_2-way'!$G94)</f>
        <v>2.8310810810810811</v>
      </c>
      <c r="F95" s="46">
        <f>IF(OR($A95="",$B95=""),"",'MPTO_working_2-way'!D94)</f>
        <v>1.5306060143489544</v>
      </c>
      <c r="G95" s="48">
        <f>IF(OR($A95="",$B95=""),"",'MPTO_working_2-way'!E94)</f>
        <v>2.8846375143843503</v>
      </c>
      <c r="H95" s="46">
        <f>IF(OR($A95="",$B95=""),"",'OddsRatio_working_2-way'!M94)</f>
        <v>1.5298129428260177</v>
      </c>
      <c r="I95" s="46">
        <f>IF(OR($A95="",$B95=""),"",'OddsRatio_working_2-way'!N94)</f>
        <v>2.8874586088176879</v>
      </c>
      <c r="J95" s="46">
        <f>IF('Log_working_2-way'!$D94="","",A95^('Log_working_2-way'!$D94))</f>
        <v>1.5226844733115352</v>
      </c>
      <c r="K95" s="48">
        <f>IF('Log_working_2-way'!$D94="","",B95^('Log_working_2-way'!$D94))</f>
        <v>2.9132001256179962</v>
      </c>
      <c r="L95" s="55">
        <f t="shared" si="18"/>
        <v>0.64677804295942709</v>
      </c>
      <c r="M95" s="55">
        <f t="shared" si="19"/>
        <v>0.3532219570405728</v>
      </c>
      <c r="N95" s="56">
        <v>100</v>
      </c>
      <c r="O95" s="56">
        <f t="shared" si="20"/>
        <v>32.432432432432435</v>
      </c>
      <c r="P95" s="56">
        <f t="shared" si="21"/>
        <v>63.099630996309962</v>
      </c>
      <c r="Q95" s="56">
        <f t="shared" si="22"/>
        <v>36.900369003690038</v>
      </c>
      <c r="R95" s="56">
        <f t="shared" si="23"/>
        <v>67.567567567567565</v>
      </c>
      <c r="S95" s="57">
        <f t="shared" si="24"/>
        <v>-4.4679365712576029</v>
      </c>
      <c r="T95" s="57">
        <f t="shared" si="25"/>
        <v>-4.4679365712576029</v>
      </c>
      <c r="U95" t="s">
        <v>353</v>
      </c>
      <c r="V95" t="s">
        <v>354</v>
      </c>
      <c r="X95" t="s">
        <v>450</v>
      </c>
      <c r="Y95" s="42"/>
    </row>
    <row r="96" spans="1:25" ht="15" x14ac:dyDescent="0.25">
      <c r="A96">
        <v>1.91</v>
      </c>
      <c r="B96">
        <v>1.98</v>
      </c>
      <c r="C96" s="45">
        <f t="shared" si="17"/>
        <v>2.861071447458885E-2</v>
      </c>
      <c r="D96" s="46">
        <f>IF(OR($A96="",$B96=""),"",A96*'MPTO_working_2-way'!$G95)</f>
        <v>1.9646464646464645</v>
      </c>
      <c r="E96" s="48">
        <f>IF(OR($A96="",$B96=""),"",B96*'MPTO_working_2-way'!$G95)</f>
        <v>2.0366492146596857</v>
      </c>
      <c r="F96" s="46">
        <f>IF(OR($A96="",$B96=""),"",'MPTO_working_2-way'!D95)</f>
        <v>1.9636533568721115</v>
      </c>
      <c r="G96" s="48">
        <f>IF(OR($A96="",$B96=""),"",'MPTO_working_2-way'!E95)</f>
        <v>2.0377175494369308</v>
      </c>
      <c r="H96" s="46">
        <f>IF(OR($A96="",$B96=""),"",'OddsRatio_working_2-way'!M95)</f>
        <v>1.9636241116594322</v>
      </c>
      <c r="I96" s="46">
        <f>IF(OR($A96="",$B96=""),"",'OddsRatio_working_2-way'!N95)</f>
        <v>2.0377490433255412</v>
      </c>
      <c r="J96" s="46">
        <f>IF('Log_working_2-way'!$D95="","",A96^('Log_working_2-way'!$D95))</f>
        <v>1.9631742210121639</v>
      </c>
      <c r="K96" s="48">
        <f>IF('Log_working_2-way'!$D95="","",B96^('Log_working_2-way'!$D95))</f>
        <v>2.0382337672504618</v>
      </c>
      <c r="L96" s="55">
        <f t="shared" si="18"/>
        <v>0.50899742930591263</v>
      </c>
      <c r="M96" s="55">
        <f t="shared" si="19"/>
        <v>0.49100257069408743</v>
      </c>
      <c r="N96" s="56">
        <v>100</v>
      </c>
      <c r="O96" s="56">
        <f t="shared" si="20"/>
        <v>47.643979057591622</v>
      </c>
      <c r="P96" s="56">
        <f t="shared" si="21"/>
        <v>49.494949494949495</v>
      </c>
      <c r="Q96" s="56">
        <f t="shared" si="22"/>
        <v>50.505050505050505</v>
      </c>
      <c r="R96" s="56">
        <f t="shared" si="23"/>
        <v>52.356020942408378</v>
      </c>
      <c r="S96" s="57">
        <f t="shared" si="24"/>
        <v>-2.8610714474588832</v>
      </c>
      <c r="T96" s="57">
        <f t="shared" si="25"/>
        <v>-2.8610714474588832</v>
      </c>
      <c r="U96" t="s">
        <v>355</v>
      </c>
      <c r="V96" t="s">
        <v>356</v>
      </c>
      <c r="X96" t="s">
        <v>450</v>
      </c>
      <c r="Y96" s="42"/>
    </row>
    <row r="97" spans="1:25" ht="15" x14ac:dyDescent="0.25">
      <c r="A97">
        <v>2.5099999999999998</v>
      </c>
      <c r="B97">
        <v>1.57</v>
      </c>
      <c r="C97" s="45">
        <f t="shared" si="17"/>
        <v>3.5349049661227649E-2</v>
      </c>
      <c r="D97" s="46">
        <f>IF(OR($A97="",$B97=""),"",A97*'MPTO_working_2-way'!$G96)</f>
        <v>2.5987261146496814</v>
      </c>
      <c r="E97" s="48">
        <f>IF(OR($A97="",$B97=""),"",B97*'MPTO_working_2-way'!$G96)</f>
        <v>1.6254980079681274</v>
      </c>
      <c r="F97" s="46">
        <f>IF(OR($A97="",$B97=""),"",'MPTO_working_2-way'!D96)</f>
        <v>2.6265204785550034</v>
      </c>
      <c r="G97" s="48">
        <f>IF(OR($A97="",$B97=""),"",'MPTO_working_2-way'!E96)</f>
        <v>1.6148093511176675</v>
      </c>
      <c r="H97" s="46">
        <f>IF(OR($A97="",$B97=""),"",'OddsRatio_working_2-way'!M96)</f>
        <v>2.6276126096272243</v>
      </c>
      <c r="I97" s="46">
        <f>IF(OR($A97="",$B97=""),"",'OddsRatio_working_2-way'!N96)</f>
        <v>1.6143968129056414</v>
      </c>
      <c r="J97" s="46">
        <f>IF('Log_working_2-way'!$D96="","",A97^('Log_working_2-way'!$D96))</f>
        <v>2.6406155837309813</v>
      </c>
      <c r="K97" s="48">
        <f>IF('Log_working_2-way'!$D96="","",B97^('Log_working_2-way'!$D96))</f>
        <v>1.6095273078692256</v>
      </c>
      <c r="L97" s="55">
        <f t="shared" si="18"/>
        <v>0.38480392156862747</v>
      </c>
      <c r="M97" s="55">
        <f t="shared" si="19"/>
        <v>0.61519607843137258</v>
      </c>
      <c r="N97" s="56">
        <v>100</v>
      </c>
      <c r="O97" s="56">
        <f t="shared" si="20"/>
        <v>60.15936254980079</v>
      </c>
      <c r="P97" s="56">
        <f t="shared" si="21"/>
        <v>36.30573248407643</v>
      </c>
      <c r="Q97" s="56">
        <f t="shared" si="22"/>
        <v>63.694267515923563</v>
      </c>
      <c r="R97" s="56">
        <f t="shared" si="23"/>
        <v>39.840637450199203</v>
      </c>
      <c r="S97" s="57">
        <f t="shared" si="24"/>
        <v>-3.5349049661227738</v>
      </c>
      <c r="T97" s="57">
        <f t="shared" si="25"/>
        <v>-3.5349049661227738</v>
      </c>
      <c r="U97" t="s">
        <v>357</v>
      </c>
      <c r="V97" t="s">
        <v>358</v>
      </c>
      <c r="X97" t="s">
        <v>450</v>
      </c>
      <c r="Y97" s="42"/>
    </row>
    <row r="98" spans="1:25" ht="15" x14ac:dyDescent="0.25">
      <c r="A98">
        <v>1.85</v>
      </c>
      <c r="B98">
        <v>2.0099999999999998</v>
      </c>
      <c r="C98" s="45">
        <f t="shared" si="17"/>
        <v>3.80529783514858E-2</v>
      </c>
      <c r="D98" s="46">
        <f>IF(OR($A98="",$B98=""),"",A98*'MPTO_working_2-way'!$G97)</f>
        <v>1.9203980099502489</v>
      </c>
      <c r="E98" s="48">
        <f>IF(OR($A98="",$B98=""),"",B98*'MPTO_working_2-way'!$G97)</f>
        <v>2.086486486486486</v>
      </c>
      <c r="F98" s="46">
        <f>IF(OR($A98="",$B98=""),"",'MPTO_working_2-way'!D97)</f>
        <v>1.9174938764986464</v>
      </c>
      <c r="G98" s="48">
        <f>IF(OR($A98="",$B98=""),"",'MPTO_working_2-way'!E97)</f>
        <v>2.0899255304201207</v>
      </c>
      <c r="H98" s="46">
        <f>IF(OR($A98="",$B98=""),"",'OddsRatio_working_2-way'!M97)</f>
        <v>1.91737896118008</v>
      </c>
      <c r="I98" s="46">
        <f>IF(OR($A98="",$B98=""),"",'OddsRatio_working_2-way'!N97)</f>
        <v>2.0900620597551534</v>
      </c>
      <c r="J98" s="46">
        <f>IF('Log_working_2-way'!$D97="","",A98^('Log_working_2-way'!$D97))</f>
        <v>1.9160544641822177</v>
      </c>
      <c r="K98" s="48">
        <f>IF('Log_working_2-way'!$D97="","",B98^('Log_working_2-way'!$D97))</f>
        <v>2.0916381493676872</v>
      </c>
      <c r="L98" s="55">
        <f t="shared" si="18"/>
        <v>0.52072538860103623</v>
      </c>
      <c r="M98" s="55">
        <f t="shared" si="19"/>
        <v>0.47927461139896382</v>
      </c>
      <c r="N98" s="56">
        <v>100</v>
      </c>
      <c r="O98" s="56">
        <f t="shared" si="20"/>
        <v>45.945945945945937</v>
      </c>
      <c r="P98" s="56">
        <f t="shared" si="21"/>
        <v>50.248756218905463</v>
      </c>
      <c r="Q98" s="56">
        <f t="shared" si="22"/>
        <v>49.751243781094537</v>
      </c>
      <c r="R98" s="56">
        <f t="shared" si="23"/>
        <v>54.054054054054049</v>
      </c>
      <c r="S98" s="57">
        <f t="shared" si="24"/>
        <v>-3.8052978351486004</v>
      </c>
      <c r="T98" s="57">
        <f t="shared" si="25"/>
        <v>-3.8052978351485862</v>
      </c>
      <c r="U98" t="s">
        <v>359</v>
      </c>
      <c r="V98" t="s">
        <v>360</v>
      </c>
      <c r="X98" t="s">
        <v>450</v>
      </c>
      <c r="Y98" s="42"/>
    </row>
    <row r="99" spans="1:25" ht="15" x14ac:dyDescent="0.25">
      <c r="A99">
        <v>2.15</v>
      </c>
      <c r="B99">
        <v>1.73</v>
      </c>
      <c r="C99" s="45">
        <f t="shared" si="17"/>
        <v>4.3150961150692391E-2</v>
      </c>
      <c r="D99" s="46">
        <f>IF(OR($A99="",$B99=""),"",A99*'MPTO_working_2-way'!$G98)</f>
        <v>2.2427745664739884</v>
      </c>
      <c r="E99" s="48">
        <f>IF(OR($A99="",$B99=""),"",B99*'MPTO_working_2-way'!$G98)</f>
        <v>1.8046511627906978</v>
      </c>
      <c r="F99" s="46">
        <f>IF(OR($A99="",$B99=""),"",'MPTO_working_2-way'!D98)</f>
        <v>2.2545840278830127</v>
      </c>
      <c r="G99" s="48">
        <f>IF(OR($A99="",$B99=""),"",'MPTO_working_2-way'!E98)</f>
        <v>1.7970769416596208</v>
      </c>
      <c r="H99" s="46">
        <f>IF(OR($A99="",$B99=""),"",'OddsRatio_working_2-way'!M98)</f>
        <v>2.2551264740070716</v>
      </c>
      <c r="I99" s="46">
        <f>IF(OR($A99="",$B99=""),"",'OddsRatio_working_2-way'!N98)</f>
        <v>1.7967324574131842</v>
      </c>
      <c r="J99" s="46">
        <f>IF('Log_working_2-way'!$D98="","",A99^('Log_working_2-way'!$D98))</f>
        <v>2.2606025771636125</v>
      </c>
      <c r="K99" s="48">
        <f>IF('Log_working_2-way'!$D98="","",B99^('Log_working_2-way'!$D98))</f>
        <v>1.7932714228219797</v>
      </c>
      <c r="L99" s="55">
        <f t="shared" si="18"/>
        <v>0.44587628865979384</v>
      </c>
      <c r="M99" s="55">
        <f t="shared" si="19"/>
        <v>0.5541237113402061</v>
      </c>
      <c r="N99" s="56">
        <v>100</v>
      </c>
      <c r="O99" s="56">
        <f t="shared" si="20"/>
        <v>53.488372093023258</v>
      </c>
      <c r="P99" s="56">
        <f t="shared" si="21"/>
        <v>42.196531791907518</v>
      </c>
      <c r="Q99" s="56">
        <f t="shared" si="22"/>
        <v>57.80346820809249</v>
      </c>
      <c r="R99" s="56">
        <f t="shared" si="23"/>
        <v>46.511627906976742</v>
      </c>
      <c r="S99" s="57">
        <f t="shared" si="24"/>
        <v>-4.3150961150692311</v>
      </c>
      <c r="T99" s="57">
        <f t="shared" si="25"/>
        <v>-4.315096115069224</v>
      </c>
      <c r="U99" t="s">
        <v>361</v>
      </c>
      <c r="V99" t="s">
        <v>362</v>
      </c>
      <c r="X99" t="s">
        <v>450</v>
      </c>
      <c r="Y99" s="42"/>
    </row>
    <row r="100" spans="1:25" ht="15" x14ac:dyDescent="0.25">
      <c r="A100">
        <v>2.0699999999999998</v>
      </c>
      <c r="B100">
        <v>1.78</v>
      </c>
      <c r="C100" s="45">
        <f t="shared" si="17"/>
        <v>4.4889540248602255E-2</v>
      </c>
      <c r="D100" s="46">
        <f>IF(OR($A100="",$B100=""),"",A100*'MPTO_working_2-way'!$G99)</f>
        <v>2.1629213483146064</v>
      </c>
      <c r="E100" s="48">
        <f>IF(OR($A100="",$B100=""),"",B100*'MPTO_working_2-way'!$G99)</f>
        <v>1.8599033816425121</v>
      </c>
      <c r="F100" s="46">
        <f>IF(OR($A100="",$B100=""),"",'MPTO_working_2-way'!D99)</f>
        <v>2.1708596005420371</v>
      </c>
      <c r="G100" s="48">
        <f>IF(OR($A100="",$B100=""),"",'MPTO_working_2-way'!E99)</f>
        <v>1.8540733658732955</v>
      </c>
      <c r="H100" s="46">
        <f>IF(OR($A100="",$B100=""),"",'OddsRatio_working_2-way'!M99)</f>
        <v>2.1712364713391024</v>
      </c>
      <c r="I100" s="46">
        <f>IF(OR($A100="",$B100=""),"",'OddsRatio_working_2-way'!N99)</f>
        <v>1.8537985492004672</v>
      </c>
      <c r="J100" s="46">
        <f>IF('Log_working_2-way'!$D99="","",A100^('Log_working_2-way'!$D99))</f>
        <v>2.1749101411939322</v>
      </c>
      <c r="K100" s="48">
        <f>IF('Log_working_2-way'!$D99="","",B100^('Log_working_2-way'!$D99))</f>
        <v>1.8511289203643779</v>
      </c>
      <c r="L100" s="55">
        <f t="shared" si="18"/>
        <v>0.46233766233766244</v>
      </c>
      <c r="M100" s="55">
        <f t="shared" si="19"/>
        <v>0.53766233766233762</v>
      </c>
      <c r="N100" s="56">
        <v>100</v>
      </c>
      <c r="O100" s="56">
        <f t="shared" si="20"/>
        <v>51.690821256038639</v>
      </c>
      <c r="P100" s="56">
        <f t="shared" si="21"/>
        <v>43.820224719101127</v>
      </c>
      <c r="Q100" s="56">
        <f t="shared" si="22"/>
        <v>56.17977528089888</v>
      </c>
      <c r="R100" s="56">
        <f t="shared" si="23"/>
        <v>48.309178743961354</v>
      </c>
      <c r="S100" s="57">
        <f t="shared" si="24"/>
        <v>-4.4889540248602415</v>
      </c>
      <c r="T100" s="57">
        <f t="shared" si="25"/>
        <v>-4.4889540248602273</v>
      </c>
      <c r="U100" t="s">
        <v>363</v>
      </c>
      <c r="V100" t="s">
        <v>364</v>
      </c>
      <c r="X100" t="s">
        <v>450</v>
      </c>
      <c r="Y100" s="42"/>
    </row>
    <row r="101" spans="1:25" s="52" customFormat="1" ht="15" x14ac:dyDescent="0.25">
      <c r="A101">
        <v>2.04</v>
      </c>
      <c r="B101">
        <v>1.85</v>
      </c>
      <c r="C101" s="45">
        <f t="shared" si="17"/>
        <v>3.0736618971912932E-2</v>
      </c>
      <c r="D101" s="46">
        <f>IF(OR($A101="",$B101=""),"",A101*'MPTO_working_2-way'!$G100)</f>
        <v>2.1027027027027025</v>
      </c>
      <c r="E101" s="48">
        <f>IF(OR($A101="",$B101=""),"",B101*'MPTO_working_2-way'!$G100)</f>
        <v>1.9068627450980391</v>
      </c>
      <c r="F101" s="46">
        <f>IF(OR($A101="",$B101=""),"",'MPTO_working_2-way'!D100)</f>
        <v>2.1060267857142851</v>
      </c>
      <c r="G101" s="48">
        <f>IF(OR($A101="",$B101=""),"",'MPTO_working_2-way'!E100)</f>
        <v>1.9041372351160444</v>
      </c>
      <c r="H101" s="46">
        <f>IF(OR($A101="",$B101=""),"",'OddsRatio_working_2-way'!M100)</f>
        <v>2.1061326375099441</v>
      </c>
      <c r="I101" s="46">
        <f>IF(OR($A101="",$B101=""),"",'OddsRatio_working_2-way'!N100)</f>
        <v>1.904050713349474</v>
      </c>
      <c r="J101" s="46">
        <f>IF('Log_working_2-way'!$D100="","",A101^('Log_working_2-way'!$D100))</f>
        <v>2.1076465292124213</v>
      </c>
      <c r="K101" s="48">
        <f>IF('Log_working_2-way'!$D100="","",B101^('Log_working_2-way'!$D100))</f>
        <v>1.9028150891340896</v>
      </c>
      <c r="L101" s="55">
        <f t="shared" si="18"/>
        <v>0.47557840616966585</v>
      </c>
      <c r="M101" s="55">
        <f t="shared" si="19"/>
        <v>0.52442159383033427</v>
      </c>
      <c r="N101" s="56">
        <v>100</v>
      </c>
      <c r="O101" s="56">
        <f t="shared" si="20"/>
        <v>50.980392156862742</v>
      </c>
      <c r="P101" s="56">
        <f t="shared" si="21"/>
        <v>45.945945945945937</v>
      </c>
      <c r="Q101" s="56">
        <f t="shared" si="22"/>
        <v>54.054054054054049</v>
      </c>
      <c r="R101" s="56">
        <f t="shared" si="23"/>
        <v>49.019607843137251</v>
      </c>
      <c r="S101" s="57">
        <f t="shared" si="24"/>
        <v>-3.0736618971913074</v>
      </c>
      <c r="T101" s="57">
        <f t="shared" si="25"/>
        <v>-3.0736618971913146</v>
      </c>
      <c r="U101" t="s">
        <v>365</v>
      </c>
      <c r="V101" t="s">
        <v>366</v>
      </c>
      <c r="X101" t="s">
        <v>450</v>
      </c>
      <c r="Y101" s="42"/>
    </row>
    <row r="102" spans="1:25" ht="15" x14ac:dyDescent="0.25">
      <c r="A102">
        <v>1.86</v>
      </c>
      <c r="B102">
        <v>1.99</v>
      </c>
      <c r="C102" s="45">
        <f t="shared" si="17"/>
        <v>4.0146971416220811E-2</v>
      </c>
      <c r="D102" s="46">
        <f>IF(OR($A102="",$B102=""),"",A102*'MPTO_working_2-way'!$G101)</f>
        <v>1.9346733668341709</v>
      </c>
      <c r="E102" s="48">
        <f>IF(OR($A102="",$B102=""),"",B102*'MPTO_working_2-way'!$G101)</f>
        <v>2.0698924731182795</v>
      </c>
      <c r="F102" s="46">
        <f>IF(OR($A102="",$B102=""),"",'MPTO_working_2-way'!D101)</f>
        <v>1.9321396878425641</v>
      </c>
      <c r="G102" s="48">
        <f>IF(OR($A102="",$B102=""),"",'MPTO_working_2-way'!E101)</f>
        <v>2.0728005824046591</v>
      </c>
      <c r="H102" s="46">
        <f>IF(OR($A102="",$B102=""),"",'OddsRatio_working_2-way'!M101)</f>
        <v>1.9320337272260424</v>
      </c>
      <c r="I102" s="46">
        <f>IF(OR($A102="",$B102=""),"",'OddsRatio_working_2-way'!N101)</f>
        <v>2.0729225464578858</v>
      </c>
      <c r="J102" s="46">
        <f>IF('Log_working_2-way'!$D101="","",A102^('Log_working_2-way'!$D101))</f>
        <v>1.9308758651633173</v>
      </c>
      <c r="K102" s="48">
        <f>IF('Log_working_2-way'!$D101="","",B102^('Log_working_2-way'!$D101))</f>
        <v>2.0742570920821759</v>
      </c>
      <c r="L102" s="55">
        <f t="shared" si="18"/>
        <v>0.51688311688311683</v>
      </c>
      <c r="M102" s="55">
        <f t="shared" si="19"/>
        <v>0.48311688311688311</v>
      </c>
      <c r="N102" s="56">
        <v>100</v>
      </c>
      <c r="O102" s="56">
        <f t="shared" si="20"/>
        <v>46.236559139784944</v>
      </c>
      <c r="P102" s="56">
        <f t="shared" si="21"/>
        <v>49.748743718592962</v>
      </c>
      <c r="Q102" s="56">
        <f t="shared" si="22"/>
        <v>50.251256281407031</v>
      </c>
      <c r="R102" s="56">
        <f t="shared" si="23"/>
        <v>53.763440860215049</v>
      </c>
      <c r="S102" s="57">
        <f t="shared" si="24"/>
        <v>-4.0146971416220865</v>
      </c>
      <c r="T102" s="57">
        <f t="shared" si="25"/>
        <v>-4.0146971416220865</v>
      </c>
      <c r="U102" t="s">
        <v>367</v>
      </c>
      <c r="V102" t="s">
        <v>368</v>
      </c>
      <c r="X102" t="s">
        <v>450</v>
      </c>
      <c r="Y102" s="42"/>
    </row>
    <row r="103" spans="1:25" ht="15" x14ac:dyDescent="0.25">
      <c r="A103">
        <v>1.58</v>
      </c>
      <c r="B103">
        <v>2.38</v>
      </c>
      <c r="C103" s="45">
        <f t="shared" si="17"/>
        <v>5.3079459631953929E-2</v>
      </c>
      <c r="D103" s="46">
        <f>IF(OR($A103="",$B103=""),"",A103*'MPTO_working_2-way'!$G102)</f>
        <v>1.6638655462184873</v>
      </c>
      <c r="E103" s="48">
        <f>IF(OR($A103="",$B103=""),"",B103*'MPTO_working_2-way'!$G102)</f>
        <v>2.5063291139240502</v>
      </c>
      <c r="F103" s="46">
        <f>IF(OR($A103="",$B103=""),"",'MPTO_working_2-way'!D102)</f>
        <v>1.6491535830190334</v>
      </c>
      <c r="G103" s="48">
        <f>IF(OR($A103="",$B103=""),"",'MPTO_working_2-way'!E102)</f>
        <v>2.5404675043912981</v>
      </c>
      <c r="H103" s="46">
        <f>IF(OR($A103="",$B103=""),"",'OddsRatio_working_2-way'!M102)</f>
        <v>1.648297659314349</v>
      </c>
      <c r="I103" s="46">
        <f>IF(OR($A103="",$B103=""),"",'OddsRatio_working_2-way'!N102)</f>
        <v>2.5425013273341408</v>
      </c>
      <c r="J103" s="46">
        <f>IF('Log_working_2-way'!$D102="","",A103^('Log_working_2-way'!$D102))</f>
        <v>1.6415337029172934</v>
      </c>
      <c r="K103" s="48">
        <f>IF('Log_working_2-way'!$D102="","",B103^('Log_working_2-way'!$D102))</f>
        <v>2.5587645597566064</v>
      </c>
      <c r="L103" s="55">
        <f t="shared" si="18"/>
        <v>0.60101010101010111</v>
      </c>
      <c r="M103" s="55">
        <f t="shared" si="19"/>
        <v>0.39898989898989906</v>
      </c>
      <c r="N103" s="56">
        <v>100</v>
      </c>
      <c r="O103" s="56">
        <f t="shared" si="20"/>
        <v>36.708860759493668</v>
      </c>
      <c r="P103" s="56">
        <f t="shared" si="21"/>
        <v>57.983193277310924</v>
      </c>
      <c r="Q103" s="56">
        <f t="shared" si="22"/>
        <v>42.016806722689076</v>
      </c>
      <c r="R103" s="56">
        <f t="shared" si="23"/>
        <v>63.291139240506325</v>
      </c>
      <c r="S103" s="57">
        <f t="shared" si="24"/>
        <v>-5.307945963195408</v>
      </c>
      <c r="T103" s="57">
        <f t="shared" si="25"/>
        <v>-5.3079459631954009</v>
      </c>
      <c r="U103" t="s">
        <v>369</v>
      </c>
      <c r="V103" t="s">
        <v>370</v>
      </c>
      <c r="X103" t="s">
        <v>450</v>
      </c>
      <c r="Y103" s="42"/>
    </row>
    <row r="104" spans="1:25" ht="15" x14ac:dyDescent="0.25">
      <c r="A104">
        <v>1.64</v>
      </c>
      <c r="B104">
        <v>2.2599999999999998</v>
      </c>
      <c r="C104" s="45">
        <f t="shared" si="17"/>
        <v>5.2233973667170197E-2</v>
      </c>
      <c r="D104" s="46">
        <f>IF(OR($A104="",$B104=""),"",A104*'MPTO_working_2-way'!$G103)</f>
        <v>1.7256637168141591</v>
      </c>
      <c r="E104" s="48">
        <f>IF(OR($A104="",$B104=""),"",B104*'MPTO_working_2-way'!$G103)</f>
        <v>2.3780487804878043</v>
      </c>
      <c r="F104" s="46">
        <f>IF(OR($A104="",$B104=""),"",'MPTO_working_2-way'!D103)</f>
        <v>1.7133875739644968</v>
      </c>
      <c r="G104" s="48">
        <f>IF(OR($A104="",$B104=""),"",'MPTO_working_2-way'!E103)</f>
        <v>2.4017625712804556</v>
      </c>
      <c r="H104" s="46">
        <f>IF(OR($A104="",$B104=""),"",'OddsRatio_working_2-way'!M103)</f>
        <v>1.7126966450997982</v>
      </c>
      <c r="I104" s="46">
        <f>IF(OR($A104="",$B104=""),"",'OddsRatio_working_2-way'!N103)</f>
        <v>2.4031215200402278</v>
      </c>
      <c r="J104" s="46">
        <f>IF('Log_working_2-way'!$D103="","",A104^('Log_working_2-way'!$D103))</f>
        <v>1.7070561902169741</v>
      </c>
      <c r="K104" s="48">
        <f>IF('Log_working_2-way'!$D103="","",B104^('Log_working_2-way'!$D103))</f>
        <v>2.41431475154904</v>
      </c>
      <c r="L104" s="55">
        <f t="shared" si="18"/>
        <v>0.57948717948717954</v>
      </c>
      <c r="M104" s="55">
        <f t="shared" si="19"/>
        <v>0.42051282051282063</v>
      </c>
      <c r="N104" s="56">
        <v>100</v>
      </c>
      <c r="O104" s="56">
        <f t="shared" si="20"/>
        <v>39.024390243902438</v>
      </c>
      <c r="P104" s="56">
        <f t="shared" si="21"/>
        <v>55.752212389380524</v>
      </c>
      <c r="Q104" s="56">
        <f t="shared" si="22"/>
        <v>44.247787610619469</v>
      </c>
      <c r="R104" s="56">
        <f t="shared" si="23"/>
        <v>60.975609756097562</v>
      </c>
      <c r="S104" s="57">
        <f t="shared" si="24"/>
        <v>-5.2233973667170304</v>
      </c>
      <c r="T104" s="57">
        <f t="shared" si="25"/>
        <v>-5.2233973667170375</v>
      </c>
      <c r="U104" t="s">
        <v>371</v>
      </c>
      <c r="V104" t="s">
        <v>372</v>
      </c>
      <c r="X104" t="s">
        <v>450</v>
      </c>
      <c r="Y104" s="42"/>
    </row>
    <row r="105" spans="1:25" ht="15" x14ac:dyDescent="0.25">
      <c r="A105">
        <v>1.66</v>
      </c>
      <c r="B105">
        <v>2.2200000000000002</v>
      </c>
      <c r="C105" s="45">
        <f t="shared" si="17"/>
        <v>5.2860089004667321E-2</v>
      </c>
      <c r="D105" s="46">
        <f>IF(OR($A105="",$B105=""),"",A105*'MPTO_working_2-way'!$G104)</f>
        <v>1.7477477477477477</v>
      </c>
      <c r="E105" s="48">
        <f>IF(OR($A105="",$B105=""),"",B105*'MPTO_working_2-way'!$G104)</f>
        <v>2.3373493975903616</v>
      </c>
      <c r="F105" s="46">
        <f>IF(OR($A105="",$B105=""),"",'MPTO_working_2-way'!D104)</f>
        <v>1.7361726184867614</v>
      </c>
      <c r="G105" s="48">
        <f>IF(OR($A105="",$B105=""),"",'MPTO_working_2-way'!E104)</f>
        <v>2.3583770638679127</v>
      </c>
      <c r="H105" s="46">
        <f>IF(OR($A105="",$B105=""),"",'OddsRatio_working_2-way'!M104)</f>
        <v>1.7355158778417885</v>
      </c>
      <c r="I105" s="46">
        <f>IF(OR($A105="",$B105=""),"",'OddsRatio_working_2-way'!N104)</f>
        <v>2.3595899560105793</v>
      </c>
      <c r="J105" s="46">
        <f>IF('Log_working_2-way'!$D104="","",A105^('Log_working_2-way'!$D104))</f>
        <v>1.730194567626272</v>
      </c>
      <c r="K105" s="48">
        <f>IF('Log_working_2-way'!$D104="","",B105^('Log_working_2-way'!$D104))</f>
        <v>2.3694980000313062</v>
      </c>
      <c r="L105" s="55">
        <f t="shared" si="18"/>
        <v>0.57216494845360832</v>
      </c>
      <c r="M105" s="55">
        <f t="shared" si="19"/>
        <v>0.42783505154639173</v>
      </c>
      <c r="N105" s="56">
        <v>100</v>
      </c>
      <c r="O105" s="56">
        <f t="shared" si="20"/>
        <v>39.759036144578317</v>
      </c>
      <c r="P105" s="56">
        <f t="shared" si="21"/>
        <v>54.954954954954964</v>
      </c>
      <c r="Q105" s="56">
        <f t="shared" si="22"/>
        <v>45.045045045045043</v>
      </c>
      <c r="R105" s="56">
        <f t="shared" si="23"/>
        <v>60.24096385542169</v>
      </c>
      <c r="S105" s="57">
        <f t="shared" si="24"/>
        <v>-5.2860089004667259</v>
      </c>
      <c r="T105" s="57">
        <f t="shared" si="25"/>
        <v>-5.2860089004667259</v>
      </c>
      <c r="U105" t="s">
        <v>373</v>
      </c>
      <c r="V105" t="s">
        <v>374</v>
      </c>
      <c r="X105" t="s">
        <v>450</v>
      </c>
      <c r="Y105" s="42"/>
    </row>
    <row r="106" spans="1:25" ht="15" x14ac:dyDescent="0.25">
      <c r="A106">
        <v>1.65</v>
      </c>
      <c r="B106">
        <v>2.2400000000000002</v>
      </c>
      <c r="C106" s="45">
        <f t="shared" si="17"/>
        <v>5.2489177489177585E-2</v>
      </c>
      <c r="D106" s="46">
        <f>IF(OR($A106="",$B106=""),"",A106*'MPTO_working_2-way'!$G105)</f>
        <v>1.736607142857143</v>
      </c>
      <c r="E106" s="48">
        <f>IF(OR($A106="",$B106=""),"",B106*'MPTO_working_2-way'!$G105)</f>
        <v>2.3575757575757579</v>
      </c>
      <c r="F106" s="46">
        <f>IF(OR($A106="",$B106=""),"",'MPTO_working_2-way'!D105)</f>
        <v>1.7246850209986002</v>
      </c>
      <c r="G106" s="48">
        <f>IF(OR($A106="",$B106=""),"",'MPTO_working_2-way'!E105)</f>
        <v>2.3799098518995501</v>
      </c>
      <c r="H106" s="46">
        <f>IF(OR($A106="",$B106=""),"",'OddsRatio_working_2-way'!M105)</f>
        <v>1.7240121189504336</v>
      </c>
      <c r="I106" s="46">
        <f>IF(OR($A106="",$B106=""),"",'OddsRatio_working_2-way'!N105)</f>
        <v>2.3811923499977508</v>
      </c>
      <c r="J106" s="46">
        <f>IF('Log_working_2-way'!$D105="","",A106^('Log_working_2-way'!$D105))</f>
        <v>1.7185330977425686</v>
      </c>
      <c r="K106" s="48">
        <f>IF('Log_working_2-way'!$D105="","",B106^('Log_working_2-way'!$D105))</f>
        <v>2.3917243382937521</v>
      </c>
      <c r="L106" s="55">
        <f t="shared" si="18"/>
        <v>0.57583547557840609</v>
      </c>
      <c r="M106" s="55">
        <f t="shared" si="19"/>
        <v>0.4241645244215938</v>
      </c>
      <c r="N106" s="56">
        <v>100</v>
      </c>
      <c r="O106" s="56">
        <f t="shared" si="20"/>
        <v>39.393939393939398</v>
      </c>
      <c r="P106" s="56">
        <f t="shared" si="21"/>
        <v>55.357142857142868</v>
      </c>
      <c r="Q106" s="56">
        <f t="shared" si="22"/>
        <v>44.642857142857139</v>
      </c>
      <c r="R106" s="56">
        <f t="shared" si="23"/>
        <v>60.606060606060609</v>
      </c>
      <c r="S106" s="57">
        <f t="shared" si="24"/>
        <v>-5.2489177489177408</v>
      </c>
      <c r="T106" s="57">
        <f t="shared" si="25"/>
        <v>-5.2489177489177408</v>
      </c>
      <c r="U106" t="s">
        <v>375</v>
      </c>
      <c r="V106" t="s">
        <v>376</v>
      </c>
      <c r="X106" t="s">
        <v>450</v>
      </c>
      <c r="Y106" s="42"/>
    </row>
    <row r="107" spans="1:25" ht="15" x14ac:dyDescent="0.25">
      <c r="A107">
        <v>1.7</v>
      </c>
      <c r="B107">
        <v>2.15</v>
      </c>
      <c r="C107" s="45">
        <f t="shared" si="17"/>
        <v>5.3351573187414569E-2</v>
      </c>
      <c r="D107" s="46">
        <f>IF(OR($A107="",$B107=""),"",A107*'MPTO_working_2-way'!$G106)</f>
        <v>1.7906976744186047</v>
      </c>
      <c r="E107" s="48">
        <f>IF(OR($A107="",$B107=""),"",B107*'MPTO_working_2-way'!$G106)</f>
        <v>2.2647058823529411</v>
      </c>
      <c r="F107" s="46">
        <f>IF(OR($A107="",$B107=""),"",'MPTO_working_2-way'!D106)</f>
        <v>1.7807551766138856</v>
      </c>
      <c r="G107" s="48">
        <f>IF(OR($A107="",$B107=""),"",'MPTO_working_2-way'!E106)</f>
        <v>2.280811232449298</v>
      </c>
      <c r="H107" s="46">
        <f>IF(OR($A107="",$B107=""),"",'OddsRatio_working_2-way'!M106)</f>
        <v>1.7801894976054942</v>
      </c>
      <c r="I107" s="46">
        <f>IF(OR($A107="",$B107=""),"",'OddsRatio_working_2-way'!N106)</f>
        <v>2.2817398889233114</v>
      </c>
      <c r="J107" s="46">
        <f>IF('Log_working_2-way'!$D106="","",A107^('Log_working_2-way'!$D106))</f>
        <v>1.7756146409553155</v>
      </c>
      <c r="K107" s="48">
        <f>IF('Log_working_2-way'!$D106="","",B107^('Log_working_2-way'!$D106))</f>
        <v>2.2893000559740977</v>
      </c>
      <c r="L107" s="55">
        <f t="shared" si="18"/>
        <v>0.55844155844155841</v>
      </c>
      <c r="M107" s="55">
        <f t="shared" si="19"/>
        <v>0.44155844155844159</v>
      </c>
      <c r="N107" s="56">
        <v>100</v>
      </c>
      <c r="O107" s="56">
        <f t="shared" si="20"/>
        <v>41.176470588235297</v>
      </c>
      <c r="P107" s="56">
        <f t="shared" si="21"/>
        <v>53.488372093023258</v>
      </c>
      <c r="Q107" s="56">
        <f t="shared" si="22"/>
        <v>46.511627906976742</v>
      </c>
      <c r="R107" s="56">
        <f t="shared" si="23"/>
        <v>58.82352941176471</v>
      </c>
      <c r="S107" s="57">
        <f t="shared" si="24"/>
        <v>-5.3351573187414445</v>
      </c>
      <c r="T107" s="57">
        <f t="shared" si="25"/>
        <v>-5.3351573187414516</v>
      </c>
      <c r="U107" t="s">
        <v>377</v>
      </c>
      <c r="V107" t="s">
        <v>378</v>
      </c>
      <c r="X107" t="s">
        <v>450</v>
      </c>
      <c r="Y107" s="42"/>
    </row>
    <row r="108" spans="1:25" ht="15" x14ac:dyDescent="0.25">
      <c r="A108">
        <v>1.79</v>
      </c>
      <c r="B108">
        <v>2.0299999999999998</v>
      </c>
      <c r="C108" s="45">
        <f t="shared" si="17"/>
        <v>5.1270055315518537E-2</v>
      </c>
      <c r="D108" s="46">
        <f>IF(OR($A108="",$B108=""),"",A108*'MPTO_working_2-way'!$G107)</f>
        <v>1.8817733990147782</v>
      </c>
      <c r="E108" s="48">
        <f>IF(OR($A108="",$B108=""),"",B108*'MPTO_working_2-way'!$G107)</f>
        <v>2.1340782122905022</v>
      </c>
      <c r="F108" s="46">
        <f>IF(OR($A108="",$B108=""),"",'MPTO_working_2-way'!D107)</f>
        <v>1.8760874616000205</v>
      </c>
      <c r="G108" s="48">
        <f>IF(OR($A108="",$B108=""),"",'MPTO_working_2-way'!E107)</f>
        <v>2.1414385478975744</v>
      </c>
      <c r="H108" s="46">
        <f>IF(OR($A108="",$B108=""),"",'OddsRatio_working_2-way'!M107)</f>
        <v>1.8757798189397472</v>
      </c>
      <c r="I108" s="46">
        <f>IF(OR($A108="",$B108=""),"",'OddsRatio_working_2-way'!N107)</f>
        <v>2.1418395107695432</v>
      </c>
      <c r="J108" s="46">
        <f>IF('Log_working_2-way'!$D107="","",A108^('Log_working_2-way'!$D107))</f>
        <v>1.8731621113375483</v>
      </c>
      <c r="K108" s="48">
        <f>IF('Log_working_2-way'!$D107="","",B108^('Log_working_2-way'!$D107))</f>
        <v>2.1452627032418197</v>
      </c>
      <c r="L108" s="55">
        <f t="shared" si="18"/>
        <v>0.53141361256544506</v>
      </c>
      <c r="M108" s="55">
        <f t="shared" si="19"/>
        <v>0.46858638743455511</v>
      </c>
      <c r="N108" s="56">
        <v>100</v>
      </c>
      <c r="O108" s="56">
        <f t="shared" si="20"/>
        <v>44.134078212290497</v>
      </c>
      <c r="P108" s="56">
        <f t="shared" si="21"/>
        <v>50.73891625615763</v>
      </c>
      <c r="Q108" s="56">
        <f t="shared" si="22"/>
        <v>49.26108374384237</v>
      </c>
      <c r="R108" s="56">
        <f t="shared" si="23"/>
        <v>55.865921787709496</v>
      </c>
      <c r="S108" s="57">
        <f t="shared" si="24"/>
        <v>-5.1270055315518732</v>
      </c>
      <c r="T108" s="57">
        <f t="shared" si="25"/>
        <v>-5.1270055315518661</v>
      </c>
      <c r="U108" t="s">
        <v>379</v>
      </c>
      <c r="V108" t="s">
        <v>380</v>
      </c>
      <c r="X108" t="s">
        <v>450</v>
      </c>
      <c r="Y108" s="42"/>
    </row>
    <row r="109" spans="1:25" ht="15" x14ac:dyDescent="0.25">
      <c r="A109">
        <v>1.64</v>
      </c>
      <c r="B109">
        <v>2.2599999999999998</v>
      </c>
      <c r="C109" s="45">
        <f t="shared" si="17"/>
        <v>5.2233973667170197E-2</v>
      </c>
      <c r="D109" s="46">
        <f>IF(OR($A109="",$B109=""),"",A109*'MPTO_working_2-way'!$G108)</f>
        <v>1.7256637168141591</v>
      </c>
      <c r="E109" s="48">
        <f>IF(OR($A109="",$B109=""),"",B109*'MPTO_working_2-way'!$G108)</f>
        <v>2.3780487804878043</v>
      </c>
      <c r="F109" s="46">
        <f>IF(OR($A109="",$B109=""),"",'MPTO_working_2-way'!D108)</f>
        <v>1.7133875739644968</v>
      </c>
      <c r="G109" s="48">
        <f>IF(OR($A109="",$B109=""),"",'MPTO_working_2-way'!E108)</f>
        <v>2.4017625712804556</v>
      </c>
      <c r="H109" s="46">
        <f>IF(OR($A109="",$B109=""),"",'OddsRatio_working_2-way'!M108)</f>
        <v>1.7126966450997982</v>
      </c>
      <c r="I109" s="46">
        <f>IF(OR($A109="",$B109=""),"",'OddsRatio_working_2-way'!N108)</f>
        <v>2.4031215200402278</v>
      </c>
      <c r="J109" s="46">
        <f>IF('Log_working_2-way'!$D108="","",A109^('Log_working_2-way'!$D108))</f>
        <v>1.7070561902169741</v>
      </c>
      <c r="K109" s="48">
        <f>IF('Log_working_2-way'!$D108="","",B109^('Log_working_2-way'!$D108))</f>
        <v>2.41431475154904</v>
      </c>
      <c r="L109" s="55">
        <f t="shared" si="18"/>
        <v>0.57948717948717954</v>
      </c>
      <c r="M109" s="55">
        <f t="shared" si="19"/>
        <v>0.42051282051282063</v>
      </c>
      <c r="N109" s="56">
        <v>100</v>
      </c>
      <c r="O109" s="56">
        <f t="shared" si="20"/>
        <v>39.024390243902438</v>
      </c>
      <c r="P109" s="56">
        <f t="shared" si="21"/>
        <v>55.752212389380524</v>
      </c>
      <c r="Q109" s="56">
        <f t="shared" si="22"/>
        <v>44.247787610619469</v>
      </c>
      <c r="R109" s="56">
        <f t="shared" si="23"/>
        <v>60.975609756097562</v>
      </c>
      <c r="S109" s="57">
        <f t="shared" si="24"/>
        <v>-5.2233973667170304</v>
      </c>
      <c r="T109" s="57">
        <f t="shared" si="25"/>
        <v>-5.2233973667170375</v>
      </c>
      <c r="U109" t="s">
        <v>381</v>
      </c>
      <c r="V109" t="s">
        <v>382</v>
      </c>
      <c r="X109" t="s">
        <v>450</v>
      </c>
      <c r="Y109" s="53"/>
    </row>
    <row r="110" spans="1:25" ht="15" x14ac:dyDescent="0.25">
      <c r="A110">
        <v>1.8</v>
      </c>
      <c r="B110">
        <v>2.0299999999999998</v>
      </c>
      <c r="C110" s="45">
        <f t="shared" si="17"/>
        <v>4.816639299397929E-2</v>
      </c>
      <c r="D110" s="46">
        <f>IF(OR($A110="",$B110=""),"",A110*'MPTO_working_2-way'!$G109)</f>
        <v>1.8866995073891628</v>
      </c>
      <c r="E110" s="48">
        <f>IF(OR($A110="",$B110=""),"",B110*'MPTO_working_2-way'!$G109)</f>
        <v>2.1277777777777778</v>
      </c>
      <c r="F110" s="46">
        <f>IF(OR($A110="",$B110=""),"",'MPTO_working_2-way'!D109)</f>
        <v>1.8815653964984556</v>
      </c>
      <c r="G110" s="48">
        <f>IF(OR($A110="",$B110=""),"",'MPTO_working_2-way'!E109)</f>
        <v>2.1343457943925235</v>
      </c>
      <c r="H110" s="46">
        <f>IF(OR($A110="",$B110=""),"",'OddsRatio_working_2-way'!M109)</f>
        <v>1.8813052984784633</v>
      </c>
      <c r="I110" s="46">
        <f>IF(OR($A110="",$B110=""),"",'OddsRatio_working_2-way'!N109)</f>
        <v>2.1346805717910216</v>
      </c>
      <c r="J110" s="46">
        <f>IF('Log_working_2-way'!$D109="","",A110^('Log_working_2-way'!$D109))</f>
        <v>1.878947003828453</v>
      </c>
      <c r="K110" s="48">
        <f>IF('Log_working_2-way'!$D109="","",B110^('Log_working_2-way'!$D109))</f>
        <v>2.1377250228324618</v>
      </c>
      <c r="L110" s="55">
        <f t="shared" si="18"/>
        <v>0.5300261096605744</v>
      </c>
      <c r="M110" s="55">
        <f t="shared" si="19"/>
        <v>0.4699738903394256</v>
      </c>
      <c r="N110" s="56">
        <v>100</v>
      </c>
      <c r="O110" s="56">
        <f t="shared" si="20"/>
        <v>44.444444444444443</v>
      </c>
      <c r="P110" s="56">
        <f t="shared" si="21"/>
        <v>50.73891625615763</v>
      </c>
      <c r="Q110" s="56">
        <f t="shared" si="22"/>
        <v>49.26108374384237</v>
      </c>
      <c r="R110" s="56">
        <f t="shared" si="23"/>
        <v>55.555555555555557</v>
      </c>
      <c r="S110" s="57">
        <f t="shared" si="24"/>
        <v>-4.8166392993979272</v>
      </c>
      <c r="T110" s="57">
        <f t="shared" si="25"/>
        <v>-4.8166392993979272</v>
      </c>
      <c r="U110" t="s">
        <v>383</v>
      </c>
      <c r="V110" t="s">
        <v>384</v>
      </c>
      <c r="X110" t="s">
        <v>450</v>
      </c>
      <c r="Y110" s="42"/>
    </row>
    <row r="111" spans="1:25" ht="15" x14ac:dyDescent="0.25">
      <c r="A111">
        <v>1.6</v>
      </c>
      <c r="B111">
        <v>2.2999999999999998</v>
      </c>
      <c r="C111" s="45">
        <f t="shared" si="17"/>
        <v>5.9782608695652328E-2</v>
      </c>
      <c r="D111" s="46">
        <f>IF(OR($A111="",$B111=""),"",A111*'MPTO_working_2-way'!$G110)</f>
        <v>1.6956521739130439</v>
      </c>
      <c r="E111" s="48">
        <f>IF(OR($A111="",$B111=""),"",B111*'MPTO_working_2-way'!$G110)</f>
        <v>2.4375</v>
      </c>
      <c r="F111" s="46">
        <f>IF(OR($A111="",$B111=""),"",'MPTO_working_2-way'!D110)</f>
        <v>1.6803652968036533</v>
      </c>
      <c r="G111" s="48">
        <f>IF(OR($A111="",$B111=""),"",'MPTO_working_2-way'!E110)</f>
        <v>2.4697986577181212</v>
      </c>
      <c r="H111" s="46">
        <f>IF(OR($A111="",$B111=""),"",'OddsRatio_working_2-way'!M110)</f>
        <v>1.6793662204867577</v>
      </c>
      <c r="I111" s="46">
        <f>IF(OR($A111="",$B111=""),"",'OddsRatio_working_2-way'!N110)</f>
        <v>2.4719601443879746</v>
      </c>
      <c r="J111" s="46">
        <f>IF('Log_working_2-way'!$D110="","",A111^('Log_working_2-way'!$D110))</f>
        <v>1.672310097172435</v>
      </c>
      <c r="K111" s="48">
        <f>IF('Log_working_2-way'!$D110="","",B111^('Log_working_2-way'!$D110))</f>
        <v>2.4874088671269865</v>
      </c>
      <c r="L111" s="55">
        <f t="shared" si="18"/>
        <v>0.58974358974358965</v>
      </c>
      <c r="M111" s="55">
        <f t="shared" si="19"/>
        <v>0.41025641025641024</v>
      </c>
      <c r="N111" s="56">
        <v>100</v>
      </c>
      <c r="O111" s="56">
        <f t="shared" si="20"/>
        <v>37.5</v>
      </c>
      <c r="P111" s="56">
        <f t="shared" si="21"/>
        <v>56.521739130434774</v>
      </c>
      <c r="Q111" s="56">
        <f t="shared" si="22"/>
        <v>43.478260869565219</v>
      </c>
      <c r="R111" s="56">
        <f t="shared" si="23"/>
        <v>62.5</v>
      </c>
      <c r="S111" s="57">
        <f t="shared" si="24"/>
        <v>-5.9782608695652186</v>
      </c>
      <c r="T111" s="57">
        <f t="shared" si="25"/>
        <v>-5.9782608695652257</v>
      </c>
      <c r="U111" t="s">
        <v>385</v>
      </c>
      <c r="V111" t="s">
        <v>386</v>
      </c>
      <c r="X111" t="s">
        <v>450</v>
      </c>
      <c r="Y111" s="42"/>
    </row>
    <row r="112" spans="1:25" ht="15" x14ac:dyDescent="0.25">
      <c r="A112">
        <v>1.46</v>
      </c>
      <c r="B112">
        <v>2.68</v>
      </c>
      <c r="C112" s="45">
        <f t="shared" si="17"/>
        <v>5.8065835207524064E-2</v>
      </c>
      <c r="D112" s="46">
        <f>IF(OR($A112="",$B112=""),"",A112*'MPTO_working_2-way'!$G111)</f>
        <v>1.5447761194029852</v>
      </c>
      <c r="E112" s="48">
        <f>IF(OR($A112="",$B112=""),"",B112*'MPTO_working_2-way'!$G111)</f>
        <v>2.8356164383561646</v>
      </c>
      <c r="F112" s="46">
        <f>IF(OR($A112="",$B112=""),"",'MPTO_working_2-way'!D111)</f>
        <v>1.5246259351620948</v>
      </c>
      <c r="G112" s="48">
        <f>IF(OR($A112="",$B112=""),"",'MPTO_working_2-way'!E111)</f>
        <v>2.906120023767083</v>
      </c>
      <c r="H112" s="46">
        <f>IF(OR($A112="",$B112=""),"",'OddsRatio_working_2-way'!M111)</f>
        <v>1.5232681184722838</v>
      </c>
      <c r="I112" s="46">
        <f>IF(OR($A112="",$B112=""),"",'OddsRatio_working_2-way'!N111)</f>
        <v>2.9110661718118189</v>
      </c>
      <c r="J112" s="46">
        <f>IF('Log_working_2-way'!$D111="","",A112^('Log_working_2-way'!$D111))</f>
        <v>1.5139537819150841</v>
      </c>
      <c r="K112" s="48">
        <f>IF('Log_working_2-way'!$D111="","",B112^('Log_working_2-way'!$D111))</f>
        <v>2.9457002461568864</v>
      </c>
      <c r="L112" s="55">
        <f t="shared" si="18"/>
        <v>0.64734299516908211</v>
      </c>
      <c r="M112" s="55">
        <f t="shared" si="19"/>
        <v>0.35265700483091783</v>
      </c>
      <c r="N112" s="56">
        <v>100</v>
      </c>
      <c r="O112" s="56">
        <f t="shared" si="20"/>
        <v>31.506849315068493</v>
      </c>
      <c r="P112" s="56">
        <f t="shared" si="21"/>
        <v>62.686567164179095</v>
      </c>
      <c r="Q112" s="56">
        <f t="shared" si="22"/>
        <v>37.31343283582089</v>
      </c>
      <c r="R112" s="56">
        <f t="shared" si="23"/>
        <v>68.493150684931507</v>
      </c>
      <c r="S112" s="57">
        <f t="shared" si="24"/>
        <v>-5.8065835207523975</v>
      </c>
      <c r="T112" s="57">
        <f t="shared" si="25"/>
        <v>-5.8065835207524117</v>
      </c>
      <c r="U112" t="s">
        <v>387</v>
      </c>
      <c r="V112" t="s">
        <v>388</v>
      </c>
      <c r="X112" t="s">
        <v>450</v>
      </c>
      <c r="Y112" s="42"/>
    </row>
    <row r="113" spans="1:25" ht="15" x14ac:dyDescent="0.25">
      <c r="A113">
        <v>2.09</v>
      </c>
      <c r="B113">
        <v>1.82</v>
      </c>
      <c r="C113" s="45">
        <f t="shared" si="17"/>
        <v>2.7919448972080652E-2</v>
      </c>
      <c r="D113" s="46">
        <f>IF(OR($A113="",$B113=""),"",A113*'MPTO_working_2-way'!$G112)</f>
        <v>2.1483516483516483</v>
      </c>
      <c r="E113" s="48">
        <f>IF(OR($A113="",$B113=""),"",B113*'MPTO_working_2-way'!$G112)</f>
        <v>1.8708133971291869</v>
      </c>
      <c r="F113" s="46">
        <f>IF(OR($A113="",$B113=""),"",'MPTO_working_2-way'!D112)</f>
        <v>2.152810006225593</v>
      </c>
      <c r="G113" s="48">
        <f>IF(OR($A113="",$B113=""),"",'MPTO_working_2-way'!E112)</f>
        <v>1.8674456281604401</v>
      </c>
      <c r="H113" s="46">
        <f>IF(OR($A113="",$B113=""),"",'OddsRatio_working_2-way'!M112)</f>
        <v>2.1529389804681456</v>
      </c>
      <c r="I113" s="46">
        <f>IF(OR($A113="",$B113=""),"",'OddsRatio_working_2-way'!N112)</f>
        <v>1.8673485908108987</v>
      </c>
      <c r="J113" s="46">
        <f>IF('Log_working_2-way'!$D112="","",A113^('Log_working_2-way'!$D112))</f>
        <v>2.1549669469306498</v>
      </c>
      <c r="K113" s="48">
        <f>IF('Log_working_2-way'!$D112="","",B113^('Log_working_2-way'!$D112))</f>
        <v>1.8658256434588982</v>
      </c>
      <c r="L113" s="55">
        <f t="shared" si="18"/>
        <v>0.46547314578005117</v>
      </c>
      <c r="M113" s="55">
        <f t="shared" si="19"/>
        <v>0.53452685421994872</v>
      </c>
      <c r="N113" s="56">
        <v>100</v>
      </c>
      <c r="O113" s="56">
        <f t="shared" si="20"/>
        <v>52.153110047846894</v>
      </c>
      <c r="P113" s="56">
        <f t="shared" si="21"/>
        <v>45.054945054945051</v>
      </c>
      <c r="Q113" s="56">
        <f t="shared" si="22"/>
        <v>54.945054945054942</v>
      </c>
      <c r="R113" s="56">
        <f t="shared" si="23"/>
        <v>47.846889952153113</v>
      </c>
      <c r="S113" s="57">
        <f t="shared" si="24"/>
        <v>-2.7919448972080474</v>
      </c>
      <c r="T113" s="57">
        <f t="shared" si="25"/>
        <v>-2.7919448972080616</v>
      </c>
      <c r="U113" t="s">
        <v>57</v>
      </c>
      <c r="V113" t="s">
        <v>59</v>
      </c>
      <c r="X113" t="s">
        <v>450</v>
      </c>
      <c r="Y113" s="42"/>
    </row>
    <row r="114" spans="1:25" ht="15" x14ac:dyDescent="0.25">
      <c r="A114">
        <v>1.39</v>
      </c>
      <c r="B114">
        <v>3.19</v>
      </c>
      <c r="C114" s="45">
        <f t="shared" si="17"/>
        <v>3.2904084256106136E-2</v>
      </c>
      <c r="D114" s="46">
        <f>IF(OR($A114="",$B114=""),"",A114*'MPTO_working_2-way'!$G113)</f>
        <v>1.4357366771159874</v>
      </c>
      <c r="E114" s="48">
        <f>IF(OR($A114="",$B114=""),"",B114*'MPTO_working_2-way'!$G113)</f>
        <v>3.2949640287769784</v>
      </c>
      <c r="F114" s="46">
        <f>IF(OR($A114="",$B114=""),"",'MPTO_working_2-way'!D113)</f>
        <v>1.4225309186570636</v>
      </c>
      <c r="G114" s="48">
        <f>IF(OR($A114="",$B114=""),"",'MPTO_working_2-way'!E113)</f>
        <v>3.3666907102995336</v>
      </c>
      <c r="H114" s="46">
        <f>IF(OR($A114="",$B114=""),"",'OddsRatio_working_2-way'!M113)</f>
        <v>1.4219978575547767</v>
      </c>
      <c r="I114" s="46">
        <f>IF(OR($A114="",$B114=""),"",'OddsRatio_working_2-way'!N113)</f>
        <v>3.369680277038364</v>
      </c>
      <c r="J114" s="46">
        <f>IF('Log_working_2-way'!$D113="","",A114^('Log_working_2-way'!$D113))</f>
        <v>1.4159050401553048</v>
      </c>
      <c r="K114" s="48">
        <f>IF('Log_working_2-way'!$D113="","",B114^('Log_working_2-way'!$D113))</f>
        <v>3.4043950023449181</v>
      </c>
      <c r="L114" s="55">
        <f t="shared" si="18"/>
        <v>0.69650655021834063</v>
      </c>
      <c r="M114" s="55">
        <f t="shared" si="19"/>
        <v>0.30349344978165937</v>
      </c>
      <c r="N114" s="56">
        <v>100</v>
      </c>
      <c r="O114" s="56">
        <f t="shared" si="20"/>
        <v>28.057553956834536</v>
      </c>
      <c r="P114" s="56">
        <f t="shared" si="21"/>
        <v>68.652037617554868</v>
      </c>
      <c r="Q114" s="56">
        <f t="shared" si="22"/>
        <v>31.347962382445143</v>
      </c>
      <c r="R114" s="56">
        <f t="shared" si="23"/>
        <v>71.942446043165475</v>
      </c>
      <c r="S114" s="57">
        <f t="shared" si="24"/>
        <v>-3.2904084256106074</v>
      </c>
      <c r="T114" s="57">
        <f t="shared" si="25"/>
        <v>-3.2904084256106074</v>
      </c>
      <c r="U114" t="s">
        <v>114</v>
      </c>
      <c r="V114" t="s">
        <v>54</v>
      </c>
      <c r="X114" t="s">
        <v>450</v>
      </c>
      <c r="Y114" s="42"/>
    </row>
    <row r="115" spans="1:25" ht="15" x14ac:dyDescent="0.25">
      <c r="A115">
        <v>2.06</v>
      </c>
      <c r="B115">
        <v>1.85</v>
      </c>
      <c r="C115" s="45">
        <f t="shared" si="17"/>
        <v>2.5977433744424072E-2</v>
      </c>
      <c r="D115" s="46">
        <f>IF(OR($A115="",$B115=""),"",A115*'MPTO_working_2-way'!$G114)</f>
        <v>2.1135135135135137</v>
      </c>
      <c r="E115" s="48">
        <f>IF(OR($A115="",$B115=""),"",B115*'MPTO_working_2-way'!$G114)</f>
        <v>1.8980582524271847</v>
      </c>
      <c r="F115" s="46">
        <f>IF(OR($A115="",$B115=""),"",'MPTO_working_2-way'!D114)</f>
        <v>2.1166342682588173</v>
      </c>
      <c r="G115" s="48">
        <f>IF(OR($A115="",$B115=""),"",'MPTO_working_2-way'!E114)</f>
        <v>1.8955483710519774</v>
      </c>
      <c r="H115" s="46">
        <f>IF(OR($A115="",$B115=""),"",'OddsRatio_working_2-way'!M114)</f>
        <v>2.1167178800079327</v>
      </c>
      <c r="I115" s="46">
        <f>IF(OR($A115="",$B115=""),"",'OddsRatio_working_2-way'!N114)</f>
        <v>1.8954813188742858</v>
      </c>
      <c r="J115" s="46">
        <f>IF('Log_working_2-way'!$D114="","",A115^('Log_working_2-way'!$D114))</f>
        <v>2.1181333306010104</v>
      </c>
      <c r="K115" s="48">
        <f>IF('Log_working_2-way'!$D114="","",B115^('Log_working_2-way'!$D114))</f>
        <v>1.8943477245799318</v>
      </c>
      <c r="L115" s="55">
        <f t="shared" si="18"/>
        <v>0.47314578005115088</v>
      </c>
      <c r="M115" s="55">
        <f t="shared" si="19"/>
        <v>0.52685421994884907</v>
      </c>
      <c r="N115" s="56">
        <v>100</v>
      </c>
      <c r="O115" s="56">
        <f t="shared" si="20"/>
        <v>51.456310679611654</v>
      </c>
      <c r="P115" s="56">
        <f t="shared" si="21"/>
        <v>45.945945945945937</v>
      </c>
      <c r="Q115" s="56">
        <f t="shared" si="22"/>
        <v>54.054054054054049</v>
      </c>
      <c r="R115" s="56">
        <f t="shared" si="23"/>
        <v>48.543689320388353</v>
      </c>
      <c r="S115" s="57">
        <f t="shared" si="24"/>
        <v>-2.5977433744423948</v>
      </c>
      <c r="T115" s="57">
        <f t="shared" si="25"/>
        <v>-2.5977433744424161</v>
      </c>
      <c r="U115" t="s">
        <v>153</v>
      </c>
      <c r="V115" t="s">
        <v>176</v>
      </c>
      <c r="X115" t="s">
        <v>450</v>
      </c>
      <c r="Y115" s="42"/>
    </row>
    <row r="116" spans="1:25" ht="15" x14ac:dyDescent="0.25">
      <c r="A116">
        <v>2.2400000000000002</v>
      </c>
      <c r="B116">
        <v>1.71</v>
      </c>
      <c r="C116" s="45">
        <f t="shared" si="17"/>
        <v>3.1223893065998265E-2</v>
      </c>
      <c r="D116" s="46">
        <f>IF(OR($A116="",$B116=""),"",A116*'MPTO_working_2-way'!$G115)</f>
        <v>2.3099415204678362</v>
      </c>
      <c r="E116" s="48">
        <f>IF(OR($A116="",$B116=""),"",B116*'MPTO_working_2-way'!$G115)</f>
        <v>1.763392857142857</v>
      </c>
      <c r="F116" s="46">
        <f>IF(OR($A116="",$B116=""),"",'MPTO_working_2-way'!D115)</f>
        <v>2.3211731911283482</v>
      </c>
      <c r="G116" s="48">
        <f>IF(OR($A116="",$B116=""),"",'MPTO_working_2-way'!E115)</f>
        <v>1.7569030364186771</v>
      </c>
      <c r="H116" s="46">
        <f>IF(OR($A116="",$B116=""),"",'OddsRatio_working_2-way'!M115)</f>
        <v>2.3215441245904116</v>
      </c>
      <c r="I116" s="46">
        <f>IF(OR($A116="",$B116=""),"",'OddsRatio_working_2-way'!N115)</f>
        <v>1.7566905874670904</v>
      </c>
      <c r="J116" s="46">
        <f>IF('Log_working_2-way'!$D115="","",A116^('Log_working_2-way'!$D115))</f>
        <v>2.3267011355498624</v>
      </c>
      <c r="K116" s="48">
        <f>IF('Log_working_2-way'!$D115="","",B116^('Log_working_2-way'!$D115))</f>
        <v>1.7537492606317167</v>
      </c>
      <c r="L116" s="55">
        <f t="shared" si="18"/>
        <v>0.43291139240506332</v>
      </c>
      <c r="M116" s="55">
        <f t="shared" si="19"/>
        <v>0.56708860759493673</v>
      </c>
      <c r="N116" s="56">
        <v>100</v>
      </c>
      <c r="O116" s="56">
        <f t="shared" si="20"/>
        <v>55.357142857142868</v>
      </c>
      <c r="P116" s="56">
        <f t="shared" si="21"/>
        <v>41.520467836257311</v>
      </c>
      <c r="Q116" s="56">
        <f t="shared" si="22"/>
        <v>58.479532163742689</v>
      </c>
      <c r="R116" s="56">
        <f t="shared" si="23"/>
        <v>44.642857142857139</v>
      </c>
      <c r="S116" s="57">
        <f t="shared" si="24"/>
        <v>-3.1223893065998212</v>
      </c>
      <c r="T116" s="57">
        <f t="shared" si="25"/>
        <v>-3.1223893065998283</v>
      </c>
      <c r="U116" t="s">
        <v>111</v>
      </c>
      <c r="V116" t="s">
        <v>113</v>
      </c>
      <c r="X116" t="s">
        <v>450</v>
      </c>
      <c r="Y116" s="42"/>
    </row>
    <row r="117" spans="1:25" ht="15" x14ac:dyDescent="0.25">
      <c r="A117">
        <v>2.2999999999999998</v>
      </c>
      <c r="B117">
        <v>1.68</v>
      </c>
      <c r="C117" s="45">
        <f t="shared" si="17"/>
        <v>3.002070393374745E-2</v>
      </c>
      <c r="D117" s="46">
        <f>IF(OR($A117="",$B117=""),"",A117*'MPTO_working_2-way'!$G116)</f>
        <v>2.3690476190476191</v>
      </c>
      <c r="E117" s="48">
        <f>IF(OR($A117="",$B117=""),"",B117*'MPTO_working_2-way'!$G116)</f>
        <v>1.7304347826086957</v>
      </c>
      <c r="F117" s="46">
        <f>IF(OR($A117="",$B117=""),"",'MPTO_working_2-way'!D116)</f>
        <v>2.3822441430332923</v>
      </c>
      <c r="G117" s="48">
        <f>IF(OR($A117="",$B117=""),"",'MPTO_working_2-way'!E116)</f>
        <v>1.7234611953612846</v>
      </c>
      <c r="H117" s="46">
        <f>IF(OR($A117="",$B117=""),"",'OddsRatio_working_2-way'!M116)</f>
        <v>2.3826657968874305</v>
      </c>
      <c r="I117" s="46">
        <f>IF(OR($A117="",$B117=""),"",'OddsRatio_working_2-way'!N116)</f>
        <v>1.7232405706795793</v>
      </c>
      <c r="J117" s="46">
        <f>IF('Log_working_2-way'!$D116="","",A117^('Log_working_2-way'!$D116))</f>
        <v>2.3887319209255629</v>
      </c>
      <c r="K117" s="48">
        <f>IF('Log_working_2-way'!$D116="","",B117^('Log_working_2-way'!$D116))</f>
        <v>1.7200813813896441</v>
      </c>
      <c r="L117" s="55">
        <f t="shared" si="18"/>
        <v>0.42211055276381909</v>
      </c>
      <c r="M117" s="55">
        <f t="shared" si="19"/>
        <v>0.57788944723618085</v>
      </c>
      <c r="N117" s="56">
        <v>100</v>
      </c>
      <c r="O117" s="56">
        <f t="shared" si="20"/>
        <v>56.521739130434774</v>
      </c>
      <c r="P117" s="56">
        <f t="shared" si="21"/>
        <v>40.476190476190474</v>
      </c>
      <c r="Q117" s="56">
        <f t="shared" si="22"/>
        <v>59.523809523809526</v>
      </c>
      <c r="R117" s="56">
        <f t="shared" si="23"/>
        <v>43.478260869565219</v>
      </c>
      <c r="S117" s="57">
        <f t="shared" si="24"/>
        <v>-3.0020703933747512</v>
      </c>
      <c r="T117" s="57">
        <f t="shared" si="25"/>
        <v>-3.0020703933747441</v>
      </c>
      <c r="U117" t="s">
        <v>155</v>
      </c>
      <c r="V117" t="s">
        <v>55</v>
      </c>
      <c r="X117" t="s">
        <v>450</v>
      </c>
      <c r="Y117" s="53"/>
    </row>
    <row r="118" spans="1:25" ht="15" x14ac:dyDescent="0.25">
      <c r="A118">
        <v>2.72</v>
      </c>
      <c r="B118">
        <v>1.49</v>
      </c>
      <c r="C118" s="45">
        <f t="shared" si="17"/>
        <v>3.8787998420844794E-2</v>
      </c>
      <c r="D118" s="46">
        <f>IF(OR($A118="",$B118=""),"",A118*'MPTO_working_2-way'!$G117)</f>
        <v>2.825503355704698</v>
      </c>
      <c r="E118" s="48">
        <f>IF(OR($A118="",$B118=""),"",B118*'MPTO_working_2-way'!$G117)</f>
        <v>1.5477941176470587</v>
      </c>
      <c r="F118" s="46">
        <f>IF(OR($A118="",$B118=""),"",'MPTO_working_2-way'!D117)</f>
        <v>2.871475131075528</v>
      </c>
      <c r="G118" s="48">
        <f>IF(OR($A118="",$B118=""),"",'MPTO_working_2-way'!E117)</f>
        <v>1.5343378511395471</v>
      </c>
      <c r="H118" s="46">
        <f>IF(OR($A118="",$B118=""),"",'OddsRatio_working_2-way'!M117)</f>
        <v>2.8735538640862863</v>
      </c>
      <c r="I118" s="46">
        <f>IF(OR($A118="",$B118=""),"",'OddsRatio_working_2-way'!N117)</f>
        <v>1.5337449961641161</v>
      </c>
      <c r="J118" s="46">
        <f>IF('Log_working_2-way'!$D117="","",A118^('Log_working_2-way'!$D117))</f>
        <v>2.8954403780457492</v>
      </c>
      <c r="K118" s="48">
        <f>IF('Log_working_2-way'!$D117="","",B118^('Log_working_2-way'!$D117))</f>
        <v>1.5275818810140851</v>
      </c>
      <c r="L118" s="55">
        <f t="shared" si="18"/>
        <v>0.35391923990498814</v>
      </c>
      <c r="M118" s="55">
        <f t="shared" si="19"/>
        <v>0.64608076009501192</v>
      </c>
      <c r="N118" s="56">
        <v>100</v>
      </c>
      <c r="O118" s="56">
        <f t="shared" si="20"/>
        <v>63.235294117647051</v>
      </c>
      <c r="P118" s="56">
        <f t="shared" si="21"/>
        <v>32.885906040268459</v>
      </c>
      <c r="Q118" s="56">
        <f t="shared" si="22"/>
        <v>67.114093959731548</v>
      </c>
      <c r="R118" s="56">
        <f t="shared" si="23"/>
        <v>36.764705882352935</v>
      </c>
      <c r="S118" s="57">
        <f t="shared" si="24"/>
        <v>-3.8787998420844971</v>
      </c>
      <c r="T118" s="57">
        <f t="shared" si="25"/>
        <v>-3.8787998420844758</v>
      </c>
      <c r="U118" t="s">
        <v>389</v>
      </c>
      <c r="V118" t="s">
        <v>390</v>
      </c>
      <c r="X118" t="s">
        <v>450</v>
      </c>
      <c r="Y118" s="42"/>
    </row>
    <row r="119" spans="1:25" ht="15" x14ac:dyDescent="0.25">
      <c r="A119">
        <v>2.59</v>
      </c>
      <c r="B119">
        <v>1.53</v>
      </c>
      <c r="C119" s="45">
        <f t="shared" si="17"/>
        <v>3.9695157342216181E-2</v>
      </c>
      <c r="D119" s="46">
        <f>IF(OR($A119="",$B119=""),"",A119*'MPTO_working_2-way'!$G118)</f>
        <v>2.6928104575163396</v>
      </c>
      <c r="E119" s="48">
        <f>IF(OR($A119="",$B119=""),"",B119*'MPTO_working_2-way'!$G118)</f>
        <v>1.5907335907335909</v>
      </c>
      <c r="F119" s="46">
        <f>IF(OR($A119="",$B119=""),"",'MPTO_working_2-way'!D118)</f>
        <v>2.7303544975367759</v>
      </c>
      <c r="G119" s="48">
        <f>IF(OR($A119="",$B119=""),"",'MPTO_working_2-way'!E118)</f>
        <v>1.5779162601787884</v>
      </c>
      <c r="H119" s="46">
        <f>IF(OR($A119="",$B119=""),"",'OddsRatio_working_2-way'!M118)</f>
        <v>2.7320508075688767</v>
      </c>
      <c r="I119" s="46">
        <f>IF(OR($A119="",$B119=""),"",'OddsRatio_working_2-way'!N118)</f>
        <v>1.577350269189626</v>
      </c>
      <c r="J119" s="46">
        <f>IF('Log_working_2-way'!$D118="","",A119^('Log_working_2-way'!$D118))</f>
        <v>2.7498126453259264</v>
      </c>
      <c r="K119" s="48">
        <f>IF('Log_working_2-way'!$D118="","",B119^('Log_working_2-way'!$D118))</f>
        <v>1.5714897550150251</v>
      </c>
      <c r="L119" s="55">
        <f t="shared" si="18"/>
        <v>0.37135922330097093</v>
      </c>
      <c r="M119" s="55">
        <f t="shared" si="19"/>
        <v>0.62864077669902907</v>
      </c>
      <c r="N119" s="56">
        <v>100</v>
      </c>
      <c r="O119" s="56">
        <f t="shared" si="20"/>
        <v>61.389961389961393</v>
      </c>
      <c r="P119" s="56">
        <f t="shared" si="21"/>
        <v>34.640522875816991</v>
      </c>
      <c r="Q119" s="56">
        <f t="shared" si="22"/>
        <v>65.359477124183002</v>
      </c>
      <c r="R119" s="56">
        <f t="shared" si="23"/>
        <v>38.610038610038607</v>
      </c>
      <c r="S119" s="57">
        <f t="shared" si="24"/>
        <v>-3.9695157342216092</v>
      </c>
      <c r="T119" s="57">
        <f t="shared" si="25"/>
        <v>-3.9695157342216163</v>
      </c>
      <c r="U119" t="s">
        <v>152</v>
      </c>
      <c r="V119" t="s">
        <v>60</v>
      </c>
      <c r="X119" t="s">
        <v>450</v>
      </c>
      <c r="Y119" s="42"/>
    </row>
    <row r="120" spans="1:25" ht="15" x14ac:dyDescent="0.25">
      <c r="A120">
        <v>2.79</v>
      </c>
      <c r="B120">
        <v>1.47</v>
      </c>
      <c r="C120" s="45">
        <f t="shared" si="17"/>
        <v>3.8695047911637692E-2</v>
      </c>
      <c r="D120" s="46">
        <f>IF(OR($A120="",$B120=""),"",A120*'MPTO_working_2-way'!$G119)</f>
        <v>2.8979591836734691</v>
      </c>
      <c r="E120" s="48">
        <f>IF(OR($A120="",$B120=""),"",B120*'MPTO_working_2-way'!$G119)</f>
        <v>1.5268817204301073</v>
      </c>
      <c r="F120" s="46">
        <f>IF(OR($A120="",$B120=""),"",'MPTO_working_2-way'!D119)</f>
        <v>2.9491964189407831</v>
      </c>
      <c r="G120" s="48">
        <f>IF(OR($A120="",$B120=""),"",'MPTO_working_2-way'!E119)</f>
        <v>1.5130319296109787</v>
      </c>
      <c r="H120" s="46">
        <f>IF(OR($A120="",$B120=""),"",'OddsRatio_working_2-way'!M119)</f>
        <v>2.9515405807458559</v>
      </c>
      <c r="I120" s="46">
        <f>IF(OR($A120="",$B120=""),"",'OddsRatio_working_2-way'!N119)</f>
        <v>1.5124156832125992</v>
      </c>
      <c r="J120" s="46">
        <f>IF('Log_working_2-way'!$D119="","",A120^('Log_working_2-way'!$D119))</f>
        <v>2.9760334965497401</v>
      </c>
      <c r="K120" s="48">
        <f>IF('Log_working_2-way'!$D119="","",B120^('Log_working_2-way'!$D119))</f>
        <v>1.5060642958458816</v>
      </c>
      <c r="L120" s="55">
        <f t="shared" si="18"/>
        <v>0.34507042253521131</v>
      </c>
      <c r="M120" s="55">
        <f t="shared" si="19"/>
        <v>0.65492957746478886</v>
      </c>
      <c r="N120" s="56">
        <v>100</v>
      </c>
      <c r="O120" s="56">
        <f t="shared" si="20"/>
        <v>64.157706093189958</v>
      </c>
      <c r="P120" s="56">
        <f t="shared" si="21"/>
        <v>31.972789115646258</v>
      </c>
      <c r="Q120" s="56">
        <f t="shared" si="22"/>
        <v>68.027210884353735</v>
      </c>
      <c r="R120" s="56">
        <f t="shared" si="23"/>
        <v>35.842293906810035</v>
      </c>
      <c r="S120" s="57">
        <f t="shared" si="24"/>
        <v>-3.8695047911637772</v>
      </c>
      <c r="T120" s="57">
        <f t="shared" si="25"/>
        <v>-3.8695047911637772</v>
      </c>
      <c r="U120" t="s">
        <v>163</v>
      </c>
      <c r="V120" t="s">
        <v>123</v>
      </c>
      <c r="X120" t="s">
        <v>450</v>
      </c>
      <c r="Y120" s="53"/>
    </row>
    <row r="121" spans="1:25" ht="15" x14ac:dyDescent="0.25">
      <c r="A121">
        <v>2.0099999999999998</v>
      </c>
      <c r="B121">
        <v>1.85</v>
      </c>
      <c r="C121" s="45">
        <f t="shared" si="17"/>
        <v>3.80529783514858E-2</v>
      </c>
      <c r="D121" s="46">
        <f>IF(OR($A121="",$B121=""),"",A121*'MPTO_working_2-way'!$G120)</f>
        <v>2.086486486486486</v>
      </c>
      <c r="E121" s="48">
        <f>IF(OR($A121="",$B121=""),"",B121*'MPTO_working_2-way'!$G120)</f>
        <v>1.9203980099502489</v>
      </c>
      <c r="F121" s="46">
        <f>IF(OR($A121="",$B121=""),"",'MPTO_working_2-way'!D120)</f>
        <v>2.0899255304201207</v>
      </c>
      <c r="G121" s="48">
        <f>IF(OR($A121="",$B121=""),"",'MPTO_working_2-way'!E120)</f>
        <v>1.9174938764986464</v>
      </c>
      <c r="H121" s="46">
        <f>IF(OR($A121="",$B121=""),"",'OddsRatio_working_2-way'!M120)</f>
        <v>2.0900620597551534</v>
      </c>
      <c r="I121" s="46">
        <f>IF(OR($A121="",$B121=""),"",'OddsRatio_working_2-way'!N120)</f>
        <v>1.91737896118008</v>
      </c>
      <c r="J121" s="46">
        <f>IF('Log_working_2-way'!$D120="","",A121^('Log_working_2-way'!$D120))</f>
        <v>2.0916381493676872</v>
      </c>
      <c r="K121" s="48">
        <f>IF('Log_working_2-way'!$D120="","",B121^('Log_working_2-way'!$D120))</f>
        <v>1.9160544641822177</v>
      </c>
      <c r="L121" s="55">
        <f t="shared" si="18"/>
        <v>0.47927461139896382</v>
      </c>
      <c r="M121" s="55">
        <f t="shared" si="19"/>
        <v>0.52072538860103623</v>
      </c>
      <c r="N121" s="56">
        <v>100</v>
      </c>
      <c r="O121" s="56">
        <f t="shared" si="20"/>
        <v>50.248756218905463</v>
      </c>
      <c r="P121" s="56">
        <f t="shared" si="21"/>
        <v>45.945945945945937</v>
      </c>
      <c r="Q121" s="56">
        <f t="shared" si="22"/>
        <v>54.054054054054049</v>
      </c>
      <c r="R121" s="56">
        <f t="shared" si="23"/>
        <v>49.751243781094537</v>
      </c>
      <c r="S121" s="57">
        <f t="shared" si="24"/>
        <v>-3.8052978351485862</v>
      </c>
      <c r="T121" s="57">
        <f t="shared" si="25"/>
        <v>-3.8052978351486004</v>
      </c>
      <c r="U121" t="s">
        <v>130</v>
      </c>
      <c r="V121" t="s">
        <v>391</v>
      </c>
      <c r="X121" t="s">
        <v>450</v>
      </c>
      <c r="Y121" s="42"/>
    </row>
    <row r="122" spans="1:25" ht="15" x14ac:dyDescent="0.25">
      <c r="A122">
        <v>1.89</v>
      </c>
      <c r="B122">
        <v>1.95</v>
      </c>
      <c r="C122" s="45">
        <f t="shared" si="17"/>
        <v>4.1921041921042068E-2</v>
      </c>
      <c r="D122" s="46">
        <f>IF(OR($A122="",$B122=""),"",A122*'MPTO_working_2-way'!$G121)</f>
        <v>1.9692307692307693</v>
      </c>
      <c r="E122" s="48">
        <f>IF(OR($A122="",$B122=""),"",B122*'MPTO_working_2-way'!$G121)</f>
        <v>2.0317460317460321</v>
      </c>
      <c r="F122" s="46">
        <f>IF(OR($A122="",$B122=""),"",'MPTO_working_2-way'!D121)</f>
        <v>1.9679615538646378</v>
      </c>
      <c r="G122" s="48">
        <f>IF(OR($A122="",$B122=""),"",'MPTO_working_2-way'!E121)</f>
        <v>2.0330988829127019</v>
      </c>
      <c r="H122" s="46">
        <f>IF(OR($A122="",$B122=""),"",'OddsRatio_working_2-way'!M121)</f>
        <v>1.9679060415469869</v>
      </c>
      <c r="I122" s="46">
        <f>IF(OR($A122="",$B122=""),"",'OddsRatio_working_2-way'!N121)</f>
        <v>2.0331581342355478</v>
      </c>
      <c r="J122" s="46">
        <f>IF('Log_working_2-way'!$D121="","",A122^('Log_working_2-way'!$D121))</f>
        <v>1.9673246319213455</v>
      </c>
      <c r="K122" s="48">
        <f>IF('Log_working_2-way'!$D121="","",B122^('Log_working_2-way'!$D121))</f>
        <v>2.0337791130300422</v>
      </c>
      <c r="L122" s="55">
        <f t="shared" si="18"/>
        <v>0.5078125</v>
      </c>
      <c r="M122" s="55">
        <f t="shared" si="19"/>
        <v>0.49218749999999994</v>
      </c>
      <c r="N122" s="56">
        <v>100</v>
      </c>
      <c r="O122" s="56">
        <f t="shared" si="20"/>
        <v>47.089947089947096</v>
      </c>
      <c r="P122" s="56">
        <f t="shared" si="21"/>
        <v>48.717948717948723</v>
      </c>
      <c r="Q122" s="56">
        <f t="shared" si="22"/>
        <v>51.282051282051292</v>
      </c>
      <c r="R122" s="56">
        <f t="shared" si="23"/>
        <v>52.910052910052919</v>
      </c>
      <c r="S122" s="57">
        <f t="shared" si="24"/>
        <v>-4.1921041921041962</v>
      </c>
      <c r="T122" s="57">
        <f t="shared" si="25"/>
        <v>-4.1921041921041962</v>
      </c>
      <c r="U122" t="s">
        <v>126</v>
      </c>
      <c r="V122" t="s">
        <v>164</v>
      </c>
      <c r="X122" t="s">
        <v>450</v>
      </c>
      <c r="Y122" s="42"/>
    </row>
    <row r="123" spans="1:25" ht="15" x14ac:dyDescent="0.25">
      <c r="A123">
        <v>1.75</v>
      </c>
      <c r="B123">
        <v>2.11</v>
      </c>
      <c r="C123" s="45">
        <f t="shared" si="17"/>
        <v>4.5362220717670931E-2</v>
      </c>
      <c r="D123" s="46">
        <f>IF(OR($A123="",$B123=""),"",A123*'MPTO_working_2-way'!$G122)</f>
        <v>1.8293838862559242</v>
      </c>
      <c r="E123" s="48">
        <f>IF(OR($A123="",$B123=""),"",B123*'MPTO_working_2-way'!$G122)</f>
        <v>2.2057142857142855</v>
      </c>
      <c r="F123" s="46">
        <f>IF(OR($A123="",$B123=""),"",'MPTO_working_2-way'!D122)</f>
        <v>1.8223318938926589</v>
      </c>
      <c r="G123" s="48">
        <f>IF(OR($A123="",$B123=""),"",'MPTO_working_2-way'!E122)</f>
        <v>2.2160540135033755</v>
      </c>
      <c r="H123" s="46">
        <f>IF(OR($A123="",$B123=""),"",'OddsRatio_working_2-way'!M122)</f>
        <v>1.8219949365267862</v>
      </c>
      <c r="I123" s="46">
        <f>IF(OR($A123="",$B123=""),"",'OddsRatio_working_2-way'!N122)</f>
        <v>2.216552506059644</v>
      </c>
      <c r="J123" s="46">
        <f>IF('Log_working_2-way'!$D122="","",A123^('Log_working_2-way'!$D122))</f>
        <v>1.8187663952959283</v>
      </c>
      <c r="K123" s="48">
        <f>IF('Log_working_2-way'!$D122="","",B123^('Log_working_2-way'!$D122))</f>
        <v>2.2213495885331906</v>
      </c>
      <c r="L123" s="55">
        <f t="shared" si="18"/>
        <v>0.54663212435233155</v>
      </c>
      <c r="M123" s="55">
        <f t="shared" si="19"/>
        <v>0.45336787564766845</v>
      </c>
      <c r="N123" s="56">
        <v>100</v>
      </c>
      <c r="O123" s="56">
        <f t="shared" si="20"/>
        <v>42.857142857142854</v>
      </c>
      <c r="P123" s="56">
        <f t="shared" si="21"/>
        <v>52.606635071090047</v>
      </c>
      <c r="Q123" s="56">
        <f t="shared" si="22"/>
        <v>47.393364928909953</v>
      </c>
      <c r="R123" s="56">
        <f t="shared" si="23"/>
        <v>57.142857142857139</v>
      </c>
      <c r="S123" s="57">
        <f t="shared" si="24"/>
        <v>-4.5362220717670994</v>
      </c>
      <c r="T123" s="57">
        <f t="shared" si="25"/>
        <v>-4.5362220717670922</v>
      </c>
      <c r="U123" t="s">
        <v>125</v>
      </c>
      <c r="V123" t="s">
        <v>167</v>
      </c>
      <c r="X123" t="s">
        <v>450</v>
      </c>
      <c r="Y123" s="42"/>
    </row>
    <row r="124" spans="1:25" ht="15" x14ac:dyDescent="0.25">
      <c r="A124">
        <v>1.66</v>
      </c>
      <c r="B124">
        <v>2.27</v>
      </c>
      <c r="C124" s="45">
        <f t="shared" si="17"/>
        <v>4.2938272915450382E-2</v>
      </c>
      <c r="D124" s="46">
        <f>IF(OR($A124="",$B124=""),"",A124*'MPTO_working_2-way'!$G123)</f>
        <v>1.7312775330396475</v>
      </c>
      <c r="E124" s="48">
        <f>IF(OR($A124="",$B124=""),"",B124*'MPTO_working_2-way'!$G123)</f>
        <v>2.3674698795180724</v>
      </c>
      <c r="F124" s="46">
        <f>IF(OR($A124="",$B124=""),"",'MPTO_working_2-way'!D123)</f>
        <v>1.7213466721483714</v>
      </c>
      <c r="G124" s="48">
        <f>IF(OR($A124="",$B124=""),"",'MPTO_working_2-way'!E123)</f>
        <v>2.3862959913874993</v>
      </c>
      <c r="H124" s="46">
        <f>IF(OR($A124="",$B124=""),"",'OddsRatio_working_2-way'!M123)</f>
        <v>1.7208918361100216</v>
      </c>
      <c r="I124" s="46">
        <f>IF(OR($A124="",$B124=""),"",'OddsRatio_working_2-way'!N123)</f>
        <v>2.387170654332921</v>
      </c>
      <c r="J124" s="46">
        <f>IF('Log_working_2-way'!$D123="","",A124^('Log_working_2-way'!$D123))</f>
        <v>1.7163559375473425</v>
      </c>
      <c r="K124" s="48">
        <f>IF('Log_working_2-way'!$D123="","",B124^('Log_working_2-way'!$D123))</f>
        <v>2.3959540887220943</v>
      </c>
      <c r="L124" s="55">
        <f t="shared" si="18"/>
        <v>0.57760814249363868</v>
      </c>
      <c r="M124" s="55">
        <f t="shared" si="19"/>
        <v>0.42239185750636132</v>
      </c>
      <c r="N124" s="56">
        <v>100</v>
      </c>
      <c r="O124" s="56">
        <f t="shared" si="20"/>
        <v>39.759036144578317</v>
      </c>
      <c r="P124" s="56">
        <f t="shared" si="21"/>
        <v>55.947136563876647</v>
      </c>
      <c r="Q124" s="56">
        <f t="shared" si="22"/>
        <v>44.052863436123346</v>
      </c>
      <c r="R124" s="56">
        <f t="shared" si="23"/>
        <v>60.24096385542169</v>
      </c>
      <c r="S124" s="57">
        <f t="shared" si="24"/>
        <v>-4.2938272915450284</v>
      </c>
      <c r="T124" s="57">
        <f t="shared" si="25"/>
        <v>-4.2938272915450426</v>
      </c>
      <c r="U124" t="s">
        <v>168</v>
      </c>
      <c r="V124" t="s">
        <v>65</v>
      </c>
      <c r="X124" t="s">
        <v>450</v>
      </c>
      <c r="Y124" s="42"/>
    </row>
    <row r="125" spans="1:25" ht="15" x14ac:dyDescent="0.25">
      <c r="A125">
        <v>1.75</v>
      </c>
      <c r="B125">
        <v>2.13</v>
      </c>
      <c r="C125" s="45">
        <f t="shared" si="17"/>
        <v>4.091213950368866E-2</v>
      </c>
      <c r="D125" s="46">
        <f>IF(OR($A125="",$B125=""),"",A125*'MPTO_working_2-way'!$G124)</f>
        <v>1.821596244131455</v>
      </c>
      <c r="E125" s="48">
        <f>IF(OR($A125="",$B125=""),"",B125*'MPTO_working_2-way'!$G124)</f>
        <v>2.2171428571428566</v>
      </c>
      <c r="F125" s="46">
        <f>IF(OR($A125="",$B125=""),"",'MPTO_working_2-way'!D124)</f>
        <v>1.8149726110772972</v>
      </c>
      <c r="G125" s="48">
        <f>IF(OR($A125="",$B125=""),"",'MPTO_working_2-way'!E124)</f>
        <v>2.2270351008215079</v>
      </c>
      <c r="H125" s="46">
        <f>IF(OR($A125="",$B125=""),"",'OddsRatio_working_2-way'!M124)</f>
        <v>1.814688169890353</v>
      </c>
      <c r="I125" s="46">
        <f>IF(OR($A125="",$B125=""),"",'OddsRatio_working_2-way'!N124)</f>
        <v>2.2274635093014643</v>
      </c>
      <c r="J125" s="46">
        <f>IF('Log_working_2-way'!$D124="","",A125^('Log_working_2-way'!$D124))</f>
        <v>1.8116657463618295</v>
      </c>
      <c r="K125" s="48">
        <f>IF('Log_working_2-way'!$D124="","",B125^('Log_working_2-way'!$D124))</f>
        <v>2.2320342511460129</v>
      </c>
      <c r="L125" s="55">
        <f t="shared" si="18"/>
        <v>0.54896907216494861</v>
      </c>
      <c r="M125" s="55">
        <f t="shared" si="19"/>
        <v>0.45103092783505166</v>
      </c>
      <c r="N125" s="56">
        <v>100</v>
      </c>
      <c r="O125" s="56">
        <f t="shared" si="20"/>
        <v>42.857142857142854</v>
      </c>
      <c r="P125" s="56">
        <f t="shared" si="21"/>
        <v>53.051643192488264</v>
      </c>
      <c r="Q125" s="56">
        <f t="shared" si="22"/>
        <v>46.948356807511736</v>
      </c>
      <c r="R125" s="56">
        <f t="shared" si="23"/>
        <v>57.142857142857139</v>
      </c>
      <c r="S125" s="57">
        <f t="shared" si="24"/>
        <v>-4.091213950368882</v>
      </c>
      <c r="T125" s="57">
        <f t="shared" si="25"/>
        <v>-4.0912139503688749</v>
      </c>
      <c r="U125" t="s">
        <v>392</v>
      </c>
      <c r="V125" t="s">
        <v>393</v>
      </c>
      <c r="X125" t="s">
        <v>451</v>
      </c>
      <c r="Y125" s="42"/>
    </row>
    <row r="126" spans="1:25" ht="15" x14ac:dyDescent="0.25">
      <c r="A126">
        <v>1.63</v>
      </c>
      <c r="B126">
        <v>2.3199999999999998</v>
      </c>
      <c r="C126" s="45">
        <f t="shared" si="17"/>
        <v>4.4531415273958208E-2</v>
      </c>
      <c r="D126" s="46">
        <f>IF(OR($A126="",$B126=""),"",A126*'MPTO_working_2-way'!$G125)</f>
        <v>1.7025862068965518</v>
      </c>
      <c r="E126" s="48">
        <f>IF(OR($A126="",$B126=""),"",B126*'MPTO_working_2-way'!$G125)</f>
        <v>2.423312883435583</v>
      </c>
      <c r="F126" s="46">
        <f>IF(OR($A126="",$B126=""),"",'MPTO_working_2-way'!D125)</f>
        <v>1.6913856337776187</v>
      </c>
      <c r="G126" s="48">
        <f>IF(OR($A126="",$B126=""),"",'MPTO_working_2-way'!E125)</f>
        <v>2.4463708112304308</v>
      </c>
      <c r="H126" s="46">
        <f>IF(OR($A126="",$B126=""),"",'OddsRatio_working_2-way'!M125)</f>
        <v>1.6908492797077574</v>
      </c>
      <c r="I126" s="46">
        <f>IF(OR($A126="",$B126=""),"",'OddsRatio_working_2-way'!N125)</f>
        <v>2.4474937289114918</v>
      </c>
      <c r="J126" s="46">
        <f>IF('Log_working_2-way'!$D125="","",A126^('Log_working_2-way'!$D125))</f>
        <v>1.6857275932718412</v>
      </c>
      <c r="K126" s="48">
        <f>IF('Log_working_2-way'!$D125="","",B126^('Log_working_2-way'!$D125))</f>
        <v>2.4583050322184126</v>
      </c>
      <c r="L126" s="55">
        <f t="shared" si="18"/>
        <v>0.58734177215189864</v>
      </c>
      <c r="M126" s="55">
        <f t="shared" si="19"/>
        <v>0.41265822784810124</v>
      </c>
      <c r="N126" s="56">
        <v>100</v>
      </c>
      <c r="O126" s="56">
        <f t="shared" si="20"/>
        <v>38.650306748466257</v>
      </c>
      <c r="P126" s="56">
        <f t="shared" si="21"/>
        <v>56.896551724137922</v>
      </c>
      <c r="Q126" s="56">
        <f t="shared" si="22"/>
        <v>43.103448275862071</v>
      </c>
      <c r="R126" s="56">
        <f t="shared" si="23"/>
        <v>61.349693251533743</v>
      </c>
      <c r="S126" s="57">
        <f t="shared" si="24"/>
        <v>-4.4531415273958146</v>
      </c>
      <c r="T126" s="57">
        <f t="shared" si="25"/>
        <v>-4.4531415273958217</v>
      </c>
      <c r="U126" t="s">
        <v>394</v>
      </c>
      <c r="V126" t="s">
        <v>395</v>
      </c>
      <c r="X126" t="s">
        <v>451</v>
      </c>
      <c r="Y126" s="53"/>
    </row>
    <row r="127" spans="1:25" ht="15" x14ac:dyDescent="0.25">
      <c r="A127">
        <v>1.75</v>
      </c>
      <c r="B127">
        <v>2.12</v>
      </c>
      <c r="C127" s="45">
        <f t="shared" si="17"/>
        <v>4.3126684636118462E-2</v>
      </c>
      <c r="D127" s="46">
        <f>IF(OR($A127="",$B127=""),"",A127*'MPTO_working_2-way'!$G126)</f>
        <v>1.8254716981132073</v>
      </c>
      <c r="E127" s="48">
        <f>IF(OR($A127="",$B127=""),"",B127*'MPTO_working_2-way'!$G126)</f>
        <v>2.2114285714285713</v>
      </c>
      <c r="F127" s="46">
        <f>IF(OR($A127="",$B127=""),"",'MPTO_working_2-way'!D126)</f>
        <v>1.8186274509803919</v>
      </c>
      <c r="G127" s="48">
        <f>IF(OR($A127="",$B127=""),"",'MPTO_working_2-way'!E126)</f>
        <v>2.2215568862275448</v>
      </c>
      <c r="H127" s="46">
        <f>IF(OR($A127="",$B127=""),"",'OddsRatio_working_2-way'!M126)</f>
        <v>1.8183170883849711</v>
      </c>
      <c r="I127" s="46">
        <f>IF(OR($A127="",$B127=""),"",'OddsRatio_working_2-way'!N126)</f>
        <v>2.2220201853215569</v>
      </c>
      <c r="J127" s="46">
        <f>IF('Log_working_2-way'!$D126="","",A127^('Log_working_2-way'!$D126))</f>
        <v>1.8151888879286393</v>
      </c>
      <c r="K127" s="48">
        <f>IF('Log_working_2-way'!$D126="","",B127^('Log_working_2-way'!$D126))</f>
        <v>2.2267095575120122</v>
      </c>
      <c r="L127" s="55">
        <f t="shared" si="18"/>
        <v>0.54780361757105955</v>
      </c>
      <c r="M127" s="55">
        <f t="shared" si="19"/>
        <v>0.45219638242894061</v>
      </c>
      <c r="N127" s="56">
        <v>100</v>
      </c>
      <c r="O127" s="56">
        <f t="shared" si="20"/>
        <v>42.857142857142854</v>
      </c>
      <c r="P127" s="56">
        <f t="shared" si="21"/>
        <v>52.830188679245275</v>
      </c>
      <c r="Q127" s="56">
        <f t="shared" si="22"/>
        <v>47.169811320754711</v>
      </c>
      <c r="R127" s="56">
        <f t="shared" si="23"/>
        <v>57.142857142857139</v>
      </c>
      <c r="S127" s="57">
        <f t="shared" si="24"/>
        <v>-4.3126684636118569</v>
      </c>
      <c r="T127" s="57">
        <f t="shared" si="25"/>
        <v>-4.312668463611864</v>
      </c>
      <c r="U127" t="s">
        <v>396</v>
      </c>
      <c r="V127" t="s">
        <v>397</v>
      </c>
      <c r="X127" t="s">
        <v>451</v>
      </c>
      <c r="Y127" s="53"/>
    </row>
    <row r="128" spans="1:25" ht="15" x14ac:dyDescent="0.25">
      <c r="A128">
        <v>1.62</v>
      </c>
      <c r="B128">
        <v>2.35</v>
      </c>
      <c r="C128" s="45">
        <f t="shared" si="17"/>
        <v>4.2815865510900997E-2</v>
      </c>
      <c r="D128" s="46">
        <f>IF(OR($A128="",$B128=""),"",A128*'MPTO_working_2-way'!$G127)</f>
        <v>1.6893617021276597</v>
      </c>
      <c r="E128" s="48">
        <f>IF(OR($A128="",$B128=""),"",B128*'MPTO_working_2-way'!$G127)</f>
        <v>2.4506172839506175</v>
      </c>
      <c r="F128" s="46">
        <f>IF(OR($A128="",$B128=""),"",'MPTO_working_2-way'!D127)</f>
        <v>1.6782014547057529</v>
      </c>
      <c r="G128" s="48">
        <f>IF(OR($A128="",$B128=""),"",'MPTO_working_2-way'!E127)</f>
        <v>2.4744881377965555</v>
      </c>
      <c r="H128" s="46">
        <f>IF(OR($A128="",$B128=""),"",'OddsRatio_working_2-way'!M127)</f>
        <v>1.6776866969767514</v>
      </c>
      <c r="I128" s="46">
        <f>IF(OR($A128="",$B128=""),"",'OddsRatio_working_2-way'!N127)</f>
        <v>2.4756081305138942</v>
      </c>
      <c r="J128" s="46">
        <f>IF('Log_working_2-way'!$D127="","",A128^('Log_working_2-way'!$D127))</f>
        <v>1.6725881209900304</v>
      </c>
      <c r="K128" s="48">
        <f>IF('Log_working_2-way'!$D127="","",B128^('Log_working_2-way'!$D127))</f>
        <v>2.4867940256326873</v>
      </c>
      <c r="L128" s="55">
        <f t="shared" si="18"/>
        <v>0.59193954659949621</v>
      </c>
      <c r="M128" s="55">
        <f t="shared" si="19"/>
        <v>0.40806045340050373</v>
      </c>
      <c r="N128" s="56">
        <v>100</v>
      </c>
      <c r="O128" s="56">
        <f t="shared" si="20"/>
        <v>38.271604938271601</v>
      </c>
      <c r="P128" s="56">
        <f t="shared" si="21"/>
        <v>57.446808510638299</v>
      </c>
      <c r="Q128" s="56">
        <f t="shared" si="22"/>
        <v>42.553191489361701</v>
      </c>
      <c r="R128" s="56">
        <f t="shared" si="23"/>
        <v>61.728395061728392</v>
      </c>
      <c r="S128" s="57">
        <f t="shared" si="24"/>
        <v>-4.2815865510901006</v>
      </c>
      <c r="T128" s="57">
        <f t="shared" si="25"/>
        <v>-4.2815865510900935</v>
      </c>
      <c r="U128" t="s">
        <v>398</v>
      </c>
      <c r="V128" t="s">
        <v>399</v>
      </c>
      <c r="X128" t="s">
        <v>451</v>
      </c>
      <c r="Y128" s="53"/>
    </row>
    <row r="129" spans="1:25" s="52" customFormat="1" ht="15" x14ac:dyDescent="0.25">
      <c r="A129">
        <v>1.83</v>
      </c>
      <c r="B129">
        <v>2.08</v>
      </c>
      <c r="C129" s="45">
        <f t="shared" si="17"/>
        <v>2.7217318200924545E-2</v>
      </c>
      <c r="D129" s="46">
        <f>IF(OR($A129="",$B129=""),"",A129*'MPTO_working_2-way'!$G128)</f>
        <v>1.8798076923076921</v>
      </c>
      <c r="E129" s="48">
        <f>IF(OR($A129="",$B129=""),"",B129*'MPTO_working_2-way'!$G128)</f>
        <v>2.136612021857923</v>
      </c>
      <c r="F129" s="46">
        <f>IF(OR($A129="",$B129=""),"",'MPTO_working_2-way'!D128)</f>
        <v>1.8767379942806428</v>
      </c>
      <c r="G129" s="48">
        <f>IF(OR($A129="",$B129=""),"",'MPTO_working_2-way'!E128)</f>
        <v>2.1405916094927453</v>
      </c>
      <c r="H129" s="46">
        <f>IF(OR($A129="",$B129=""),"",'OddsRatio_working_2-way'!M128)</f>
        <v>1.8766518798921943</v>
      </c>
      <c r="I129" s="46">
        <f>IF(OR($A129="",$B129=""),"",'OddsRatio_working_2-way'!N128)</f>
        <v>2.1407036509440598</v>
      </c>
      <c r="J129" s="46">
        <f>IF('Log_working_2-way'!$D128="","",A129^('Log_working_2-way'!$D128))</f>
        <v>1.875264356990918</v>
      </c>
      <c r="K129" s="48">
        <f>IF('Log_working_2-way'!$D128="","",B129^('Log_working_2-way'!$D128))</f>
        <v>2.1425119645428072</v>
      </c>
      <c r="L129" s="55">
        <f t="shared" si="18"/>
        <v>0.53196930946291565</v>
      </c>
      <c r="M129" s="55">
        <f t="shared" si="19"/>
        <v>0.46803069053708451</v>
      </c>
      <c r="N129" s="56">
        <v>100</v>
      </c>
      <c r="O129" s="56">
        <f t="shared" si="20"/>
        <v>45.355191256830594</v>
      </c>
      <c r="P129" s="56">
        <f t="shared" si="21"/>
        <v>51.92307692307692</v>
      </c>
      <c r="Q129" s="56">
        <f t="shared" si="22"/>
        <v>48.076923076923073</v>
      </c>
      <c r="R129" s="56">
        <f t="shared" si="23"/>
        <v>54.644808743169392</v>
      </c>
      <c r="S129" s="57">
        <f t="shared" si="24"/>
        <v>-2.7217318200924794</v>
      </c>
      <c r="T129" s="57">
        <f t="shared" si="25"/>
        <v>-2.7217318200924723</v>
      </c>
      <c r="U129" t="s">
        <v>400</v>
      </c>
      <c r="V129" t="s">
        <v>401</v>
      </c>
      <c r="X129" t="s">
        <v>451</v>
      </c>
      <c r="Y129" s="42"/>
    </row>
    <row r="130" spans="1:25" ht="15" x14ac:dyDescent="0.25">
      <c r="A130">
        <v>1.6</v>
      </c>
      <c r="B130">
        <v>2.4700000000000002</v>
      </c>
      <c r="C130" s="45">
        <f t="shared" si="17"/>
        <v>2.9858299595141746E-2</v>
      </c>
      <c r="D130" s="46">
        <f>IF(OR($A130="",$B130=""),"",A130*'MPTO_working_2-way'!$G129)</f>
        <v>1.6477732793522268</v>
      </c>
      <c r="E130" s="48">
        <f>IF(OR($A130="",$B130=""),"",B130*'MPTO_working_2-way'!$G129)</f>
        <v>2.5437500000000002</v>
      </c>
      <c r="F130" s="46">
        <f>IF(OR($A130="",$B130=""),"",'MPTO_working_2-way'!D129)</f>
        <v>1.6391538780588968</v>
      </c>
      <c r="G130" s="48">
        <f>IF(OR($A130="",$B130=""),"",'MPTO_working_2-way'!E129)</f>
        <v>2.5645684620376383</v>
      </c>
      <c r="H130" s="46">
        <f>IF(OR($A130="",$B130=""),"",'OddsRatio_working_2-way'!M129)</f>
        <v>1.6388765649999402</v>
      </c>
      <c r="I130" s="46">
        <f>IF(OR($A130="",$B130=""),"",'OddsRatio_working_2-way'!N129)</f>
        <v>2.5652475842498532</v>
      </c>
      <c r="J130" s="46">
        <f>IF('Log_working_2-way'!$D129="","",A130^('Log_working_2-way'!$D129))</f>
        <v>1.634964638533341</v>
      </c>
      <c r="K130" s="48">
        <f>IF('Log_working_2-way'!$D129="","",B130^('Log_working_2-way'!$D129))</f>
        <v>2.5748908511028135</v>
      </c>
      <c r="L130" s="55">
        <f t="shared" si="18"/>
        <v>0.60687960687960685</v>
      </c>
      <c r="M130" s="55">
        <f t="shared" si="19"/>
        <v>0.3931203931203931</v>
      </c>
      <c r="N130" s="56">
        <v>100</v>
      </c>
      <c r="O130" s="56">
        <f t="shared" si="20"/>
        <v>37.5</v>
      </c>
      <c r="P130" s="56">
        <f t="shared" si="21"/>
        <v>59.514170040485837</v>
      </c>
      <c r="Q130" s="56">
        <f t="shared" si="22"/>
        <v>40.48582995951417</v>
      </c>
      <c r="R130" s="56">
        <f t="shared" si="23"/>
        <v>62.5</v>
      </c>
      <c r="S130" s="57">
        <f t="shared" si="24"/>
        <v>-2.9858299595141702</v>
      </c>
      <c r="T130" s="57">
        <f t="shared" si="25"/>
        <v>-2.9858299595141631</v>
      </c>
      <c r="U130" t="s">
        <v>402</v>
      </c>
      <c r="V130" t="s">
        <v>403</v>
      </c>
      <c r="X130" t="s">
        <v>451</v>
      </c>
      <c r="Y130" s="42"/>
    </row>
    <row r="131" spans="1:25" ht="15" x14ac:dyDescent="0.25">
      <c r="A131">
        <v>1.87</v>
      </c>
      <c r="B131">
        <v>2.02</v>
      </c>
      <c r="C131" s="45">
        <f t="shared" ref="C131:C185" si="26">IF(OR($A131="",$B131=""),"",(1/A131)+(1/B131)-1)</f>
        <v>2.9808863239265015E-2</v>
      </c>
      <c r="D131" s="46">
        <f>IF(OR($A131="",$B131=""),"",A131*'MPTO_working_2-way'!$G130)</f>
        <v>1.9257425742574257</v>
      </c>
      <c r="E131" s="48">
        <f>IF(OR($A131="",$B131=""),"",B131*'MPTO_working_2-way'!$G130)</f>
        <v>2.0802139037433154</v>
      </c>
      <c r="F131" s="46">
        <f>IF(OR($A131="",$B131=""),"",'MPTO_working_2-way'!D130)</f>
        <v>1.9236135865967305</v>
      </c>
      <c r="G131" s="48">
        <f>IF(OR($A131="",$B131=""),"",'MPTO_working_2-way'!E130)</f>
        <v>2.082703865027292</v>
      </c>
      <c r="H131" s="46">
        <f>IF(OR($A131="",$B131=""),"",'OddsRatio_working_2-way'!M130)</f>
        <v>1.9235481451827992</v>
      </c>
      <c r="I131" s="46">
        <f>IF(OR($A131="",$B131=""),"",'OddsRatio_working_2-way'!N130)</f>
        <v>2.0827805840074194</v>
      </c>
      <c r="J131" s="46">
        <f>IF('Log_working_2-way'!$D130="","",A131^('Log_working_2-way'!$D130))</f>
        <v>1.9225833907877643</v>
      </c>
      <c r="K131" s="48">
        <f>IF('Log_working_2-way'!$D130="","",B131^('Log_working_2-way'!$D130))</f>
        <v>2.0839128581602959</v>
      </c>
      <c r="L131" s="55">
        <f t="shared" si="18"/>
        <v>0.51928020565552702</v>
      </c>
      <c r="M131" s="55">
        <f t="shared" si="19"/>
        <v>0.48071979434447304</v>
      </c>
      <c r="N131" s="56">
        <v>100</v>
      </c>
      <c r="O131" s="56">
        <f t="shared" si="20"/>
        <v>46.524064171122987</v>
      </c>
      <c r="P131" s="56">
        <f t="shared" si="21"/>
        <v>50.495049504950494</v>
      </c>
      <c r="Q131" s="56">
        <f t="shared" si="22"/>
        <v>49.504950495049506</v>
      </c>
      <c r="R131" s="56">
        <f t="shared" si="23"/>
        <v>53.475935828876999</v>
      </c>
      <c r="S131" s="57">
        <f t="shared" si="24"/>
        <v>-2.9808863239265193</v>
      </c>
      <c r="T131" s="57">
        <f t="shared" si="25"/>
        <v>-2.9808863239265051</v>
      </c>
      <c r="U131" t="s">
        <v>404</v>
      </c>
      <c r="V131" t="s">
        <v>405</v>
      </c>
      <c r="X131" t="s">
        <v>451</v>
      </c>
      <c r="Y131" s="42"/>
    </row>
    <row r="132" spans="1:25" ht="15" x14ac:dyDescent="0.25">
      <c r="A132">
        <v>1.81</v>
      </c>
      <c r="B132">
        <v>2.09</v>
      </c>
      <c r="C132" s="45">
        <f t="shared" si="26"/>
        <v>3.0955087366835166E-2</v>
      </c>
      <c r="D132" s="46">
        <f>IF(OR($A132="",$B132=""),"",A132*'MPTO_working_2-way'!$G131)</f>
        <v>1.8660287081339717</v>
      </c>
      <c r="E132" s="48">
        <f>IF(OR($A132="",$B132=""),"",B132*'MPTO_working_2-way'!$G131)</f>
        <v>2.1546961325966851</v>
      </c>
      <c r="F132" s="46">
        <f>IF(OR($A132="",$B132=""),"",'MPTO_working_2-way'!D131)</f>
        <v>1.8621674173619833</v>
      </c>
      <c r="G132" s="48">
        <f>IF(OR($A132="",$B132=""),"",'MPTO_working_2-way'!E131)</f>
        <v>2.159867538325388</v>
      </c>
      <c r="H132" s="46">
        <f>IF(OR($A132="",$B132=""),"",'OddsRatio_working_2-way'!M131)</f>
        <v>1.8620436566990362</v>
      </c>
      <c r="I132" s="46">
        <f>IF(OR($A132="",$B132=""),"",'OddsRatio_working_2-way'!N131)</f>
        <v>2.1600340565456171</v>
      </c>
      <c r="J132" s="46">
        <f>IF('Log_working_2-way'!$D131="","",A132^('Log_working_2-way'!$D131))</f>
        <v>1.8602936584659731</v>
      </c>
      <c r="K132" s="48">
        <f>IF('Log_working_2-way'!$D131="","",B132^('Log_working_2-way'!$D131))</f>
        <v>2.1623937828196005</v>
      </c>
      <c r="L132" s="55">
        <f t="shared" si="18"/>
        <v>0.53589743589743577</v>
      </c>
      <c r="M132" s="55">
        <f t="shared" si="19"/>
        <v>0.46410256410256412</v>
      </c>
      <c r="N132" s="56">
        <v>100</v>
      </c>
      <c r="O132" s="56">
        <f t="shared" si="20"/>
        <v>44.751381215469614</v>
      </c>
      <c r="P132" s="56">
        <f t="shared" si="21"/>
        <v>52.153110047846894</v>
      </c>
      <c r="Q132" s="56">
        <f t="shared" si="22"/>
        <v>47.846889952153113</v>
      </c>
      <c r="R132" s="56">
        <f t="shared" si="23"/>
        <v>55.248618784530393</v>
      </c>
      <c r="S132" s="57">
        <f t="shared" si="24"/>
        <v>-3.0955087366834988</v>
      </c>
      <c r="T132" s="57">
        <f t="shared" si="25"/>
        <v>-3.0955087366834988</v>
      </c>
      <c r="U132" t="s">
        <v>406</v>
      </c>
      <c r="V132" t="s">
        <v>407</v>
      </c>
      <c r="X132" t="s">
        <v>451</v>
      </c>
      <c r="Y132" s="42"/>
    </row>
    <row r="133" spans="1:25" ht="15" x14ac:dyDescent="0.25">
      <c r="A133">
        <v>1.95</v>
      </c>
      <c r="B133">
        <v>1.93</v>
      </c>
      <c r="C133" s="45">
        <f t="shared" si="26"/>
        <v>3.0955227846419575E-2</v>
      </c>
      <c r="D133" s="46">
        <f>IF(OR($A133="",$B133=""),"",A133*'MPTO_working_2-way'!$G132)</f>
        <v>2.0103626943005182</v>
      </c>
      <c r="E133" s="48">
        <f>IF(OR($A133="",$B133=""),"",B133*'MPTO_working_2-way'!$G132)</f>
        <v>1.9897435897435898</v>
      </c>
      <c r="F133" s="46">
        <f>IF(OR($A133="",$B133=""),"",'MPTO_working_2-way'!D132)</f>
        <v>2.0106851876586083</v>
      </c>
      <c r="G133" s="48">
        <f>IF(OR($A133="",$B133=""),"",'MPTO_working_2-way'!E132)</f>
        <v>1.9894277785119598</v>
      </c>
      <c r="H133" s="46">
        <f>IF(OR($A133="",$B133=""),"",'OddsRatio_working_2-way'!M132)</f>
        <v>2.0106954914038573</v>
      </c>
      <c r="I133" s="46">
        <f>IF(OR($A133="",$B133=""),"",'OddsRatio_working_2-way'!N132)</f>
        <v>1.9894176915848294</v>
      </c>
      <c r="J133" s="46">
        <f>IF('Log_working_2-way'!$D132="","",A133^('Log_working_2-way'!$D132))</f>
        <v>2.0108420160403986</v>
      </c>
      <c r="K133" s="48">
        <f>IF('Log_working_2-way'!$D132="","",B133^('Log_working_2-way'!$D132))</f>
        <v>1.9892742724695103</v>
      </c>
      <c r="L133" s="55">
        <f t="shared" si="18"/>
        <v>0.49742268041237114</v>
      </c>
      <c r="M133" s="55">
        <f t="shared" si="19"/>
        <v>0.50257731958762886</v>
      </c>
      <c r="N133" s="56">
        <v>100</v>
      </c>
      <c r="O133" s="56">
        <f t="shared" si="20"/>
        <v>48.717948717948723</v>
      </c>
      <c r="P133" s="56">
        <f t="shared" si="21"/>
        <v>48.186528497409334</v>
      </c>
      <c r="Q133" s="56">
        <f t="shared" si="22"/>
        <v>51.81347150259068</v>
      </c>
      <c r="R133" s="56">
        <f t="shared" si="23"/>
        <v>51.282051282051292</v>
      </c>
      <c r="S133" s="57">
        <f t="shared" si="24"/>
        <v>-3.0955227846419575</v>
      </c>
      <c r="T133" s="57">
        <f t="shared" si="25"/>
        <v>-3.0955227846419575</v>
      </c>
      <c r="U133" t="s">
        <v>408</v>
      </c>
      <c r="V133" t="s">
        <v>409</v>
      </c>
      <c r="X133" t="s">
        <v>451</v>
      </c>
      <c r="Y133" s="42"/>
    </row>
    <row r="134" spans="1:25" ht="15" x14ac:dyDescent="0.25">
      <c r="A134">
        <v>2.23</v>
      </c>
      <c r="B134">
        <v>1.72</v>
      </c>
      <c r="C134" s="45">
        <f t="shared" si="26"/>
        <v>2.982584211075201E-2</v>
      </c>
      <c r="D134" s="46">
        <f>IF(OR($A134="",$B134=""),"",A134*'MPTO_working_2-way'!$G133)</f>
        <v>2.2965116279069768</v>
      </c>
      <c r="E134" s="48">
        <f>IF(OR($A134="",$B134=""),"",B134*'MPTO_working_2-way'!$G133)</f>
        <v>1.7713004484304935</v>
      </c>
      <c r="F134" s="46">
        <f>IF(OR($A134="",$B134=""),"",'MPTO_working_2-way'!D133)</f>
        <v>2.3067115708443593</v>
      </c>
      <c r="G134" s="48">
        <f>IF(OR($A134="",$B134=""),"",'MPTO_working_2-way'!E133)</f>
        <v>1.7652798232695142</v>
      </c>
      <c r="H134" s="46">
        <f>IF(OR($A134="",$B134=""),"",'OddsRatio_working_2-way'!M133)</f>
        <v>2.3070322617798436</v>
      </c>
      <c r="I134" s="46">
        <f>IF(OR($A134="",$B134=""),"",'OddsRatio_working_2-way'!N133)</f>
        <v>1.7650920556760061</v>
      </c>
      <c r="J134" s="46">
        <f>IF('Log_working_2-way'!$D133="","",A134^('Log_working_2-way'!$D133))</f>
        <v>2.3117058576345526</v>
      </c>
      <c r="K134" s="48">
        <f>IF('Log_working_2-way'!$D133="","",B134^('Log_working_2-way'!$D133))</f>
        <v>1.7623660397486636</v>
      </c>
      <c r="L134" s="55">
        <f t="shared" si="18"/>
        <v>0.43544303797468353</v>
      </c>
      <c r="M134" s="55">
        <f t="shared" si="19"/>
        <v>0.56455696202531636</v>
      </c>
      <c r="N134" s="56">
        <v>100</v>
      </c>
      <c r="O134" s="56">
        <f t="shared" si="20"/>
        <v>55.156950672645742</v>
      </c>
      <c r="P134" s="56">
        <f t="shared" si="21"/>
        <v>41.860465116279073</v>
      </c>
      <c r="Q134" s="56">
        <f t="shared" si="22"/>
        <v>58.139534883720934</v>
      </c>
      <c r="R134" s="56">
        <f t="shared" si="23"/>
        <v>44.843049327354265</v>
      </c>
      <c r="S134" s="57">
        <f t="shared" si="24"/>
        <v>-2.9825842110751921</v>
      </c>
      <c r="T134" s="57">
        <f t="shared" si="25"/>
        <v>-2.9825842110751921</v>
      </c>
      <c r="U134" t="s">
        <v>74</v>
      </c>
      <c r="V134" t="s">
        <v>70</v>
      </c>
      <c r="X134" t="s">
        <v>451</v>
      </c>
      <c r="Y134" s="42"/>
    </row>
    <row r="135" spans="1:25" ht="15" x14ac:dyDescent="0.25">
      <c r="A135">
        <v>1.83</v>
      </c>
      <c r="B135">
        <v>2.08</v>
      </c>
      <c r="C135" s="45">
        <f t="shared" si="26"/>
        <v>2.7217318200924545E-2</v>
      </c>
      <c r="D135" s="46">
        <f>IF(OR($A135="",$B135=""),"",A135*'MPTO_working_2-way'!$G134)</f>
        <v>1.8798076923076921</v>
      </c>
      <c r="E135" s="48">
        <f>IF(OR($A135="",$B135=""),"",B135*'MPTO_working_2-way'!$G134)</f>
        <v>2.136612021857923</v>
      </c>
      <c r="F135" s="46">
        <f>IF(OR($A135="",$B135=""),"",'MPTO_working_2-way'!D134)</f>
        <v>1.8767379942806428</v>
      </c>
      <c r="G135" s="48">
        <f>IF(OR($A135="",$B135=""),"",'MPTO_working_2-way'!E134)</f>
        <v>2.1405916094927453</v>
      </c>
      <c r="H135" s="46">
        <f>IF(OR($A135="",$B135=""),"",'OddsRatio_working_2-way'!M134)</f>
        <v>1.8766518798921943</v>
      </c>
      <c r="I135" s="46">
        <f>IF(OR($A135="",$B135=""),"",'OddsRatio_working_2-way'!N134)</f>
        <v>2.1407036509440598</v>
      </c>
      <c r="J135" s="46">
        <f>IF('Log_working_2-way'!$D134="","",A135^('Log_working_2-way'!$D134))</f>
        <v>1.875264356990918</v>
      </c>
      <c r="K135" s="48">
        <f>IF('Log_working_2-way'!$D134="","",B135^('Log_working_2-way'!$D134))</f>
        <v>2.1425119645428072</v>
      </c>
      <c r="L135" s="55">
        <f t="shared" si="18"/>
        <v>0.53196930946291565</v>
      </c>
      <c r="M135" s="55">
        <f t="shared" si="19"/>
        <v>0.46803069053708451</v>
      </c>
      <c r="N135" s="56">
        <v>100</v>
      </c>
      <c r="O135" s="56">
        <f t="shared" si="20"/>
        <v>45.355191256830594</v>
      </c>
      <c r="P135" s="56">
        <f t="shared" si="21"/>
        <v>51.92307692307692</v>
      </c>
      <c r="Q135" s="56">
        <f t="shared" si="22"/>
        <v>48.076923076923073</v>
      </c>
      <c r="R135" s="56">
        <f t="shared" si="23"/>
        <v>54.644808743169392</v>
      </c>
      <c r="S135" s="57">
        <f t="shared" si="24"/>
        <v>-2.7217318200924794</v>
      </c>
      <c r="T135" s="57">
        <f t="shared" si="25"/>
        <v>-2.7217318200924723</v>
      </c>
      <c r="U135" t="s">
        <v>133</v>
      </c>
      <c r="V135" t="s">
        <v>39</v>
      </c>
      <c r="X135" t="s">
        <v>451</v>
      </c>
      <c r="Y135" s="53"/>
    </row>
    <row r="136" spans="1:25" ht="15" x14ac:dyDescent="0.25">
      <c r="A136">
        <v>1.49</v>
      </c>
      <c r="B136">
        <v>2.74</v>
      </c>
      <c r="C136" s="45">
        <f t="shared" si="26"/>
        <v>3.6104443246950613E-2</v>
      </c>
      <c r="D136" s="46">
        <f>IF(OR($A136="",$B136=""),"",A136*'MPTO_working_2-way'!$G135)</f>
        <v>1.5437956204379564</v>
      </c>
      <c r="E136" s="48">
        <f>IF(OR($A136="",$B136=""),"",B136*'MPTO_working_2-way'!$G135)</f>
        <v>2.838926174496645</v>
      </c>
      <c r="F136" s="46">
        <f>IF(OR($A136="",$B136=""),"",'MPTO_working_2-way'!D135)</f>
        <v>1.5311855380114767</v>
      </c>
      <c r="G136" s="48">
        <f>IF(OR($A136="",$B136=""),"",'MPTO_working_2-way'!E135)</f>
        <v>2.882581374002684</v>
      </c>
      <c r="H136" s="46">
        <f>IF(OR($A136="",$B136=""),"",'OddsRatio_working_2-way'!M135)</f>
        <v>1.5306686305052322</v>
      </c>
      <c r="I136" s="46">
        <f>IF(OR($A136="",$B136=""),"",'OddsRatio_working_2-way'!N135)</f>
        <v>2.8844151368961324</v>
      </c>
      <c r="J136" s="46">
        <f>IF('Log_working_2-way'!$D135="","",A136^('Log_working_2-way'!$D135))</f>
        <v>1.5248989549900367</v>
      </c>
      <c r="K136" s="48">
        <f>IF('Log_working_2-way'!$D135="","",B136^('Log_working_2-way'!$D135))</f>
        <v>2.9051285785445025</v>
      </c>
      <c r="L136" s="55">
        <f t="shared" si="18"/>
        <v>0.64775413711583918</v>
      </c>
      <c r="M136" s="55">
        <f t="shared" si="19"/>
        <v>0.35224586288416065</v>
      </c>
      <c r="N136" s="56">
        <v>100</v>
      </c>
      <c r="O136" s="56">
        <f t="shared" si="20"/>
        <v>32.885906040268459</v>
      </c>
      <c r="P136" s="56">
        <f t="shared" si="21"/>
        <v>63.503649635036496</v>
      </c>
      <c r="Q136" s="56">
        <f t="shared" si="22"/>
        <v>36.496350364963504</v>
      </c>
      <c r="R136" s="56">
        <f t="shared" si="23"/>
        <v>67.114093959731548</v>
      </c>
      <c r="S136" s="57">
        <f t="shared" si="24"/>
        <v>-3.6104443246950453</v>
      </c>
      <c r="T136" s="57">
        <f t="shared" si="25"/>
        <v>-3.6104443246950524</v>
      </c>
      <c r="U136" t="s">
        <v>137</v>
      </c>
      <c r="V136" t="s">
        <v>138</v>
      </c>
      <c r="X136" t="s">
        <v>451</v>
      </c>
      <c r="Y136" s="42"/>
    </row>
    <row r="137" spans="1:25" s="52" customFormat="1" ht="15" x14ac:dyDescent="0.25">
      <c r="A137">
        <v>1.8</v>
      </c>
      <c r="B137">
        <v>2.11</v>
      </c>
      <c r="C137" s="45">
        <f t="shared" si="26"/>
        <v>2.9489204844655115E-2</v>
      </c>
      <c r="D137" s="46">
        <f>IF(OR($A137="",$B137=""),"",A137*'MPTO_working_2-way'!$G136)</f>
        <v>1.8530805687203793</v>
      </c>
      <c r="E137" s="48">
        <f>IF(OR($A137="",$B137=""),"",B137*'MPTO_working_2-way'!$G136)</f>
        <v>2.1722222222222221</v>
      </c>
      <c r="F137" s="46">
        <f>IF(OR($A137="",$B137=""),"",'MPTO_working_2-way'!D136)</f>
        <v>1.8490749756572542</v>
      </c>
      <c r="G137" s="48">
        <f>IF(OR($A137="",$B137=""),"",'MPTO_working_2-way'!E136)</f>
        <v>2.1777522935779814</v>
      </c>
      <c r="H137" s="46">
        <f>IF(OR($A137="",$B137=""),"",'OddsRatio_working_2-way'!M136)</f>
        <v>1.8489527199560174</v>
      </c>
      <c r="I137" s="46">
        <f>IF(OR($A137="",$B137=""),"",'OddsRatio_working_2-way'!N136)</f>
        <v>2.1779218989389744</v>
      </c>
      <c r="J137" s="46">
        <f>IF('Log_working_2-way'!$D136="","",A137^('Log_working_2-way'!$D136))</f>
        <v>1.847139460573918</v>
      </c>
      <c r="K137" s="48">
        <f>IF('Log_working_2-way'!$D136="","",B137^('Log_working_2-way'!$D136))</f>
        <v>2.1804431814833727</v>
      </c>
      <c r="L137" s="55">
        <f t="shared" si="18"/>
        <v>0.53964194373401531</v>
      </c>
      <c r="M137" s="55">
        <f t="shared" si="19"/>
        <v>0.46035805626598469</v>
      </c>
      <c r="N137" s="56">
        <v>100</v>
      </c>
      <c r="O137" s="56">
        <f t="shared" si="20"/>
        <v>44.444444444444443</v>
      </c>
      <c r="P137" s="56">
        <f t="shared" si="21"/>
        <v>52.606635071090047</v>
      </c>
      <c r="Q137" s="56">
        <f t="shared" si="22"/>
        <v>47.393364928909953</v>
      </c>
      <c r="R137" s="56">
        <f t="shared" si="23"/>
        <v>55.555555555555557</v>
      </c>
      <c r="S137" s="57">
        <f t="shared" si="24"/>
        <v>-2.9489204844655106</v>
      </c>
      <c r="T137" s="57">
        <f t="shared" si="25"/>
        <v>-2.9489204844655106</v>
      </c>
      <c r="U137" t="s">
        <v>78</v>
      </c>
      <c r="V137" t="s">
        <v>136</v>
      </c>
      <c r="X137" t="s">
        <v>451</v>
      </c>
      <c r="Y137" s="42"/>
    </row>
    <row r="138" spans="1:25" ht="15" x14ac:dyDescent="0.25">
      <c r="A138">
        <v>1.78</v>
      </c>
      <c r="B138">
        <v>2.15</v>
      </c>
      <c r="C138" s="45">
        <f t="shared" si="26"/>
        <v>2.6914031878756184E-2</v>
      </c>
      <c r="D138" s="46">
        <f>IF(OR($A138="",$B138=""),"",A138*'MPTO_working_2-way'!$G137)</f>
        <v>1.827906976744186</v>
      </c>
      <c r="E138" s="48">
        <f>IF(OR($A138="",$B138=""),"",B138*'MPTO_working_2-way'!$G137)</f>
        <v>2.2078651685393256</v>
      </c>
      <c r="F138" s="46">
        <f>IF(OR($A138="",$B138=""),"",'MPTO_working_2-way'!D137)</f>
        <v>1.8236835835120324</v>
      </c>
      <c r="G138" s="48">
        <f>IF(OR($A138="",$B138=""),"",'MPTO_working_2-way'!E137)</f>
        <v>2.2140584321666186</v>
      </c>
      <c r="H138" s="46">
        <f>IF(OR($A138="",$B138=""),"",'OddsRatio_working_2-way'!M137)</f>
        <v>1.8235659473079355</v>
      </c>
      <c r="I138" s="46">
        <f>IF(OR($A138="",$B138=""),"",'OddsRatio_working_2-way'!N137)</f>
        <v>2.214231845389905</v>
      </c>
      <c r="J138" s="46">
        <f>IF('Log_working_2-way'!$D137="","",A138^('Log_working_2-way'!$D137))</f>
        <v>1.821657795971604</v>
      </c>
      <c r="K138" s="48">
        <f>IF('Log_working_2-way'!$D137="","",B138^('Log_working_2-way'!$D137))</f>
        <v>2.2170516788166044</v>
      </c>
      <c r="L138" s="55">
        <f t="shared" si="18"/>
        <v>0.54707379134860057</v>
      </c>
      <c r="M138" s="55">
        <f t="shared" si="19"/>
        <v>0.45292620865139954</v>
      </c>
      <c r="N138" s="56">
        <v>100</v>
      </c>
      <c r="O138" s="56">
        <f t="shared" si="20"/>
        <v>43.820224719101127</v>
      </c>
      <c r="P138" s="56">
        <f t="shared" si="21"/>
        <v>53.488372093023258</v>
      </c>
      <c r="Q138" s="56">
        <f t="shared" si="22"/>
        <v>46.511627906976742</v>
      </c>
      <c r="R138" s="56">
        <f t="shared" si="23"/>
        <v>56.17977528089888</v>
      </c>
      <c r="S138" s="57">
        <f t="shared" si="24"/>
        <v>-2.6914031878756148</v>
      </c>
      <c r="T138" s="57">
        <f t="shared" si="25"/>
        <v>-2.6914031878756219</v>
      </c>
      <c r="U138" t="s">
        <v>410</v>
      </c>
      <c r="V138" t="s">
        <v>411</v>
      </c>
      <c r="X138" t="s">
        <v>451</v>
      </c>
      <c r="Y138" s="42"/>
    </row>
    <row r="139" spans="1:25" ht="15" x14ac:dyDescent="0.25">
      <c r="A139">
        <v>1.61</v>
      </c>
      <c r="B139">
        <v>2.4500000000000002</v>
      </c>
      <c r="C139" s="45">
        <f t="shared" si="26"/>
        <v>2.9281277728482547E-2</v>
      </c>
      <c r="D139" s="46">
        <f>IF(OR($A139="",$B139=""),"",A139*'MPTO_working_2-way'!$G138)</f>
        <v>1.657142857142857</v>
      </c>
      <c r="E139" s="48">
        <f>IF(OR($A139="",$B139=""),"",B139*'MPTO_working_2-way'!$G138)</f>
        <v>2.5217391304347823</v>
      </c>
      <c r="F139" s="46">
        <f>IF(OR($A139="",$B139=""),"",'MPTO_working_2-way'!D138)</f>
        <v>1.6488661302121432</v>
      </c>
      <c r="G139" s="48">
        <f>IF(OR($A139="",$B139=""),"",'MPTO_working_2-way'!E138)</f>
        <v>2.5411499436302138</v>
      </c>
      <c r="H139" s="46">
        <f>IF(OR($A139="",$B139=""),"",'OddsRatio_working_2-way'!M138)</f>
        <v>1.648605932113185</v>
      </c>
      <c r="I139" s="46">
        <f>IF(OR($A139="",$B139=""),"",'OddsRatio_working_2-way'!N138)</f>
        <v>2.5417681992854404</v>
      </c>
      <c r="J139" s="46">
        <f>IF('Log_working_2-way'!$D138="","",A139^('Log_working_2-way'!$D138))</f>
        <v>1.6448518993839698</v>
      </c>
      <c r="K139" s="48">
        <f>IF('Log_working_2-way'!$D138="","",B139^('Log_working_2-way'!$D138))</f>
        <v>2.5507436683605564</v>
      </c>
      <c r="L139" s="55">
        <f t="shared" si="18"/>
        <v>0.60344827586206906</v>
      </c>
      <c r="M139" s="55">
        <f t="shared" si="19"/>
        <v>0.39655172413793111</v>
      </c>
      <c r="N139" s="56">
        <v>100</v>
      </c>
      <c r="O139" s="56">
        <f t="shared" si="20"/>
        <v>37.888198757763973</v>
      </c>
      <c r="P139" s="56">
        <f t="shared" si="21"/>
        <v>59.183673469387763</v>
      </c>
      <c r="Q139" s="56">
        <f t="shared" si="22"/>
        <v>40.816326530612237</v>
      </c>
      <c r="R139" s="56">
        <f t="shared" si="23"/>
        <v>62.11180124223602</v>
      </c>
      <c r="S139" s="57">
        <f t="shared" si="24"/>
        <v>-2.9281277728482635</v>
      </c>
      <c r="T139" s="57">
        <f t="shared" si="25"/>
        <v>-2.9281277728482564</v>
      </c>
      <c r="U139" t="s">
        <v>412</v>
      </c>
      <c r="V139" t="s">
        <v>413</v>
      </c>
      <c r="X139" t="s">
        <v>451</v>
      </c>
      <c r="Y139" s="42"/>
    </row>
    <row r="140" spans="1:25" ht="15" x14ac:dyDescent="0.25">
      <c r="A140">
        <v>2.1</v>
      </c>
      <c r="B140">
        <v>1.81</v>
      </c>
      <c r="C140" s="45">
        <f t="shared" si="26"/>
        <v>2.8676664035780064E-2</v>
      </c>
      <c r="D140" s="46">
        <f>IF(OR($A140="",$B140=""),"",A140*'MPTO_working_2-way'!$G139)</f>
        <v>2.160220994475138</v>
      </c>
      <c r="E140" s="48">
        <f>IF(OR($A140="",$B140=""),"",B140*'MPTO_working_2-way'!$G139)</f>
        <v>1.861904761904762</v>
      </c>
      <c r="F140" s="46">
        <f>IF(OR($A140="",$B140=""),"",'MPTO_working_2-way'!D139)</f>
        <v>2.1651951011107946</v>
      </c>
      <c r="G140" s="48">
        <f>IF(OR($A140="",$B140=""),"",'MPTO_working_2-way'!E139)</f>
        <v>1.858225372769494</v>
      </c>
      <c r="H140" s="46">
        <f>IF(OR($A140="",$B140=""),"",'OddsRatio_working_2-way'!M139)</f>
        <v>2.1653431646335015</v>
      </c>
      <c r="I140" s="46">
        <f>IF(OR($A140="",$B140=""),"",'OddsRatio_working_2-way'!N139)</f>
        <v>1.8581163303210331</v>
      </c>
      <c r="J140" s="46">
        <f>IF('Log_working_2-way'!$D139="","",A140^('Log_working_2-way'!$D139))</f>
        <v>2.1676082555034109</v>
      </c>
      <c r="K140" s="48">
        <f>IF('Log_working_2-way'!$D139="","",B140^('Log_working_2-way'!$D139))</f>
        <v>1.8564516354578522</v>
      </c>
      <c r="L140" s="55">
        <f t="shared" si="18"/>
        <v>0.46291560102301793</v>
      </c>
      <c r="M140" s="55">
        <f t="shared" si="19"/>
        <v>0.53708439897698212</v>
      </c>
      <c r="N140" s="56">
        <v>100</v>
      </c>
      <c r="O140" s="56">
        <f t="shared" si="20"/>
        <v>52.38095238095238</v>
      </c>
      <c r="P140" s="56">
        <f t="shared" si="21"/>
        <v>44.751381215469614</v>
      </c>
      <c r="Q140" s="56">
        <f t="shared" si="22"/>
        <v>55.248618784530393</v>
      </c>
      <c r="R140" s="56">
        <f t="shared" si="23"/>
        <v>47.619047619047613</v>
      </c>
      <c r="S140" s="57">
        <f t="shared" si="24"/>
        <v>-2.8676664035780135</v>
      </c>
      <c r="T140" s="57">
        <f t="shared" si="25"/>
        <v>-2.8676664035779993</v>
      </c>
      <c r="U140" t="s">
        <v>414</v>
      </c>
      <c r="V140" t="s">
        <v>415</v>
      </c>
      <c r="X140" t="s">
        <v>451</v>
      </c>
      <c r="Y140" s="42"/>
    </row>
    <row r="141" spans="1:25" ht="15" x14ac:dyDescent="0.25">
      <c r="A141">
        <v>1.89</v>
      </c>
      <c r="B141">
        <v>2.0099999999999998</v>
      </c>
      <c r="C141" s="45">
        <f t="shared" si="26"/>
        <v>2.6612966911474523E-2</v>
      </c>
      <c r="D141" s="46">
        <f>IF(OR($A141="",$B141=""),"",A141*'MPTO_working_2-way'!$G140)</f>
        <v>1.9402985074626868</v>
      </c>
      <c r="E141" s="48">
        <f>IF(OR($A141="",$B141=""),"",B141*'MPTO_working_2-way'!$G140)</f>
        <v>2.0634920634920637</v>
      </c>
      <c r="F141" s="46">
        <f>IF(OR($A141="",$B141=""),"",'MPTO_working_2-way'!D140)</f>
        <v>1.9387583250401901</v>
      </c>
      <c r="G141" s="48">
        <f>IF(OR($A141="",$B141=""),"",'MPTO_working_2-way'!E140)</f>
        <v>2.065236891462122</v>
      </c>
      <c r="H141" s="46">
        <f>IF(OR($A141="",$B141=""),"",'OddsRatio_working_2-way'!M140)</f>
        <v>1.9387162078135651</v>
      </c>
      <c r="I141" s="46">
        <f>IF(OR($A141="",$B141=""),"",'OddsRatio_working_2-way'!N140)</f>
        <v>2.0652846852715743</v>
      </c>
      <c r="J141" s="46">
        <f>IF('Log_working_2-way'!$D140="","",A141^('Log_working_2-way'!$D140))</f>
        <v>1.9380198887252209</v>
      </c>
      <c r="K141" s="48">
        <f>IF('Log_working_2-way'!$D140="","",B141^('Log_working_2-way'!$D140))</f>
        <v>2.0660754766713998</v>
      </c>
      <c r="L141" s="55">
        <f t="shared" si="18"/>
        <v>0.51538461538461533</v>
      </c>
      <c r="M141" s="55">
        <f t="shared" si="19"/>
        <v>0.48461538461538456</v>
      </c>
      <c r="N141" s="56">
        <v>100</v>
      </c>
      <c r="O141" s="56">
        <f t="shared" si="20"/>
        <v>47.089947089947096</v>
      </c>
      <c r="P141" s="56">
        <f t="shared" si="21"/>
        <v>50.248756218905463</v>
      </c>
      <c r="Q141" s="56">
        <f t="shared" si="22"/>
        <v>49.751243781094537</v>
      </c>
      <c r="R141" s="56">
        <f t="shared" si="23"/>
        <v>52.910052910052919</v>
      </c>
      <c r="S141" s="57">
        <f t="shared" si="24"/>
        <v>-2.6612966911474416</v>
      </c>
      <c r="T141" s="57">
        <f t="shared" si="25"/>
        <v>-2.6612966911474558</v>
      </c>
      <c r="U141" t="s">
        <v>416</v>
      </c>
      <c r="V141" t="s">
        <v>417</v>
      </c>
      <c r="X141" t="s">
        <v>451</v>
      </c>
      <c r="Y141" s="42"/>
    </row>
    <row r="142" spans="1:25" ht="15" x14ac:dyDescent="0.25">
      <c r="A142">
        <v>2.2200000000000002</v>
      </c>
      <c r="B142">
        <v>1.73</v>
      </c>
      <c r="C142" s="45">
        <f t="shared" si="26"/>
        <v>2.8485132531375301E-2</v>
      </c>
      <c r="D142" s="46">
        <f>IF(OR($A142="",$B142=""),"",A142*'MPTO_working_2-way'!$G141)</f>
        <v>2.2832369942196533</v>
      </c>
      <c r="E142" s="48">
        <f>IF(OR($A142="",$B142=""),"",B142*'MPTO_working_2-way'!$G141)</f>
        <v>1.7792792792792793</v>
      </c>
      <c r="F142" s="46">
        <f>IF(OR($A142="",$B142=""),"",'MPTO_working_2-way'!D141)</f>
        <v>2.2924849280725841</v>
      </c>
      <c r="G142" s="48">
        <f>IF(OR($A142="",$B142=""),"",'MPTO_working_2-way'!E141)</f>
        <v>1.7737034129219971</v>
      </c>
      <c r="H142" s="46">
        <f>IF(OR($A142="",$B142=""),"",'OddsRatio_working_2-way'!M141)</f>
        <v>2.2927617246470167</v>
      </c>
      <c r="I142" s="46">
        <f>IF(OR($A142="",$B142=""),"",'OddsRatio_working_2-way'!N141)</f>
        <v>1.7735377532723946</v>
      </c>
      <c r="J142" s="46">
        <f>IF('Log_working_2-way'!$D141="","",A142^('Log_working_2-way'!$D141))</f>
        <v>2.2969907932831721</v>
      </c>
      <c r="K142" s="48">
        <f>IF('Log_working_2-way'!$D141="","",B142^('Log_working_2-way'!$D141))</f>
        <v>1.771015496161394</v>
      </c>
      <c r="L142" s="55">
        <f t="shared" si="18"/>
        <v>0.43797468354430374</v>
      </c>
      <c r="M142" s="55">
        <f t="shared" si="19"/>
        <v>0.5620253164556962</v>
      </c>
      <c r="N142" s="56">
        <v>100</v>
      </c>
      <c r="O142" s="56">
        <f t="shared" si="20"/>
        <v>54.954954954954964</v>
      </c>
      <c r="P142" s="56">
        <f t="shared" si="21"/>
        <v>42.196531791907518</v>
      </c>
      <c r="Q142" s="56">
        <f t="shared" si="22"/>
        <v>57.80346820809249</v>
      </c>
      <c r="R142" s="56">
        <f t="shared" si="23"/>
        <v>45.045045045045043</v>
      </c>
      <c r="S142" s="57">
        <f t="shared" si="24"/>
        <v>-2.8485132531375257</v>
      </c>
      <c r="T142" s="57">
        <f t="shared" si="25"/>
        <v>-2.8485132531375257</v>
      </c>
      <c r="U142" t="s">
        <v>418</v>
      </c>
      <c r="V142" t="s">
        <v>419</v>
      </c>
      <c r="X142" t="s">
        <v>451</v>
      </c>
      <c r="Y142" s="42"/>
    </row>
    <row r="143" spans="1:25" ht="15" x14ac:dyDescent="0.25">
      <c r="A143">
        <v>2.06</v>
      </c>
      <c r="B143">
        <v>1.85</v>
      </c>
      <c r="C143" s="45">
        <f t="shared" si="26"/>
        <v>2.5977433744424072E-2</v>
      </c>
      <c r="D143" s="46">
        <f>IF(OR($A143="",$B143=""),"",A143*'MPTO_working_2-way'!$G142)</f>
        <v>2.1135135135135137</v>
      </c>
      <c r="E143" s="48">
        <f>IF(OR($A143="",$B143=""),"",B143*'MPTO_working_2-way'!$G142)</f>
        <v>1.8980582524271847</v>
      </c>
      <c r="F143" s="46">
        <f>IF(OR($A143="",$B143=""),"",'MPTO_working_2-way'!D142)</f>
        <v>2.1166342682588173</v>
      </c>
      <c r="G143" s="48">
        <f>IF(OR($A143="",$B143=""),"",'MPTO_working_2-way'!E142)</f>
        <v>1.8955483710519774</v>
      </c>
      <c r="H143" s="46">
        <f>IF(OR($A143="",$B143=""),"",'OddsRatio_working_2-way'!M142)</f>
        <v>2.1167178800079327</v>
      </c>
      <c r="I143" s="46">
        <f>IF(OR($A143="",$B143=""),"",'OddsRatio_working_2-way'!N142)</f>
        <v>1.8954813188742858</v>
      </c>
      <c r="J143" s="46">
        <f>IF('Log_working_2-way'!$D142="","",A143^('Log_working_2-way'!$D142))</f>
        <v>2.1181333306010104</v>
      </c>
      <c r="K143" s="48">
        <f>IF('Log_working_2-way'!$D142="","",B143^('Log_working_2-way'!$D142))</f>
        <v>1.8943477245799318</v>
      </c>
      <c r="L143" s="55">
        <f t="shared" si="18"/>
        <v>0.47314578005115088</v>
      </c>
      <c r="M143" s="55">
        <f t="shared" si="19"/>
        <v>0.52685421994884907</v>
      </c>
      <c r="N143" s="56">
        <v>100</v>
      </c>
      <c r="O143" s="56">
        <f t="shared" si="20"/>
        <v>51.456310679611654</v>
      </c>
      <c r="P143" s="56">
        <f t="shared" si="21"/>
        <v>45.945945945945937</v>
      </c>
      <c r="Q143" s="56">
        <f t="shared" si="22"/>
        <v>54.054054054054049</v>
      </c>
      <c r="R143" s="56">
        <f t="shared" si="23"/>
        <v>48.543689320388353</v>
      </c>
      <c r="S143" s="57">
        <f t="shared" si="24"/>
        <v>-2.5977433744423948</v>
      </c>
      <c r="T143" s="57">
        <f t="shared" si="25"/>
        <v>-2.5977433744424161</v>
      </c>
      <c r="U143" t="s">
        <v>420</v>
      </c>
      <c r="V143" t="s">
        <v>421</v>
      </c>
      <c r="X143" t="s">
        <v>451</v>
      </c>
      <c r="Y143" s="42"/>
    </row>
    <row r="144" spans="1:25" ht="15" x14ac:dyDescent="0.25">
      <c r="A144">
        <v>1.68</v>
      </c>
      <c r="B144">
        <v>2.2000000000000002</v>
      </c>
      <c r="C144" s="45">
        <f t="shared" si="26"/>
        <v>4.9783549783549708E-2</v>
      </c>
      <c r="D144" s="46">
        <f>IF(OR($A144="",$B144=""),"",A144*'MPTO_working_2-way'!$G143)</f>
        <v>1.7636363636363634</v>
      </c>
      <c r="E144" s="48">
        <f>IF(OR($A144="",$B144=""),"",B144*'MPTO_working_2-way'!$G143)</f>
        <v>2.3095238095238098</v>
      </c>
      <c r="F144" s="46">
        <f>IF(OR($A144="",$B144=""),"",'MPTO_working_2-way'!D143)</f>
        <v>1.7533206831119543</v>
      </c>
      <c r="G144" s="48">
        <f>IF(OR($A144="",$B144=""),"",'MPTO_working_2-way'!E143)</f>
        <v>2.327455919395466</v>
      </c>
      <c r="H144" s="46">
        <f>IF(OR($A144="",$B144=""),"",'OddsRatio_working_2-way'!M143)</f>
        <v>1.7527726527090808</v>
      </c>
      <c r="I144" s="46">
        <f>IF(OR($A144="",$B144=""),"",'OddsRatio_working_2-way'!N143)</f>
        <v>2.3284223283101424</v>
      </c>
      <c r="J144" s="46">
        <f>IF('Log_working_2-way'!$D143="","",A144^('Log_working_2-way'!$D143))</f>
        <v>1.7480393304857011</v>
      </c>
      <c r="K144" s="48">
        <f>IF('Log_working_2-way'!$D143="","",B144^('Log_working_2-way'!$D143))</f>
        <v>2.3368281041445402</v>
      </c>
      <c r="L144" s="55">
        <f t="shared" ref="L144:L185" si="27">(1/D144)</f>
        <v>0.56701030927835061</v>
      </c>
      <c r="M144" s="55">
        <f t="shared" ref="M144:M185" si="28">(1/E144)</f>
        <v>0.43298969072164945</v>
      </c>
      <c r="N144" s="56">
        <v>100</v>
      </c>
      <c r="O144" s="56">
        <f t="shared" ref="O144:O185" si="29">(1/A144)*((N144*A144)-N144)</f>
        <v>40.476190476190474</v>
      </c>
      <c r="P144" s="56">
        <f t="shared" ref="P144:P185" si="30">(1/B144)*((N144*B144)-N144)</f>
        <v>54.545454545454554</v>
      </c>
      <c r="Q144" s="56">
        <f t="shared" ref="Q144:Q185" si="31">(1/B144)*N144</f>
        <v>45.454545454545453</v>
      </c>
      <c r="R144" s="56">
        <f t="shared" ref="R144:R185" si="32">(1/A144)*N144</f>
        <v>59.523809523809526</v>
      </c>
      <c r="S144" s="57">
        <f t="shared" ref="S144:S185" si="33">O144-Q144</f>
        <v>-4.9783549783549788</v>
      </c>
      <c r="T144" s="57">
        <f t="shared" ref="T144:T185" si="34">P144-R144</f>
        <v>-4.9783549783549716</v>
      </c>
      <c r="U144" t="s">
        <v>422</v>
      </c>
      <c r="V144" t="s">
        <v>423</v>
      </c>
      <c r="X144" t="s">
        <v>451</v>
      </c>
      <c r="Y144" s="42"/>
    </row>
    <row r="145" spans="1:25" ht="15" x14ac:dyDescent="0.25">
      <c r="A145">
        <v>1.53</v>
      </c>
      <c r="B145">
        <v>2.4900000000000002</v>
      </c>
      <c r="C145" s="45">
        <f t="shared" si="26"/>
        <v>5.5201196944641318E-2</v>
      </c>
      <c r="D145" s="46">
        <f>IF(OR($A145="",$B145=""),"",A145*'MPTO_working_2-way'!$G144)</f>
        <v>1.6144578313253013</v>
      </c>
      <c r="E145" s="48">
        <f>IF(OR($A145="",$B145=""),"",B145*'MPTO_working_2-way'!$G144)</f>
        <v>2.6274509803921573</v>
      </c>
      <c r="F145" s="46">
        <f>IF(OR($A145="",$B145=""),"",'MPTO_working_2-way'!D144)</f>
        <v>1.5974589596829991</v>
      </c>
      <c r="G145" s="48">
        <f>IF(OR($A145="",$B145=""),"",'MPTO_working_2-way'!E144)</f>
        <v>2.6737551321191706</v>
      </c>
      <c r="H145" s="46">
        <f>IF(OR($A145="",$B145=""),"",'OddsRatio_working_2-way'!M144)</f>
        <v>1.5964098406184934</v>
      </c>
      <c r="I145" s="46">
        <f>IF(OR($A145="",$B145=""),"",'OddsRatio_working_2-way'!N144)</f>
        <v>2.6766993632482183</v>
      </c>
      <c r="J145" s="46">
        <f>IF('Log_working_2-way'!$D144="","",A145^('Log_working_2-way'!$D144))</f>
        <v>1.5885796783005146</v>
      </c>
      <c r="K145" s="48">
        <f>IF('Log_working_2-way'!$D144="","",B145^('Log_working_2-way'!$D144))</f>
        <v>2.6990053120450619</v>
      </c>
      <c r="L145" s="55">
        <f t="shared" si="27"/>
        <v>0.61940298507462688</v>
      </c>
      <c r="M145" s="55">
        <f t="shared" si="28"/>
        <v>0.38059701492537307</v>
      </c>
      <c r="N145" s="56">
        <v>100</v>
      </c>
      <c r="O145" s="56">
        <f t="shared" si="29"/>
        <v>34.640522875816991</v>
      </c>
      <c r="P145" s="56">
        <f t="shared" si="30"/>
        <v>59.839357429718881</v>
      </c>
      <c r="Q145" s="56">
        <f t="shared" si="31"/>
        <v>40.160642570281119</v>
      </c>
      <c r="R145" s="56">
        <f t="shared" si="32"/>
        <v>65.359477124183002</v>
      </c>
      <c r="S145" s="57">
        <f t="shared" si="33"/>
        <v>-5.5201196944641282</v>
      </c>
      <c r="T145" s="57">
        <f t="shared" si="34"/>
        <v>-5.5201196944641211</v>
      </c>
      <c r="U145" t="s">
        <v>89</v>
      </c>
      <c r="V145" t="s">
        <v>424</v>
      </c>
      <c r="X145" t="s">
        <v>451</v>
      </c>
      <c r="Y145" s="42"/>
    </row>
    <row r="146" spans="1:25" s="52" customFormat="1" ht="15" x14ac:dyDescent="0.25">
      <c r="A146">
        <v>2.41</v>
      </c>
      <c r="B146">
        <v>1.57</v>
      </c>
      <c r="C146" s="45">
        <f t="shared" si="26"/>
        <v>5.1880434495335193E-2</v>
      </c>
      <c r="D146" s="46">
        <f>IF(OR($A146="",$B146=""),"",A146*'MPTO_working_2-way'!$G145)</f>
        <v>2.5350318471337578</v>
      </c>
      <c r="E146" s="48">
        <f>IF(OR($A146="",$B146=""),"",B146*'MPTO_working_2-way'!$G145)</f>
        <v>1.6514522821576763</v>
      </c>
      <c r="F146" s="46">
        <f>IF(OR($A146="",$B146=""),"",'MPTO_working_2-way'!D145)</f>
        <v>2.5707103305363996</v>
      </c>
      <c r="G146" s="48">
        <f>IF(OR($A146="",$B146=""),"",'MPTO_working_2-way'!E145)</f>
        <v>1.6366546272465774</v>
      </c>
      <c r="H146" s="46">
        <f>IF(OR($A146="",$B146=""),"",'OddsRatio_working_2-way'!M145)</f>
        <v>2.5727950313140986</v>
      </c>
      <c r="I146" s="46">
        <f>IF(OR($A146="",$B146=""),"",'OddsRatio_working_2-way'!N145)</f>
        <v>1.635810757339742</v>
      </c>
      <c r="J146" s="46">
        <f>IF('Log_working_2-way'!$D145="","",A146^('Log_working_2-way'!$D145))</f>
        <v>2.5897968274811696</v>
      </c>
      <c r="K146" s="48">
        <f>IF('Log_working_2-way'!$D145="","",B146^('Log_working_2-way'!$D145))</f>
        <v>1.6290111935759746</v>
      </c>
      <c r="L146" s="55">
        <f t="shared" si="27"/>
        <v>0.39447236180904527</v>
      </c>
      <c r="M146" s="55">
        <f t="shared" si="28"/>
        <v>0.60552763819095479</v>
      </c>
      <c r="N146" s="56">
        <v>100</v>
      </c>
      <c r="O146" s="56">
        <f t="shared" si="29"/>
        <v>58.50622406639004</v>
      </c>
      <c r="P146" s="56">
        <f t="shared" si="30"/>
        <v>36.30573248407643</v>
      </c>
      <c r="Q146" s="56">
        <f t="shared" si="31"/>
        <v>63.694267515923563</v>
      </c>
      <c r="R146" s="56">
        <f t="shared" si="32"/>
        <v>41.493775933609953</v>
      </c>
      <c r="S146" s="57">
        <f t="shared" si="33"/>
        <v>-5.1880434495335237</v>
      </c>
      <c r="T146" s="57">
        <f t="shared" si="34"/>
        <v>-5.1880434495335237</v>
      </c>
      <c r="U146" t="s">
        <v>425</v>
      </c>
      <c r="V146" t="s">
        <v>426</v>
      </c>
      <c r="X146" t="s">
        <v>451</v>
      </c>
      <c r="Y146" s="42"/>
    </row>
    <row r="147" spans="1:25" ht="15" x14ac:dyDescent="0.25">
      <c r="A147">
        <v>2.27</v>
      </c>
      <c r="B147">
        <v>1.63</v>
      </c>
      <c r="C147" s="45">
        <f t="shared" si="26"/>
        <v>5.4025566876570785E-2</v>
      </c>
      <c r="D147" s="46">
        <f>IF(OR($A147="",$B147=""),"",A147*'MPTO_working_2-way'!$G146)</f>
        <v>2.3926380368098159</v>
      </c>
      <c r="E147" s="48">
        <f>IF(OR($A147="",$B147=""),"",B147*'MPTO_working_2-way'!$G146)</f>
        <v>1.7180616740088102</v>
      </c>
      <c r="F147" s="46">
        <f>IF(OR($A147="",$B147=""),"",'MPTO_working_2-way'!D146)</f>
        <v>2.418286984085487</v>
      </c>
      <c r="G147" s="48">
        <f>IF(OR($A147="",$B147=""),"",'MPTO_working_2-way'!E146)</f>
        <v>1.7050759199096792</v>
      </c>
      <c r="H147" s="46">
        <f>IF(OR($A147="",$B147=""),"",'OddsRatio_working_2-way'!M146)</f>
        <v>2.4198144300833877</v>
      </c>
      <c r="I147" s="46">
        <f>IF(OR($A147="",$B147=""),"",'OddsRatio_working_2-way'!N146)</f>
        <v>1.7043173944508145</v>
      </c>
      <c r="J147" s="46">
        <f>IF('Log_working_2-way'!$D146="","",A147^('Log_working_2-way'!$D146))</f>
        <v>2.4319584275419412</v>
      </c>
      <c r="K147" s="48">
        <f>IF('Log_working_2-way'!$D146="","",B147^('Log_working_2-way'!$D146))</f>
        <v>1.6983442960099051</v>
      </c>
      <c r="L147" s="55">
        <f t="shared" si="27"/>
        <v>0.41794871794871796</v>
      </c>
      <c r="M147" s="55">
        <f t="shared" si="28"/>
        <v>0.5820512820512822</v>
      </c>
      <c r="N147" s="56">
        <v>100</v>
      </c>
      <c r="O147" s="56">
        <f t="shared" si="29"/>
        <v>55.947136563876647</v>
      </c>
      <c r="P147" s="56">
        <f t="shared" si="30"/>
        <v>38.650306748466257</v>
      </c>
      <c r="Q147" s="56">
        <f t="shared" si="31"/>
        <v>61.349693251533743</v>
      </c>
      <c r="R147" s="56">
        <f t="shared" si="32"/>
        <v>44.052863436123346</v>
      </c>
      <c r="S147" s="57">
        <f t="shared" si="33"/>
        <v>-5.4025566876570963</v>
      </c>
      <c r="T147" s="57">
        <f t="shared" si="34"/>
        <v>-5.4025566876570892</v>
      </c>
      <c r="U147" t="s">
        <v>90</v>
      </c>
      <c r="V147" t="s">
        <v>91</v>
      </c>
      <c r="X147" t="s">
        <v>451</v>
      </c>
      <c r="Y147" s="42"/>
    </row>
    <row r="148" spans="1:25" ht="15" x14ac:dyDescent="0.25">
      <c r="A148">
        <v>1.69</v>
      </c>
      <c r="B148">
        <v>2.2799999999999998</v>
      </c>
      <c r="C148" s="45">
        <f t="shared" si="26"/>
        <v>3.0312467559431067E-2</v>
      </c>
      <c r="D148" s="46">
        <f>IF(OR($A148="",$B148=""),"",A148*'MPTO_working_2-way'!$G147)</f>
        <v>1.7412280701754383</v>
      </c>
      <c r="E148" s="48">
        <f>IF(OR($A148="",$B148=""),"",B148*'MPTO_working_2-way'!$G147)</f>
        <v>2.3491124260355027</v>
      </c>
      <c r="F148" s="46">
        <f>IF(OR($A148="",$B148=""),"",'MPTO_working_2-way'!D147)</f>
        <v>1.7344256391789699</v>
      </c>
      <c r="G148" s="48">
        <f>IF(OR($A148="",$B148=""),"",'MPTO_working_2-way'!E147)</f>
        <v>2.3616082373130669</v>
      </c>
      <c r="H148" s="46">
        <f>IF(OR($A148="",$B148=""),"",'OddsRatio_working_2-way'!M147)</f>
        <v>1.7342087577794201</v>
      </c>
      <c r="I148" s="46">
        <f>IF(OR($A148="",$B148=""),"",'OddsRatio_working_2-way'!N147)</f>
        <v>2.3620104492139973</v>
      </c>
      <c r="J148" s="46">
        <f>IF('Log_working_2-way'!$D147="","",A148^('Log_working_2-way'!$D147))</f>
        <v>1.7311269576388733</v>
      </c>
      <c r="K148" s="48">
        <f>IF('Log_working_2-way'!$D147="","",B148^('Log_working_2-way'!$D147))</f>
        <v>2.3677515095728476</v>
      </c>
      <c r="L148" s="55">
        <f t="shared" si="27"/>
        <v>0.57430730478589431</v>
      </c>
      <c r="M148" s="55">
        <f t="shared" si="28"/>
        <v>0.42569269521410585</v>
      </c>
      <c r="N148" s="56">
        <v>100</v>
      </c>
      <c r="O148" s="56">
        <f t="shared" si="29"/>
        <v>40.828402366863905</v>
      </c>
      <c r="P148" s="56">
        <f t="shared" si="30"/>
        <v>56.140350877192972</v>
      </c>
      <c r="Q148" s="56">
        <f t="shared" si="31"/>
        <v>43.859649122807021</v>
      </c>
      <c r="R148" s="56">
        <f t="shared" si="32"/>
        <v>59.171597633136095</v>
      </c>
      <c r="S148" s="57">
        <f t="shared" si="33"/>
        <v>-3.0312467559431155</v>
      </c>
      <c r="T148" s="57">
        <f t="shared" si="34"/>
        <v>-3.0312467559431227</v>
      </c>
      <c r="U148" t="s">
        <v>104</v>
      </c>
      <c r="V148" t="s">
        <v>100</v>
      </c>
      <c r="X148" t="s">
        <v>451</v>
      </c>
      <c r="Y148" s="42"/>
    </row>
    <row r="149" spans="1:25" ht="15" x14ac:dyDescent="0.25">
      <c r="A149">
        <v>1.97</v>
      </c>
      <c r="B149">
        <v>1.93</v>
      </c>
      <c r="C149" s="45">
        <f t="shared" si="26"/>
        <v>2.5748928223876311E-2</v>
      </c>
      <c r="D149" s="46">
        <f>IF(OR($A149="",$B149=""),"",A149*'MPTO_working_2-way'!$G148)</f>
        <v>2.0207253886010363</v>
      </c>
      <c r="E149" s="48">
        <f>IF(OR($A149="",$B149=""),"",B149*'MPTO_working_2-way'!$G148)</f>
        <v>1.9796954314720812</v>
      </c>
      <c r="F149" s="46">
        <f>IF(OR($A149="",$B149=""),"",'MPTO_working_2-way'!D148)</f>
        <v>2.0212647191728026</v>
      </c>
      <c r="G149" s="48">
        <f>IF(OR($A149="",$B149=""),"",'MPTO_working_2-way'!E148)</f>
        <v>1.9791780536685666</v>
      </c>
      <c r="H149" s="46">
        <f>IF(OR($A149="",$B149=""),"",'OddsRatio_working_2-way'!M148)</f>
        <v>2.021278978873144</v>
      </c>
      <c r="I149" s="46">
        <f>IF(OR($A149="",$B149=""),"",'OddsRatio_working_2-way'!N148)</f>
        <v>1.9791643818062103</v>
      </c>
      <c r="J149" s="46">
        <f>IF('Log_working_2-way'!$D148="","",A149^('Log_working_2-way'!$D148))</f>
        <v>2.0215229873993761</v>
      </c>
      <c r="K149" s="48">
        <f>IF('Log_working_2-way'!$D148="","",B149^('Log_working_2-way'!$D148))</f>
        <v>1.9789304913693861</v>
      </c>
      <c r="L149" s="55">
        <f t="shared" si="27"/>
        <v>0.49487179487179483</v>
      </c>
      <c r="M149" s="55">
        <f t="shared" si="28"/>
        <v>0.50512820512820511</v>
      </c>
      <c r="N149" s="56">
        <v>100</v>
      </c>
      <c r="O149" s="56">
        <f t="shared" si="29"/>
        <v>49.238578680203041</v>
      </c>
      <c r="P149" s="56">
        <f t="shared" si="30"/>
        <v>48.186528497409334</v>
      </c>
      <c r="Q149" s="56">
        <f t="shared" si="31"/>
        <v>51.81347150259068</v>
      </c>
      <c r="R149" s="56">
        <f t="shared" si="32"/>
        <v>50.761421319796952</v>
      </c>
      <c r="S149" s="57">
        <f t="shared" si="33"/>
        <v>-2.5748928223876391</v>
      </c>
      <c r="T149" s="57">
        <f t="shared" si="34"/>
        <v>-2.5748928223876177</v>
      </c>
      <c r="U149" t="s">
        <v>427</v>
      </c>
      <c r="V149" t="s">
        <v>96</v>
      </c>
      <c r="X149" t="s">
        <v>451</v>
      </c>
      <c r="Y149" s="42"/>
    </row>
    <row r="150" spans="1:25" ht="15" x14ac:dyDescent="0.25">
      <c r="A150">
        <v>1.96</v>
      </c>
      <c r="B150">
        <v>1.94</v>
      </c>
      <c r="C150" s="45">
        <f t="shared" si="26"/>
        <v>2.5667999158426325E-2</v>
      </c>
      <c r="D150" s="46">
        <f>IF(OR($A150="",$B150=""),"",A150*'MPTO_working_2-way'!$G149)</f>
        <v>2.0103092783505154</v>
      </c>
      <c r="E150" s="48">
        <f>IF(OR($A150="",$B150=""),"",B150*'MPTO_working_2-way'!$G149)</f>
        <v>1.989795918367347</v>
      </c>
      <c r="F150" s="46">
        <f>IF(OR($A150="",$B150=""),"",'MPTO_working_2-way'!D149)</f>
        <v>2.0105752961082914</v>
      </c>
      <c r="G150" s="48">
        <f>IF(OR($A150="",$B150=""),"",'MPTO_working_2-way'!E149)</f>
        <v>1.9895353704478862</v>
      </c>
      <c r="H150" s="46">
        <f>IF(OR($A150="",$B150=""),"",'OddsRatio_working_2-way'!M149)</f>
        <v>2.0105823052798226</v>
      </c>
      <c r="I150" s="46">
        <f>IF(OR($A150="",$B150=""),"",'OddsRatio_working_2-way'!N149)</f>
        <v>1.9895285072531594</v>
      </c>
      <c r="J150" s="46">
        <f>IF('Log_working_2-way'!$D149="","",A150^('Log_working_2-way'!$D149))</f>
        <v>2.0107026250536491</v>
      </c>
      <c r="K150" s="48">
        <f>IF('Log_working_2-way'!$D149="","",B150^('Log_working_2-way'!$D149))</f>
        <v>1.9894107081664238</v>
      </c>
      <c r="L150" s="55">
        <f t="shared" si="27"/>
        <v>0.49743589743589745</v>
      </c>
      <c r="M150" s="55">
        <f t="shared" si="28"/>
        <v>0.50256410256410255</v>
      </c>
      <c r="N150" s="56">
        <v>100</v>
      </c>
      <c r="O150" s="56">
        <f t="shared" si="29"/>
        <v>48.979591836734699</v>
      </c>
      <c r="P150" s="56">
        <f t="shared" si="30"/>
        <v>48.453608247422686</v>
      </c>
      <c r="Q150" s="56">
        <f t="shared" si="31"/>
        <v>51.546391752577328</v>
      </c>
      <c r="R150" s="56">
        <f t="shared" si="32"/>
        <v>51.020408163265309</v>
      </c>
      <c r="S150" s="57">
        <f t="shared" si="33"/>
        <v>-2.5667999158426298</v>
      </c>
      <c r="T150" s="57">
        <f t="shared" si="34"/>
        <v>-2.5667999158426227</v>
      </c>
      <c r="U150" t="s">
        <v>95</v>
      </c>
      <c r="V150" t="s">
        <v>141</v>
      </c>
      <c r="X150" t="s">
        <v>451</v>
      </c>
      <c r="Y150" s="42"/>
    </row>
    <row r="151" spans="1:25" ht="15" x14ac:dyDescent="0.25">
      <c r="A151">
        <v>1.4</v>
      </c>
      <c r="B151">
        <v>3.09</v>
      </c>
      <c r="C151" s="45">
        <f t="shared" si="26"/>
        <v>3.7910309754970006E-2</v>
      </c>
      <c r="D151" s="46">
        <f>IF(OR($A151="",$B151=""),"",A151*'MPTO_working_2-way'!$G150)</f>
        <v>1.4530744336569579</v>
      </c>
      <c r="E151" s="48">
        <f>IF(OR($A151="",$B151=""),"",B151*'MPTO_working_2-way'!$G150)</f>
        <v>3.2071428571428573</v>
      </c>
      <c r="F151" s="46">
        <f>IF(OR($A151="",$B151=""),"",'MPTO_working_2-way'!D150)</f>
        <v>1.4381648936170213</v>
      </c>
      <c r="G151" s="48">
        <f>IF(OR($A151="",$B151=""),"",'MPTO_working_2-way'!E150)</f>
        <v>3.2822458270106223</v>
      </c>
      <c r="H151" s="46">
        <f>IF(OR($A151="",$B151=""),"",'OddsRatio_working_2-way'!M150)</f>
        <v>1.4374786392598076</v>
      </c>
      <c r="I151" s="46">
        <f>IF(OR($A151="",$B151=""),"",'OddsRatio_working_2-way'!N150)</f>
        <v>3.2858258901324922</v>
      </c>
      <c r="J151" s="46">
        <f>IF('Log_working_2-way'!$D150="","",A151^('Log_working_2-way'!$D150))</f>
        <v>1.430600576033674</v>
      </c>
      <c r="K151" s="48">
        <f>IF('Log_working_2-way'!$D150="","",B151^('Log_working_2-way'!$D150))</f>
        <v>3.322337812944538</v>
      </c>
      <c r="L151" s="55">
        <f t="shared" si="27"/>
        <v>0.68819599109131402</v>
      </c>
      <c r="M151" s="55">
        <f t="shared" si="28"/>
        <v>0.31180400890868598</v>
      </c>
      <c r="N151" s="56">
        <v>100</v>
      </c>
      <c r="O151" s="56">
        <f t="shared" si="29"/>
        <v>28.571428571428573</v>
      </c>
      <c r="P151" s="56">
        <f t="shared" si="30"/>
        <v>67.637540453074436</v>
      </c>
      <c r="Q151" s="56">
        <f t="shared" si="31"/>
        <v>32.362459546925571</v>
      </c>
      <c r="R151" s="56">
        <f t="shared" si="32"/>
        <v>71.428571428571431</v>
      </c>
      <c r="S151" s="57">
        <f t="shared" si="33"/>
        <v>-3.791030975496998</v>
      </c>
      <c r="T151" s="57">
        <f t="shared" si="34"/>
        <v>-3.7910309754969944</v>
      </c>
      <c r="U151" t="s">
        <v>143</v>
      </c>
      <c r="V151" t="s">
        <v>428</v>
      </c>
      <c r="X151" t="s">
        <v>451</v>
      </c>
      <c r="Y151" s="42"/>
    </row>
    <row r="152" spans="1:25" ht="15" x14ac:dyDescent="0.25">
      <c r="A152">
        <v>1.6</v>
      </c>
      <c r="B152">
        <v>2.4700000000000002</v>
      </c>
      <c r="C152" s="45">
        <f t="shared" si="26"/>
        <v>2.9858299595141746E-2</v>
      </c>
      <c r="D152" s="46">
        <f>IF(OR($A152="",$B152=""),"",A152*'MPTO_working_2-way'!$G151)</f>
        <v>1.6477732793522268</v>
      </c>
      <c r="E152" s="48">
        <f>IF(OR($A152="",$B152=""),"",B152*'MPTO_working_2-way'!$G151)</f>
        <v>2.5437500000000002</v>
      </c>
      <c r="F152" s="46">
        <f>IF(OR($A152="",$B152=""),"",'MPTO_working_2-way'!D151)</f>
        <v>1.6391538780588968</v>
      </c>
      <c r="G152" s="48">
        <f>IF(OR($A152="",$B152=""),"",'MPTO_working_2-way'!E151)</f>
        <v>2.5645684620376383</v>
      </c>
      <c r="H152" s="46">
        <f>IF(OR($A152="",$B152=""),"",'OddsRatio_working_2-way'!M151)</f>
        <v>1.6388765649999402</v>
      </c>
      <c r="I152" s="46">
        <f>IF(OR($A152="",$B152=""),"",'OddsRatio_working_2-way'!N151)</f>
        <v>2.5652475842498532</v>
      </c>
      <c r="J152" s="46">
        <f>IF('Log_working_2-way'!$D151="","",A152^('Log_working_2-way'!$D151))</f>
        <v>1.634964638533341</v>
      </c>
      <c r="K152" s="48">
        <f>IF('Log_working_2-way'!$D151="","",B152^('Log_working_2-way'!$D151))</f>
        <v>2.5748908511028135</v>
      </c>
      <c r="L152" s="55">
        <f t="shared" si="27"/>
        <v>0.60687960687960685</v>
      </c>
      <c r="M152" s="55">
        <f t="shared" si="28"/>
        <v>0.3931203931203931</v>
      </c>
      <c r="N152" s="56">
        <v>100</v>
      </c>
      <c r="O152" s="56">
        <f t="shared" si="29"/>
        <v>37.5</v>
      </c>
      <c r="P152" s="56">
        <f t="shared" si="30"/>
        <v>59.514170040485837</v>
      </c>
      <c r="Q152" s="56">
        <f t="shared" si="31"/>
        <v>40.48582995951417</v>
      </c>
      <c r="R152" s="56">
        <f t="shared" si="32"/>
        <v>62.5</v>
      </c>
      <c r="S152" s="57">
        <f t="shared" si="33"/>
        <v>-2.9858299595141702</v>
      </c>
      <c r="T152" s="57">
        <f t="shared" si="34"/>
        <v>-2.9858299595141631</v>
      </c>
      <c r="U152" t="s">
        <v>101</v>
      </c>
      <c r="V152" t="s">
        <v>52</v>
      </c>
      <c r="X152" t="s">
        <v>451</v>
      </c>
      <c r="Y152" s="42"/>
    </row>
    <row r="153" spans="1:25" ht="15" x14ac:dyDescent="0.25">
      <c r="A153">
        <v>1.49</v>
      </c>
      <c r="B153">
        <v>2.75</v>
      </c>
      <c r="C153" s="45">
        <f t="shared" si="26"/>
        <v>3.4777303233679113E-2</v>
      </c>
      <c r="D153" s="46">
        <f>IF(OR($A153="",$B153=""),"",A153*'MPTO_working_2-way'!$G152)</f>
        <v>1.541818181818182</v>
      </c>
      <c r="E153" s="48">
        <f>IF(OR($A153="",$B153=""),"",B153*'MPTO_working_2-way'!$G152)</f>
        <v>2.8456375838926178</v>
      </c>
      <c r="F153" s="46">
        <f>IF(OR($A153="",$B153=""),"",'MPTO_working_2-way'!D152)</f>
        <v>1.5296313579094729</v>
      </c>
      <c r="G153" s="48">
        <f>IF(OR($A153="",$B153=""),"",'MPTO_working_2-way'!E152)</f>
        <v>2.8881057268722468</v>
      </c>
      <c r="H153" s="46">
        <f>IF(OR($A153="",$B153=""),"",'OddsRatio_working_2-way'!M152)</f>
        <v>1.5291502622129183</v>
      </c>
      <c r="I153" s="46">
        <f>IF(OR($A153="",$B153=""),"",'OddsRatio_working_2-way'!N152)</f>
        <v>2.8898223650461352</v>
      </c>
      <c r="J153" s="46">
        <f>IF('Log_working_2-way'!$D152="","",A153^('Log_working_2-way'!$D152))</f>
        <v>1.523576998193785</v>
      </c>
      <c r="K153" s="48">
        <f>IF('Log_working_2-way'!$D152="","",B153^('Log_working_2-way'!$D152))</f>
        <v>2.9099387548526887</v>
      </c>
      <c r="L153" s="55">
        <f t="shared" si="27"/>
        <v>0.6485849056603773</v>
      </c>
      <c r="M153" s="55">
        <f t="shared" si="28"/>
        <v>0.35141509433962259</v>
      </c>
      <c r="N153" s="56">
        <v>100</v>
      </c>
      <c r="O153" s="56">
        <f t="shared" si="29"/>
        <v>32.885906040268459</v>
      </c>
      <c r="P153" s="56">
        <f t="shared" si="30"/>
        <v>63.63636363636364</v>
      </c>
      <c r="Q153" s="56">
        <f t="shared" si="31"/>
        <v>36.363636363636367</v>
      </c>
      <c r="R153" s="56">
        <f t="shared" si="32"/>
        <v>67.114093959731548</v>
      </c>
      <c r="S153" s="57">
        <f t="shared" si="33"/>
        <v>-3.4777303233679078</v>
      </c>
      <c r="T153" s="57">
        <f t="shared" si="34"/>
        <v>-3.4777303233679078</v>
      </c>
      <c r="U153" t="s">
        <v>98</v>
      </c>
      <c r="V153" t="s">
        <v>102</v>
      </c>
      <c r="X153" t="s">
        <v>451</v>
      </c>
      <c r="Y153" s="42"/>
    </row>
    <row r="154" spans="1:25" ht="15" x14ac:dyDescent="0.25">
      <c r="A154">
        <v>1.94</v>
      </c>
      <c r="B154">
        <v>1.96</v>
      </c>
      <c r="C154" s="45">
        <f t="shared" si="26"/>
        <v>2.5667999158426325E-2</v>
      </c>
      <c r="D154" s="46">
        <f>IF(OR($A154="",$B154=""),"",A154*'MPTO_working_2-way'!$G153)</f>
        <v>1.989795918367347</v>
      </c>
      <c r="E154" s="48">
        <f>IF(OR($A154="",$B154=""),"",B154*'MPTO_working_2-way'!$G153)</f>
        <v>2.0103092783505154</v>
      </c>
      <c r="F154" s="46">
        <f>IF(OR($A154="",$B154=""),"",'MPTO_working_2-way'!D153)</f>
        <v>1.9895353704478862</v>
      </c>
      <c r="G154" s="48">
        <f>IF(OR($A154="",$B154=""),"",'MPTO_working_2-way'!E153)</f>
        <v>2.0105752961082914</v>
      </c>
      <c r="H154" s="46">
        <f>IF(OR($A154="",$B154=""),"",'OddsRatio_working_2-way'!M153)</f>
        <v>1.9895285072531594</v>
      </c>
      <c r="I154" s="46">
        <f>IF(OR($A154="",$B154=""),"",'OddsRatio_working_2-way'!N153)</f>
        <v>2.0105823052798226</v>
      </c>
      <c r="J154" s="46">
        <f>IF('Log_working_2-way'!$D153="","",A154^('Log_working_2-way'!$D153))</f>
        <v>1.9894107081664238</v>
      </c>
      <c r="K154" s="48">
        <f>IF('Log_working_2-way'!$D153="","",B154^('Log_working_2-way'!$D153))</f>
        <v>2.0107026250536491</v>
      </c>
      <c r="L154" s="55">
        <f t="shared" si="27"/>
        <v>0.50256410256410255</v>
      </c>
      <c r="M154" s="55">
        <f t="shared" si="28"/>
        <v>0.49743589743589745</v>
      </c>
      <c r="N154" s="56">
        <v>100</v>
      </c>
      <c r="O154" s="56">
        <f t="shared" si="29"/>
        <v>48.453608247422686</v>
      </c>
      <c r="P154" s="56">
        <f t="shared" si="30"/>
        <v>48.979591836734699</v>
      </c>
      <c r="Q154" s="56">
        <f t="shared" si="31"/>
        <v>51.020408163265309</v>
      </c>
      <c r="R154" s="56">
        <f t="shared" si="32"/>
        <v>51.546391752577328</v>
      </c>
      <c r="S154" s="57">
        <f t="shared" si="33"/>
        <v>-2.5667999158426227</v>
      </c>
      <c r="T154" s="57">
        <f t="shared" si="34"/>
        <v>-2.5667999158426298</v>
      </c>
      <c r="U154" t="s">
        <v>51</v>
      </c>
      <c r="V154" t="s">
        <v>97</v>
      </c>
      <c r="X154" t="s">
        <v>451</v>
      </c>
      <c r="Y154" s="42"/>
    </row>
    <row r="155" spans="1:25" ht="15" x14ac:dyDescent="0.25">
      <c r="A155">
        <v>1.71</v>
      </c>
      <c r="B155">
        <v>2.2200000000000002</v>
      </c>
      <c r="C155" s="45">
        <f t="shared" si="26"/>
        <v>3.5245772087877381E-2</v>
      </c>
      <c r="D155" s="46">
        <f>IF(OR($A155="",$B155=""),"",A155*'MPTO_working_2-way'!$G154)</f>
        <v>1.7702702702702702</v>
      </c>
      <c r="E155" s="48">
        <f>IF(OR($A155="",$B155=""),"",B155*'MPTO_working_2-way'!$G154)</f>
        <v>2.2982456140350882</v>
      </c>
      <c r="F155" s="46">
        <f>IF(OR($A155="",$B155=""),"",'MPTO_working_2-way'!D154)</f>
        <v>1.7631322279503969</v>
      </c>
      <c r="G155" s="48">
        <f>IF(OR($A155="",$B155=""),"",'MPTO_working_2-way'!E154)</f>
        <v>2.3103888990323171</v>
      </c>
      <c r="H155" s="46">
        <f>IF(OR($A155="",$B155=""),"",'OddsRatio_working_2-way'!M154)</f>
        <v>1.7628677559805201</v>
      </c>
      <c r="I155" s="46">
        <f>IF(OR($A155="",$B155=""),"",'OddsRatio_working_2-way'!N154)</f>
        <v>2.310843186332725</v>
      </c>
      <c r="J155" s="46">
        <f>IF('Log_working_2-way'!$D154="","",A155^('Log_working_2-way'!$D154))</f>
        <v>1.7596240997267032</v>
      </c>
      <c r="K155" s="48">
        <f>IF('Log_working_2-way'!$D154="","",B155^('Log_working_2-way'!$D154))</f>
        <v>2.3164405926032319</v>
      </c>
      <c r="L155" s="55">
        <f t="shared" si="27"/>
        <v>0.56488549618320616</v>
      </c>
      <c r="M155" s="55">
        <f t="shared" si="28"/>
        <v>0.43511450381679379</v>
      </c>
      <c r="N155" s="56">
        <v>100</v>
      </c>
      <c r="O155" s="56">
        <f t="shared" si="29"/>
        <v>41.520467836257311</v>
      </c>
      <c r="P155" s="56">
        <f t="shared" si="30"/>
        <v>54.954954954954964</v>
      </c>
      <c r="Q155" s="56">
        <f t="shared" si="31"/>
        <v>45.045045045045043</v>
      </c>
      <c r="R155" s="56">
        <f t="shared" si="32"/>
        <v>58.479532163742689</v>
      </c>
      <c r="S155" s="57">
        <f t="shared" si="33"/>
        <v>-3.5245772087877327</v>
      </c>
      <c r="T155" s="57">
        <f t="shared" si="34"/>
        <v>-3.5245772087877256</v>
      </c>
      <c r="U155" t="s">
        <v>429</v>
      </c>
      <c r="V155" t="s">
        <v>430</v>
      </c>
      <c r="X155" t="s">
        <v>451</v>
      </c>
      <c r="Y155" s="42"/>
    </row>
    <row r="156" spans="1:25" ht="15" x14ac:dyDescent="0.25">
      <c r="A156">
        <v>2.0099999999999998</v>
      </c>
      <c r="B156">
        <v>1.87</v>
      </c>
      <c r="C156" s="45">
        <f t="shared" si="26"/>
        <v>3.22717960997152E-2</v>
      </c>
      <c r="D156" s="46">
        <f>IF(OR($A156="",$B156=""),"",A156*'MPTO_working_2-way'!$G155)</f>
        <v>2.0748663101604272</v>
      </c>
      <c r="E156" s="48">
        <f>IF(OR($A156="",$B156=""),"",B156*'MPTO_working_2-way'!$G155)</f>
        <v>1.9303482587064675</v>
      </c>
      <c r="F156" s="46">
        <f>IF(OR($A156="",$B156=""),"",'MPTO_working_2-way'!D155)</f>
        <v>2.0773758532069522</v>
      </c>
      <c r="G156" s="48">
        <f>IF(OR($A156="",$B156=""),"",'MPTO_working_2-way'!E155)</f>
        <v>1.9281811886013285</v>
      </c>
      <c r="H156" s="46">
        <f>IF(OR($A156="",$B156=""),"",'OddsRatio_working_2-way'!M155)</f>
        <v>2.0774597626964471</v>
      </c>
      <c r="I156" s="46">
        <f>IF(OR($A156="",$B156=""),"",'OddsRatio_working_2-way'!N155)</f>
        <v>1.9281089045009006</v>
      </c>
      <c r="J156" s="46">
        <f>IF('Log_working_2-way'!$D155="","",A156^('Log_working_2-way'!$D155))</f>
        <v>2.0786033258509891</v>
      </c>
      <c r="K156" s="48">
        <f>IF('Log_working_2-way'!$D155="","",B156^('Log_working_2-way'!$D155))</f>
        <v>1.9271248994258339</v>
      </c>
      <c r="L156" s="55">
        <f t="shared" si="27"/>
        <v>0.48195876288659806</v>
      </c>
      <c r="M156" s="55">
        <f t="shared" si="28"/>
        <v>0.51804123711340211</v>
      </c>
      <c r="N156" s="56">
        <v>100</v>
      </c>
      <c r="O156" s="56">
        <f t="shared" si="29"/>
        <v>50.248756218905463</v>
      </c>
      <c r="P156" s="56">
        <f t="shared" si="30"/>
        <v>46.524064171122987</v>
      </c>
      <c r="Q156" s="56">
        <f t="shared" si="31"/>
        <v>53.475935828876999</v>
      </c>
      <c r="R156" s="56">
        <f t="shared" si="32"/>
        <v>49.751243781094537</v>
      </c>
      <c r="S156" s="57">
        <f t="shared" si="33"/>
        <v>-3.227179609971536</v>
      </c>
      <c r="T156" s="57">
        <f t="shared" si="34"/>
        <v>-3.2271796099715502</v>
      </c>
      <c r="U156" t="s">
        <v>431</v>
      </c>
      <c r="V156" t="s">
        <v>432</v>
      </c>
      <c r="X156" t="s">
        <v>451</v>
      </c>
      <c r="Y156" s="42"/>
    </row>
    <row r="157" spans="1:25" ht="15" x14ac:dyDescent="0.25">
      <c r="A157">
        <v>1.58</v>
      </c>
      <c r="B157">
        <v>2.5</v>
      </c>
      <c r="C157" s="45">
        <f t="shared" si="26"/>
        <v>3.2911392405063244E-2</v>
      </c>
      <c r="D157" s="46">
        <f>IF(OR($A157="",$B157=""),"",A157*'MPTO_working_2-way'!$G156)</f>
        <v>1.6319999999999999</v>
      </c>
      <c r="E157" s="48">
        <f>IF(OR($A157="",$B157=""),"",B157*'MPTO_working_2-way'!$G156)</f>
        <v>2.5822784810126582</v>
      </c>
      <c r="F157" s="46">
        <f>IF(OR($A157="",$B157=""),"",'MPTO_working_2-way'!D156)</f>
        <v>1.62217659137577</v>
      </c>
      <c r="G157" s="48">
        <f>IF(OR($A157="",$B157=""),"",'MPTO_working_2-way'!E156)</f>
        <v>2.6072607260726071</v>
      </c>
      <c r="H157" s="46">
        <f>IF(OR($A157="",$B157=""),"",'OddsRatio_working_2-way'!M156)</f>
        <v>1.6218252702059208</v>
      </c>
      <c r="I157" s="46">
        <f>IF(OR($A157="",$B157=""),"",'OddsRatio_working_2-way'!N156)</f>
        <v>2.6081688022566918</v>
      </c>
      <c r="J157" s="46">
        <f>IF('Log_working_2-way'!$D156="","",A157^('Log_working_2-way'!$D156))</f>
        <v>1.6173569217090376</v>
      </c>
      <c r="K157" s="48">
        <f>IF('Log_working_2-way'!$D156="","",B157^('Log_working_2-way'!$D156))</f>
        <v>2.6198085173024386</v>
      </c>
      <c r="L157" s="55">
        <f t="shared" si="27"/>
        <v>0.61274509803921573</v>
      </c>
      <c r="M157" s="55">
        <f t="shared" si="28"/>
        <v>0.38725490196078433</v>
      </c>
      <c r="N157" s="56">
        <v>100</v>
      </c>
      <c r="O157" s="56">
        <f t="shared" si="29"/>
        <v>36.708860759493668</v>
      </c>
      <c r="P157" s="56">
        <f t="shared" si="30"/>
        <v>60</v>
      </c>
      <c r="Q157" s="56">
        <f t="shared" si="31"/>
        <v>40</v>
      </c>
      <c r="R157" s="56">
        <f t="shared" si="32"/>
        <v>63.291139240506325</v>
      </c>
      <c r="S157" s="57">
        <f t="shared" si="33"/>
        <v>-3.2911392405063324</v>
      </c>
      <c r="T157" s="57">
        <f t="shared" si="34"/>
        <v>-3.2911392405063253</v>
      </c>
      <c r="U157" t="s">
        <v>433</v>
      </c>
      <c r="V157" t="s">
        <v>434</v>
      </c>
      <c r="X157" t="s">
        <v>451</v>
      </c>
      <c r="Y157" s="42"/>
    </row>
    <row r="158" spans="1:25" ht="15" x14ac:dyDescent="0.25">
      <c r="A158">
        <v>1.48</v>
      </c>
      <c r="B158">
        <v>2.75</v>
      </c>
      <c r="C158" s="45">
        <f t="shared" si="26"/>
        <v>3.9312039312039193E-2</v>
      </c>
      <c r="D158" s="46">
        <f>IF(OR($A158="",$B158=""),"",A158*'MPTO_working_2-way'!$G157)</f>
        <v>1.5381818181818181</v>
      </c>
      <c r="E158" s="48">
        <f>IF(OR($A158="",$B158=""),"",B158*'MPTO_working_2-way'!$G157)</f>
        <v>2.8581081081081079</v>
      </c>
      <c r="F158" s="46">
        <f>IF(OR($A158="",$B158=""),"",'MPTO_working_2-way'!D157)</f>
        <v>1.5243445692883895</v>
      </c>
      <c r="G158" s="48">
        <f>IF(OR($A158="",$B158=""),"",'MPTO_working_2-way'!E157)</f>
        <v>2.907142857142857</v>
      </c>
      <c r="H158" s="46">
        <f>IF(OR($A158="",$B158=""),"",'OddsRatio_working_2-way'!M157)</f>
        <v>1.5237229365663816</v>
      </c>
      <c r="I158" s="46">
        <f>IF(OR($A158="",$B158=""),"",'OddsRatio_working_2-way'!N157)</f>
        <v>2.9094065395649333</v>
      </c>
      <c r="J158" s="46">
        <f>IF('Log_working_2-way'!$D157="","",A158^('Log_working_2-way'!$D157))</f>
        <v>1.5173801218505167</v>
      </c>
      <c r="K158" s="48">
        <f>IF('Log_working_2-way'!$D157="","",B158^('Log_working_2-way'!$D157))</f>
        <v>2.9328148836151597</v>
      </c>
      <c r="L158" s="55">
        <f t="shared" si="27"/>
        <v>0.65011820330969272</v>
      </c>
      <c r="M158" s="55">
        <f t="shared" si="28"/>
        <v>0.34988179669030733</v>
      </c>
      <c r="N158" s="56">
        <v>100</v>
      </c>
      <c r="O158" s="56">
        <f t="shared" si="29"/>
        <v>32.432432432432435</v>
      </c>
      <c r="P158" s="56">
        <f t="shared" si="30"/>
        <v>63.63636363636364</v>
      </c>
      <c r="Q158" s="56">
        <f t="shared" si="31"/>
        <v>36.363636363636367</v>
      </c>
      <c r="R158" s="56">
        <f t="shared" si="32"/>
        <v>67.567567567567565</v>
      </c>
      <c r="S158" s="57">
        <f t="shared" si="33"/>
        <v>-3.9312039312039317</v>
      </c>
      <c r="T158" s="57">
        <f t="shared" si="34"/>
        <v>-3.9312039312039246</v>
      </c>
      <c r="U158" t="s">
        <v>435</v>
      </c>
      <c r="V158" t="s">
        <v>436</v>
      </c>
      <c r="X158" t="s">
        <v>451</v>
      </c>
      <c r="Y158" s="42"/>
    </row>
    <row r="159" spans="1:25" ht="15" x14ac:dyDescent="0.25">
      <c r="A159">
        <v>2.2400000000000002</v>
      </c>
      <c r="B159">
        <v>1.7</v>
      </c>
      <c r="C159" s="45">
        <f t="shared" si="26"/>
        <v>3.4663865546218364E-2</v>
      </c>
      <c r="D159" s="46">
        <f>IF(OR($A159="",$B159=""),"",A159*'MPTO_working_2-way'!$G158)</f>
        <v>2.3176470588235292</v>
      </c>
      <c r="E159" s="48">
        <f>IF(OR($A159="",$B159=""),"",B159*'MPTO_working_2-way'!$G158)</f>
        <v>1.7589285714285712</v>
      </c>
      <c r="F159" s="46">
        <f>IF(OR($A159="",$B159=""),"",'MPTO_working_2-way'!D158)</f>
        <v>2.3304773561811505</v>
      </c>
      <c r="G159" s="48">
        <f>IF(OR($A159="",$B159=""),"",'MPTO_working_2-way'!E158)</f>
        <v>1.7516099356025756</v>
      </c>
      <c r="H159" s="46">
        <f>IF(OR($A159="",$B159=""),"",'OddsRatio_working_2-way'!M158)</f>
        <v>2.3309502512973848</v>
      </c>
      <c r="I159" s="46">
        <f>IF(OR($A159="",$B159=""),"",'OddsRatio_working_2-way'!N158)</f>
        <v>1.7513428837969105</v>
      </c>
      <c r="J159" s="46">
        <f>IF('Log_working_2-way'!$D158="","",A159^('Log_working_2-way'!$D158))</f>
        <v>2.3368656510313084</v>
      </c>
      <c r="K159" s="48">
        <f>IF('Log_working_2-way'!$D158="","",B159^('Log_working_2-way'!$D158))</f>
        <v>1.7480183212340654</v>
      </c>
      <c r="L159" s="55">
        <f t="shared" si="27"/>
        <v>0.43147208121827418</v>
      </c>
      <c r="M159" s="55">
        <f t="shared" si="28"/>
        <v>0.56852791878172593</v>
      </c>
      <c r="N159" s="56">
        <v>100</v>
      </c>
      <c r="O159" s="56">
        <f t="shared" si="29"/>
        <v>55.357142857142868</v>
      </c>
      <c r="P159" s="56">
        <f t="shared" si="30"/>
        <v>41.176470588235297</v>
      </c>
      <c r="Q159" s="56">
        <f t="shared" si="31"/>
        <v>58.82352941176471</v>
      </c>
      <c r="R159" s="56">
        <f t="shared" si="32"/>
        <v>44.642857142857139</v>
      </c>
      <c r="S159" s="57">
        <f t="shared" si="33"/>
        <v>-3.4663865546218418</v>
      </c>
      <c r="T159" s="57">
        <f t="shared" si="34"/>
        <v>-3.4663865546218418</v>
      </c>
      <c r="U159" t="s">
        <v>174</v>
      </c>
      <c r="V159" t="s">
        <v>106</v>
      </c>
      <c r="X159" t="s">
        <v>451</v>
      </c>
      <c r="Y159" s="42"/>
    </row>
    <row r="160" spans="1:25" ht="15" x14ac:dyDescent="0.25">
      <c r="A160">
        <v>1.64</v>
      </c>
      <c r="B160">
        <v>2.34</v>
      </c>
      <c r="C160" s="45">
        <f t="shared" si="26"/>
        <v>3.7106524911402872E-2</v>
      </c>
      <c r="D160" s="46">
        <f>IF(OR($A160="",$B160=""),"",A160*'MPTO_working_2-way'!$G159)</f>
        <v>1.7008547008547006</v>
      </c>
      <c r="E160" s="48">
        <f>IF(OR($A160="",$B160=""),"",B160*'MPTO_working_2-way'!$G159)</f>
        <v>2.4268292682926824</v>
      </c>
      <c r="F160" s="46">
        <f>IF(OR($A160="",$B160=""),"",'MPTO_working_2-way'!D159)</f>
        <v>1.6914668547249645</v>
      </c>
      <c r="G160" s="48">
        <f>IF(OR($A160="",$B160=""),"",'MPTO_working_2-way'!E159)</f>
        <v>2.4462009178990307</v>
      </c>
      <c r="H160" s="46">
        <f>IF(OR($A160="",$B160=""),"",'OddsRatio_working_2-way'!M159)</f>
        <v>1.6910947404650878</v>
      </c>
      <c r="I160" s="46">
        <f>IF(OR($A160="",$B160=""),"",'OddsRatio_working_2-way'!N159)</f>
        <v>2.4469796128487777</v>
      </c>
      <c r="J160" s="46">
        <f>IF('Log_working_2-way'!$D159="","",A160^('Log_working_2-way'!$D159))</f>
        <v>1.6868213334902025</v>
      </c>
      <c r="K160" s="48">
        <f>IF('Log_working_2-way'!$D159="","",B160^('Log_working_2-way'!$D159))</f>
        <v>2.4559827297707368</v>
      </c>
      <c r="L160" s="55">
        <f t="shared" si="27"/>
        <v>0.58793969849246241</v>
      </c>
      <c r="M160" s="55">
        <f t="shared" si="28"/>
        <v>0.41206030150753775</v>
      </c>
      <c r="N160" s="56">
        <v>100</v>
      </c>
      <c r="O160" s="56">
        <f t="shared" si="29"/>
        <v>39.024390243902438</v>
      </c>
      <c r="P160" s="56">
        <f t="shared" si="30"/>
        <v>57.264957264957268</v>
      </c>
      <c r="Q160" s="56">
        <f t="shared" si="31"/>
        <v>42.73504273504274</v>
      </c>
      <c r="R160" s="56">
        <f t="shared" si="32"/>
        <v>60.975609756097562</v>
      </c>
      <c r="S160" s="57">
        <f t="shared" si="33"/>
        <v>-3.7106524911403014</v>
      </c>
      <c r="T160" s="57">
        <f t="shared" si="34"/>
        <v>-3.7106524911402943</v>
      </c>
      <c r="U160" t="s">
        <v>171</v>
      </c>
      <c r="V160" t="s">
        <v>149</v>
      </c>
      <c r="X160" t="s">
        <v>451</v>
      </c>
      <c r="Y160" s="42"/>
    </row>
    <row r="161" spans="1:25" ht="15" x14ac:dyDescent="0.25">
      <c r="A161">
        <v>1.56</v>
      </c>
      <c r="B161">
        <v>2.5</v>
      </c>
      <c r="C161" s="45">
        <f t="shared" si="26"/>
        <v>4.102564102564088E-2</v>
      </c>
      <c r="D161" s="46">
        <f>IF(OR($A161="",$B161=""),"",A161*'MPTO_working_2-way'!$G160)</f>
        <v>1.6239999999999999</v>
      </c>
      <c r="E161" s="48">
        <f>IF(OR($A161="",$B161=""),"",B161*'MPTO_working_2-way'!$G160)</f>
        <v>2.6025641025641022</v>
      </c>
      <c r="F161" s="46">
        <f>IF(OR($A161="",$B161=""),"",'MPTO_working_2-way'!D160)</f>
        <v>1.6115702479338843</v>
      </c>
      <c r="G161" s="48">
        <f>IF(OR($A161="",$B161=""),"",'MPTO_working_2-way'!E160)</f>
        <v>2.6351351351351346</v>
      </c>
      <c r="H161" s="46">
        <f>IF(OR($A161="",$B161=""),"",'OddsRatio_working_2-way'!M160)</f>
        <v>1.6110100926607782</v>
      </c>
      <c r="I161" s="46">
        <f>IF(OR($A161="",$B161=""),"",'OddsRatio_working_2-way'!N160)</f>
        <v>2.6366341767699417</v>
      </c>
      <c r="J161" s="46">
        <f>IF('Log_working_2-way'!$D160="","",A161^('Log_working_2-way'!$D160))</f>
        <v>1.6053296303406839</v>
      </c>
      <c r="K161" s="48">
        <f>IF('Log_working_2-way'!$D160="","",B161^('Log_working_2-way'!$D160))</f>
        <v>2.6519924845520593</v>
      </c>
      <c r="L161" s="55">
        <f t="shared" si="27"/>
        <v>0.61576354679802958</v>
      </c>
      <c r="M161" s="55">
        <f t="shared" si="28"/>
        <v>0.38423645320197047</v>
      </c>
      <c r="N161" s="56">
        <v>100</v>
      </c>
      <c r="O161" s="56">
        <f t="shared" si="29"/>
        <v>35.897435897435898</v>
      </c>
      <c r="P161" s="56">
        <f t="shared" si="30"/>
        <v>60</v>
      </c>
      <c r="Q161" s="56">
        <f t="shared" si="31"/>
        <v>40</v>
      </c>
      <c r="R161" s="56">
        <f t="shared" si="32"/>
        <v>64.102564102564102</v>
      </c>
      <c r="S161" s="57">
        <f t="shared" si="33"/>
        <v>-4.1025641025641022</v>
      </c>
      <c r="T161" s="57">
        <f t="shared" si="34"/>
        <v>-4.1025641025641022</v>
      </c>
      <c r="U161" t="s">
        <v>147</v>
      </c>
      <c r="V161" t="s">
        <v>437</v>
      </c>
      <c r="X161" t="s">
        <v>451</v>
      </c>
      <c r="Y161" s="42"/>
    </row>
    <row r="162" spans="1:25" ht="15" x14ac:dyDescent="0.25">
      <c r="A162">
        <v>2.4700000000000002</v>
      </c>
      <c r="B162">
        <v>1.59</v>
      </c>
      <c r="C162" s="45">
        <f t="shared" si="26"/>
        <v>3.37891172052045E-2</v>
      </c>
      <c r="D162" s="46">
        <f>IF(OR($A162="",$B162=""),"",A162*'MPTO_working_2-way'!$G161)</f>
        <v>2.5534591194968552</v>
      </c>
      <c r="E162" s="48">
        <f>IF(OR($A162="",$B162=""),"",B162*'MPTO_working_2-way'!$G161)</f>
        <v>1.6437246963562753</v>
      </c>
      <c r="F162" s="46">
        <f>IF(OR($A162="",$B162=""),"",'MPTO_working_2-way'!D161)</f>
        <v>2.5775604633610079</v>
      </c>
      <c r="G162" s="48">
        <f>IF(OR($A162="",$B162=""),"",'MPTO_working_2-way'!E161)</f>
        <v>1.6338901254342355</v>
      </c>
      <c r="H162" s="46">
        <f>IF(OR($A162="",$B162=""),"",'OddsRatio_working_2-way'!M161)</f>
        <v>2.5784566588059405</v>
      </c>
      <c r="I162" s="46">
        <f>IF(OR($A162="",$B162=""),"",'OddsRatio_working_2-way'!N161)</f>
        <v>1.6335302236023845</v>
      </c>
      <c r="J162" s="46">
        <f>IF('Log_working_2-way'!$D161="","",A162^('Log_working_2-way'!$D161))</f>
        <v>2.5896826442672194</v>
      </c>
      <c r="K162" s="48">
        <f>IF('Log_working_2-way'!$D161="","",B162^('Log_working_2-way'!$D161))</f>
        <v>1.6290563739914652</v>
      </c>
      <c r="L162" s="55">
        <f t="shared" si="27"/>
        <v>0.39162561576354682</v>
      </c>
      <c r="M162" s="55">
        <f t="shared" si="28"/>
        <v>0.60837438423645318</v>
      </c>
      <c r="N162" s="56">
        <v>100</v>
      </c>
      <c r="O162" s="56">
        <f t="shared" si="29"/>
        <v>59.514170040485837</v>
      </c>
      <c r="P162" s="56">
        <f t="shared" si="30"/>
        <v>37.106918238993707</v>
      </c>
      <c r="Q162" s="56">
        <f t="shared" si="31"/>
        <v>62.893081761006286</v>
      </c>
      <c r="R162" s="56">
        <f t="shared" si="32"/>
        <v>40.48582995951417</v>
      </c>
      <c r="S162" s="57">
        <f t="shared" si="33"/>
        <v>-3.3789117205204491</v>
      </c>
      <c r="T162" s="57">
        <f t="shared" si="34"/>
        <v>-3.3789117205204633</v>
      </c>
      <c r="U162" t="s">
        <v>438</v>
      </c>
      <c r="V162" t="s">
        <v>439</v>
      </c>
      <c r="X162" t="s">
        <v>451</v>
      </c>
      <c r="Y162" s="42"/>
    </row>
    <row r="163" spans="1:25" ht="15" x14ac:dyDescent="0.25">
      <c r="A163">
        <v>1.93</v>
      </c>
      <c r="B163">
        <v>1.97</v>
      </c>
      <c r="C163" s="45">
        <f t="shared" si="26"/>
        <v>2.5748928223876311E-2</v>
      </c>
      <c r="D163" s="46">
        <f>IF(OR($A163="",$B163=""),"",A163*'MPTO_working_2-way'!$G162)</f>
        <v>1.9796954314720812</v>
      </c>
      <c r="E163" s="48">
        <f>IF(OR($A163="",$B163=""),"",B163*'MPTO_working_2-way'!$G162)</f>
        <v>2.0207253886010363</v>
      </c>
      <c r="F163" s="46">
        <f>IF(OR($A163="",$B163=""),"",'MPTO_working_2-way'!D162)</f>
        <v>1.9791780536685666</v>
      </c>
      <c r="G163" s="48">
        <f>IF(OR($A163="",$B163=""),"",'MPTO_working_2-way'!E162)</f>
        <v>2.0212647191728026</v>
      </c>
      <c r="H163" s="46">
        <f>IF(OR($A163="",$B163=""),"",'OddsRatio_working_2-way'!M162)</f>
        <v>1.9791643818062103</v>
      </c>
      <c r="I163" s="46">
        <f>IF(OR($A163="",$B163=""),"",'OddsRatio_working_2-way'!N162)</f>
        <v>2.021278978873144</v>
      </c>
      <c r="J163" s="46">
        <f>IF('Log_working_2-way'!$D162="","",A163^('Log_working_2-way'!$D162))</f>
        <v>1.9789304913693861</v>
      </c>
      <c r="K163" s="48">
        <f>IF('Log_working_2-way'!$D162="","",B163^('Log_working_2-way'!$D162))</f>
        <v>2.0215229873993761</v>
      </c>
      <c r="L163" s="55">
        <f t="shared" si="27"/>
        <v>0.50512820512820511</v>
      </c>
      <c r="M163" s="55">
        <f t="shared" si="28"/>
        <v>0.49487179487179483</v>
      </c>
      <c r="N163" s="56">
        <v>100</v>
      </c>
      <c r="O163" s="56">
        <f t="shared" si="29"/>
        <v>48.186528497409334</v>
      </c>
      <c r="P163" s="56">
        <f t="shared" si="30"/>
        <v>49.238578680203041</v>
      </c>
      <c r="Q163" s="56">
        <f t="shared" si="31"/>
        <v>50.761421319796952</v>
      </c>
      <c r="R163" s="56">
        <f t="shared" si="32"/>
        <v>51.81347150259068</v>
      </c>
      <c r="S163" s="57">
        <f t="shared" si="33"/>
        <v>-2.5748928223876177</v>
      </c>
      <c r="T163" s="57">
        <f t="shared" si="34"/>
        <v>-2.5748928223876391</v>
      </c>
      <c r="U163" t="s">
        <v>56</v>
      </c>
      <c r="V163" t="s">
        <v>179</v>
      </c>
      <c r="X163" t="s">
        <v>451</v>
      </c>
      <c r="Y163" s="42"/>
    </row>
    <row r="164" spans="1:25" ht="15" x14ac:dyDescent="0.25">
      <c r="A164">
        <v>2.0299999999999998</v>
      </c>
      <c r="B164">
        <v>1.88</v>
      </c>
      <c r="C164" s="45">
        <f t="shared" si="26"/>
        <v>2.4525731055444977E-2</v>
      </c>
      <c r="D164" s="46">
        <f>IF(OR($A164="",$B164=""),"",A164*'MPTO_working_2-way'!$G163)</f>
        <v>2.0797872340425529</v>
      </c>
      <c r="E164" s="48">
        <f>IF(OR($A164="",$B164=""),"",B164*'MPTO_working_2-way'!$G163)</f>
        <v>1.9261083743842364</v>
      </c>
      <c r="F164" s="46">
        <f>IF(OR($A164="",$B164=""),"",'MPTO_working_2-way'!D163)</f>
        <v>2.0818241326641935</v>
      </c>
      <c r="G164" s="48">
        <f>IF(OR($A164="",$B164=""),"",'MPTO_working_2-way'!E163)</f>
        <v>1.9243646631706333</v>
      </c>
      <c r="H164" s="46">
        <f>IF(OR($A164="",$B164=""),"",'OddsRatio_working_2-way'!M163)</f>
        <v>2.081875475946537</v>
      </c>
      <c r="I164" s="46">
        <f>IF(OR($A164="",$B164=""),"",'OddsRatio_working_2-way'!N163)</f>
        <v>1.9243207949834495</v>
      </c>
      <c r="J164" s="46">
        <f>IF('Log_working_2-way'!$D163="","",A164^('Log_working_2-way'!$D163))</f>
        <v>2.0827972819225606</v>
      </c>
      <c r="K164" s="48">
        <f>IF('Log_working_2-way'!$D163="","",B164^('Log_working_2-way'!$D163))</f>
        <v>1.9235339030630429</v>
      </c>
      <c r="L164" s="55">
        <f t="shared" si="27"/>
        <v>0.4808184143222507</v>
      </c>
      <c r="M164" s="55">
        <f t="shared" si="28"/>
        <v>0.51918158567774941</v>
      </c>
      <c r="N164" s="56">
        <v>100</v>
      </c>
      <c r="O164" s="56">
        <f t="shared" si="29"/>
        <v>50.73891625615763</v>
      </c>
      <c r="P164" s="56">
        <f t="shared" si="30"/>
        <v>46.808510638297875</v>
      </c>
      <c r="Q164" s="56">
        <f t="shared" si="31"/>
        <v>53.191489361702125</v>
      </c>
      <c r="R164" s="56">
        <f t="shared" si="32"/>
        <v>49.26108374384237</v>
      </c>
      <c r="S164" s="57">
        <f t="shared" si="33"/>
        <v>-2.452573105544495</v>
      </c>
      <c r="T164" s="57">
        <f t="shared" si="34"/>
        <v>-2.452573105544495</v>
      </c>
      <c r="U164" t="s">
        <v>177</v>
      </c>
      <c r="V164" t="s">
        <v>110</v>
      </c>
      <c r="X164" t="s">
        <v>451</v>
      </c>
      <c r="Y164" s="42"/>
    </row>
    <row r="165" spans="1:25" ht="15" x14ac:dyDescent="0.25">
      <c r="A165">
        <v>3.13</v>
      </c>
      <c r="B165">
        <v>1.4</v>
      </c>
      <c r="C165" s="45">
        <f t="shared" si="26"/>
        <v>3.3774532177088146E-2</v>
      </c>
      <c r="D165" s="46">
        <f>IF(OR($A165="",$B165=""),"",A165*'MPTO_working_2-way'!$G164)</f>
        <v>3.2357142857142858</v>
      </c>
      <c r="E165" s="48">
        <f>IF(OR($A165="",$B165=""),"",B165*'MPTO_working_2-way'!$G164)</f>
        <v>1.4472843450479234</v>
      </c>
      <c r="F165" s="46">
        <f>IF(OR($A165="",$B165=""),"",'MPTO_working_2-way'!D164)</f>
        <v>3.3046757164404226</v>
      </c>
      <c r="G165" s="48">
        <f>IF(OR($A165="",$B165=""),"",'MPTO_working_2-way'!E164)</f>
        <v>1.4339005235602094</v>
      </c>
      <c r="H165" s="46">
        <f>IF(OR($A165="",$B165=""),"",'OddsRatio_working_2-way'!M164)</f>
        <v>3.3075961518428656</v>
      </c>
      <c r="I165" s="46">
        <f>IF(OR($A165="",$B165=""),"",'OddsRatio_working_2-way'!N164)</f>
        <v>1.4333513900174395</v>
      </c>
      <c r="J165" s="46">
        <f>IF('Log_working_2-way'!$D164="","",A165^('Log_working_2-way'!$D164))</f>
        <v>3.3409183424577247</v>
      </c>
      <c r="K165" s="48">
        <f>IF('Log_working_2-way'!$D164="","",B165^('Log_working_2-way'!$D164))</f>
        <v>1.4271827777424944</v>
      </c>
      <c r="L165" s="55">
        <f t="shared" si="27"/>
        <v>0.30905077262693154</v>
      </c>
      <c r="M165" s="55">
        <f t="shared" si="28"/>
        <v>0.69094922737306841</v>
      </c>
      <c r="N165" s="56">
        <v>100</v>
      </c>
      <c r="O165" s="56">
        <f t="shared" si="29"/>
        <v>68.051118210862612</v>
      </c>
      <c r="P165" s="56">
        <f t="shared" si="30"/>
        <v>28.571428571428573</v>
      </c>
      <c r="Q165" s="56">
        <f t="shared" si="31"/>
        <v>71.428571428571431</v>
      </c>
      <c r="R165" s="56">
        <f t="shared" si="32"/>
        <v>31.948881789137378</v>
      </c>
      <c r="S165" s="57">
        <f t="shared" si="33"/>
        <v>-3.377453217708819</v>
      </c>
      <c r="T165" s="57">
        <f t="shared" si="34"/>
        <v>-3.3774532177088048</v>
      </c>
      <c r="U165" t="s">
        <v>63</v>
      </c>
      <c r="V165" t="s">
        <v>112</v>
      </c>
      <c r="X165" t="s">
        <v>451</v>
      </c>
      <c r="Y165" s="42"/>
    </row>
    <row r="166" spans="1:25" ht="15" x14ac:dyDescent="0.25">
      <c r="A166">
        <v>1.85</v>
      </c>
      <c r="B166">
        <v>2.06</v>
      </c>
      <c r="C166" s="45">
        <f t="shared" si="26"/>
        <v>2.5977433744424072E-2</v>
      </c>
      <c r="D166" s="46">
        <f>IF(OR($A166="",$B166=""),"",A166*'MPTO_working_2-way'!$G165)</f>
        <v>1.8980582524271847</v>
      </c>
      <c r="E166" s="48">
        <f>IF(OR($A166="",$B166=""),"",B166*'MPTO_working_2-way'!$G165)</f>
        <v>2.1135135135135137</v>
      </c>
      <c r="F166" s="46">
        <f>IF(OR($A166="",$B166=""),"",'MPTO_working_2-way'!D165)</f>
        <v>1.8955483710519774</v>
      </c>
      <c r="G166" s="48">
        <f>IF(OR($A166="",$B166=""),"",'MPTO_working_2-way'!E165)</f>
        <v>2.1166342682588173</v>
      </c>
      <c r="H166" s="46">
        <f>IF(OR($A166="",$B166=""),"",'OddsRatio_working_2-way'!M165)</f>
        <v>1.8954813188742858</v>
      </c>
      <c r="I166" s="46">
        <f>IF(OR($A166="",$B166=""),"",'OddsRatio_working_2-way'!N165)</f>
        <v>2.1167178800079327</v>
      </c>
      <c r="J166" s="46">
        <f>IF('Log_working_2-way'!$D165="","",A166^('Log_working_2-way'!$D165))</f>
        <v>1.8943477245799318</v>
      </c>
      <c r="K166" s="48">
        <f>IF('Log_working_2-way'!$D165="","",B166^('Log_working_2-way'!$D165))</f>
        <v>2.1181333306010104</v>
      </c>
      <c r="L166" s="55">
        <f t="shared" si="27"/>
        <v>0.52685421994884907</v>
      </c>
      <c r="M166" s="55">
        <f t="shared" si="28"/>
        <v>0.47314578005115088</v>
      </c>
      <c r="N166" s="56">
        <v>100</v>
      </c>
      <c r="O166" s="56">
        <f t="shared" si="29"/>
        <v>45.945945945945937</v>
      </c>
      <c r="P166" s="56">
        <f t="shared" si="30"/>
        <v>51.456310679611654</v>
      </c>
      <c r="Q166" s="56">
        <f t="shared" si="31"/>
        <v>48.543689320388353</v>
      </c>
      <c r="R166" s="56">
        <f t="shared" si="32"/>
        <v>54.054054054054049</v>
      </c>
      <c r="S166" s="57">
        <f t="shared" si="33"/>
        <v>-2.5977433744424161</v>
      </c>
      <c r="T166" s="57">
        <f t="shared" si="34"/>
        <v>-2.5977433744423948</v>
      </c>
      <c r="U166" t="s">
        <v>150</v>
      </c>
      <c r="V166" t="s">
        <v>178</v>
      </c>
      <c r="X166" t="s">
        <v>451</v>
      </c>
      <c r="Y166" s="42"/>
    </row>
    <row r="167" spans="1:25" ht="15" x14ac:dyDescent="0.25">
      <c r="A167">
        <v>2.86</v>
      </c>
      <c r="B167">
        <v>1.45</v>
      </c>
      <c r="C167" s="45">
        <f t="shared" si="26"/>
        <v>3.9305522064142728E-2</v>
      </c>
      <c r="D167" s="46">
        <f>IF(OR($A167="",$B167=""),"",A167*'MPTO_working_2-way'!$G166)</f>
        <v>2.9724137931034482</v>
      </c>
      <c r="E167" s="48">
        <f>IF(OR($A167="",$B167=""),"",B167*'MPTO_working_2-way'!$G166)</f>
        <v>1.5069930069930069</v>
      </c>
      <c r="F167" s="46">
        <f>IF(OR($A167="",$B167=""),"",'MPTO_working_2-way'!D166)</f>
        <v>3.0303251735476797</v>
      </c>
      <c r="G167" s="48">
        <f>IF(OR($A167="",$B167=""),"",'MPTO_working_2-way'!E166)</f>
        <v>1.4925319416951592</v>
      </c>
      <c r="H167" s="46">
        <f>IF(OR($A167="",$B167=""),"",'OddsRatio_working_2-way'!M166)</f>
        <v>3.0330600909302539</v>
      </c>
      <c r="I167" s="46">
        <f>IF(OR($A167="",$B167=""),"",'OddsRatio_working_2-way'!N166)</f>
        <v>1.4918693768379645</v>
      </c>
      <c r="J167" s="46">
        <f>IF('Log_working_2-way'!$D166="","",A167^('Log_working_2-way'!$D166))</f>
        <v>3.0608931805854613</v>
      </c>
      <c r="K167" s="48">
        <f>IF('Log_working_2-way'!$D166="","",B167^('Log_working_2-way'!$D166))</f>
        <v>1.4852265073316331</v>
      </c>
      <c r="L167" s="55">
        <f t="shared" si="27"/>
        <v>0.33642691415313225</v>
      </c>
      <c r="M167" s="55">
        <f t="shared" si="28"/>
        <v>0.66357308584686781</v>
      </c>
      <c r="N167" s="56">
        <v>100</v>
      </c>
      <c r="O167" s="56">
        <f t="shared" si="29"/>
        <v>65.03496503496504</v>
      </c>
      <c r="P167" s="56">
        <f t="shared" si="30"/>
        <v>31.03448275862069</v>
      </c>
      <c r="Q167" s="56">
        <f t="shared" si="31"/>
        <v>68.965517241379317</v>
      </c>
      <c r="R167" s="56">
        <f t="shared" si="32"/>
        <v>34.965034965034967</v>
      </c>
      <c r="S167" s="57">
        <f t="shared" si="33"/>
        <v>-3.9305522064142764</v>
      </c>
      <c r="T167" s="57">
        <f t="shared" si="34"/>
        <v>-3.9305522064142764</v>
      </c>
      <c r="U167" t="s">
        <v>121</v>
      </c>
      <c r="V167" t="s">
        <v>440</v>
      </c>
      <c r="X167" t="s">
        <v>451</v>
      </c>
      <c r="Y167" s="42"/>
    </row>
    <row r="168" spans="1:25" ht="15" x14ac:dyDescent="0.25">
      <c r="A168">
        <v>2.42</v>
      </c>
      <c r="B168">
        <v>1.6</v>
      </c>
      <c r="C168" s="45">
        <f t="shared" si="26"/>
        <v>3.8223140495867725E-2</v>
      </c>
      <c r="D168" s="46">
        <f>IF(OR($A168="",$B168=""),"",A168*'MPTO_working_2-way'!$G167)</f>
        <v>2.5124999999999997</v>
      </c>
      <c r="E168" s="48">
        <f>IF(OR($A168="",$B168=""),"",B168*'MPTO_working_2-way'!$G167)</f>
        <v>1.6611570247933884</v>
      </c>
      <c r="F168" s="46">
        <f>IF(OR($A168="",$B168=""),"",'MPTO_working_2-way'!D167)</f>
        <v>2.5373525557011791</v>
      </c>
      <c r="G168" s="48">
        <f>IF(OR($A168="",$B168=""),"",'MPTO_working_2-way'!E167)</f>
        <v>1.6504688832054561</v>
      </c>
      <c r="H168" s="46">
        <f>IF(OR($A168="",$B168=""),"",'OddsRatio_working_2-way'!M167)</f>
        <v>2.5383974345619098</v>
      </c>
      <c r="I168" s="46">
        <f>IF(OR($A168="",$B168=""),"",'OddsRatio_working_2-way'!N167)</f>
        <v>1.6500270850261594</v>
      </c>
      <c r="J168" s="46">
        <f>IF('Log_working_2-way'!$D167="","",A168^('Log_working_2-way'!$D167))</f>
        <v>2.5500151185411704</v>
      </c>
      <c r="K168" s="48">
        <f>IF('Log_working_2-way'!$D167="","",B168^('Log_working_2-way'!$D167))</f>
        <v>1.6451549975466908</v>
      </c>
      <c r="L168" s="55">
        <f t="shared" si="27"/>
        <v>0.39800995024875624</v>
      </c>
      <c r="M168" s="55">
        <f t="shared" si="28"/>
        <v>0.60199004975124382</v>
      </c>
      <c r="N168" s="56">
        <v>100</v>
      </c>
      <c r="O168" s="56">
        <f t="shared" si="29"/>
        <v>58.677685950413228</v>
      </c>
      <c r="P168" s="56">
        <f t="shared" si="30"/>
        <v>37.5</v>
      </c>
      <c r="Q168" s="56">
        <f t="shared" si="31"/>
        <v>62.5</v>
      </c>
      <c r="R168" s="56">
        <f t="shared" si="32"/>
        <v>41.32231404958678</v>
      </c>
      <c r="S168" s="57">
        <f t="shared" si="33"/>
        <v>-3.8223140495867725</v>
      </c>
      <c r="T168" s="57">
        <f t="shared" si="34"/>
        <v>-3.8223140495867796</v>
      </c>
      <c r="U168" t="s">
        <v>115</v>
      </c>
      <c r="V168" t="s">
        <v>161</v>
      </c>
      <c r="X168" t="s">
        <v>451</v>
      </c>
      <c r="Y168" s="42"/>
    </row>
    <row r="169" spans="1:25" ht="15" x14ac:dyDescent="0.25">
      <c r="A169">
        <v>2.4900000000000002</v>
      </c>
      <c r="B169">
        <v>1.57</v>
      </c>
      <c r="C169" s="45">
        <f t="shared" si="26"/>
        <v>3.8549100862046881E-2</v>
      </c>
      <c r="D169" s="46">
        <f>IF(OR($A169="",$B169=""),"",A169*'MPTO_working_2-way'!$G168)</f>
        <v>2.5859872611464971</v>
      </c>
      <c r="E169" s="48">
        <f>IF(OR($A169="",$B169=""),"",B169*'MPTO_working_2-way'!$G168)</f>
        <v>1.6305220883534137</v>
      </c>
      <c r="F169" s="46">
        <f>IF(OR($A169="",$B169=""),"",'MPTO_working_2-way'!D168)</f>
        <v>2.6155287190981165</v>
      </c>
      <c r="G169" s="48">
        <f>IF(OR($A169="",$B169=""),"",'MPTO_working_2-way'!E168)</f>
        <v>1.6189924005549459</v>
      </c>
      <c r="H169" s="46">
        <f>IF(OR($A169="",$B169=""),"",'OddsRatio_working_2-way'!M168)</f>
        <v>2.6167977881353308</v>
      </c>
      <c r="I169" s="46">
        <f>IF(OR($A169="",$B169=""),"",'OddsRatio_working_2-way'!N168)</f>
        <v>1.6185065364007643</v>
      </c>
      <c r="J169" s="46">
        <f>IF('Log_working_2-way'!$D168="","",A169^('Log_working_2-way'!$D168))</f>
        <v>2.6306681131242473</v>
      </c>
      <c r="K169" s="48">
        <f>IF('Log_working_2-way'!$D168="","",B169^('Log_working_2-way'!$D168))</f>
        <v>1.6132455721377705</v>
      </c>
      <c r="L169" s="55">
        <f t="shared" si="27"/>
        <v>0.38669950738916253</v>
      </c>
      <c r="M169" s="55">
        <f t="shared" si="28"/>
        <v>0.61330049261083741</v>
      </c>
      <c r="N169" s="56">
        <v>100</v>
      </c>
      <c r="O169" s="56">
        <f t="shared" si="29"/>
        <v>59.839357429718881</v>
      </c>
      <c r="P169" s="56">
        <f t="shared" si="30"/>
        <v>36.30573248407643</v>
      </c>
      <c r="Q169" s="56">
        <f t="shared" si="31"/>
        <v>63.694267515923563</v>
      </c>
      <c r="R169" s="56">
        <f t="shared" si="32"/>
        <v>40.160642570281119</v>
      </c>
      <c r="S169" s="57">
        <f t="shared" si="33"/>
        <v>-3.8549100862046828</v>
      </c>
      <c r="T169" s="57">
        <f t="shared" si="34"/>
        <v>-3.8549100862046899</v>
      </c>
      <c r="U169" t="s">
        <v>158</v>
      </c>
      <c r="V169" t="s">
        <v>119</v>
      </c>
      <c r="X169" t="s">
        <v>451</v>
      </c>
      <c r="Y169" s="42"/>
    </row>
    <row r="170" spans="1:25" ht="15" x14ac:dyDescent="0.25">
      <c r="A170">
        <v>2.92</v>
      </c>
      <c r="B170">
        <v>1.43</v>
      </c>
      <c r="C170" s="45">
        <f t="shared" si="26"/>
        <v>4.1766452725356951E-2</v>
      </c>
      <c r="D170" s="46">
        <f>IF(OR($A170="",$B170=""),"",A170*'MPTO_working_2-way'!$G169)</f>
        <v>3.0419580419580421</v>
      </c>
      <c r="E170" s="48">
        <f>IF(OR($A170="",$B170=""),"",B170*'MPTO_working_2-way'!$G169)</f>
        <v>1.4897260273972603</v>
      </c>
      <c r="F170" s="46">
        <f>IF(OR($A170="",$B170=""),"",'MPTO_working_2-way'!D169)</f>
        <v>3.1096216860291932</v>
      </c>
      <c r="G170" s="48">
        <f>IF(OR($A170="",$B170=""),"",'MPTO_working_2-way'!E169)</f>
        <v>1.4740186388025982</v>
      </c>
      <c r="H170" s="46">
        <f>IF(OR($A170="",$B170=""),"",'OddsRatio_working_2-way'!M169)</f>
        <v>3.1130821751814985</v>
      </c>
      <c r="I170" s="46">
        <f>IF(OR($A170="",$B170=""),"",'OddsRatio_working_2-way'!N169)</f>
        <v>1.4732423621500226</v>
      </c>
      <c r="J170" s="46">
        <f>IF('Log_working_2-way'!$D169="","",A170^('Log_working_2-way'!$D169))</f>
        <v>3.1458778007923351</v>
      </c>
      <c r="K170" s="48">
        <f>IF('Log_working_2-way'!$D169="","",B170^('Log_working_2-way'!$D169))</f>
        <v>1.4660097604947195</v>
      </c>
      <c r="L170" s="55">
        <f t="shared" si="27"/>
        <v>0.32873563218390806</v>
      </c>
      <c r="M170" s="55">
        <f t="shared" si="28"/>
        <v>0.67126436781609189</v>
      </c>
      <c r="N170" s="56">
        <v>100</v>
      </c>
      <c r="O170" s="56">
        <f t="shared" si="29"/>
        <v>65.753424657534239</v>
      </c>
      <c r="P170" s="56">
        <f t="shared" si="30"/>
        <v>30.069930069930074</v>
      </c>
      <c r="Q170" s="56">
        <f t="shared" si="31"/>
        <v>69.930069930069934</v>
      </c>
      <c r="R170" s="56">
        <f t="shared" si="32"/>
        <v>34.246575342465754</v>
      </c>
      <c r="S170" s="57">
        <f t="shared" si="33"/>
        <v>-4.1766452725356942</v>
      </c>
      <c r="T170" s="57">
        <f t="shared" si="34"/>
        <v>-4.17664527253568</v>
      </c>
      <c r="U170" t="s">
        <v>116</v>
      </c>
      <c r="V170" t="s">
        <v>441</v>
      </c>
      <c r="X170" t="s">
        <v>451</v>
      </c>
      <c r="Y170" s="53"/>
    </row>
    <row r="171" spans="1:25" ht="15" x14ac:dyDescent="0.25">
      <c r="A171">
        <v>1.9</v>
      </c>
      <c r="B171">
        <v>1.95</v>
      </c>
      <c r="C171" s="45">
        <f t="shared" si="26"/>
        <v>3.9136302294197067E-2</v>
      </c>
      <c r="D171" s="46">
        <f>IF(OR($A171="",$B171=""),"",A171*'MPTO_working_2-way'!$G170)</f>
        <v>1.9743589743589742</v>
      </c>
      <c r="E171" s="48">
        <f>IF(OR($A171="",$B171=""),"",B171*'MPTO_working_2-way'!$G170)</f>
        <v>2.0263157894736841</v>
      </c>
      <c r="F171" s="46">
        <f>IF(OR($A171="",$B171=""),"",'MPTO_working_2-way'!D170)</f>
        <v>1.9733688415446073</v>
      </c>
      <c r="G171" s="48">
        <f>IF(OR($A171="",$B171=""),"",'MPTO_working_2-way'!E170)</f>
        <v>2.027359781121751</v>
      </c>
      <c r="H171" s="46">
        <f>IF(OR($A171="",$B171=""),"",'OddsRatio_working_2-way'!M170)</f>
        <v>1.9733285267845753</v>
      </c>
      <c r="I171" s="46">
        <f>IF(OR($A171="",$B171=""),"",'OddsRatio_working_2-way'!N170)</f>
        <v>2.0274023338281628</v>
      </c>
      <c r="J171" s="46">
        <f>IF('Log_working_2-way'!$D170="","",A171^('Log_working_2-way'!$D170))</f>
        <v>1.9728759519930477</v>
      </c>
      <c r="K171" s="48">
        <f>IF('Log_working_2-way'!$D170="","",B171^('Log_working_2-way'!$D170))</f>
        <v>2.02788027389437</v>
      </c>
      <c r="L171" s="55">
        <f t="shared" si="27"/>
        <v>0.50649350649350655</v>
      </c>
      <c r="M171" s="55">
        <f t="shared" si="28"/>
        <v>0.49350649350649356</v>
      </c>
      <c r="N171" s="56">
        <v>100</v>
      </c>
      <c r="O171" s="56">
        <f t="shared" si="29"/>
        <v>47.368421052631575</v>
      </c>
      <c r="P171" s="56">
        <f t="shared" si="30"/>
        <v>48.717948717948723</v>
      </c>
      <c r="Q171" s="56">
        <f t="shared" si="31"/>
        <v>51.282051282051292</v>
      </c>
      <c r="R171" s="56">
        <f t="shared" si="32"/>
        <v>52.631578947368418</v>
      </c>
      <c r="S171" s="57">
        <f t="shared" si="33"/>
        <v>-3.9136302294197165</v>
      </c>
      <c r="T171" s="57">
        <f t="shared" si="34"/>
        <v>-3.9136302294196952</v>
      </c>
      <c r="U171" t="s">
        <v>64</v>
      </c>
      <c r="V171" t="s">
        <v>131</v>
      </c>
      <c r="X171" t="s">
        <v>451</v>
      </c>
      <c r="Y171" s="42"/>
    </row>
    <row r="172" spans="1:25" ht="15" x14ac:dyDescent="0.25">
      <c r="A172">
        <v>1.9</v>
      </c>
      <c r="B172">
        <v>1.95</v>
      </c>
      <c r="C172" s="45">
        <f t="shared" si="26"/>
        <v>3.9136302294197067E-2</v>
      </c>
      <c r="D172" s="46">
        <f>IF(OR($A172="",$B172=""),"",A172*'MPTO_working_2-way'!$G171)</f>
        <v>1.9743589743589742</v>
      </c>
      <c r="E172" s="48">
        <f>IF(OR($A172="",$B172=""),"",B172*'MPTO_working_2-way'!$G171)</f>
        <v>2.0263157894736841</v>
      </c>
      <c r="F172" s="46">
        <f>IF(OR($A172="",$B172=""),"",'MPTO_working_2-way'!D171)</f>
        <v>1.9733688415446073</v>
      </c>
      <c r="G172" s="48">
        <f>IF(OR($A172="",$B172=""),"",'MPTO_working_2-way'!E171)</f>
        <v>2.027359781121751</v>
      </c>
      <c r="H172" s="46">
        <f>IF(OR($A172="",$B172=""),"",'OddsRatio_working_2-way'!M171)</f>
        <v>1.9733285267845753</v>
      </c>
      <c r="I172" s="46">
        <f>IF(OR($A172="",$B172=""),"",'OddsRatio_working_2-way'!N171)</f>
        <v>2.0274023338281628</v>
      </c>
      <c r="J172" s="46">
        <f>IF('Log_working_2-way'!$D171="","",A172^('Log_working_2-way'!$D171))</f>
        <v>1.9728759519930477</v>
      </c>
      <c r="K172" s="48">
        <f>IF('Log_working_2-way'!$D171="","",B172^('Log_working_2-way'!$D171))</f>
        <v>2.02788027389437</v>
      </c>
      <c r="L172" s="55">
        <f t="shared" si="27"/>
        <v>0.50649350649350655</v>
      </c>
      <c r="M172" s="55">
        <f t="shared" si="28"/>
        <v>0.49350649350649356</v>
      </c>
      <c r="N172" s="56">
        <v>100</v>
      </c>
      <c r="O172" s="56">
        <f t="shared" si="29"/>
        <v>47.368421052631575</v>
      </c>
      <c r="P172" s="56">
        <f t="shared" si="30"/>
        <v>48.717948717948723</v>
      </c>
      <c r="Q172" s="56">
        <f t="shared" si="31"/>
        <v>51.282051282051292</v>
      </c>
      <c r="R172" s="56">
        <f t="shared" si="32"/>
        <v>52.631578947368418</v>
      </c>
      <c r="S172" s="57">
        <f t="shared" si="33"/>
        <v>-3.9136302294197165</v>
      </c>
      <c r="T172" s="57">
        <f t="shared" si="34"/>
        <v>-3.9136302294196952</v>
      </c>
      <c r="U172" t="s">
        <v>67</v>
      </c>
      <c r="V172" t="s">
        <v>128</v>
      </c>
      <c r="X172" t="s">
        <v>451</v>
      </c>
      <c r="Y172" s="42"/>
    </row>
    <row r="173" spans="1:25" ht="15" x14ac:dyDescent="0.25">
      <c r="A173">
        <v>1.56</v>
      </c>
      <c r="B173">
        <v>2.48</v>
      </c>
      <c r="C173" s="45">
        <f t="shared" si="26"/>
        <v>4.4251447477253958E-2</v>
      </c>
      <c r="D173" s="46">
        <f>IF(OR($A173="",$B173=""),"",A173*'MPTO_working_2-way'!$G172)</f>
        <v>1.6290322580645162</v>
      </c>
      <c r="E173" s="48">
        <f>IF(OR($A173="",$B173=""),"",B173*'MPTO_working_2-way'!$G172)</f>
        <v>2.5897435897435899</v>
      </c>
      <c r="F173" s="46">
        <f>IF(OR($A173="",$B173=""),"",'MPTO_working_2-way'!D172)</f>
        <v>1.6157701303040428</v>
      </c>
      <c r="G173" s="48">
        <f>IF(OR($A173="",$B173=""),"",'MPTO_working_2-way'!E172)</f>
        <v>2.6239826370048833</v>
      </c>
      <c r="H173" s="46">
        <f>IF(OR($A173="",$B173=""),"",'OddsRatio_working_2-way'!M172)</f>
        <v>1.6151246852292456</v>
      </c>
      <c r="I173" s="46">
        <f>IF(OR($A173="",$B173=""),"",'OddsRatio_working_2-way'!N172)</f>
        <v>2.6256866681058635</v>
      </c>
      <c r="J173" s="46">
        <f>IF('Log_working_2-way'!$D172="","",A173^('Log_working_2-way'!$D172))</f>
        <v>1.6090540107419686</v>
      </c>
      <c r="K173" s="48">
        <f>IF('Log_working_2-way'!$D172="","",B173^('Log_working_2-way'!$D172))</f>
        <v>2.6418905094818519</v>
      </c>
      <c r="L173" s="55">
        <f t="shared" si="27"/>
        <v>0.61386138613861385</v>
      </c>
      <c r="M173" s="55">
        <f t="shared" si="28"/>
        <v>0.38613861386138609</v>
      </c>
      <c r="N173" s="56">
        <v>100</v>
      </c>
      <c r="O173" s="56">
        <f t="shared" si="29"/>
        <v>35.897435897435898</v>
      </c>
      <c r="P173" s="56">
        <f t="shared" si="30"/>
        <v>59.677419354838712</v>
      </c>
      <c r="Q173" s="56">
        <f t="shared" si="31"/>
        <v>40.322580645161295</v>
      </c>
      <c r="R173" s="56">
        <f t="shared" si="32"/>
        <v>64.102564102564102</v>
      </c>
      <c r="S173" s="57">
        <f t="shared" si="33"/>
        <v>-4.4251447477253976</v>
      </c>
      <c r="T173" s="57">
        <f t="shared" si="34"/>
        <v>-4.4251447477253905</v>
      </c>
      <c r="U173" t="s">
        <v>166</v>
      </c>
      <c r="V173" t="s">
        <v>442</v>
      </c>
      <c r="X173" t="s">
        <v>451</v>
      </c>
      <c r="Y173" s="42"/>
    </row>
    <row r="174" spans="1:25" ht="15" x14ac:dyDescent="0.25">
      <c r="A174">
        <v>1.76</v>
      </c>
      <c r="B174">
        <v>2.13</v>
      </c>
      <c r="C174" s="45">
        <f t="shared" si="26"/>
        <v>3.7665386256935607E-2</v>
      </c>
      <c r="D174" s="46">
        <f>IF(OR($A174="",$B174=""),"",A174*'MPTO_working_2-way'!$G173)</f>
        <v>1.8262910798122067</v>
      </c>
      <c r="E174" s="48">
        <f>IF(OR($A174="",$B174=""),"",B174*'MPTO_working_2-way'!$G173)</f>
        <v>2.2102272727272729</v>
      </c>
      <c r="F174" s="46">
        <f>IF(OR($A174="",$B174=""),"",'MPTO_working_2-way'!D173)</f>
        <v>1.8203360202000585</v>
      </c>
      <c r="G174" s="48">
        <f>IF(OR($A174="",$B174=""),"",'MPTO_working_2-way'!E173)</f>
        <v>2.2190126672191313</v>
      </c>
      <c r="H174" s="46">
        <f>IF(OR($A174="",$B174=""),"",'OddsRatio_working_2-way'!M173)</f>
        <v>1.8201014398727853</v>
      </c>
      <c r="I174" s="46">
        <f>IF(OR($A174="",$B174=""),"",'OddsRatio_working_2-way'!N173)</f>
        <v>2.2193613513897996</v>
      </c>
      <c r="J174" s="46">
        <f>IF('Log_working_2-way'!$D173="","",A174^('Log_working_2-way'!$D173))</f>
        <v>1.8173902621748135</v>
      </c>
      <c r="K174" s="48">
        <f>IF('Log_working_2-way'!$D173="","",B174^('Log_working_2-way'!$D173))</f>
        <v>2.2234058151600675</v>
      </c>
      <c r="L174" s="55">
        <f t="shared" si="27"/>
        <v>0.54755784061696655</v>
      </c>
      <c r="M174" s="55">
        <f t="shared" si="28"/>
        <v>0.45244215938303339</v>
      </c>
      <c r="N174" s="56">
        <v>100</v>
      </c>
      <c r="O174" s="56">
        <f t="shared" si="29"/>
        <v>43.181818181818187</v>
      </c>
      <c r="P174" s="56">
        <f t="shared" si="30"/>
        <v>53.051643192488264</v>
      </c>
      <c r="Q174" s="56">
        <f t="shared" si="31"/>
        <v>46.948356807511736</v>
      </c>
      <c r="R174" s="56">
        <f t="shared" si="32"/>
        <v>56.81818181818182</v>
      </c>
      <c r="S174" s="57">
        <f t="shared" si="33"/>
        <v>-3.7665386256935491</v>
      </c>
      <c r="T174" s="57">
        <f t="shared" si="34"/>
        <v>-3.7665386256935562</v>
      </c>
      <c r="U174" t="s">
        <v>443</v>
      </c>
      <c r="V174" t="s">
        <v>444</v>
      </c>
      <c r="X174" t="s">
        <v>452</v>
      </c>
      <c r="Y174" s="42"/>
    </row>
    <row r="175" spans="1:25" ht="15" x14ac:dyDescent="0.25">
      <c r="A175">
        <v>2.7</v>
      </c>
      <c r="B175">
        <v>1.52</v>
      </c>
      <c r="C175" s="45">
        <f t="shared" si="26"/>
        <v>2.8265107212475549E-2</v>
      </c>
      <c r="D175" s="46">
        <f>IF(OR($A175="",$B175=""),"",A175*'MPTO_working_2-way'!$G174)</f>
        <v>2.7763157894736841</v>
      </c>
      <c r="E175" s="48">
        <f>IF(OR($A175="",$B175=""),"",B175*'MPTO_working_2-way'!$G174)</f>
        <v>1.5629629629629629</v>
      </c>
      <c r="F175" s="46">
        <f>IF(OR($A175="",$B175=""),"",'MPTO_working_2-way'!D174)</f>
        <v>2.807113543091655</v>
      </c>
      <c r="G175" s="48">
        <f>IF(OR($A175="",$B175=""),"",'MPTO_working_2-way'!E174)</f>
        <v>1.5533686601059802</v>
      </c>
      <c r="H175" s="46">
        <f>IF(OR($A175="",$B175=""),"",'OddsRatio_working_2-way'!M174)</f>
        <v>2.808101426698947</v>
      </c>
      <c r="I175" s="46">
        <f>IF(OR($A175="",$B175=""),"",'OddsRatio_working_2-way'!N174)</f>
        <v>1.5530663187549718</v>
      </c>
      <c r="J175" s="46">
        <f>IF('Log_working_2-way'!$D174="","",A175^('Log_working_2-way'!$D174))</f>
        <v>2.8224958510382603</v>
      </c>
      <c r="K175" s="48">
        <f>IF('Log_working_2-way'!$D174="","",B175^('Log_working_2-way'!$D174))</f>
        <v>1.5486980941165203</v>
      </c>
      <c r="L175" s="55">
        <f t="shared" si="27"/>
        <v>0.36018957345971564</v>
      </c>
      <c r="M175" s="55">
        <f t="shared" si="28"/>
        <v>0.63981042654028442</v>
      </c>
      <c r="N175" s="56">
        <v>100</v>
      </c>
      <c r="O175" s="56">
        <f t="shared" si="29"/>
        <v>62.962962962962962</v>
      </c>
      <c r="P175" s="56">
        <f t="shared" si="30"/>
        <v>34.21052631578948</v>
      </c>
      <c r="Q175" s="56">
        <f t="shared" si="31"/>
        <v>65.789473684210535</v>
      </c>
      <c r="R175" s="56">
        <f t="shared" si="32"/>
        <v>37.037037037037038</v>
      </c>
      <c r="S175" s="57">
        <f t="shared" si="33"/>
        <v>-2.8265107212475726</v>
      </c>
      <c r="T175" s="57">
        <f t="shared" si="34"/>
        <v>-2.8265107212475584</v>
      </c>
      <c r="U175" t="s">
        <v>73</v>
      </c>
      <c r="V175" t="s">
        <v>71</v>
      </c>
      <c r="X175" t="s">
        <v>452</v>
      </c>
      <c r="Y175" s="53"/>
    </row>
    <row r="176" spans="1:25" ht="15" x14ac:dyDescent="0.25">
      <c r="A176">
        <v>1.59</v>
      </c>
      <c r="B176">
        <v>2.5</v>
      </c>
      <c r="C176" s="45">
        <f t="shared" si="26"/>
        <v>2.8930817610062887E-2</v>
      </c>
      <c r="D176" s="46">
        <f>IF(OR($A176="",$B176=""),"",A176*'MPTO_working_2-way'!$G175)</f>
        <v>1.6360000000000001</v>
      </c>
      <c r="E176" s="48">
        <f>IF(OR($A176="",$B176=""),"",B176*'MPTO_working_2-way'!$G175)</f>
        <v>2.5723270440251573</v>
      </c>
      <c r="F176" s="46">
        <f>IF(OR($A176="",$B176=""),"",'MPTO_working_2-way'!D175)</f>
        <v>1.6274309109518936</v>
      </c>
      <c r="G176" s="48">
        <f>IF(OR($A176="",$B176=""),"",'MPTO_working_2-way'!E175)</f>
        <v>2.5938009787928222</v>
      </c>
      <c r="H176" s="46">
        <f>IF(OR($A176="",$B176=""),"",'OddsRatio_working_2-way'!M175)</f>
        <v>1.6271629240742262</v>
      </c>
      <c r="I176" s="46">
        <f>IF(OR($A176="",$B176=""),"",'OddsRatio_working_2-way'!N175)</f>
        <v>2.594482010358202</v>
      </c>
      <c r="J176" s="46">
        <f>IF('Log_working_2-way'!$D175="","",A176^('Log_working_2-way'!$D175))</f>
        <v>1.6232742032249983</v>
      </c>
      <c r="K176" s="48">
        <f>IF('Log_working_2-way'!$D175="","",B176^('Log_working_2-way'!$D175))</f>
        <v>2.6044302729451743</v>
      </c>
      <c r="L176" s="55">
        <f t="shared" si="27"/>
        <v>0.6112469437652811</v>
      </c>
      <c r="M176" s="55">
        <f t="shared" si="28"/>
        <v>0.38875305623471879</v>
      </c>
      <c r="N176" s="56">
        <v>100</v>
      </c>
      <c r="O176" s="56">
        <f t="shared" si="29"/>
        <v>37.106918238993707</v>
      </c>
      <c r="P176" s="56">
        <f t="shared" si="30"/>
        <v>60</v>
      </c>
      <c r="Q176" s="56">
        <f t="shared" si="31"/>
        <v>40</v>
      </c>
      <c r="R176" s="56">
        <f t="shared" si="32"/>
        <v>62.893081761006286</v>
      </c>
      <c r="S176" s="57">
        <f t="shared" si="33"/>
        <v>-2.8930817610062931</v>
      </c>
      <c r="T176" s="57">
        <f t="shared" si="34"/>
        <v>-2.893081761006286</v>
      </c>
      <c r="U176" t="s">
        <v>35</v>
      </c>
      <c r="V176" t="s">
        <v>72</v>
      </c>
      <c r="X176" t="s">
        <v>452</v>
      </c>
      <c r="Y176" s="42"/>
    </row>
    <row r="177" spans="1:25" ht="15" x14ac:dyDescent="0.25">
      <c r="A177">
        <v>2.44</v>
      </c>
      <c r="B177">
        <v>1.56</v>
      </c>
      <c r="C177" s="45">
        <f t="shared" si="26"/>
        <v>5.0861706599411471E-2</v>
      </c>
      <c r="D177" s="46">
        <f>IF(OR($A177="",$B177=""),"",A177*'MPTO_working_2-way'!$G176)</f>
        <v>2.5641025641025639</v>
      </c>
      <c r="E177" s="48">
        <f>IF(OR($A177="",$B177=""),"",B177*'MPTO_working_2-way'!$G176)</f>
        <v>1.639344262295082</v>
      </c>
      <c r="F177" s="46">
        <f>IF(OR($A177="",$B177=""),"",'MPTO_working_2-way'!D176)</f>
        <v>2.6014215418261344</v>
      </c>
      <c r="G177" s="48">
        <f>IF(OR($A177="",$B177=""),"",'MPTO_working_2-way'!E176)</f>
        <v>1.6244452031410037</v>
      </c>
      <c r="H177" s="46">
        <f>IF(OR($A177="",$B177=""),"",'OddsRatio_working_2-way'!M176)</f>
        <v>2.6035674514745457</v>
      </c>
      <c r="I177" s="46">
        <f>IF(OR($A177="",$B177=""),"",'OddsRatio_working_2-way'!N176)</f>
        <v>1.6236095644623239</v>
      </c>
      <c r="J177" s="46">
        <f>IF('Log_working_2-way'!$D176="","",A177^('Log_working_2-way'!$D176))</f>
        <v>2.6213601840763054</v>
      </c>
      <c r="K177" s="48">
        <f>IF('Log_working_2-way'!$D176="","",B177^('Log_working_2-way'!$D176))</f>
        <v>1.616766101584739</v>
      </c>
      <c r="L177" s="55">
        <f t="shared" si="27"/>
        <v>0.39</v>
      </c>
      <c r="M177" s="55">
        <f t="shared" si="28"/>
        <v>0.61</v>
      </c>
      <c r="N177" s="56">
        <v>100</v>
      </c>
      <c r="O177" s="56">
        <f t="shared" si="29"/>
        <v>59.016393442622956</v>
      </c>
      <c r="P177" s="56">
        <f t="shared" si="30"/>
        <v>35.897435897435898</v>
      </c>
      <c r="Q177" s="56">
        <f t="shared" si="31"/>
        <v>64.102564102564102</v>
      </c>
      <c r="R177" s="56">
        <f t="shared" si="32"/>
        <v>40.983606557377051</v>
      </c>
      <c r="S177" s="57">
        <f t="shared" si="33"/>
        <v>-5.0861706599411463</v>
      </c>
      <c r="T177" s="57">
        <f t="shared" si="34"/>
        <v>-5.0861706599411534</v>
      </c>
      <c r="U177" t="s">
        <v>445</v>
      </c>
      <c r="V177" t="s">
        <v>446</v>
      </c>
      <c r="X177" t="s">
        <v>452</v>
      </c>
      <c r="Y177" s="42"/>
    </row>
    <row r="178" spans="1:25" ht="15" x14ac:dyDescent="0.25">
      <c r="A178">
        <v>1.87</v>
      </c>
      <c r="B178">
        <v>1.95</v>
      </c>
      <c r="C178" s="45">
        <f t="shared" si="26"/>
        <v>4.7579871109282745E-2</v>
      </c>
      <c r="D178" s="46">
        <f>IF(OR($A178="",$B178=""),"",A178*'MPTO_working_2-way'!$G177)</f>
        <v>1.9589743589743589</v>
      </c>
      <c r="E178" s="48">
        <f>IF(OR($A178="",$B178=""),"",B178*'MPTO_working_2-way'!$G177)</f>
        <v>2.0427807486631013</v>
      </c>
      <c r="F178" s="46">
        <f>IF(OR($A178="",$B178=""),"",'MPTO_working_2-way'!D177)</f>
        <v>1.9570642694217093</v>
      </c>
      <c r="G178" s="48">
        <f>IF(OR($A178="",$B178=""),"",'MPTO_working_2-way'!E177)</f>
        <v>2.0448619094350202</v>
      </c>
      <c r="H178" s="46">
        <f>IF(OR($A178="",$B178=""),"",'OddsRatio_working_2-way'!M177)</f>
        <v>1.9569688990161649</v>
      </c>
      <c r="I178" s="46">
        <f>IF(OR($A178="",$B178=""),"",'OddsRatio_working_2-way'!N177)</f>
        <v>2.0449660391555815</v>
      </c>
      <c r="J178" s="46">
        <f>IF('Log_working_2-way'!$D177="","",A178^('Log_working_2-way'!$D177))</f>
        <v>1.9560900444564779</v>
      </c>
      <c r="K178" s="48">
        <f>IF('Log_working_2-way'!$D177="","",B178^('Log_working_2-way'!$D177))</f>
        <v>2.0459265900711681</v>
      </c>
      <c r="L178" s="55">
        <f t="shared" si="27"/>
        <v>0.51047120418848169</v>
      </c>
      <c r="M178" s="55">
        <f t="shared" si="28"/>
        <v>0.48952879581151837</v>
      </c>
      <c r="N178" s="56">
        <v>100</v>
      </c>
      <c r="O178" s="56">
        <f t="shared" si="29"/>
        <v>46.524064171122987</v>
      </c>
      <c r="P178" s="56">
        <f t="shared" si="30"/>
        <v>48.717948717948723</v>
      </c>
      <c r="Q178" s="56">
        <f t="shared" si="31"/>
        <v>51.282051282051292</v>
      </c>
      <c r="R178" s="56">
        <f t="shared" si="32"/>
        <v>53.475935828876999</v>
      </c>
      <c r="S178" s="57">
        <f t="shared" si="33"/>
        <v>-4.7579871109283047</v>
      </c>
      <c r="T178" s="57">
        <f t="shared" si="34"/>
        <v>-4.7579871109282763</v>
      </c>
      <c r="U178" t="s">
        <v>92</v>
      </c>
      <c r="V178" t="s">
        <v>447</v>
      </c>
      <c r="X178" t="s">
        <v>452</v>
      </c>
      <c r="Y178" s="42"/>
    </row>
    <row r="179" spans="1:25" ht="15" x14ac:dyDescent="0.25">
      <c r="A179">
        <v>2.29</v>
      </c>
      <c r="B179">
        <v>1.66</v>
      </c>
      <c r="C179" s="45">
        <f t="shared" si="26"/>
        <v>3.9090861261640519E-2</v>
      </c>
      <c r="D179" s="46">
        <f>IF(OR($A179="",$B179=""),"",A179*'MPTO_working_2-way'!$G178)</f>
        <v>2.3795180722891569</v>
      </c>
      <c r="E179" s="48">
        <f>IF(OR($A179="",$B179=""),"",B179*'MPTO_working_2-way'!$G178)</f>
        <v>1.7248908296943233</v>
      </c>
      <c r="F179" s="46">
        <f>IF(OR($A179="",$B179=""),"",'MPTO_working_2-way'!D178)</f>
        <v>2.3973008765844739</v>
      </c>
      <c r="G179" s="48">
        <f>IF(OR($A179="",$B179=""),"",'MPTO_working_2-way'!E178)</f>
        <v>1.7156654781784539</v>
      </c>
      <c r="H179" s="46">
        <f>IF(OR($A179="",$B179=""),"",'OddsRatio_working_2-way'!M178)</f>
        <v>2.3980505908390635</v>
      </c>
      <c r="I179" s="46">
        <f>IF(OR($A179="",$B179=""),"",'OddsRatio_working_2-way'!N178)</f>
        <v>1.7152816976385905</v>
      </c>
      <c r="J179" s="46">
        <f>IF('Log_working_2-way'!$D178="","",A179^('Log_working_2-way'!$D178))</f>
        <v>2.4063151286043962</v>
      </c>
      <c r="K179" s="48">
        <f>IF('Log_working_2-way'!$D178="","",B179^('Log_working_2-way'!$D178))</f>
        <v>1.7110781784678428</v>
      </c>
      <c r="L179" s="55">
        <f t="shared" si="27"/>
        <v>0.42025316455696199</v>
      </c>
      <c r="M179" s="55">
        <f t="shared" si="28"/>
        <v>0.57974683544303796</v>
      </c>
      <c r="N179" s="56">
        <v>100</v>
      </c>
      <c r="O179" s="56">
        <f t="shared" si="29"/>
        <v>56.331877729257641</v>
      </c>
      <c r="P179" s="56">
        <f t="shared" si="30"/>
        <v>39.759036144578317</v>
      </c>
      <c r="Q179" s="56">
        <f t="shared" si="31"/>
        <v>60.24096385542169</v>
      </c>
      <c r="R179" s="56">
        <f t="shared" si="32"/>
        <v>43.668122270742359</v>
      </c>
      <c r="S179" s="57">
        <f t="shared" si="33"/>
        <v>-3.9090861261640484</v>
      </c>
      <c r="T179" s="57">
        <f t="shared" si="34"/>
        <v>-3.9090861261640413</v>
      </c>
      <c r="U179" t="s">
        <v>173</v>
      </c>
      <c r="V179" t="s">
        <v>448</v>
      </c>
      <c r="X179" t="s">
        <v>452</v>
      </c>
      <c r="Y179" s="42"/>
    </row>
    <row r="180" spans="1:25" ht="15" x14ac:dyDescent="0.25">
      <c r="A180">
        <v>2.78</v>
      </c>
      <c r="B180">
        <v>1.47</v>
      </c>
      <c r="C180" s="45">
        <f t="shared" si="26"/>
        <v>3.9984339059364826E-2</v>
      </c>
      <c r="D180" s="46">
        <f>IF(OR($A180="",$B180=""),"",A180*'MPTO_working_2-way'!$G179)</f>
        <v>2.8911564625850339</v>
      </c>
      <c r="E180" s="48">
        <f>IF(OR($A180="",$B180=""),"",B180*'MPTO_working_2-way'!$G179)</f>
        <v>1.5287769784172662</v>
      </c>
      <c r="F180" s="46">
        <f>IF(OR($A180="",$B180=""),"",'MPTO_working_2-way'!D179)</f>
        <v>2.9436000864366494</v>
      </c>
      <c r="G180" s="48">
        <f>IF(OR($A180="",$B180=""),"",'MPTO_working_2-way'!E179)</f>
        <v>1.5145091353815365</v>
      </c>
      <c r="H180" s="46">
        <f>IF(OR($A180="",$B180=""),"",'OddsRatio_working_2-way'!M179)</f>
        <v>2.9460817152815526</v>
      </c>
      <c r="I180" s="46">
        <f>IF(OR($A180="",$B180=""),"",'OddsRatio_working_2-way'!N179)</f>
        <v>1.5138530371810843</v>
      </c>
      <c r="J180" s="46">
        <f>IF('Log_working_2-way'!$D179="","",A180^('Log_working_2-way'!$D179))</f>
        <v>2.971193219657303</v>
      </c>
      <c r="K180" s="48">
        <f>IF('Log_working_2-way'!$D179="","",B180^('Log_working_2-way'!$D179))</f>
        <v>1.5073069397899939</v>
      </c>
      <c r="L180" s="55">
        <f t="shared" si="27"/>
        <v>0.34588235294117647</v>
      </c>
      <c r="M180" s="55">
        <f t="shared" si="28"/>
        <v>0.65411764705882347</v>
      </c>
      <c r="N180" s="56">
        <v>100</v>
      </c>
      <c r="O180" s="56">
        <f t="shared" si="29"/>
        <v>64.02877697841727</v>
      </c>
      <c r="P180" s="56">
        <f t="shared" si="30"/>
        <v>31.972789115646258</v>
      </c>
      <c r="Q180" s="56">
        <f t="shared" si="31"/>
        <v>68.027210884353735</v>
      </c>
      <c r="R180" s="56">
        <f t="shared" si="32"/>
        <v>35.971223021582738</v>
      </c>
      <c r="S180" s="57">
        <f t="shared" si="33"/>
        <v>-3.9984339059364657</v>
      </c>
      <c r="T180" s="57">
        <f t="shared" si="34"/>
        <v>-3.99843390593648</v>
      </c>
      <c r="U180" t="s">
        <v>58</v>
      </c>
      <c r="V180" t="s">
        <v>156</v>
      </c>
      <c r="X180" t="s">
        <v>452</v>
      </c>
      <c r="Y180" s="42"/>
    </row>
    <row r="181" spans="1:25" ht="15" x14ac:dyDescent="0.25">
      <c r="A181">
        <v>3.02</v>
      </c>
      <c r="B181">
        <v>1.4</v>
      </c>
      <c r="C181" s="45">
        <f t="shared" si="26"/>
        <v>4.5411542100283864E-2</v>
      </c>
      <c r="D181" s="46">
        <f>IF(OR($A181="",$B181=""),"",A181*'MPTO_working_2-way'!$G180)</f>
        <v>3.1571428571428575</v>
      </c>
      <c r="E181" s="48">
        <f>IF(OR($A181="",$B181=""),"",B181*'MPTO_working_2-way'!$G180)</f>
        <v>1.4635761589403973</v>
      </c>
      <c r="F181" s="46">
        <f>IF(OR($A181="",$B181=""),"",'MPTO_working_2-way'!D180)</f>
        <v>3.2423312883435584</v>
      </c>
      <c r="G181" s="48">
        <f>IF(OR($A181="",$B181=""),"",'MPTO_working_2-way'!E180)</f>
        <v>1.4459644322845417</v>
      </c>
      <c r="H181" s="46">
        <f>IF(OR($A181="",$B181=""),"",'OddsRatio_working_2-way'!M180)</f>
        <v>3.2472205054244236</v>
      </c>
      <c r="I181" s="46">
        <f>IF(OR($A181="",$B181=""),"",'OddsRatio_working_2-way'!N180)</f>
        <v>1.4449941594899844</v>
      </c>
      <c r="J181" s="46">
        <f>IF('Log_working_2-way'!$D180="","",A181^('Log_working_2-way'!$D180))</f>
        <v>3.2890903194128835</v>
      </c>
      <c r="K181" s="48">
        <f>IF('Log_working_2-way'!$D180="","",B181^('Log_working_2-way'!$D180))</f>
        <v>1.4368547590781025</v>
      </c>
      <c r="L181" s="55">
        <f t="shared" si="27"/>
        <v>0.31674208144796379</v>
      </c>
      <c r="M181" s="55">
        <f t="shared" si="28"/>
        <v>0.68325791855203621</v>
      </c>
      <c r="N181" s="56">
        <v>100</v>
      </c>
      <c r="O181" s="56">
        <f t="shared" si="29"/>
        <v>66.88741721854305</v>
      </c>
      <c r="P181" s="56">
        <f t="shared" si="30"/>
        <v>28.571428571428573</v>
      </c>
      <c r="Q181" s="56">
        <f t="shared" si="31"/>
        <v>71.428571428571431</v>
      </c>
      <c r="R181" s="56">
        <f t="shared" si="32"/>
        <v>33.112582781456958</v>
      </c>
      <c r="S181" s="57">
        <f t="shared" si="33"/>
        <v>-4.541154210028381</v>
      </c>
      <c r="T181" s="57">
        <f t="shared" si="34"/>
        <v>-4.5411542100283846</v>
      </c>
      <c r="U181" t="s">
        <v>157</v>
      </c>
      <c r="V181" t="s">
        <v>151</v>
      </c>
      <c r="X181" t="s">
        <v>452</v>
      </c>
      <c r="Y181" s="42"/>
    </row>
    <row r="182" spans="1:25" ht="15" x14ac:dyDescent="0.25">
      <c r="A182">
        <v>3.05</v>
      </c>
      <c r="B182">
        <v>1.4</v>
      </c>
      <c r="C182" s="45">
        <f t="shared" si="26"/>
        <v>4.2154566744730726E-2</v>
      </c>
      <c r="D182" s="46">
        <f>IF(OR($A182="",$B182=""),"",A182*'MPTO_working_2-way'!$G181)</f>
        <v>3.1785714285714284</v>
      </c>
      <c r="E182" s="48">
        <f>IF(OR($A182="",$B182=""),"",B182*'MPTO_working_2-way'!$G181)</f>
        <v>1.459016393442623</v>
      </c>
      <c r="F182" s="46">
        <f>IF(OR($A182="",$B182=""),"",'MPTO_working_2-way'!D181)</f>
        <v>3.2595419847328246</v>
      </c>
      <c r="G182" s="48">
        <f>IF(OR($A182="",$B182=""),"",'MPTO_working_2-way'!E181)</f>
        <v>1.4425675675675675</v>
      </c>
      <c r="H182" s="46">
        <f>IF(OR($A182="",$B182=""),"",'OddsRatio_working_2-way'!M181)</f>
        <v>3.2638462845343543</v>
      </c>
      <c r="I182" s="46">
        <f>IF(OR($A182="",$B182=""),"",'OddsRatio_working_2-way'!N181)</f>
        <v>1.4417261042993865</v>
      </c>
      <c r="J182" s="46">
        <f>IF('Log_working_2-way'!$D181="","",A182^('Log_working_2-way'!$D181))</f>
        <v>3.3034556848249981</v>
      </c>
      <c r="K182" s="48">
        <f>IF('Log_working_2-way'!$D181="","",B182^('Log_working_2-way'!$D181))</f>
        <v>1.434130340160263</v>
      </c>
      <c r="L182" s="55">
        <f t="shared" si="27"/>
        <v>0.3146067415730337</v>
      </c>
      <c r="M182" s="55">
        <f t="shared" si="28"/>
        <v>0.6853932584269663</v>
      </c>
      <c r="N182" s="56">
        <v>100</v>
      </c>
      <c r="O182" s="56">
        <f t="shared" si="29"/>
        <v>67.21311475409837</v>
      </c>
      <c r="P182" s="56">
        <f t="shared" si="30"/>
        <v>28.571428571428573</v>
      </c>
      <c r="Q182" s="56">
        <f t="shared" si="31"/>
        <v>71.428571428571431</v>
      </c>
      <c r="R182" s="56">
        <f t="shared" si="32"/>
        <v>32.786885245901644</v>
      </c>
      <c r="S182" s="57">
        <f t="shared" si="33"/>
        <v>-4.2154566744730602</v>
      </c>
      <c r="T182" s="57">
        <f t="shared" si="34"/>
        <v>-4.2154566744730708</v>
      </c>
      <c r="U182" t="s">
        <v>162</v>
      </c>
      <c r="V182" t="s">
        <v>160</v>
      </c>
      <c r="X182" t="s">
        <v>452</v>
      </c>
      <c r="Y182" s="42"/>
    </row>
    <row r="183" spans="1:25" ht="15" x14ac:dyDescent="0.25">
      <c r="A183">
        <v>1.99</v>
      </c>
      <c r="B183">
        <v>1.86</v>
      </c>
      <c r="C183" s="45">
        <f t="shared" si="26"/>
        <v>4.0146971416220811E-2</v>
      </c>
      <c r="D183" s="46">
        <f>IF(OR($A183="",$B183=""),"",A183*'MPTO_working_2-way'!$G182)</f>
        <v>2.0698924731182795</v>
      </c>
      <c r="E183" s="48">
        <f>IF(OR($A183="",$B183=""),"",B183*'MPTO_working_2-way'!$G182)</f>
        <v>1.9346733668341709</v>
      </c>
      <c r="F183" s="46">
        <f>IF(OR($A183="",$B183=""),"",'MPTO_working_2-way'!D182)</f>
        <v>2.0728005824046591</v>
      </c>
      <c r="G183" s="48">
        <f>IF(OR($A183="",$B183=""),"",'MPTO_working_2-way'!E182)</f>
        <v>1.9321396878425641</v>
      </c>
      <c r="H183" s="46">
        <f>IF(OR($A183="",$B183=""),"",'OddsRatio_working_2-way'!M182)</f>
        <v>2.0729225464578858</v>
      </c>
      <c r="I183" s="46">
        <f>IF(OR($A183="",$B183=""),"",'OddsRatio_working_2-way'!N182)</f>
        <v>1.9320337272260424</v>
      </c>
      <c r="J183" s="46">
        <f>IF('Log_working_2-way'!$D182="","",A183^('Log_working_2-way'!$D182))</f>
        <v>2.0742570920821759</v>
      </c>
      <c r="K183" s="48">
        <f>IF('Log_working_2-way'!$D182="","",B183^('Log_working_2-way'!$D182))</f>
        <v>1.9308758651633173</v>
      </c>
      <c r="L183" s="55">
        <f t="shared" si="27"/>
        <v>0.48311688311688311</v>
      </c>
      <c r="M183" s="55">
        <f t="shared" si="28"/>
        <v>0.51688311688311683</v>
      </c>
      <c r="N183" s="56">
        <v>100</v>
      </c>
      <c r="O183" s="56">
        <f t="shared" si="29"/>
        <v>49.748743718592962</v>
      </c>
      <c r="P183" s="56">
        <f t="shared" si="30"/>
        <v>46.236559139784944</v>
      </c>
      <c r="Q183" s="56">
        <f t="shared" si="31"/>
        <v>53.763440860215049</v>
      </c>
      <c r="R183" s="56">
        <f t="shared" si="32"/>
        <v>50.251256281407031</v>
      </c>
      <c r="S183" s="57">
        <f t="shared" si="33"/>
        <v>-4.0146971416220865</v>
      </c>
      <c r="T183" s="57">
        <f t="shared" si="34"/>
        <v>-4.0146971416220865</v>
      </c>
      <c r="U183" t="s">
        <v>127</v>
      </c>
      <c r="V183" t="s">
        <v>165</v>
      </c>
      <c r="X183" t="s">
        <v>452</v>
      </c>
      <c r="Y183" s="42"/>
    </row>
    <row r="184" spans="1:25" ht="15" x14ac:dyDescent="0.25">
      <c r="A184">
        <v>2.33</v>
      </c>
      <c r="B184">
        <v>1.63</v>
      </c>
      <c r="C184" s="45">
        <f t="shared" si="26"/>
        <v>4.2681481871560623E-2</v>
      </c>
      <c r="D184" s="46">
        <f>IF(OR($A184="",$B184=""),"",A184*'MPTO_working_2-way'!$G183)</f>
        <v>2.4294478527607364</v>
      </c>
      <c r="E184" s="48">
        <f>IF(OR($A184="",$B184=""),"",B184*'MPTO_working_2-way'!$G183)</f>
        <v>1.6995708154506437</v>
      </c>
      <c r="F184" s="46">
        <f>IF(OR($A184="",$B184=""),"",'MPTO_working_2-way'!D183)</f>
        <v>2.4519190419316312</v>
      </c>
      <c r="G184" s="48">
        <f>IF(OR($A184="",$B184=""),"",'MPTO_working_2-way'!E183)</f>
        <v>1.6887436359189842</v>
      </c>
      <c r="H184" s="46">
        <f>IF(OR($A184="",$B184=""),"",'OddsRatio_working_2-way'!M183)</f>
        <v>2.4529663145135583</v>
      </c>
      <c r="I184" s="46">
        <f>IF(OR($A184="",$B184=""),"",'OddsRatio_working_2-way'!N183)</f>
        <v>1.688247201611685</v>
      </c>
      <c r="J184" s="46">
        <f>IF('Log_working_2-way'!$D183="","",A184^('Log_working_2-way'!$D183))</f>
        <v>2.4634823063272657</v>
      </c>
      <c r="K184" s="48">
        <f>IF('Log_working_2-way'!$D183="","",B184^('Log_working_2-way'!$D183))</f>
        <v>1.6833017356452447</v>
      </c>
      <c r="L184" s="55">
        <f t="shared" si="27"/>
        <v>0.4116161616161616</v>
      </c>
      <c r="M184" s="55">
        <f t="shared" si="28"/>
        <v>0.58838383838383845</v>
      </c>
      <c r="N184" s="56">
        <v>100</v>
      </c>
      <c r="O184" s="56">
        <f t="shared" si="29"/>
        <v>57.081545064377686</v>
      </c>
      <c r="P184" s="56">
        <f t="shared" si="30"/>
        <v>38.650306748466257</v>
      </c>
      <c r="Q184" s="56">
        <f t="shared" si="31"/>
        <v>61.349693251533743</v>
      </c>
      <c r="R184" s="56">
        <f t="shared" si="32"/>
        <v>42.918454935622321</v>
      </c>
      <c r="S184" s="57">
        <f t="shared" si="33"/>
        <v>-4.2681481871560578</v>
      </c>
      <c r="T184" s="57">
        <f t="shared" si="34"/>
        <v>-4.2681481871560649</v>
      </c>
      <c r="U184" t="s">
        <v>169</v>
      </c>
      <c r="V184" t="s">
        <v>124</v>
      </c>
      <c r="X184" t="s">
        <v>452</v>
      </c>
      <c r="Y184" s="42"/>
    </row>
    <row r="185" spans="1:25" ht="15" x14ac:dyDescent="0.25">
      <c r="A185">
        <v>1.81</v>
      </c>
      <c r="B185">
        <v>2.0499999999999998</v>
      </c>
      <c r="C185" s="45">
        <f t="shared" si="26"/>
        <v>4.0291065894084488E-2</v>
      </c>
      <c r="D185" s="46">
        <f>IF(OR($A185="",$B185=""),"",A185*'MPTO_working_2-way'!$G184)</f>
        <v>1.882926829268293</v>
      </c>
      <c r="E185" s="48">
        <f>IF(OR($A185="",$B185=""),"",B185*'MPTO_working_2-way'!$G184)</f>
        <v>2.132596685082873</v>
      </c>
      <c r="F185" s="46">
        <f>IF(OR($A185="",$B185=""),"",'MPTO_working_2-way'!D184)</f>
        <v>1.8784963928616634</v>
      </c>
      <c r="G185" s="48">
        <f>IF(OR($A185="",$B185=""),"",'MPTO_working_2-way'!E184)</f>
        <v>2.1383086010661287</v>
      </c>
      <c r="H185" s="46">
        <f>IF(OR($A185="",$B185=""),"",'OddsRatio_working_2-way'!M184)</f>
        <v>1.8783100656536802</v>
      </c>
      <c r="I185" s="46">
        <f>IF(OR($A185="",$B185=""),"",'OddsRatio_working_2-way'!N184)</f>
        <v>2.1385500851066221</v>
      </c>
      <c r="J185" s="46">
        <f>IF('Log_working_2-way'!$D184="","",A185^('Log_working_2-way'!$D184))</f>
        <v>1.8762874687184776</v>
      </c>
      <c r="K185" s="48">
        <f>IF('Log_working_2-way'!$D184="","",B185^('Log_working_2-way'!$D184))</f>
        <v>2.1411780217081708</v>
      </c>
      <c r="L185" s="55">
        <f t="shared" si="27"/>
        <v>0.53108808290155429</v>
      </c>
      <c r="M185" s="55">
        <f t="shared" si="28"/>
        <v>0.4689119170984456</v>
      </c>
      <c r="N185" s="56">
        <v>100</v>
      </c>
      <c r="O185" s="56">
        <f t="shared" si="29"/>
        <v>44.751381215469614</v>
      </c>
      <c r="P185" s="56">
        <f t="shared" si="30"/>
        <v>51.219512195121943</v>
      </c>
      <c r="Q185" s="56">
        <f t="shared" si="31"/>
        <v>48.780487804878057</v>
      </c>
      <c r="R185" s="56">
        <f t="shared" si="32"/>
        <v>55.248618784530393</v>
      </c>
      <c r="S185" s="57">
        <f t="shared" si="33"/>
        <v>-4.0291065894084426</v>
      </c>
      <c r="T185" s="57">
        <f t="shared" si="34"/>
        <v>-4.0291065894084497</v>
      </c>
      <c r="U185" t="s">
        <v>175</v>
      </c>
      <c r="V185" t="s">
        <v>144</v>
      </c>
      <c r="X185" t="s">
        <v>453</v>
      </c>
      <c r="Y185" s="42"/>
    </row>
    <row r="186" spans="1:25" ht="15" x14ac:dyDescent="0.25">
      <c r="A186"/>
      <c r="B186"/>
      <c r="C186" s="45"/>
      <c r="D186" s="46"/>
      <c r="E186" s="48"/>
      <c r="F186" s="46"/>
      <c r="G186" s="48"/>
      <c r="H186" s="46"/>
      <c r="I186" s="46"/>
      <c r="J186" s="46"/>
      <c r="K186" s="48"/>
      <c r="L186" s="55"/>
      <c r="M186" s="55"/>
      <c r="N186" s="56"/>
      <c r="O186" s="56"/>
      <c r="P186" s="56"/>
      <c r="Q186" s="56"/>
      <c r="R186" s="56"/>
      <c r="S186" s="57"/>
      <c r="T186" s="57"/>
      <c r="U186"/>
      <c r="V186"/>
      <c r="X186"/>
      <c r="Y186" s="42"/>
    </row>
    <row r="187" spans="1:25" ht="15" x14ac:dyDescent="0.25">
      <c r="A187"/>
      <c r="B187"/>
      <c r="C187" s="45"/>
      <c r="D187" s="46"/>
      <c r="E187" s="48"/>
      <c r="F187" s="46"/>
      <c r="G187" s="48"/>
      <c r="H187" s="46"/>
      <c r="I187" s="46"/>
      <c r="J187" s="46"/>
      <c r="K187" s="48"/>
      <c r="L187" s="55"/>
      <c r="M187" s="55"/>
      <c r="N187" s="56"/>
      <c r="O187" s="56"/>
      <c r="P187" s="56"/>
      <c r="Q187" s="56"/>
      <c r="R187" s="56"/>
      <c r="S187" s="57"/>
      <c r="T187" s="57"/>
      <c r="U187"/>
      <c r="V187"/>
      <c r="X187"/>
      <c r="Y187" s="42"/>
    </row>
    <row r="188" spans="1:25" s="52" customFormat="1" ht="15" x14ac:dyDescent="0.25">
      <c r="A188"/>
      <c r="B188"/>
      <c r="C188" s="45"/>
      <c r="D188" s="46"/>
      <c r="E188" s="48"/>
      <c r="F188" s="46"/>
      <c r="G188" s="48"/>
      <c r="H188" s="46"/>
      <c r="I188" s="46"/>
      <c r="J188" s="46"/>
      <c r="K188" s="48"/>
      <c r="L188" s="55"/>
      <c r="M188" s="55"/>
      <c r="N188" s="56"/>
      <c r="O188" s="56"/>
      <c r="P188" s="56"/>
      <c r="Q188" s="56"/>
      <c r="R188" s="56"/>
      <c r="S188" s="57"/>
      <c r="T188" s="57"/>
      <c r="U188"/>
      <c r="V188"/>
      <c r="X188"/>
      <c r="Y188" s="42"/>
    </row>
    <row r="189" spans="1:25" s="52" customFormat="1" ht="15" x14ac:dyDescent="0.25">
      <c r="A189"/>
      <c r="B189"/>
      <c r="C189" s="45"/>
      <c r="D189" s="46"/>
      <c r="E189" s="48"/>
      <c r="F189" s="46"/>
      <c r="G189" s="48"/>
      <c r="H189" s="46"/>
      <c r="I189" s="46"/>
      <c r="J189" s="46"/>
      <c r="K189" s="48"/>
      <c r="L189" s="55"/>
      <c r="M189" s="55"/>
      <c r="N189" s="56"/>
      <c r="O189" s="56"/>
      <c r="P189" s="56"/>
      <c r="Q189" s="56"/>
      <c r="R189" s="56"/>
      <c r="S189" s="57"/>
      <c r="T189" s="57"/>
      <c r="U189"/>
      <c r="V189"/>
      <c r="X189"/>
      <c r="Y189" s="53"/>
    </row>
    <row r="190" spans="1:25" ht="15" x14ac:dyDescent="0.25">
      <c r="A190"/>
      <c r="B190"/>
      <c r="C190" s="45"/>
      <c r="D190" s="46"/>
      <c r="E190" s="48"/>
      <c r="F190" s="46"/>
      <c r="G190" s="48"/>
      <c r="H190" s="46"/>
      <c r="I190" s="46"/>
      <c r="J190" s="46"/>
      <c r="K190" s="48"/>
      <c r="L190" s="55"/>
      <c r="M190" s="55"/>
      <c r="N190" s="56"/>
      <c r="O190" s="56"/>
      <c r="P190" s="56"/>
      <c r="Q190" s="56"/>
      <c r="R190" s="56"/>
      <c r="S190" s="57"/>
      <c r="T190" s="57"/>
      <c r="U190"/>
      <c r="V190"/>
      <c r="X190"/>
      <c r="Y190" s="42"/>
    </row>
    <row r="191" spans="1:25" ht="15" x14ac:dyDescent="0.25">
      <c r="A191"/>
      <c r="B191"/>
      <c r="C191" s="45"/>
      <c r="D191" s="46"/>
      <c r="E191" s="48"/>
      <c r="F191" s="46"/>
      <c r="G191" s="48"/>
      <c r="H191" s="46"/>
      <c r="I191" s="46"/>
      <c r="J191" s="46"/>
      <c r="K191" s="48"/>
      <c r="L191" s="55"/>
      <c r="M191" s="55"/>
      <c r="N191" s="56"/>
      <c r="O191" s="56"/>
      <c r="P191" s="56"/>
      <c r="Q191" s="56"/>
      <c r="R191" s="56"/>
      <c r="S191" s="57"/>
      <c r="T191" s="57"/>
      <c r="U191"/>
      <c r="V191"/>
      <c r="X191"/>
      <c r="Y191" s="53"/>
    </row>
    <row r="192" spans="1:25" s="52" customFormat="1" ht="15" x14ac:dyDescent="0.25">
      <c r="A192" s="44"/>
      <c r="B192" s="44"/>
      <c r="C192" s="45"/>
      <c r="D192" s="46"/>
      <c r="E192" s="48"/>
      <c r="F192" s="46"/>
      <c r="G192" s="48"/>
      <c r="H192" s="46"/>
      <c r="I192" s="46"/>
      <c r="J192" s="46"/>
      <c r="K192" s="48"/>
      <c r="L192" s="55"/>
      <c r="M192" s="55"/>
      <c r="N192" s="56"/>
      <c r="O192" s="56"/>
      <c r="P192" s="56"/>
      <c r="Q192" s="56"/>
      <c r="R192" s="56"/>
      <c r="S192" s="57"/>
      <c r="T192" s="57"/>
      <c r="U192" s="44"/>
      <c r="V192" s="44"/>
      <c r="X192" s="44"/>
      <c r="Y192" s="53"/>
    </row>
    <row r="193" spans="1:25" ht="15" x14ac:dyDescent="0.25">
      <c r="A193"/>
      <c r="B193"/>
      <c r="C193" s="45"/>
      <c r="D193" s="46"/>
      <c r="E193" s="48"/>
      <c r="F193" s="46"/>
      <c r="G193" s="48"/>
      <c r="H193" s="46"/>
      <c r="I193" s="46"/>
      <c r="J193" s="46"/>
      <c r="K193" s="48"/>
      <c r="L193" s="55"/>
      <c r="M193" s="55"/>
      <c r="N193" s="56"/>
      <c r="O193" s="56"/>
      <c r="P193" s="56"/>
      <c r="Q193" s="56"/>
      <c r="R193" s="56"/>
      <c r="S193" s="57"/>
      <c r="T193" s="57"/>
      <c r="U193"/>
      <c r="V193"/>
      <c r="X193"/>
      <c r="Y193" s="42"/>
    </row>
    <row r="194" spans="1:25" ht="15" x14ac:dyDescent="0.25">
      <c r="A194"/>
      <c r="B194"/>
      <c r="C194" s="45"/>
      <c r="D194" s="46"/>
      <c r="E194" s="48"/>
      <c r="F194" s="46"/>
      <c r="G194" s="48"/>
      <c r="H194" s="46"/>
      <c r="I194" s="46"/>
      <c r="J194" s="46"/>
      <c r="K194" s="48"/>
      <c r="L194" s="55"/>
      <c r="M194" s="55"/>
      <c r="N194" s="56"/>
      <c r="O194" s="56"/>
      <c r="P194" s="56"/>
      <c r="Q194" s="56"/>
      <c r="R194" s="56"/>
      <c r="S194" s="57"/>
      <c r="T194" s="57"/>
      <c r="U194"/>
      <c r="V194"/>
      <c r="X194"/>
      <c r="Y194" s="42"/>
    </row>
    <row r="195" spans="1:25" ht="15" x14ac:dyDescent="0.25">
      <c r="A195"/>
      <c r="B195"/>
      <c r="C195" s="45"/>
      <c r="D195" s="46"/>
      <c r="E195" s="48"/>
      <c r="F195" s="46"/>
      <c r="G195" s="48"/>
      <c r="H195" s="46"/>
      <c r="I195" s="46"/>
      <c r="J195" s="46"/>
      <c r="K195" s="48"/>
      <c r="L195" s="55"/>
      <c r="M195" s="55"/>
      <c r="N195" s="56"/>
      <c r="O195" s="56"/>
      <c r="P195" s="56"/>
      <c r="Q195" s="56"/>
      <c r="R195" s="56"/>
      <c r="S195" s="57"/>
      <c r="T195" s="57"/>
      <c r="U195"/>
      <c r="V195"/>
      <c r="X195"/>
      <c r="Y195" s="42"/>
    </row>
    <row r="196" spans="1:25" ht="15" x14ac:dyDescent="0.25">
      <c r="A196"/>
      <c r="B196"/>
      <c r="C196" s="45"/>
      <c r="D196" s="46"/>
      <c r="E196" s="48"/>
      <c r="F196" s="46"/>
      <c r="G196" s="48"/>
      <c r="H196" s="46"/>
      <c r="I196" s="46"/>
      <c r="J196" s="46"/>
      <c r="K196" s="48"/>
      <c r="L196" s="55"/>
      <c r="M196" s="55"/>
      <c r="N196" s="56"/>
      <c r="O196" s="56"/>
      <c r="P196" s="56"/>
      <c r="Q196" s="56"/>
      <c r="R196" s="56"/>
      <c r="S196" s="57"/>
      <c r="T196" s="57"/>
      <c r="U196"/>
      <c r="V196"/>
      <c r="X196"/>
      <c r="Y196" s="42"/>
    </row>
    <row r="197" spans="1:25" ht="15" x14ac:dyDescent="0.25">
      <c r="A197"/>
      <c r="B197"/>
      <c r="C197" s="45"/>
      <c r="D197" s="46"/>
      <c r="E197" s="48"/>
      <c r="F197" s="46"/>
      <c r="G197" s="48"/>
      <c r="H197" s="46"/>
      <c r="I197" s="46"/>
      <c r="J197" s="46"/>
      <c r="K197" s="48"/>
      <c r="L197" s="55"/>
      <c r="M197" s="55"/>
      <c r="N197" s="56"/>
      <c r="O197" s="56"/>
      <c r="P197" s="56"/>
      <c r="Q197" s="56"/>
      <c r="R197" s="56"/>
      <c r="S197" s="57"/>
      <c r="T197" s="57"/>
      <c r="U197"/>
      <c r="V197"/>
      <c r="X197"/>
      <c r="Y197" s="42"/>
    </row>
    <row r="198" spans="1:25" ht="15" x14ac:dyDescent="0.25">
      <c r="A198"/>
      <c r="B198"/>
      <c r="C198" s="45"/>
      <c r="D198" s="46"/>
      <c r="E198" s="48"/>
      <c r="F198" s="46"/>
      <c r="G198" s="48"/>
      <c r="H198" s="46"/>
      <c r="I198" s="46"/>
      <c r="J198" s="46"/>
      <c r="K198" s="48"/>
      <c r="L198" s="55"/>
      <c r="M198" s="55"/>
      <c r="N198" s="56"/>
      <c r="O198" s="56"/>
      <c r="P198" s="56"/>
      <c r="Q198" s="56"/>
      <c r="R198" s="56"/>
      <c r="S198" s="57"/>
      <c r="T198" s="57"/>
      <c r="U198"/>
      <c r="V198"/>
      <c r="X198"/>
      <c r="Y198" s="42"/>
    </row>
    <row r="199" spans="1:25" ht="15" x14ac:dyDescent="0.25">
      <c r="A199"/>
      <c r="B199"/>
      <c r="C199" s="45"/>
      <c r="D199" s="46"/>
      <c r="E199" s="48"/>
      <c r="F199" s="46"/>
      <c r="G199" s="48"/>
      <c r="H199" s="46"/>
      <c r="I199" s="46"/>
      <c r="J199" s="46"/>
      <c r="K199" s="48"/>
      <c r="L199" s="55"/>
      <c r="M199" s="55"/>
      <c r="N199" s="56"/>
      <c r="O199" s="56"/>
      <c r="P199" s="56"/>
      <c r="Q199" s="56"/>
      <c r="R199" s="56"/>
      <c r="S199" s="57"/>
      <c r="T199" s="57"/>
      <c r="U199"/>
      <c r="V199"/>
      <c r="X199"/>
      <c r="Y199" s="42"/>
    </row>
    <row r="200" spans="1:25" ht="15" x14ac:dyDescent="0.25">
      <c r="A200"/>
      <c r="B200"/>
      <c r="C200" s="45"/>
      <c r="D200" s="46"/>
      <c r="E200" s="48"/>
      <c r="F200" s="46"/>
      <c r="G200" s="48"/>
      <c r="H200" s="46"/>
      <c r="I200" s="46"/>
      <c r="J200" s="46"/>
      <c r="K200" s="48"/>
      <c r="L200" s="55"/>
      <c r="M200" s="55"/>
      <c r="N200" s="56"/>
      <c r="O200" s="56"/>
      <c r="P200" s="56"/>
      <c r="Q200" s="56"/>
      <c r="R200" s="56"/>
      <c r="S200" s="57"/>
      <c r="T200" s="57"/>
      <c r="U200"/>
      <c r="V200"/>
      <c r="X200"/>
      <c r="Y200" s="42"/>
    </row>
    <row r="201" spans="1:25" ht="15" x14ac:dyDescent="0.25">
      <c r="A201"/>
      <c r="B201"/>
      <c r="C201" s="45"/>
      <c r="D201" s="46"/>
      <c r="E201" s="48"/>
      <c r="F201" s="46"/>
      <c r="G201" s="48"/>
      <c r="H201" s="46"/>
      <c r="I201" s="46"/>
      <c r="J201" s="46"/>
      <c r="K201" s="48"/>
      <c r="L201" s="55"/>
      <c r="M201" s="55"/>
      <c r="N201" s="56"/>
      <c r="O201" s="56"/>
      <c r="P201" s="56"/>
      <c r="Q201" s="56"/>
      <c r="R201" s="56"/>
      <c r="S201" s="57"/>
      <c r="T201" s="57"/>
      <c r="U201"/>
      <c r="V201"/>
      <c r="X201"/>
      <c r="Y201" s="42"/>
    </row>
    <row r="202" spans="1:25" ht="15" x14ac:dyDescent="0.25">
      <c r="A202"/>
      <c r="B202"/>
      <c r="C202" s="45"/>
      <c r="D202" s="46"/>
      <c r="E202" s="48"/>
      <c r="F202" s="46"/>
      <c r="G202" s="48"/>
      <c r="H202" s="46"/>
      <c r="I202" s="46"/>
      <c r="J202" s="46"/>
      <c r="K202" s="48"/>
      <c r="L202" s="55"/>
      <c r="M202" s="55"/>
      <c r="N202" s="56"/>
      <c r="O202" s="56"/>
      <c r="P202" s="56"/>
      <c r="Q202" s="56"/>
      <c r="R202" s="56"/>
      <c r="S202" s="57"/>
      <c r="T202" s="57"/>
      <c r="U202"/>
      <c r="V202"/>
      <c r="X202"/>
      <c r="Y202" s="42"/>
    </row>
    <row r="203" spans="1:25" ht="15" x14ac:dyDescent="0.25">
      <c r="A203"/>
      <c r="B203"/>
      <c r="C203" s="45"/>
      <c r="D203" s="46"/>
      <c r="E203" s="48"/>
      <c r="F203" s="46"/>
      <c r="G203" s="48"/>
      <c r="H203" s="46"/>
      <c r="I203" s="46"/>
      <c r="J203" s="46"/>
      <c r="K203" s="48"/>
      <c r="L203" s="55"/>
      <c r="M203" s="55"/>
      <c r="N203" s="56"/>
      <c r="O203" s="56"/>
      <c r="P203" s="56"/>
      <c r="Q203" s="56"/>
      <c r="R203" s="56"/>
      <c r="S203" s="57"/>
      <c r="T203" s="57"/>
      <c r="U203"/>
      <c r="V203"/>
      <c r="X203"/>
      <c r="Y203" s="42"/>
    </row>
    <row r="204" spans="1:25" ht="15" x14ac:dyDescent="0.25">
      <c r="A204"/>
      <c r="B204"/>
      <c r="C204" s="45"/>
      <c r="D204" s="46"/>
      <c r="E204" s="48"/>
      <c r="F204" s="46"/>
      <c r="G204" s="48"/>
      <c r="H204" s="46"/>
      <c r="I204" s="46"/>
      <c r="J204" s="46"/>
      <c r="K204" s="48"/>
      <c r="L204" s="55"/>
      <c r="M204" s="55"/>
      <c r="N204" s="56"/>
      <c r="O204" s="56"/>
      <c r="P204" s="56"/>
      <c r="Q204" s="56"/>
      <c r="R204" s="56"/>
      <c r="S204" s="57"/>
      <c r="T204" s="57"/>
      <c r="U204"/>
      <c r="V204"/>
      <c r="X204"/>
      <c r="Y204" s="42"/>
    </row>
    <row r="205" spans="1:25" ht="15" x14ac:dyDescent="0.25">
      <c r="A205"/>
      <c r="B205"/>
      <c r="C205" s="45"/>
      <c r="D205" s="46"/>
      <c r="E205" s="48"/>
      <c r="F205" s="46"/>
      <c r="G205" s="48"/>
      <c r="H205" s="46"/>
      <c r="I205" s="46"/>
      <c r="J205" s="46"/>
      <c r="K205" s="48"/>
      <c r="L205" s="55"/>
      <c r="M205" s="55"/>
      <c r="N205" s="56"/>
      <c r="O205" s="56"/>
      <c r="P205" s="56"/>
      <c r="Q205" s="56"/>
      <c r="R205" s="56"/>
      <c r="S205" s="57"/>
      <c r="T205" s="57"/>
      <c r="U205"/>
      <c r="V205"/>
      <c r="X205"/>
      <c r="Y205" s="42"/>
    </row>
    <row r="206" spans="1:25" ht="15" x14ac:dyDescent="0.25">
      <c r="A206"/>
      <c r="B206"/>
      <c r="C206" s="45"/>
      <c r="D206" s="46"/>
      <c r="E206" s="48"/>
      <c r="F206" s="46"/>
      <c r="G206" s="48"/>
      <c r="H206" s="46"/>
      <c r="I206" s="46"/>
      <c r="J206" s="46"/>
      <c r="K206" s="48"/>
      <c r="L206" s="55"/>
      <c r="M206" s="55"/>
      <c r="N206" s="56"/>
      <c r="O206" s="56"/>
      <c r="P206" s="56"/>
      <c r="Q206" s="56"/>
      <c r="R206" s="56"/>
      <c r="S206" s="57"/>
      <c r="T206" s="57"/>
      <c r="U206"/>
      <c r="V206"/>
      <c r="X206"/>
      <c r="Y206" s="42"/>
    </row>
    <row r="207" spans="1:25" ht="15" x14ac:dyDescent="0.25">
      <c r="A207"/>
      <c r="B207"/>
      <c r="C207" s="45"/>
      <c r="D207" s="46"/>
      <c r="E207" s="48"/>
      <c r="F207" s="46"/>
      <c r="G207" s="48"/>
      <c r="H207" s="46"/>
      <c r="I207" s="46"/>
      <c r="J207" s="46"/>
      <c r="K207" s="48"/>
      <c r="L207" s="55"/>
      <c r="M207" s="55"/>
      <c r="N207" s="56"/>
      <c r="O207" s="56"/>
      <c r="P207" s="56"/>
      <c r="Q207" s="56"/>
      <c r="R207" s="56"/>
      <c r="S207" s="57"/>
      <c r="T207" s="57"/>
      <c r="U207"/>
      <c r="V207"/>
      <c r="X207"/>
      <c r="Y207" s="42"/>
    </row>
    <row r="208" spans="1:25" ht="15" x14ac:dyDescent="0.25">
      <c r="A208"/>
      <c r="B208"/>
      <c r="C208" s="45"/>
      <c r="D208" s="46"/>
      <c r="E208" s="48"/>
      <c r="F208" s="46"/>
      <c r="G208" s="48"/>
      <c r="H208" s="46"/>
      <c r="I208" s="46"/>
      <c r="J208" s="46"/>
      <c r="K208" s="48"/>
      <c r="L208" s="55"/>
      <c r="M208" s="55"/>
      <c r="N208" s="56"/>
      <c r="O208" s="56"/>
      <c r="P208" s="56"/>
      <c r="Q208" s="56"/>
      <c r="R208" s="56"/>
      <c r="S208" s="57"/>
      <c r="T208" s="57"/>
      <c r="U208"/>
      <c r="V208"/>
      <c r="X208"/>
      <c r="Y208" s="42"/>
    </row>
    <row r="209" spans="1:25" ht="15" x14ac:dyDescent="0.25">
      <c r="A209"/>
      <c r="B209"/>
      <c r="C209" s="45"/>
      <c r="D209" s="46"/>
      <c r="E209" s="48"/>
      <c r="F209" s="46"/>
      <c r="G209" s="48"/>
      <c r="H209" s="46"/>
      <c r="I209" s="46"/>
      <c r="J209" s="46"/>
      <c r="K209" s="48"/>
      <c r="L209" s="55"/>
      <c r="M209" s="55"/>
      <c r="N209" s="56"/>
      <c r="O209" s="56"/>
      <c r="P209" s="56"/>
      <c r="Q209" s="56"/>
      <c r="R209" s="56"/>
      <c r="S209" s="57"/>
      <c r="T209" s="57"/>
      <c r="U209"/>
      <c r="V209"/>
      <c r="X209"/>
      <c r="Y209" s="42"/>
    </row>
    <row r="210" spans="1:25" ht="15" x14ac:dyDescent="0.25">
      <c r="A210"/>
      <c r="B210"/>
      <c r="C210" s="45"/>
      <c r="D210" s="46"/>
      <c r="E210" s="48"/>
      <c r="F210" s="46"/>
      <c r="G210" s="48"/>
      <c r="H210" s="46"/>
      <c r="I210" s="46"/>
      <c r="J210" s="46"/>
      <c r="K210" s="48"/>
      <c r="L210" s="55"/>
      <c r="M210" s="55"/>
      <c r="N210" s="56"/>
      <c r="O210" s="56"/>
      <c r="P210" s="56"/>
      <c r="Q210" s="56"/>
      <c r="R210" s="56"/>
      <c r="S210" s="57"/>
      <c r="T210" s="57"/>
      <c r="U210"/>
      <c r="V210"/>
      <c r="X210"/>
      <c r="Y210" s="42"/>
    </row>
    <row r="211" spans="1:25" ht="15" x14ac:dyDescent="0.25">
      <c r="A211"/>
      <c r="B211"/>
      <c r="C211" s="45"/>
      <c r="D211" s="46"/>
      <c r="E211" s="48"/>
      <c r="F211" s="46"/>
      <c r="G211" s="48"/>
      <c r="H211" s="46"/>
      <c r="I211" s="46"/>
      <c r="J211" s="46"/>
      <c r="K211" s="48"/>
      <c r="L211" s="55"/>
      <c r="M211" s="55"/>
      <c r="N211" s="56"/>
      <c r="O211" s="56"/>
      <c r="P211" s="56"/>
      <c r="Q211" s="56"/>
      <c r="R211" s="56"/>
      <c r="S211" s="57"/>
      <c r="T211" s="57"/>
      <c r="U211"/>
      <c r="V211"/>
      <c r="X211"/>
      <c r="Y211" s="42"/>
    </row>
    <row r="212" spans="1:25" ht="15" x14ac:dyDescent="0.25">
      <c r="A212"/>
      <c r="B212"/>
      <c r="C212" s="45"/>
      <c r="D212" s="46"/>
      <c r="E212" s="48"/>
      <c r="F212" s="46"/>
      <c r="G212" s="48"/>
      <c r="H212" s="46"/>
      <c r="I212" s="46"/>
      <c r="J212" s="46"/>
      <c r="K212" s="48"/>
      <c r="L212" s="55"/>
      <c r="M212" s="55"/>
      <c r="N212" s="56"/>
      <c r="O212" s="56"/>
      <c r="P212" s="56"/>
      <c r="Q212" s="56"/>
      <c r="R212" s="56"/>
      <c r="S212" s="57"/>
      <c r="T212" s="57"/>
      <c r="U212"/>
      <c r="V212"/>
      <c r="X212"/>
      <c r="Y212" s="42"/>
    </row>
    <row r="213" spans="1:25" ht="15" x14ac:dyDescent="0.25">
      <c r="A213"/>
      <c r="B213"/>
      <c r="C213" s="45"/>
      <c r="D213" s="46"/>
      <c r="E213" s="48"/>
      <c r="F213" s="46"/>
      <c r="G213" s="48"/>
      <c r="H213" s="46"/>
      <c r="I213" s="46"/>
      <c r="J213" s="46"/>
      <c r="K213" s="48"/>
      <c r="L213" s="55"/>
      <c r="M213" s="55"/>
      <c r="N213" s="56"/>
      <c r="O213" s="56"/>
      <c r="P213" s="56"/>
      <c r="Q213" s="56"/>
      <c r="R213" s="56"/>
      <c r="S213" s="57"/>
      <c r="T213" s="57"/>
      <c r="U213"/>
      <c r="V213"/>
      <c r="X213"/>
      <c r="Y213" s="42"/>
    </row>
    <row r="214" spans="1:25" ht="15" x14ac:dyDescent="0.25">
      <c r="A214"/>
      <c r="B214"/>
      <c r="C214" s="45"/>
      <c r="D214" s="46"/>
      <c r="E214" s="48"/>
      <c r="F214" s="46"/>
      <c r="G214" s="48"/>
      <c r="H214" s="46"/>
      <c r="I214" s="46"/>
      <c r="J214" s="46"/>
      <c r="K214" s="48"/>
      <c r="L214" s="55"/>
      <c r="M214" s="55"/>
      <c r="N214" s="56"/>
      <c r="O214" s="56"/>
      <c r="P214" s="56"/>
      <c r="Q214" s="56"/>
      <c r="R214" s="56"/>
      <c r="S214" s="57"/>
      <c r="T214" s="57"/>
      <c r="U214"/>
      <c r="V214"/>
      <c r="X214"/>
      <c r="Y214" s="42"/>
    </row>
    <row r="215" spans="1:25" ht="15" x14ac:dyDescent="0.25">
      <c r="A215"/>
      <c r="B215"/>
      <c r="C215" s="45"/>
      <c r="D215" s="46"/>
      <c r="E215" s="48"/>
      <c r="F215" s="46"/>
      <c r="G215" s="48"/>
      <c r="H215" s="46"/>
      <c r="I215" s="46"/>
      <c r="J215" s="46"/>
      <c r="K215" s="48"/>
      <c r="L215" s="55"/>
      <c r="M215" s="55"/>
      <c r="N215" s="56"/>
      <c r="O215" s="56"/>
      <c r="P215" s="56"/>
      <c r="Q215" s="56"/>
      <c r="R215" s="56"/>
      <c r="S215" s="57"/>
      <c r="T215" s="57"/>
      <c r="U215"/>
      <c r="V215"/>
      <c r="X215"/>
      <c r="Y215" s="42"/>
    </row>
    <row r="216" spans="1:25" ht="15" x14ac:dyDescent="0.25">
      <c r="A216"/>
      <c r="B216"/>
      <c r="C216" s="45"/>
      <c r="D216" s="46"/>
      <c r="E216" s="48"/>
      <c r="F216" s="46"/>
      <c r="G216" s="48"/>
      <c r="H216" s="46"/>
      <c r="I216" s="46"/>
      <c r="J216" s="46"/>
      <c r="K216" s="48"/>
      <c r="L216" s="55"/>
      <c r="M216" s="55"/>
      <c r="N216" s="56"/>
      <c r="O216" s="56"/>
      <c r="P216" s="56"/>
      <c r="Q216" s="56"/>
      <c r="R216" s="56"/>
      <c r="S216" s="57"/>
      <c r="T216" s="57"/>
      <c r="U216"/>
      <c r="V216"/>
      <c r="X216"/>
      <c r="Y216" s="42"/>
    </row>
    <row r="217" spans="1:25" ht="15" x14ac:dyDescent="0.25">
      <c r="A217"/>
      <c r="B217"/>
      <c r="C217" s="45"/>
      <c r="D217" s="46"/>
      <c r="E217" s="48"/>
      <c r="F217" s="46"/>
      <c r="G217" s="48"/>
      <c r="H217" s="46"/>
      <c r="I217" s="46"/>
      <c r="J217" s="46"/>
      <c r="K217" s="48"/>
      <c r="L217" s="55"/>
      <c r="M217" s="55"/>
      <c r="N217" s="56"/>
      <c r="O217" s="56"/>
      <c r="P217" s="56"/>
      <c r="Q217" s="56"/>
      <c r="R217" s="56"/>
      <c r="S217" s="57"/>
      <c r="T217" s="57"/>
      <c r="U217"/>
      <c r="V217"/>
      <c r="X217"/>
      <c r="Y217" s="42"/>
    </row>
    <row r="218" spans="1:25" ht="15" x14ac:dyDescent="0.25">
      <c r="A218"/>
      <c r="B218"/>
      <c r="C218" s="45"/>
      <c r="D218" s="46"/>
      <c r="E218" s="48"/>
      <c r="F218" s="46"/>
      <c r="G218" s="48"/>
      <c r="H218" s="46"/>
      <c r="I218" s="46"/>
      <c r="J218" s="46"/>
      <c r="K218" s="48"/>
      <c r="L218" s="55"/>
      <c r="M218" s="55"/>
      <c r="N218" s="56"/>
      <c r="O218" s="56"/>
      <c r="P218" s="56"/>
      <c r="Q218" s="56"/>
      <c r="R218" s="56"/>
      <c r="S218" s="57"/>
      <c r="T218" s="57"/>
      <c r="U218"/>
      <c r="V218"/>
      <c r="X218"/>
      <c r="Y218" s="42"/>
    </row>
    <row r="219" spans="1:25" ht="15" x14ac:dyDescent="0.25">
      <c r="A219"/>
      <c r="B219"/>
      <c r="C219" s="45"/>
      <c r="D219" s="46"/>
      <c r="E219" s="48"/>
      <c r="F219" s="46"/>
      <c r="G219" s="48"/>
      <c r="H219" s="46"/>
      <c r="I219" s="46"/>
      <c r="J219" s="46"/>
      <c r="K219" s="48"/>
      <c r="L219" s="55"/>
      <c r="M219" s="55"/>
      <c r="N219" s="56"/>
      <c r="O219" s="56"/>
      <c r="P219" s="56"/>
      <c r="Q219" s="56"/>
      <c r="R219" s="56"/>
      <c r="S219" s="57"/>
      <c r="T219" s="57"/>
      <c r="U219"/>
      <c r="V219"/>
      <c r="X219"/>
      <c r="Y219" s="42"/>
    </row>
    <row r="220" spans="1:25" ht="15" x14ac:dyDescent="0.25">
      <c r="A220"/>
      <c r="B220"/>
      <c r="C220" s="45"/>
      <c r="D220" s="46"/>
      <c r="E220" s="48"/>
      <c r="F220" s="46"/>
      <c r="G220" s="48"/>
      <c r="H220" s="46"/>
      <c r="I220" s="46"/>
      <c r="J220" s="46"/>
      <c r="K220" s="48"/>
      <c r="L220" s="55"/>
      <c r="M220" s="55"/>
      <c r="N220" s="56"/>
      <c r="O220" s="56"/>
      <c r="P220" s="56"/>
      <c r="Q220" s="56"/>
      <c r="R220" s="56"/>
      <c r="S220" s="57"/>
      <c r="T220" s="57"/>
      <c r="U220"/>
      <c r="V220"/>
      <c r="X220"/>
      <c r="Y220" s="42"/>
    </row>
    <row r="221" spans="1:25" ht="15" x14ac:dyDescent="0.25">
      <c r="A221"/>
      <c r="B221"/>
      <c r="C221" s="45"/>
      <c r="D221" s="46"/>
      <c r="E221" s="48"/>
      <c r="F221" s="46"/>
      <c r="G221" s="48"/>
      <c r="H221" s="46"/>
      <c r="I221" s="46"/>
      <c r="J221" s="46"/>
      <c r="K221" s="48"/>
      <c r="L221" s="55"/>
      <c r="M221" s="55"/>
      <c r="N221" s="56"/>
      <c r="O221" s="56"/>
      <c r="P221" s="56"/>
      <c r="Q221" s="56"/>
      <c r="R221" s="56"/>
      <c r="S221" s="57"/>
      <c r="T221" s="57"/>
      <c r="U221"/>
      <c r="V221"/>
      <c r="X221"/>
      <c r="Y221" s="42"/>
    </row>
    <row r="222" spans="1:25" ht="15" x14ac:dyDescent="0.25">
      <c r="A222"/>
      <c r="B222"/>
      <c r="C222" s="45"/>
      <c r="D222" s="46"/>
      <c r="E222" s="48"/>
      <c r="F222" s="46"/>
      <c r="G222" s="48"/>
      <c r="H222" s="46"/>
      <c r="I222" s="46"/>
      <c r="J222" s="46"/>
      <c r="K222" s="48"/>
      <c r="L222" s="55"/>
      <c r="M222" s="55"/>
      <c r="N222" s="56"/>
      <c r="O222" s="56"/>
      <c r="P222" s="56"/>
      <c r="Q222" s="56"/>
      <c r="R222" s="56"/>
      <c r="S222" s="57"/>
      <c r="T222" s="57"/>
      <c r="U222"/>
      <c r="V222"/>
      <c r="X222"/>
      <c r="Y222" s="42"/>
    </row>
    <row r="223" spans="1:25" ht="15" x14ac:dyDescent="0.25">
      <c r="A223"/>
      <c r="B223"/>
      <c r="C223" s="45"/>
      <c r="D223" s="46"/>
      <c r="E223" s="48"/>
      <c r="F223" s="46"/>
      <c r="G223" s="48"/>
      <c r="H223" s="46"/>
      <c r="I223" s="46"/>
      <c r="J223" s="46"/>
      <c r="K223" s="48"/>
      <c r="L223" s="55"/>
      <c r="M223" s="55"/>
      <c r="N223" s="56"/>
      <c r="O223" s="56"/>
      <c r="P223" s="56"/>
      <c r="Q223" s="56"/>
      <c r="R223" s="56"/>
      <c r="S223" s="57"/>
      <c r="T223" s="57"/>
      <c r="U223"/>
      <c r="V223"/>
      <c r="X223"/>
      <c r="Y223" s="53"/>
    </row>
    <row r="224" spans="1:25" ht="15" x14ac:dyDescent="0.25">
      <c r="A224"/>
      <c r="B224"/>
      <c r="C224" s="45"/>
      <c r="D224" s="46"/>
      <c r="E224" s="48"/>
      <c r="F224" s="46"/>
      <c r="G224" s="48"/>
      <c r="H224" s="46"/>
      <c r="I224" s="46"/>
      <c r="J224" s="46"/>
      <c r="K224" s="48"/>
      <c r="L224" s="55"/>
      <c r="M224" s="55"/>
      <c r="N224" s="56"/>
      <c r="O224" s="56"/>
      <c r="P224" s="56"/>
      <c r="Q224" s="56"/>
      <c r="R224" s="56"/>
      <c r="S224" s="57"/>
      <c r="T224" s="57"/>
      <c r="U224"/>
      <c r="V224"/>
      <c r="X224"/>
      <c r="Y224" s="42"/>
    </row>
    <row r="225" spans="1:25" ht="15" x14ac:dyDescent="0.25">
      <c r="A225"/>
      <c r="B225"/>
      <c r="C225" s="45"/>
      <c r="D225" s="46"/>
      <c r="E225" s="48"/>
      <c r="F225" s="46"/>
      <c r="G225" s="48"/>
      <c r="H225" s="46"/>
      <c r="I225" s="46"/>
      <c r="J225" s="46"/>
      <c r="K225" s="48"/>
      <c r="L225" s="55"/>
      <c r="M225" s="55"/>
      <c r="N225" s="56"/>
      <c r="O225" s="56"/>
      <c r="P225" s="56"/>
      <c r="Q225" s="56"/>
      <c r="R225" s="56"/>
      <c r="S225" s="57"/>
      <c r="T225" s="57"/>
      <c r="U225"/>
      <c r="V225"/>
      <c r="X225"/>
      <c r="Y225" s="42"/>
    </row>
    <row r="226" spans="1:25" ht="15" x14ac:dyDescent="0.25">
      <c r="A226"/>
      <c r="B226"/>
      <c r="C226" s="45"/>
      <c r="D226" s="46"/>
      <c r="E226" s="48"/>
      <c r="F226" s="46"/>
      <c r="G226" s="48"/>
      <c r="H226" s="46"/>
      <c r="I226" s="46"/>
      <c r="J226" s="46"/>
      <c r="K226" s="48"/>
      <c r="L226" s="55"/>
      <c r="M226" s="55"/>
      <c r="N226" s="56"/>
      <c r="O226" s="56"/>
      <c r="P226" s="56"/>
      <c r="Q226" s="56"/>
      <c r="R226" s="56"/>
      <c r="S226" s="57"/>
      <c r="T226" s="57"/>
      <c r="U226"/>
      <c r="V226"/>
      <c r="X226"/>
      <c r="Y226" s="42"/>
    </row>
    <row r="227" spans="1:25" ht="15" x14ac:dyDescent="0.25">
      <c r="A227"/>
      <c r="B227"/>
      <c r="C227" s="45"/>
      <c r="D227" s="46"/>
      <c r="E227" s="48"/>
      <c r="F227" s="46"/>
      <c r="G227" s="48"/>
      <c r="H227" s="46"/>
      <c r="I227" s="46"/>
      <c r="J227" s="46"/>
      <c r="K227" s="48"/>
      <c r="L227" s="55"/>
      <c r="M227" s="55"/>
      <c r="N227" s="56"/>
      <c r="O227" s="56"/>
      <c r="P227" s="56"/>
      <c r="Q227" s="56"/>
      <c r="R227" s="56"/>
      <c r="S227" s="57"/>
      <c r="T227" s="57"/>
      <c r="U227"/>
      <c r="V227"/>
      <c r="X227"/>
      <c r="Y227" s="42"/>
    </row>
    <row r="228" spans="1:25" ht="15" x14ac:dyDescent="0.25">
      <c r="A228"/>
      <c r="B228"/>
      <c r="C228" s="45"/>
      <c r="D228" s="46"/>
      <c r="E228" s="48"/>
      <c r="F228" s="46"/>
      <c r="G228" s="48"/>
      <c r="H228" s="46"/>
      <c r="I228" s="46"/>
      <c r="J228" s="46"/>
      <c r="K228" s="48"/>
      <c r="L228" s="55"/>
      <c r="M228" s="55"/>
      <c r="N228" s="56"/>
      <c r="O228" s="56"/>
      <c r="P228" s="56"/>
      <c r="Q228" s="56"/>
      <c r="R228" s="56"/>
      <c r="S228" s="57"/>
      <c r="T228" s="57"/>
      <c r="U228"/>
      <c r="V228"/>
      <c r="X228"/>
      <c r="Y228" s="42"/>
    </row>
    <row r="229" spans="1:25" ht="15" x14ac:dyDescent="0.25">
      <c r="A229"/>
      <c r="B229"/>
      <c r="C229" s="45"/>
      <c r="D229" s="46"/>
      <c r="E229" s="48"/>
      <c r="F229" s="46"/>
      <c r="G229" s="48"/>
      <c r="H229" s="46"/>
      <c r="I229" s="46"/>
      <c r="J229" s="46"/>
      <c r="K229" s="48"/>
      <c r="L229" s="55"/>
      <c r="M229" s="55"/>
      <c r="N229" s="56"/>
      <c r="O229" s="56"/>
      <c r="P229" s="56"/>
      <c r="Q229" s="56"/>
      <c r="R229" s="56"/>
      <c r="S229" s="57"/>
      <c r="T229" s="57"/>
      <c r="U229"/>
      <c r="V229"/>
      <c r="X229"/>
      <c r="Y229" s="42"/>
    </row>
    <row r="230" spans="1:25" ht="15" x14ac:dyDescent="0.25">
      <c r="A230"/>
      <c r="B230"/>
      <c r="C230" s="45"/>
      <c r="D230" s="46"/>
      <c r="E230" s="48"/>
      <c r="F230" s="46"/>
      <c r="G230" s="48"/>
      <c r="H230" s="46"/>
      <c r="I230" s="46"/>
      <c r="J230" s="46"/>
      <c r="K230" s="48"/>
      <c r="L230" s="55"/>
      <c r="M230" s="55"/>
      <c r="N230" s="56"/>
      <c r="O230" s="56"/>
      <c r="P230" s="56"/>
      <c r="Q230" s="56"/>
      <c r="R230" s="56"/>
      <c r="S230" s="57"/>
      <c r="T230" s="57"/>
      <c r="U230"/>
      <c r="V230"/>
      <c r="X230"/>
      <c r="Y230" s="53"/>
    </row>
    <row r="231" spans="1:25" s="52" customFormat="1" ht="15" x14ac:dyDescent="0.25">
      <c r="A231"/>
      <c r="B231"/>
      <c r="C231" s="45"/>
      <c r="D231" s="46"/>
      <c r="E231" s="48"/>
      <c r="F231" s="46"/>
      <c r="G231" s="48"/>
      <c r="H231" s="46"/>
      <c r="I231" s="46"/>
      <c r="J231" s="46"/>
      <c r="K231" s="48"/>
      <c r="L231" s="55"/>
      <c r="M231" s="55"/>
      <c r="N231" s="56"/>
      <c r="O231" s="56"/>
      <c r="P231" s="56"/>
      <c r="Q231" s="56"/>
      <c r="R231" s="56"/>
      <c r="S231" s="57"/>
      <c r="T231" s="57"/>
      <c r="U231"/>
      <c r="V231"/>
      <c r="X231"/>
      <c r="Y231" s="42"/>
    </row>
    <row r="232" spans="1:25" ht="15" x14ac:dyDescent="0.25">
      <c r="A232"/>
      <c r="B232"/>
      <c r="C232" s="45"/>
      <c r="D232" s="46"/>
      <c r="E232" s="48"/>
      <c r="F232" s="46"/>
      <c r="G232" s="48"/>
      <c r="H232" s="46"/>
      <c r="I232" s="46"/>
      <c r="J232" s="46"/>
      <c r="K232" s="48"/>
      <c r="L232" s="55"/>
      <c r="M232" s="55"/>
      <c r="N232" s="56"/>
      <c r="O232" s="56"/>
      <c r="P232" s="56"/>
      <c r="Q232" s="56"/>
      <c r="R232" s="56"/>
      <c r="S232" s="57"/>
      <c r="T232" s="57"/>
      <c r="U232"/>
      <c r="V232"/>
      <c r="X232"/>
      <c r="Y232" s="42"/>
    </row>
    <row r="233" spans="1:25" ht="15" x14ac:dyDescent="0.25">
      <c r="A233"/>
      <c r="B233"/>
      <c r="C233" s="45"/>
      <c r="D233" s="46"/>
      <c r="E233" s="48"/>
      <c r="F233" s="46"/>
      <c r="G233" s="48"/>
      <c r="H233" s="46"/>
      <c r="I233" s="46"/>
      <c r="J233" s="46"/>
      <c r="K233" s="48"/>
      <c r="L233" s="55"/>
      <c r="M233" s="55"/>
      <c r="N233" s="56"/>
      <c r="O233" s="56"/>
      <c r="P233" s="56"/>
      <c r="Q233" s="56"/>
      <c r="R233" s="56"/>
      <c r="S233" s="57"/>
      <c r="T233" s="57"/>
      <c r="U233"/>
      <c r="V233"/>
      <c r="X233"/>
      <c r="Y233" s="42"/>
    </row>
    <row r="234" spans="1:25" ht="15" x14ac:dyDescent="0.25">
      <c r="A234"/>
      <c r="B234"/>
      <c r="C234" s="45"/>
      <c r="D234" s="46"/>
      <c r="E234" s="48"/>
      <c r="F234" s="46"/>
      <c r="G234" s="48"/>
      <c r="H234" s="46"/>
      <c r="I234" s="46"/>
      <c r="J234" s="46"/>
      <c r="K234" s="48"/>
      <c r="L234" s="55"/>
      <c r="M234" s="55"/>
      <c r="N234" s="56"/>
      <c r="O234" s="56"/>
      <c r="P234" s="56"/>
      <c r="Q234" s="56"/>
      <c r="R234" s="56"/>
      <c r="S234" s="57"/>
      <c r="T234" s="57"/>
      <c r="U234"/>
      <c r="V234"/>
      <c r="X234"/>
      <c r="Y234" s="42"/>
    </row>
    <row r="235" spans="1:25" ht="15" x14ac:dyDescent="0.25">
      <c r="A235"/>
      <c r="B235"/>
      <c r="C235" s="45"/>
      <c r="D235" s="46"/>
      <c r="E235" s="48"/>
      <c r="F235" s="46"/>
      <c r="G235" s="48"/>
      <c r="H235" s="46"/>
      <c r="I235" s="46"/>
      <c r="J235" s="46"/>
      <c r="K235" s="48"/>
      <c r="L235" s="55"/>
      <c r="M235" s="55"/>
      <c r="N235" s="56"/>
      <c r="O235" s="56"/>
      <c r="P235" s="56"/>
      <c r="Q235" s="56"/>
      <c r="R235" s="56"/>
      <c r="S235" s="57"/>
      <c r="T235" s="57"/>
      <c r="U235"/>
      <c r="V235"/>
      <c r="X235"/>
      <c r="Y235" s="42"/>
    </row>
    <row r="236" spans="1:25" ht="15" x14ac:dyDescent="0.25">
      <c r="A236"/>
      <c r="B236"/>
      <c r="C236" s="45"/>
      <c r="D236" s="46"/>
      <c r="E236" s="48"/>
      <c r="F236" s="46"/>
      <c r="G236" s="48"/>
      <c r="H236" s="46"/>
      <c r="I236" s="46"/>
      <c r="J236" s="46"/>
      <c r="K236" s="48"/>
      <c r="L236" s="55"/>
      <c r="M236" s="55"/>
      <c r="N236" s="56"/>
      <c r="O236" s="56"/>
      <c r="P236" s="56"/>
      <c r="Q236" s="56"/>
      <c r="R236" s="56"/>
      <c r="S236" s="57"/>
      <c r="T236" s="57"/>
      <c r="U236"/>
      <c r="V236"/>
      <c r="X236"/>
      <c r="Y236" s="42"/>
    </row>
    <row r="237" spans="1:25" ht="15" x14ac:dyDescent="0.25">
      <c r="A237"/>
      <c r="B237"/>
      <c r="C237" s="45"/>
      <c r="D237" s="46"/>
      <c r="E237" s="48"/>
      <c r="F237" s="46"/>
      <c r="G237" s="48"/>
      <c r="H237" s="46"/>
      <c r="I237" s="46"/>
      <c r="J237" s="46"/>
      <c r="K237" s="48"/>
      <c r="L237" s="55"/>
      <c r="M237" s="55"/>
      <c r="N237" s="56"/>
      <c r="O237" s="56"/>
      <c r="P237" s="56"/>
      <c r="Q237" s="56"/>
      <c r="R237" s="56"/>
      <c r="S237" s="57"/>
      <c r="T237" s="57"/>
      <c r="U237"/>
      <c r="V237"/>
      <c r="X237"/>
      <c r="Y237" s="42"/>
    </row>
    <row r="238" spans="1:25" ht="15" x14ac:dyDescent="0.25">
      <c r="A238"/>
      <c r="B238"/>
      <c r="C238" s="45"/>
      <c r="D238" s="46"/>
      <c r="E238" s="48"/>
      <c r="F238" s="46"/>
      <c r="G238" s="48"/>
      <c r="H238" s="46"/>
      <c r="I238" s="46"/>
      <c r="J238" s="46"/>
      <c r="K238" s="48"/>
      <c r="L238" s="55"/>
      <c r="M238" s="55"/>
      <c r="N238" s="56"/>
      <c r="O238" s="56"/>
      <c r="P238" s="56"/>
      <c r="Q238" s="56"/>
      <c r="R238" s="56"/>
      <c r="S238" s="57"/>
      <c r="T238" s="57"/>
      <c r="U238"/>
      <c r="V238"/>
      <c r="X238"/>
      <c r="Y238" s="42"/>
    </row>
    <row r="239" spans="1:25" ht="15" x14ac:dyDescent="0.25">
      <c r="A239"/>
      <c r="B239"/>
      <c r="C239" s="45"/>
      <c r="D239" s="46"/>
      <c r="E239" s="48"/>
      <c r="F239" s="46"/>
      <c r="G239" s="48"/>
      <c r="H239" s="46"/>
      <c r="I239" s="46"/>
      <c r="J239" s="46"/>
      <c r="K239" s="48"/>
      <c r="L239" s="55"/>
      <c r="M239" s="55"/>
      <c r="N239" s="56"/>
      <c r="O239" s="56"/>
      <c r="P239" s="56"/>
      <c r="Q239" s="56"/>
      <c r="R239" s="56"/>
      <c r="S239" s="57"/>
      <c r="T239" s="57"/>
      <c r="U239"/>
      <c r="V239"/>
      <c r="X239"/>
      <c r="Y239" s="42"/>
    </row>
    <row r="240" spans="1:25" ht="15" x14ac:dyDescent="0.25">
      <c r="A240"/>
      <c r="B240"/>
      <c r="C240" s="45"/>
      <c r="D240" s="46"/>
      <c r="E240" s="48"/>
      <c r="F240" s="46"/>
      <c r="G240" s="48"/>
      <c r="H240" s="46"/>
      <c r="I240" s="46"/>
      <c r="J240" s="46"/>
      <c r="K240" s="48"/>
      <c r="L240" s="55"/>
      <c r="M240" s="55"/>
      <c r="N240" s="56"/>
      <c r="O240" s="56"/>
      <c r="P240" s="56"/>
      <c r="Q240" s="56"/>
      <c r="R240" s="56"/>
      <c r="S240" s="57"/>
      <c r="T240" s="57"/>
      <c r="U240"/>
      <c r="V240"/>
      <c r="X240"/>
      <c r="Y240" s="42"/>
    </row>
    <row r="241" spans="1:25" ht="15" x14ac:dyDescent="0.25">
      <c r="A241"/>
      <c r="B241"/>
      <c r="C241" s="45"/>
      <c r="D241" s="46"/>
      <c r="E241" s="48"/>
      <c r="F241" s="46"/>
      <c r="G241" s="48"/>
      <c r="H241" s="46"/>
      <c r="I241" s="46"/>
      <c r="J241" s="46"/>
      <c r="K241" s="48"/>
      <c r="L241" s="55"/>
      <c r="M241" s="55"/>
      <c r="N241" s="56"/>
      <c r="O241" s="56"/>
      <c r="P241" s="56"/>
      <c r="Q241" s="56"/>
      <c r="R241" s="56"/>
      <c r="S241" s="57"/>
      <c r="T241" s="57"/>
      <c r="U241"/>
      <c r="V241"/>
      <c r="X241"/>
      <c r="Y241" s="53"/>
    </row>
    <row r="242" spans="1:25" ht="15" x14ac:dyDescent="0.25">
      <c r="A242"/>
      <c r="B242"/>
      <c r="C242" s="45"/>
      <c r="D242" s="46"/>
      <c r="E242" s="48"/>
      <c r="F242" s="46"/>
      <c r="G242" s="48"/>
      <c r="H242" s="46"/>
      <c r="I242" s="46"/>
      <c r="J242" s="46"/>
      <c r="K242" s="48"/>
      <c r="L242" s="55"/>
      <c r="M242" s="55"/>
      <c r="N242" s="56"/>
      <c r="O242" s="56"/>
      <c r="P242" s="56"/>
      <c r="Q242" s="56"/>
      <c r="R242" s="56"/>
      <c r="S242" s="57"/>
      <c r="T242" s="57"/>
      <c r="U242"/>
      <c r="V242"/>
      <c r="X242"/>
      <c r="Y242" s="42"/>
    </row>
    <row r="243" spans="1:25" ht="15" x14ac:dyDescent="0.25">
      <c r="A243"/>
      <c r="B243"/>
      <c r="C243" s="45"/>
      <c r="D243" s="46"/>
      <c r="E243" s="48"/>
      <c r="F243" s="46"/>
      <c r="G243" s="48"/>
      <c r="H243" s="46"/>
      <c r="I243" s="46"/>
      <c r="J243" s="46"/>
      <c r="K243" s="48"/>
      <c r="L243" s="55"/>
      <c r="M243" s="55"/>
      <c r="N243" s="56"/>
      <c r="O243" s="56"/>
      <c r="P243" s="56"/>
      <c r="Q243" s="56"/>
      <c r="R243" s="56"/>
      <c r="S243" s="57"/>
      <c r="T243" s="57"/>
      <c r="U243"/>
      <c r="V243"/>
      <c r="X243"/>
      <c r="Y243" s="42"/>
    </row>
    <row r="244" spans="1:25" ht="15" x14ac:dyDescent="0.25">
      <c r="A244"/>
      <c r="B244"/>
      <c r="C244" s="45"/>
      <c r="D244" s="46"/>
      <c r="E244" s="48"/>
      <c r="F244" s="46"/>
      <c r="G244" s="48"/>
      <c r="H244" s="46"/>
      <c r="I244" s="46"/>
      <c r="J244" s="46"/>
      <c r="K244" s="48"/>
      <c r="L244" s="55"/>
      <c r="M244" s="55"/>
      <c r="N244" s="56"/>
      <c r="O244" s="56"/>
      <c r="P244" s="56"/>
      <c r="Q244" s="56"/>
      <c r="R244" s="56"/>
      <c r="S244" s="57"/>
      <c r="T244" s="57"/>
      <c r="U244"/>
      <c r="V244"/>
      <c r="X244"/>
      <c r="Y244" s="42"/>
    </row>
    <row r="245" spans="1:25" ht="15" x14ac:dyDescent="0.25">
      <c r="A245"/>
      <c r="B245"/>
      <c r="C245" s="45"/>
      <c r="D245" s="46"/>
      <c r="E245" s="48"/>
      <c r="F245" s="46"/>
      <c r="G245" s="48"/>
      <c r="H245" s="46"/>
      <c r="I245" s="46"/>
      <c r="J245" s="46"/>
      <c r="K245" s="48"/>
      <c r="L245" s="55"/>
      <c r="M245" s="55"/>
      <c r="N245" s="56"/>
      <c r="O245" s="56"/>
      <c r="P245" s="56"/>
      <c r="Q245" s="56"/>
      <c r="R245" s="56"/>
      <c r="S245" s="57"/>
      <c r="T245" s="57"/>
      <c r="U245"/>
      <c r="V245"/>
      <c r="X245"/>
      <c r="Y245" s="42"/>
    </row>
    <row r="246" spans="1:25" ht="15" x14ac:dyDescent="0.25">
      <c r="A246"/>
      <c r="B246"/>
      <c r="C246" s="45"/>
      <c r="D246" s="46"/>
      <c r="E246" s="48"/>
      <c r="F246" s="46"/>
      <c r="G246" s="48"/>
      <c r="H246" s="46"/>
      <c r="I246" s="46"/>
      <c r="J246" s="46"/>
      <c r="K246" s="48"/>
      <c r="L246" s="55"/>
      <c r="M246" s="55"/>
      <c r="N246" s="56"/>
      <c r="O246" s="56"/>
      <c r="P246" s="56"/>
      <c r="Q246" s="56"/>
      <c r="R246" s="56"/>
      <c r="S246" s="57"/>
      <c r="T246" s="57"/>
      <c r="U246"/>
      <c r="V246"/>
      <c r="X246"/>
      <c r="Y246" s="42"/>
    </row>
    <row r="247" spans="1:25" ht="15" x14ac:dyDescent="0.25">
      <c r="A247"/>
      <c r="B247"/>
      <c r="C247" s="45"/>
      <c r="D247" s="46"/>
      <c r="E247" s="48"/>
      <c r="F247" s="46"/>
      <c r="G247" s="48"/>
      <c r="H247" s="46"/>
      <c r="I247" s="46"/>
      <c r="J247" s="46"/>
      <c r="K247" s="48"/>
      <c r="L247" s="55"/>
      <c r="M247" s="55"/>
      <c r="N247" s="56"/>
      <c r="O247" s="56"/>
      <c r="P247" s="56"/>
      <c r="Q247" s="56"/>
      <c r="R247" s="56"/>
      <c r="S247" s="57"/>
      <c r="T247" s="57"/>
      <c r="U247"/>
      <c r="V247"/>
      <c r="X247"/>
      <c r="Y247" s="53"/>
    </row>
    <row r="248" spans="1:25" s="52" customFormat="1" ht="15" x14ac:dyDescent="0.25">
      <c r="A248"/>
      <c r="B248"/>
      <c r="C248" s="45"/>
      <c r="D248" s="46"/>
      <c r="E248" s="48"/>
      <c r="F248" s="46"/>
      <c r="G248" s="48"/>
      <c r="H248" s="46"/>
      <c r="I248" s="46"/>
      <c r="J248" s="46"/>
      <c r="K248" s="48"/>
      <c r="L248" s="55"/>
      <c r="M248" s="55"/>
      <c r="N248" s="56"/>
      <c r="O248" s="56"/>
      <c r="P248" s="56"/>
      <c r="Q248" s="56"/>
      <c r="R248" s="56"/>
      <c r="S248" s="57"/>
      <c r="T248" s="57"/>
      <c r="U248"/>
      <c r="V248"/>
      <c r="X248"/>
      <c r="Y248" s="42"/>
    </row>
    <row r="249" spans="1:25" ht="15" x14ac:dyDescent="0.25">
      <c r="A249"/>
      <c r="B249"/>
      <c r="C249" s="45"/>
      <c r="D249" s="46"/>
      <c r="E249" s="48"/>
      <c r="F249" s="46"/>
      <c r="G249" s="48"/>
      <c r="H249" s="46"/>
      <c r="I249" s="46"/>
      <c r="J249" s="46"/>
      <c r="K249" s="48"/>
      <c r="L249" s="55"/>
      <c r="M249" s="55"/>
      <c r="N249" s="56"/>
      <c r="O249" s="56"/>
      <c r="P249" s="56"/>
      <c r="Q249" s="56"/>
      <c r="R249" s="56"/>
      <c r="S249" s="57"/>
      <c r="T249" s="57"/>
      <c r="U249"/>
      <c r="V249"/>
      <c r="X249"/>
      <c r="Y249" s="42"/>
    </row>
    <row r="250" spans="1:25" ht="15" x14ac:dyDescent="0.25">
      <c r="A250"/>
      <c r="B250"/>
      <c r="C250" s="45"/>
      <c r="D250" s="46"/>
      <c r="E250" s="48"/>
      <c r="F250" s="46"/>
      <c r="G250" s="48"/>
      <c r="H250" s="46"/>
      <c r="I250" s="46"/>
      <c r="J250" s="46"/>
      <c r="K250" s="48"/>
      <c r="L250" s="55"/>
      <c r="M250" s="55"/>
      <c r="N250" s="56"/>
      <c r="O250" s="56"/>
      <c r="P250" s="56"/>
      <c r="Q250" s="56"/>
      <c r="R250" s="56"/>
      <c r="S250" s="57"/>
      <c r="T250" s="57"/>
      <c r="U250"/>
      <c r="V250"/>
      <c r="X250"/>
      <c r="Y250" s="42"/>
    </row>
    <row r="251" spans="1:25" ht="15" x14ac:dyDescent="0.25">
      <c r="A251"/>
      <c r="B251"/>
      <c r="C251" s="45"/>
      <c r="D251" s="46"/>
      <c r="E251" s="48"/>
      <c r="F251" s="46"/>
      <c r="G251" s="48"/>
      <c r="H251" s="46"/>
      <c r="I251" s="46"/>
      <c r="J251" s="46"/>
      <c r="K251" s="48"/>
      <c r="L251" s="55"/>
      <c r="M251" s="55"/>
      <c r="N251" s="56"/>
      <c r="O251" s="56"/>
      <c r="P251" s="56"/>
      <c r="Q251" s="56"/>
      <c r="R251" s="56"/>
      <c r="S251" s="57"/>
      <c r="T251" s="57"/>
      <c r="U251"/>
      <c r="V251"/>
      <c r="X251"/>
      <c r="Y251" s="42"/>
    </row>
    <row r="252" spans="1:25" ht="15" x14ac:dyDescent="0.25">
      <c r="A252"/>
      <c r="B252"/>
      <c r="C252" s="45"/>
      <c r="D252" s="46"/>
      <c r="E252" s="48"/>
      <c r="F252" s="46"/>
      <c r="G252" s="48"/>
      <c r="H252" s="46"/>
      <c r="I252" s="46"/>
      <c r="J252" s="46"/>
      <c r="K252" s="48"/>
      <c r="L252" s="55"/>
      <c r="M252" s="55"/>
      <c r="N252" s="56"/>
      <c r="O252" s="56"/>
      <c r="P252" s="56"/>
      <c r="Q252" s="56"/>
      <c r="R252" s="56"/>
      <c r="S252" s="57"/>
      <c r="T252" s="57"/>
      <c r="U252"/>
      <c r="V252"/>
      <c r="X252"/>
      <c r="Y252" s="42"/>
    </row>
    <row r="253" spans="1:25" ht="15" x14ac:dyDescent="0.25">
      <c r="A253"/>
      <c r="B253"/>
      <c r="C253" s="45"/>
      <c r="D253" s="46"/>
      <c r="E253" s="48"/>
      <c r="F253" s="46"/>
      <c r="G253" s="48"/>
      <c r="H253" s="46"/>
      <c r="I253" s="46"/>
      <c r="J253" s="46"/>
      <c r="K253" s="48"/>
      <c r="L253" s="55"/>
      <c r="M253" s="55"/>
      <c r="N253" s="56"/>
      <c r="O253" s="56"/>
      <c r="P253" s="56"/>
      <c r="Q253" s="56"/>
      <c r="R253" s="56"/>
      <c r="S253" s="57"/>
      <c r="T253" s="57"/>
      <c r="U253"/>
      <c r="V253"/>
      <c r="X253"/>
      <c r="Y253" s="42"/>
    </row>
    <row r="254" spans="1:25" ht="15" x14ac:dyDescent="0.25">
      <c r="A254"/>
      <c r="B254"/>
      <c r="C254" s="45"/>
      <c r="D254" s="46"/>
      <c r="E254" s="48"/>
      <c r="F254" s="46"/>
      <c r="G254" s="48"/>
      <c r="H254" s="46"/>
      <c r="I254" s="46"/>
      <c r="J254" s="46"/>
      <c r="K254" s="48"/>
      <c r="L254" s="55"/>
      <c r="M254" s="55"/>
      <c r="N254" s="56"/>
      <c r="O254" s="56"/>
      <c r="P254" s="56"/>
      <c r="Q254" s="56"/>
      <c r="R254" s="56"/>
      <c r="S254" s="57"/>
      <c r="T254" s="57"/>
      <c r="U254"/>
      <c r="V254"/>
      <c r="X254"/>
      <c r="Y254" s="42"/>
    </row>
    <row r="255" spans="1:25" ht="15" x14ac:dyDescent="0.25">
      <c r="A255"/>
      <c r="B255"/>
      <c r="C255" s="45"/>
      <c r="D255" s="46"/>
      <c r="E255" s="48"/>
      <c r="F255" s="46"/>
      <c r="G255" s="48"/>
      <c r="H255" s="46"/>
      <c r="I255" s="46"/>
      <c r="J255" s="46"/>
      <c r="K255" s="48"/>
      <c r="L255" s="55"/>
      <c r="M255" s="55"/>
      <c r="N255" s="56"/>
      <c r="O255" s="56"/>
      <c r="P255" s="56"/>
      <c r="Q255" s="56"/>
      <c r="R255" s="56"/>
      <c r="S255" s="57"/>
      <c r="T255" s="57"/>
      <c r="U255"/>
      <c r="V255"/>
      <c r="X255"/>
      <c r="Y255" s="42"/>
    </row>
    <row r="256" spans="1:25" ht="15" x14ac:dyDescent="0.25">
      <c r="A256"/>
      <c r="B256"/>
      <c r="C256" s="45"/>
      <c r="D256" s="46"/>
      <c r="E256" s="48"/>
      <c r="F256" s="46"/>
      <c r="G256" s="48"/>
      <c r="H256" s="46"/>
      <c r="I256" s="46"/>
      <c r="J256" s="46"/>
      <c r="K256" s="48"/>
      <c r="L256" s="55"/>
      <c r="M256" s="55"/>
      <c r="N256" s="56"/>
      <c r="O256" s="56"/>
      <c r="P256" s="56"/>
      <c r="Q256" s="56"/>
      <c r="R256" s="56"/>
      <c r="S256" s="57"/>
      <c r="T256" s="57"/>
      <c r="U256"/>
      <c r="V256"/>
      <c r="X256"/>
      <c r="Y256" s="42"/>
    </row>
    <row r="257" spans="1:25" ht="15" x14ac:dyDescent="0.25">
      <c r="A257"/>
      <c r="B257"/>
      <c r="C257" s="45"/>
      <c r="D257" s="46"/>
      <c r="E257" s="48"/>
      <c r="F257" s="46"/>
      <c r="G257" s="48"/>
      <c r="H257" s="46"/>
      <c r="I257" s="46"/>
      <c r="J257" s="46"/>
      <c r="K257" s="48"/>
      <c r="L257" s="55"/>
      <c r="M257" s="55"/>
      <c r="N257" s="56"/>
      <c r="O257" s="56"/>
      <c r="P257" s="56"/>
      <c r="Q257" s="56"/>
      <c r="R257" s="56"/>
      <c r="S257" s="57"/>
      <c r="T257" s="57"/>
      <c r="U257"/>
      <c r="V257"/>
      <c r="X257"/>
      <c r="Y257" s="42"/>
    </row>
    <row r="258" spans="1:25" ht="15" x14ac:dyDescent="0.25">
      <c r="A258"/>
      <c r="B258"/>
      <c r="C258" s="45"/>
      <c r="D258" s="46"/>
      <c r="E258" s="48"/>
      <c r="F258" s="46"/>
      <c r="G258" s="48"/>
      <c r="H258" s="46"/>
      <c r="I258" s="46"/>
      <c r="J258" s="46"/>
      <c r="K258" s="48"/>
      <c r="L258" s="55"/>
      <c r="M258" s="55"/>
      <c r="N258" s="56"/>
      <c r="O258" s="56"/>
      <c r="P258" s="56"/>
      <c r="Q258" s="56"/>
      <c r="R258" s="56"/>
      <c r="S258" s="57"/>
      <c r="T258" s="57"/>
      <c r="U258"/>
      <c r="V258"/>
      <c r="X258"/>
      <c r="Y258" s="42"/>
    </row>
    <row r="259" spans="1:25" ht="15" x14ac:dyDescent="0.25">
      <c r="A259"/>
      <c r="B259"/>
      <c r="C259" s="45"/>
      <c r="D259" s="46"/>
      <c r="E259" s="48"/>
      <c r="F259" s="46"/>
      <c r="G259" s="48"/>
      <c r="H259" s="46"/>
      <c r="I259" s="46"/>
      <c r="J259" s="46"/>
      <c r="K259" s="48"/>
      <c r="L259" s="55"/>
      <c r="M259" s="55"/>
      <c r="N259" s="56"/>
      <c r="O259" s="56"/>
      <c r="P259" s="56"/>
      <c r="Q259" s="56"/>
      <c r="R259" s="56"/>
      <c r="S259" s="57"/>
      <c r="T259" s="57"/>
      <c r="U259"/>
      <c r="V259"/>
      <c r="X259"/>
      <c r="Y259" s="42"/>
    </row>
    <row r="260" spans="1:25" ht="15" x14ac:dyDescent="0.25">
      <c r="A260"/>
      <c r="B260"/>
      <c r="C260" s="45"/>
      <c r="D260" s="46"/>
      <c r="E260" s="48"/>
      <c r="F260" s="46"/>
      <c r="G260" s="48"/>
      <c r="H260" s="46"/>
      <c r="I260" s="46"/>
      <c r="J260" s="46"/>
      <c r="K260" s="48"/>
      <c r="L260" s="55"/>
      <c r="M260" s="55"/>
      <c r="N260" s="56"/>
      <c r="O260" s="56"/>
      <c r="P260" s="56"/>
      <c r="Q260" s="56"/>
      <c r="R260" s="56"/>
      <c r="S260" s="57"/>
      <c r="T260" s="57"/>
      <c r="U260"/>
      <c r="V260"/>
      <c r="X260"/>
      <c r="Y260" s="42"/>
    </row>
    <row r="261" spans="1:25" ht="15" x14ac:dyDescent="0.25">
      <c r="A261"/>
      <c r="B261"/>
      <c r="C261" s="45"/>
      <c r="D261" s="46"/>
      <c r="E261" s="48"/>
      <c r="F261" s="46"/>
      <c r="G261" s="48"/>
      <c r="H261" s="46"/>
      <c r="I261" s="46"/>
      <c r="J261" s="46"/>
      <c r="K261" s="48"/>
      <c r="L261" s="55"/>
      <c r="M261" s="55"/>
      <c r="N261" s="56"/>
      <c r="O261" s="56"/>
      <c r="P261" s="56"/>
      <c r="Q261" s="56"/>
      <c r="R261" s="56"/>
      <c r="S261" s="57"/>
      <c r="T261" s="57"/>
      <c r="U261"/>
      <c r="V261"/>
      <c r="X261"/>
      <c r="Y261" s="42"/>
    </row>
    <row r="262" spans="1:25" ht="15" x14ac:dyDescent="0.25">
      <c r="A262"/>
      <c r="B262"/>
      <c r="C262" s="45"/>
      <c r="D262" s="46"/>
      <c r="E262" s="48"/>
      <c r="F262" s="46"/>
      <c r="G262" s="48"/>
      <c r="H262" s="46"/>
      <c r="I262" s="46"/>
      <c r="J262" s="46"/>
      <c r="K262" s="48"/>
      <c r="L262" s="55"/>
      <c r="M262" s="55"/>
      <c r="N262" s="56"/>
      <c r="O262" s="56"/>
      <c r="P262" s="56"/>
      <c r="Q262" s="56"/>
      <c r="R262" s="56"/>
      <c r="S262" s="57"/>
      <c r="T262" s="57"/>
      <c r="U262"/>
      <c r="V262"/>
      <c r="X262"/>
      <c r="Y262" s="42"/>
    </row>
    <row r="263" spans="1:25" ht="15" x14ac:dyDescent="0.25">
      <c r="A263"/>
      <c r="B263"/>
      <c r="C263" s="45"/>
      <c r="D263" s="46"/>
      <c r="E263" s="48"/>
      <c r="F263" s="46"/>
      <c r="G263" s="48"/>
      <c r="H263" s="46"/>
      <c r="I263" s="46"/>
      <c r="J263" s="46"/>
      <c r="K263" s="48"/>
      <c r="L263" s="55"/>
      <c r="M263" s="55"/>
      <c r="N263" s="56"/>
      <c r="O263" s="56"/>
      <c r="P263" s="56"/>
      <c r="Q263" s="56"/>
      <c r="R263" s="56"/>
      <c r="S263" s="57"/>
      <c r="T263" s="57"/>
      <c r="U263"/>
      <c r="V263"/>
      <c r="X263"/>
      <c r="Y263" s="42"/>
    </row>
    <row r="264" spans="1:25" ht="15" x14ac:dyDescent="0.25">
      <c r="A264"/>
      <c r="B264"/>
      <c r="C264" s="45"/>
      <c r="D264" s="46"/>
      <c r="E264" s="48"/>
      <c r="F264" s="46"/>
      <c r="G264" s="48"/>
      <c r="H264" s="46"/>
      <c r="I264" s="46"/>
      <c r="J264" s="46"/>
      <c r="K264" s="48"/>
      <c r="L264" s="55"/>
      <c r="M264" s="55"/>
      <c r="N264" s="56"/>
      <c r="O264" s="56"/>
      <c r="P264" s="56"/>
      <c r="Q264" s="56"/>
      <c r="R264" s="56"/>
      <c r="S264" s="57"/>
      <c r="T264" s="57"/>
      <c r="U264"/>
      <c r="V264"/>
      <c r="X264"/>
      <c r="Y264" s="42"/>
    </row>
    <row r="265" spans="1:25" ht="15" x14ac:dyDescent="0.25">
      <c r="A265"/>
      <c r="B265"/>
      <c r="C265" s="45"/>
      <c r="D265" s="46"/>
      <c r="E265" s="48"/>
      <c r="F265" s="46"/>
      <c r="G265" s="48"/>
      <c r="H265" s="46"/>
      <c r="I265" s="46"/>
      <c r="J265" s="46"/>
      <c r="K265" s="48"/>
      <c r="L265" s="55"/>
      <c r="M265" s="55"/>
      <c r="N265" s="56"/>
      <c r="O265" s="56"/>
      <c r="P265" s="56"/>
      <c r="Q265" s="56"/>
      <c r="R265" s="56"/>
      <c r="S265" s="57"/>
      <c r="T265" s="57"/>
      <c r="U265"/>
      <c r="V265"/>
      <c r="X265"/>
      <c r="Y265" s="42"/>
    </row>
    <row r="266" spans="1:25" ht="15" x14ac:dyDescent="0.25">
      <c r="A266"/>
      <c r="B266"/>
      <c r="C266" s="45"/>
      <c r="D266" s="46"/>
      <c r="E266" s="48"/>
      <c r="F266" s="46"/>
      <c r="G266" s="48"/>
      <c r="H266" s="46"/>
      <c r="I266" s="46"/>
      <c r="J266" s="46"/>
      <c r="K266" s="48"/>
      <c r="L266" s="55"/>
      <c r="M266" s="55"/>
      <c r="N266" s="56"/>
      <c r="O266" s="56"/>
      <c r="P266" s="56"/>
      <c r="Q266" s="56"/>
      <c r="R266" s="56"/>
      <c r="S266" s="57"/>
      <c r="T266" s="57"/>
      <c r="U266"/>
      <c r="V266"/>
      <c r="X266"/>
      <c r="Y266" s="42"/>
    </row>
    <row r="267" spans="1:25" ht="15" x14ac:dyDescent="0.25">
      <c r="A267"/>
      <c r="B267"/>
      <c r="C267" s="45"/>
      <c r="D267" s="46"/>
      <c r="E267" s="48"/>
      <c r="F267" s="46"/>
      <c r="G267" s="48"/>
      <c r="H267" s="46"/>
      <c r="I267" s="46"/>
      <c r="J267" s="46"/>
      <c r="K267" s="48"/>
      <c r="L267" s="55"/>
      <c r="M267" s="55"/>
      <c r="N267" s="56"/>
      <c r="O267" s="56"/>
      <c r="P267" s="56"/>
      <c r="Q267" s="56"/>
      <c r="R267" s="56"/>
      <c r="S267" s="57"/>
      <c r="T267" s="57"/>
      <c r="U267"/>
      <c r="V267"/>
      <c r="X267"/>
      <c r="Y267" s="42"/>
    </row>
    <row r="268" spans="1:25" ht="15" x14ac:dyDescent="0.25">
      <c r="A268"/>
      <c r="B268"/>
      <c r="C268" s="45"/>
      <c r="D268" s="46"/>
      <c r="E268" s="48"/>
      <c r="F268" s="46"/>
      <c r="G268" s="48"/>
      <c r="H268" s="46"/>
      <c r="I268" s="46"/>
      <c r="J268" s="46"/>
      <c r="K268" s="48"/>
      <c r="L268" s="55"/>
      <c r="M268" s="55"/>
      <c r="N268" s="56"/>
      <c r="O268" s="56"/>
      <c r="P268" s="56"/>
      <c r="Q268" s="56"/>
      <c r="R268" s="56"/>
      <c r="S268" s="57"/>
      <c r="T268" s="57"/>
      <c r="U268"/>
      <c r="V268"/>
      <c r="X268"/>
      <c r="Y268" s="42"/>
    </row>
    <row r="269" spans="1:25" ht="15" x14ac:dyDescent="0.25">
      <c r="A269"/>
      <c r="B269"/>
      <c r="C269" s="45"/>
      <c r="D269" s="46"/>
      <c r="E269" s="48"/>
      <c r="F269" s="46"/>
      <c r="G269" s="48"/>
      <c r="H269" s="46"/>
      <c r="I269" s="46"/>
      <c r="J269" s="46"/>
      <c r="K269" s="48"/>
      <c r="L269" s="55"/>
      <c r="M269" s="55"/>
      <c r="N269" s="56"/>
      <c r="O269" s="56"/>
      <c r="P269" s="56"/>
      <c r="Q269" s="56"/>
      <c r="R269" s="56"/>
      <c r="S269" s="57"/>
      <c r="T269" s="57"/>
      <c r="U269"/>
      <c r="V269"/>
      <c r="X269"/>
      <c r="Y269" s="42"/>
    </row>
    <row r="270" spans="1:25" ht="15" x14ac:dyDescent="0.25">
      <c r="A270"/>
      <c r="B270"/>
      <c r="C270" s="45"/>
      <c r="D270" s="46"/>
      <c r="E270" s="48"/>
      <c r="F270" s="46"/>
      <c r="G270" s="48"/>
      <c r="H270" s="46"/>
      <c r="I270" s="46"/>
      <c r="J270" s="46"/>
      <c r="K270" s="48"/>
      <c r="L270" s="55"/>
      <c r="M270" s="55"/>
      <c r="N270" s="56"/>
      <c r="O270" s="56"/>
      <c r="P270" s="56"/>
      <c r="Q270" s="56"/>
      <c r="R270" s="56"/>
      <c r="S270" s="57"/>
      <c r="T270" s="57"/>
      <c r="U270"/>
      <c r="V270"/>
      <c r="X270"/>
      <c r="Y270" s="42"/>
    </row>
    <row r="271" spans="1:25" ht="15" x14ac:dyDescent="0.25">
      <c r="A271"/>
      <c r="B271"/>
      <c r="C271" s="45"/>
      <c r="D271" s="46"/>
      <c r="E271" s="48"/>
      <c r="F271" s="46"/>
      <c r="G271" s="48"/>
      <c r="H271" s="46"/>
      <c r="I271" s="46"/>
      <c r="J271" s="46"/>
      <c r="K271" s="48"/>
      <c r="L271" s="55"/>
      <c r="M271" s="55"/>
      <c r="N271" s="56"/>
      <c r="O271" s="56"/>
      <c r="P271" s="56"/>
      <c r="Q271" s="56"/>
      <c r="R271" s="56"/>
      <c r="S271" s="57"/>
      <c r="T271" s="57"/>
      <c r="U271"/>
      <c r="V271"/>
      <c r="X271"/>
      <c r="Y271" s="42"/>
    </row>
    <row r="272" spans="1:25" ht="15" x14ac:dyDescent="0.25">
      <c r="A272"/>
      <c r="B272"/>
      <c r="C272" s="45"/>
      <c r="D272" s="46"/>
      <c r="E272" s="48"/>
      <c r="F272" s="46"/>
      <c r="G272" s="48"/>
      <c r="H272" s="46"/>
      <c r="I272" s="46"/>
      <c r="J272" s="46"/>
      <c r="K272" s="48"/>
      <c r="L272" s="55"/>
      <c r="M272" s="55"/>
      <c r="N272" s="56"/>
      <c r="O272" s="56"/>
      <c r="P272" s="56"/>
      <c r="Q272" s="56"/>
      <c r="R272" s="56"/>
      <c r="S272" s="57"/>
      <c r="T272" s="57"/>
      <c r="U272"/>
      <c r="V272"/>
      <c r="X272"/>
      <c r="Y272" s="42"/>
    </row>
    <row r="273" spans="1:25" ht="15" x14ac:dyDescent="0.25">
      <c r="A273"/>
      <c r="B273"/>
      <c r="C273" s="45"/>
      <c r="D273" s="46"/>
      <c r="E273" s="48"/>
      <c r="F273" s="46"/>
      <c r="G273" s="48"/>
      <c r="H273" s="46"/>
      <c r="I273" s="46"/>
      <c r="J273" s="46"/>
      <c r="K273" s="48"/>
      <c r="L273" s="55"/>
      <c r="M273" s="55"/>
      <c r="N273" s="56"/>
      <c r="O273" s="56"/>
      <c r="P273" s="56"/>
      <c r="Q273" s="56"/>
      <c r="R273" s="56"/>
      <c r="S273" s="57"/>
      <c r="T273" s="57"/>
      <c r="U273"/>
      <c r="V273"/>
      <c r="X273"/>
      <c r="Y273" s="42"/>
    </row>
    <row r="274" spans="1:25" ht="15" x14ac:dyDescent="0.25">
      <c r="A274"/>
      <c r="B274"/>
      <c r="C274" s="45"/>
      <c r="D274" s="46"/>
      <c r="E274" s="48"/>
      <c r="F274" s="46"/>
      <c r="G274" s="48"/>
      <c r="H274" s="46"/>
      <c r="I274" s="46"/>
      <c r="J274" s="46"/>
      <c r="K274" s="48"/>
      <c r="L274" s="55"/>
      <c r="M274" s="55"/>
      <c r="N274" s="56"/>
      <c r="O274" s="56"/>
      <c r="P274" s="56"/>
      <c r="Q274" s="56"/>
      <c r="R274" s="56"/>
      <c r="S274" s="57"/>
      <c r="T274" s="57"/>
      <c r="U274"/>
      <c r="V274"/>
      <c r="X274"/>
      <c r="Y274" s="42"/>
    </row>
    <row r="275" spans="1:25" ht="15" x14ac:dyDescent="0.25">
      <c r="A275"/>
      <c r="B275"/>
      <c r="C275" s="45"/>
      <c r="D275" s="46"/>
      <c r="E275" s="48"/>
      <c r="F275" s="46"/>
      <c r="G275" s="48"/>
      <c r="H275" s="46"/>
      <c r="I275" s="46"/>
      <c r="J275" s="46"/>
      <c r="K275" s="48"/>
      <c r="L275" s="55"/>
      <c r="M275" s="55"/>
      <c r="N275" s="56"/>
      <c r="O275" s="56"/>
      <c r="P275" s="56"/>
      <c r="Q275" s="56"/>
      <c r="R275" s="56"/>
      <c r="S275" s="57"/>
      <c r="T275" s="57"/>
      <c r="U275"/>
      <c r="V275"/>
      <c r="X275"/>
      <c r="Y275" s="42"/>
    </row>
    <row r="276" spans="1:25" ht="15" x14ac:dyDescent="0.25">
      <c r="A276"/>
      <c r="B276"/>
      <c r="C276" s="45"/>
      <c r="D276" s="46"/>
      <c r="E276" s="48"/>
      <c r="F276" s="46"/>
      <c r="G276" s="48"/>
      <c r="H276" s="46"/>
      <c r="I276" s="46"/>
      <c r="J276" s="46"/>
      <c r="K276" s="48"/>
      <c r="L276" s="55"/>
      <c r="M276" s="55"/>
      <c r="N276" s="56"/>
      <c r="O276" s="56"/>
      <c r="P276" s="56"/>
      <c r="Q276" s="56"/>
      <c r="R276" s="56"/>
      <c r="S276" s="57"/>
      <c r="T276" s="57"/>
      <c r="U276"/>
      <c r="V276"/>
      <c r="X276"/>
      <c r="Y276" s="42"/>
    </row>
    <row r="277" spans="1:25" ht="15" x14ac:dyDescent="0.25">
      <c r="A277"/>
      <c r="B277"/>
      <c r="C277" s="45"/>
      <c r="D277" s="46"/>
      <c r="E277" s="48"/>
      <c r="F277" s="46"/>
      <c r="G277" s="48"/>
      <c r="H277" s="46"/>
      <c r="I277" s="46"/>
      <c r="J277" s="46"/>
      <c r="K277" s="48"/>
      <c r="L277" s="55"/>
      <c r="M277" s="55"/>
      <c r="N277" s="56"/>
      <c r="O277" s="56"/>
      <c r="P277" s="56"/>
      <c r="Q277" s="56"/>
      <c r="R277" s="56"/>
      <c r="S277" s="57"/>
      <c r="T277" s="57"/>
      <c r="U277"/>
      <c r="V277"/>
      <c r="X277"/>
      <c r="Y277" s="42"/>
    </row>
    <row r="278" spans="1:25" ht="15" x14ac:dyDescent="0.25">
      <c r="A278"/>
      <c r="B278"/>
      <c r="C278" s="45"/>
      <c r="D278" s="46"/>
      <c r="E278" s="48"/>
      <c r="F278" s="46"/>
      <c r="G278" s="48"/>
      <c r="H278" s="46"/>
      <c r="I278" s="46"/>
      <c r="J278" s="46"/>
      <c r="K278" s="48"/>
      <c r="L278" s="55"/>
      <c r="M278" s="55"/>
      <c r="N278" s="56"/>
      <c r="O278" s="56"/>
      <c r="P278" s="56"/>
      <c r="Q278" s="56"/>
      <c r="R278" s="56"/>
      <c r="S278" s="57"/>
      <c r="T278" s="57"/>
      <c r="U278"/>
      <c r="V278"/>
      <c r="X278"/>
      <c r="Y278" s="42"/>
    </row>
    <row r="279" spans="1:25" ht="15" x14ac:dyDescent="0.25">
      <c r="A279"/>
      <c r="B279"/>
      <c r="C279" s="45"/>
      <c r="D279" s="46"/>
      <c r="E279" s="48"/>
      <c r="F279" s="46"/>
      <c r="G279" s="48"/>
      <c r="H279" s="46"/>
      <c r="I279" s="46"/>
      <c r="J279" s="46"/>
      <c r="K279" s="48"/>
      <c r="L279" s="55"/>
      <c r="M279" s="55"/>
      <c r="N279" s="56"/>
      <c r="O279" s="56"/>
      <c r="P279" s="56"/>
      <c r="Q279" s="56"/>
      <c r="R279" s="56"/>
      <c r="S279" s="57"/>
      <c r="T279" s="57"/>
      <c r="U279"/>
      <c r="V279"/>
      <c r="X279"/>
      <c r="Y279" s="42"/>
    </row>
    <row r="280" spans="1:25" ht="15" x14ac:dyDescent="0.25">
      <c r="A280"/>
      <c r="B280"/>
      <c r="C280" s="45"/>
      <c r="D280" s="46"/>
      <c r="E280" s="48"/>
      <c r="F280" s="46"/>
      <c r="G280" s="48"/>
      <c r="H280" s="46"/>
      <c r="I280" s="46"/>
      <c r="J280" s="46"/>
      <c r="K280" s="48"/>
      <c r="L280" s="55"/>
      <c r="M280" s="55"/>
      <c r="N280" s="56"/>
      <c r="O280" s="56"/>
      <c r="P280" s="56"/>
      <c r="Q280" s="56"/>
      <c r="R280" s="56"/>
      <c r="S280" s="57"/>
      <c r="T280" s="57"/>
      <c r="U280"/>
      <c r="V280"/>
      <c r="X280"/>
      <c r="Y280" s="42"/>
    </row>
    <row r="281" spans="1:25" ht="15" x14ac:dyDescent="0.25">
      <c r="A281"/>
      <c r="B281"/>
      <c r="C281" s="45"/>
      <c r="D281" s="46"/>
      <c r="E281" s="48"/>
      <c r="F281" s="46"/>
      <c r="G281" s="48"/>
      <c r="H281" s="46"/>
      <c r="I281" s="46"/>
      <c r="J281" s="46"/>
      <c r="K281" s="48"/>
      <c r="L281" s="55"/>
      <c r="M281" s="55"/>
      <c r="N281" s="56"/>
      <c r="O281" s="56"/>
      <c r="P281" s="56"/>
      <c r="Q281" s="56"/>
      <c r="R281" s="56"/>
      <c r="S281" s="57"/>
      <c r="T281" s="57"/>
      <c r="U281"/>
      <c r="V281"/>
      <c r="X281"/>
      <c r="Y281" s="42"/>
    </row>
    <row r="282" spans="1:25" ht="15" x14ac:dyDescent="0.25">
      <c r="A282"/>
      <c r="B282"/>
      <c r="C282" s="45"/>
      <c r="D282" s="46"/>
      <c r="E282" s="48"/>
      <c r="F282" s="46"/>
      <c r="G282" s="48"/>
      <c r="H282" s="46"/>
      <c r="I282" s="46"/>
      <c r="J282" s="46"/>
      <c r="K282" s="48"/>
      <c r="L282" s="55"/>
      <c r="M282" s="55"/>
      <c r="N282" s="56"/>
      <c r="O282" s="56"/>
      <c r="P282" s="56"/>
      <c r="Q282" s="56"/>
      <c r="R282" s="56"/>
      <c r="S282" s="57"/>
      <c r="T282" s="57"/>
      <c r="U282"/>
      <c r="V282"/>
      <c r="X282"/>
      <c r="Y282" s="42"/>
    </row>
    <row r="283" spans="1:25" ht="15" x14ac:dyDescent="0.25">
      <c r="A283"/>
      <c r="B283"/>
      <c r="C283" s="45"/>
      <c r="D283" s="46"/>
      <c r="E283" s="48"/>
      <c r="F283" s="46"/>
      <c r="G283" s="48"/>
      <c r="H283" s="46"/>
      <c r="I283" s="46"/>
      <c r="J283" s="46"/>
      <c r="K283" s="48"/>
      <c r="L283" s="55"/>
      <c r="M283" s="55"/>
      <c r="N283" s="56"/>
      <c r="O283" s="56"/>
      <c r="P283" s="56"/>
      <c r="Q283" s="56"/>
      <c r="R283" s="56"/>
      <c r="S283" s="57"/>
      <c r="T283" s="57"/>
      <c r="U283"/>
      <c r="V283"/>
      <c r="X283"/>
      <c r="Y283" s="42"/>
    </row>
    <row r="284" spans="1:25" ht="15" x14ac:dyDescent="0.25">
      <c r="A284"/>
      <c r="B284"/>
      <c r="C284" s="45"/>
      <c r="D284" s="46"/>
      <c r="E284" s="48"/>
      <c r="F284" s="46"/>
      <c r="G284" s="48"/>
      <c r="H284" s="46"/>
      <c r="I284" s="46"/>
      <c r="J284" s="46"/>
      <c r="K284" s="48"/>
      <c r="L284" s="55"/>
      <c r="M284" s="55"/>
      <c r="N284" s="56"/>
      <c r="O284" s="56"/>
      <c r="P284" s="56"/>
      <c r="Q284" s="56"/>
      <c r="R284" s="56"/>
      <c r="S284" s="57"/>
      <c r="T284" s="57"/>
      <c r="U284"/>
      <c r="V284"/>
      <c r="X284"/>
      <c r="Y284" s="42"/>
    </row>
    <row r="285" spans="1:25" ht="15" x14ac:dyDescent="0.25">
      <c r="A285"/>
      <c r="B285"/>
      <c r="C285" s="45"/>
      <c r="D285" s="46"/>
      <c r="E285" s="48"/>
      <c r="F285" s="46"/>
      <c r="G285" s="48"/>
      <c r="H285" s="46"/>
      <c r="I285" s="46"/>
      <c r="J285" s="46"/>
      <c r="K285" s="48"/>
      <c r="L285" s="55"/>
      <c r="M285" s="55"/>
      <c r="N285" s="56"/>
      <c r="O285" s="56"/>
      <c r="P285" s="56"/>
      <c r="Q285" s="56"/>
      <c r="R285" s="56"/>
      <c r="S285" s="57"/>
      <c r="T285" s="57"/>
      <c r="U285"/>
      <c r="V285"/>
      <c r="X285"/>
      <c r="Y285" s="42"/>
    </row>
    <row r="286" spans="1:25" ht="15" x14ac:dyDescent="0.25">
      <c r="A286"/>
      <c r="B286"/>
      <c r="C286" s="45"/>
      <c r="D286" s="46"/>
      <c r="E286" s="48"/>
      <c r="F286" s="46"/>
      <c r="G286" s="48"/>
      <c r="H286" s="46"/>
      <c r="I286" s="46"/>
      <c r="J286" s="46"/>
      <c r="K286" s="48"/>
      <c r="L286" s="55"/>
      <c r="M286" s="55"/>
      <c r="N286" s="56"/>
      <c r="O286" s="56"/>
      <c r="P286" s="56"/>
      <c r="Q286" s="56"/>
      <c r="R286" s="56"/>
      <c r="S286" s="57"/>
      <c r="T286" s="57"/>
      <c r="U286"/>
      <c r="V286"/>
      <c r="X286"/>
      <c r="Y286" s="42"/>
    </row>
    <row r="287" spans="1:25" ht="15" x14ac:dyDescent="0.25">
      <c r="A287"/>
      <c r="B287"/>
      <c r="C287" s="45"/>
      <c r="D287" s="46"/>
      <c r="E287" s="48"/>
      <c r="F287" s="46"/>
      <c r="G287" s="48"/>
      <c r="H287" s="46"/>
      <c r="I287" s="46"/>
      <c r="J287" s="46"/>
      <c r="K287" s="48"/>
      <c r="L287" s="55"/>
      <c r="M287" s="55"/>
      <c r="N287" s="56"/>
      <c r="O287" s="56"/>
      <c r="P287" s="56"/>
      <c r="Q287" s="56"/>
      <c r="R287" s="56"/>
      <c r="S287" s="57"/>
      <c r="T287" s="57"/>
      <c r="U287"/>
      <c r="V287"/>
      <c r="X287"/>
      <c r="Y287" s="42"/>
    </row>
    <row r="288" spans="1:25" ht="15" x14ac:dyDescent="0.25">
      <c r="A288"/>
      <c r="B288"/>
      <c r="C288" s="45"/>
      <c r="D288" s="46"/>
      <c r="E288" s="48"/>
      <c r="F288" s="46"/>
      <c r="G288" s="48"/>
      <c r="H288" s="46"/>
      <c r="I288" s="46"/>
      <c r="J288" s="46"/>
      <c r="K288" s="48"/>
      <c r="L288" s="55"/>
      <c r="M288" s="55"/>
      <c r="N288" s="56"/>
      <c r="O288" s="56"/>
      <c r="P288" s="56"/>
      <c r="Q288" s="56"/>
      <c r="R288" s="56"/>
      <c r="S288" s="57"/>
      <c r="T288" s="57"/>
      <c r="U288"/>
      <c r="V288"/>
      <c r="X288"/>
      <c r="Y288" s="42"/>
    </row>
    <row r="289" spans="1:25" ht="15" x14ac:dyDescent="0.25">
      <c r="A289"/>
      <c r="B289"/>
      <c r="C289" s="45"/>
      <c r="D289" s="46"/>
      <c r="E289" s="48"/>
      <c r="F289" s="46"/>
      <c r="G289" s="48"/>
      <c r="H289" s="46"/>
      <c r="I289" s="46"/>
      <c r="J289" s="46"/>
      <c r="K289" s="48"/>
      <c r="L289" s="55"/>
      <c r="M289" s="55"/>
      <c r="N289" s="56"/>
      <c r="O289" s="56"/>
      <c r="P289" s="56"/>
      <c r="Q289" s="56"/>
      <c r="R289" s="56"/>
      <c r="S289" s="57"/>
      <c r="T289" s="57"/>
      <c r="U289"/>
      <c r="V289"/>
      <c r="X289"/>
      <c r="Y289" s="42"/>
    </row>
    <row r="290" spans="1:25" ht="15" x14ac:dyDescent="0.25">
      <c r="A290"/>
      <c r="B290"/>
      <c r="C290" s="45"/>
      <c r="D290" s="46"/>
      <c r="E290" s="48"/>
      <c r="F290" s="46"/>
      <c r="G290" s="48"/>
      <c r="H290" s="46"/>
      <c r="I290" s="46"/>
      <c r="J290" s="46"/>
      <c r="K290" s="48"/>
      <c r="L290" s="55"/>
      <c r="M290" s="55"/>
      <c r="N290" s="56"/>
      <c r="O290" s="56"/>
      <c r="P290" s="56"/>
      <c r="Q290" s="56"/>
      <c r="R290" s="56"/>
      <c r="S290" s="57"/>
      <c r="T290" s="57"/>
      <c r="U290"/>
      <c r="V290"/>
      <c r="X290"/>
      <c r="Y290" s="42"/>
    </row>
    <row r="291" spans="1:25" ht="15" x14ac:dyDescent="0.25">
      <c r="A291"/>
      <c r="B291"/>
      <c r="C291" s="45"/>
      <c r="D291" s="46"/>
      <c r="E291" s="48"/>
      <c r="F291" s="46"/>
      <c r="G291" s="48"/>
      <c r="H291" s="46"/>
      <c r="I291" s="46"/>
      <c r="J291" s="46"/>
      <c r="K291" s="48"/>
      <c r="L291" s="55"/>
      <c r="M291" s="55"/>
      <c r="N291" s="56"/>
      <c r="O291" s="56"/>
      <c r="P291" s="56"/>
      <c r="Q291" s="56"/>
      <c r="R291" s="56"/>
      <c r="S291" s="57"/>
      <c r="T291" s="57"/>
      <c r="U291"/>
      <c r="V291"/>
      <c r="X291"/>
      <c r="Y291" s="42"/>
    </row>
    <row r="292" spans="1:25" ht="15" x14ac:dyDescent="0.25">
      <c r="A292"/>
      <c r="B292"/>
      <c r="C292" s="45"/>
      <c r="D292" s="46"/>
      <c r="E292" s="48"/>
      <c r="F292" s="46"/>
      <c r="G292" s="48"/>
      <c r="H292" s="46"/>
      <c r="I292" s="46"/>
      <c r="J292" s="46"/>
      <c r="K292" s="48"/>
      <c r="L292" s="55"/>
      <c r="M292" s="55"/>
      <c r="N292" s="56"/>
      <c r="O292" s="56"/>
      <c r="P292" s="56"/>
      <c r="Q292" s="56"/>
      <c r="R292" s="56"/>
      <c r="S292" s="57"/>
      <c r="T292" s="57"/>
      <c r="U292"/>
      <c r="V292"/>
      <c r="X292"/>
      <c r="Y292" s="42"/>
    </row>
    <row r="293" spans="1:25" ht="15" x14ac:dyDescent="0.25">
      <c r="A293"/>
      <c r="B293"/>
      <c r="C293" s="45"/>
      <c r="D293" s="46"/>
      <c r="E293" s="48"/>
      <c r="F293" s="46"/>
      <c r="G293" s="48"/>
      <c r="H293" s="46"/>
      <c r="I293" s="46"/>
      <c r="J293" s="46"/>
      <c r="K293" s="48"/>
      <c r="L293" s="55"/>
      <c r="M293" s="55"/>
      <c r="N293" s="56"/>
      <c r="O293" s="56"/>
      <c r="P293" s="56"/>
      <c r="Q293" s="56"/>
      <c r="R293" s="56"/>
      <c r="S293" s="57"/>
      <c r="T293" s="57"/>
      <c r="U293"/>
      <c r="V293"/>
      <c r="X293"/>
      <c r="Y293" s="53"/>
    </row>
    <row r="294" spans="1:25" ht="15" x14ac:dyDescent="0.25">
      <c r="A294"/>
      <c r="B294"/>
      <c r="C294" s="45"/>
      <c r="D294" s="46"/>
      <c r="E294" s="48"/>
      <c r="F294" s="46"/>
      <c r="G294" s="48"/>
      <c r="H294" s="46"/>
      <c r="I294" s="46"/>
      <c r="J294" s="46"/>
      <c r="K294" s="48"/>
      <c r="L294" s="55"/>
      <c r="M294" s="55"/>
      <c r="N294" s="56"/>
      <c r="O294" s="56"/>
      <c r="P294" s="56"/>
      <c r="Q294" s="56"/>
      <c r="R294" s="56"/>
      <c r="S294" s="57"/>
      <c r="T294" s="57"/>
      <c r="U294"/>
      <c r="V294"/>
      <c r="X294"/>
      <c r="Y294" s="42"/>
    </row>
    <row r="295" spans="1:25" ht="15" x14ac:dyDescent="0.25">
      <c r="A295"/>
      <c r="B295"/>
      <c r="C295" s="45"/>
      <c r="D295" s="46"/>
      <c r="E295" s="48"/>
      <c r="F295" s="46"/>
      <c r="G295" s="48"/>
      <c r="H295" s="46"/>
      <c r="I295" s="46"/>
      <c r="J295" s="46"/>
      <c r="K295" s="48"/>
      <c r="L295" s="55"/>
      <c r="M295" s="55"/>
      <c r="N295" s="56"/>
      <c r="O295" s="56"/>
      <c r="P295" s="56"/>
      <c r="Q295" s="56"/>
      <c r="R295" s="56"/>
      <c r="S295" s="57"/>
      <c r="T295" s="57"/>
      <c r="U295"/>
      <c r="V295"/>
      <c r="X295"/>
      <c r="Y295" s="42"/>
    </row>
    <row r="296" spans="1:25" ht="15" x14ac:dyDescent="0.25">
      <c r="A296"/>
      <c r="B296"/>
      <c r="C296" s="45"/>
      <c r="D296" s="46"/>
      <c r="E296" s="48"/>
      <c r="F296" s="46"/>
      <c r="G296" s="48"/>
      <c r="H296" s="46"/>
      <c r="I296" s="46"/>
      <c r="J296" s="46"/>
      <c r="K296" s="48"/>
      <c r="L296" s="55"/>
      <c r="M296" s="55"/>
      <c r="N296" s="56"/>
      <c r="O296" s="56"/>
      <c r="P296" s="56"/>
      <c r="Q296" s="56"/>
      <c r="R296" s="56"/>
      <c r="S296" s="57"/>
      <c r="T296" s="57"/>
      <c r="U296"/>
      <c r="V296"/>
      <c r="X296"/>
      <c r="Y296" s="42"/>
    </row>
    <row r="297" spans="1:25" ht="15" x14ac:dyDescent="0.25">
      <c r="A297"/>
      <c r="B297"/>
      <c r="C297" s="45"/>
      <c r="D297" s="46"/>
      <c r="E297" s="48"/>
      <c r="F297" s="46"/>
      <c r="G297" s="48"/>
      <c r="H297" s="46"/>
      <c r="I297" s="46"/>
      <c r="J297" s="46"/>
      <c r="K297" s="48"/>
      <c r="L297" s="55"/>
      <c r="M297" s="55"/>
      <c r="N297" s="56"/>
      <c r="O297" s="56"/>
      <c r="P297" s="56"/>
      <c r="Q297" s="56"/>
      <c r="R297" s="56"/>
      <c r="S297" s="57"/>
      <c r="T297" s="57"/>
      <c r="U297"/>
      <c r="V297"/>
      <c r="X297"/>
      <c r="Y297" s="42"/>
    </row>
    <row r="298" spans="1:25" ht="15" x14ac:dyDescent="0.25">
      <c r="A298"/>
      <c r="B298"/>
      <c r="C298" s="45"/>
      <c r="D298" s="46"/>
      <c r="E298" s="48"/>
      <c r="F298" s="46"/>
      <c r="G298" s="48"/>
      <c r="H298" s="46"/>
      <c r="I298" s="46"/>
      <c r="J298" s="46"/>
      <c r="K298" s="48"/>
      <c r="L298" s="55"/>
      <c r="M298" s="55"/>
      <c r="N298" s="56"/>
      <c r="O298" s="56"/>
      <c r="P298" s="56"/>
      <c r="Q298" s="56"/>
      <c r="R298" s="56"/>
      <c r="S298" s="57"/>
      <c r="T298" s="57"/>
      <c r="U298"/>
      <c r="V298"/>
      <c r="X298"/>
      <c r="Y298" s="42"/>
    </row>
    <row r="299" spans="1:25" ht="15" x14ac:dyDescent="0.25">
      <c r="A299"/>
      <c r="B299"/>
      <c r="C299" s="45"/>
      <c r="D299" s="46"/>
      <c r="E299" s="48"/>
      <c r="F299" s="46"/>
      <c r="G299" s="48"/>
      <c r="H299" s="46"/>
      <c r="I299" s="46"/>
      <c r="J299" s="46"/>
      <c r="K299" s="48"/>
      <c r="L299" s="55"/>
      <c r="M299" s="55"/>
      <c r="N299" s="56"/>
      <c r="O299" s="56"/>
      <c r="P299" s="56"/>
      <c r="Q299" s="56"/>
      <c r="R299" s="56"/>
      <c r="S299" s="57"/>
      <c r="T299" s="57"/>
      <c r="U299"/>
      <c r="V299"/>
      <c r="X299"/>
    </row>
    <row r="300" spans="1:25" ht="15" x14ac:dyDescent="0.25">
      <c r="A300"/>
      <c r="B300"/>
      <c r="C300" s="45"/>
      <c r="D300" s="46"/>
      <c r="E300" s="48"/>
      <c r="F300" s="46"/>
      <c r="G300" s="48"/>
      <c r="H300" s="46"/>
      <c r="I300" s="46"/>
      <c r="J300" s="46"/>
      <c r="K300" s="48"/>
      <c r="L300" s="55"/>
      <c r="M300" s="55"/>
      <c r="N300" s="56"/>
      <c r="O300" s="56"/>
      <c r="P300" s="56"/>
      <c r="Q300" s="56"/>
      <c r="R300" s="56"/>
      <c r="S300" s="57"/>
      <c r="T300" s="57"/>
      <c r="U300"/>
      <c r="V300"/>
      <c r="X300"/>
    </row>
    <row r="301" spans="1:25" ht="15" x14ac:dyDescent="0.25">
      <c r="A301"/>
      <c r="B301"/>
      <c r="C301" s="45"/>
      <c r="D301" s="46"/>
      <c r="E301" s="48"/>
      <c r="F301" s="46"/>
      <c r="G301" s="48"/>
      <c r="H301" s="46"/>
      <c r="I301" s="46"/>
      <c r="J301" s="46"/>
      <c r="K301" s="48"/>
      <c r="L301" s="55"/>
      <c r="M301" s="55"/>
      <c r="N301" s="56"/>
      <c r="O301" s="56"/>
      <c r="P301" s="56"/>
      <c r="Q301" s="56"/>
      <c r="R301" s="56"/>
      <c r="S301" s="57"/>
      <c r="T301" s="57"/>
      <c r="U301"/>
      <c r="V301"/>
      <c r="X301"/>
    </row>
    <row r="302" spans="1:25" ht="15" x14ac:dyDescent="0.25">
      <c r="A302"/>
      <c r="B302"/>
      <c r="C302" s="45"/>
      <c r="D302" s="46"/>
      <c r="E302" s="48"/>
      <c r="F302" s="46"/>
      <c r="G302" s="48"/>
      <c r="H302" s="46"/>
      <c r="I302" s="46"/>
      <c r="J302" s="46"/>
      <c r="K302" s="48"/>
      <c r="L302" s="55"/>
      <c r="M302" s="55"/>
      <c r="N302" s="56"/>
      <c r="O302" s="56"/>
      <c r="P302" s="56"/>
      <c r="Q302" s="56"/>
      <c r="R302" s="56"/>
      <c r="S302" s="57"/>
      <c r="T302" s="57"/>
      <c r="U302"/>
      <c r="V302"/>
      <c r="X302"/>
    </row>
    <row r="303" spans="1:25" ht="15" x14ac:dyDescent="0.25">
      <c r="A303"/>
      <c r="B303"/>
      <c r="C303" s="45"/>
      <c r="D303" s="46"/>
      <c r="E303" s="48"/>
      <c r="F303" s="46"/>
      <c r="G303" s="48"/>
      <c r="H303" s="46"/>
      <c r="I303" s="46"/>
      <c r="J303" s="46"/>
      <c r="K303" s="48"/>
      <c r="L303" s="55"/>
      <c r="M303" s="55"/>
      <c r="N303" s="56"/>
      <c r="O303" s="56"/>
      <c r="P303" s="56"/>
      <c r="Q303" s="56"/>
      <c r="R303" s="56"/>
      <c r="S303" s="57"/>
      <c r="T303" s="57"/>
      <c r="U303"/>
      <c r="V303"/>
      <c r="X303"/>
    </row>
    <row r="304" spans="1:25" ht="15" x14ac:dyDescent="0.25">
      <c r="A304"/>
      <c r="B304"/>
      <c r="C304" s="20"/>
      <c r="D304" s="17"/>
      <c r="E304" s="22"/>
      <c r="F304" s="17"/>
      <c r="G304" s="22"/>
      <c r="H304" s="17"/>
      <c r="I304" s="17"/>
      <c r="J304" s="17"/>
      <c r="K304" s="22"/>
      <c r="L304" s="33"/>
      <c r="M304" s="33"/>
      <c r="S304" s="39"/>
      <c r="T304" s="39"/>
    </row>
    <row r="305" spans="1:20" ht="15" x14ac:dyDescent="0.25">
      <c r="A305"/>
      <c r="B305"/>
      <c r="C305" s="20"/>
      <c r="D305" s="17"/>
      <c r="E305" s="22"/>
      <c r="F305" s="17"/>
      <c r="G305" s="22"/>
      <c r="H305" s="17"/>
      <c r="I305" s="17"/>
      <c r="J305" s="17"/>
      <c r="K305" s="22"/>
      <c r="L305" s="33"/>
      <c r="M305" s="33"/>
      <c r="S305" s="39"/>
      <c r="T305" s="39"/>
    </row>
    <row r="306" spans="1:20" ht="15" x14ac:dyDescent="0.25">
      <c r="A306"/>
      <c r="B306"/>
      <c r="C306" s="20"/>
      <c r="D306" s="17"/>
      <c r="E306" s="22"/>
      <c r="F306" s="17"/>
      <c r="G306" s="22"/>
      <c r="H306" s="17"/>
      <c r="I306" s="17"/>
      <c r="J306" s="17"/>
      <c r="K306" s="22"/>
      <c r="L306" s="33"/>
      <c r="M306" s="33"/>
      <c r="S306" s="39"/>
      <c r="T306" s="39"/>
    </row>
    <row r="307" spans="1:20" ht="15" x14ac:dyDescent="0.25">
      <c r="A307"/>
      <c r="B307"/>
      <c r="C307" s="20"/>
      <c r="D307" s="17"/>
      <c r="E307" s="22"/>
      <c r="F307" s="17"/>
      <c r="G307" s="22"/>
      <c r="H307" s="17"/>
      <c r="I307" s="17"/>
      <c r="J307" s="17"/>
      <c r="K307" s="22"/>
      <c r="L307" s="33"/>
      <c r="M307" s="33"/>
      <c r="S307" s="39"/>
      <c r="T307" s="39"/>
    </row>
    <row r="308" spans="1:20" ht="15" x14ac:dyDescent="0.25">
      <c r="A308"/>
      <c r="B308"/>
      <c r="C308" s="20"/>
      <c r="D308" s="17"/>
      <c r="E308" s="22"/>
      <c r="F308" s="17"/>
      <c r="G308" s="22"/>
      <c r="H308" s="17"/>
      <c r="I308" s="17"/>
      <c r="J308" s="17"/>
      <c r="K308" s="22"/>
      <c r="L308" s="33"/>
      <c r="M308" s="33"/>
      <c r="S308" s="39"/>
      <c r="T308" s="39"/>
    </row>
    <row r="309" spans="1:20" ht="15" x14ac:dyDescent="0.25">
      <c r="A309"/>
      <c r="B309"/>
      <c r="C309" s="20"/>
      <c r="D309" s="17"/>
      <c r="E309" s="22"/>
      <c r="F309" s="17"/>
      <c r="G309" s="22"/>
      <c r="H309" s="17"/>
      <c r="I309" s="17"/>
      <c r="J309" s="17"/>
      <c r="K309" s="22"/>
      <c r="L309" s="33"/>
      <c r="M309" s="33"/>
      <c r="S309" s="39"/>
      <c r="T309" s="39"/>
    </row>
    <row r="310" spans="1:20" ht="15" x14ac:dyDescent="0.25">
      <c r="A310"/>
      <c r="B310"/>
      <c r="C310" s="20"/>
      <c r="D310" s="17"/>
      <c r="E310" s="22"/>
      <c r="F310" s="17"/>
      <c r="G310" s="22"/>
      <c r="H310" s="17"/>
      <c r="I310" s="17"/>
      <c r="J310" s="17"/>
      <c r="K310" s="22"/>
      <c r="L310" s="33"/>
      <c r="M310" s="33"/>
      <c r="S310" s="39"/>
      <c r="T310" s="39"/>
    </row>
    <row r="311" spans="1:20" ht="15" x14ac:dyDescent="0.25">
      <c r="A311"/>
      <c r="B311"/>
      <c r="C311" s="20"/>
      <c r="D311" s="17"/>
      <c r="E311" s="22"/>
      <c r="F311" s="17"/>
      <c r="G311" s="22"/>
      <c r="H311" s="17"/>
      <c r="I311" s="17"/>
      <c r="J311" s="17"/>
      <c r="K311" s="22"/>
      <c r="L311" s="33"/>
      <c r="M311" s="33"/>
      <c r="S311" s="39"/>
      <c r="T311" s="39"/>
    </row>
    <row r="312" spans="1:20" ht="15" x14ac:dyDescent="0.25">
      <c r="A312"/>
      <c r="B312"/>
      <c r="C312" s="20"/>
      <c r="D312" s="17"/>
      <c r="E312" s="22"/>
      <c r="F312" s="17"/>
      <c r="G312" s="22"/>
      <c r="H312" s="17"/>
      <c r="I312" s="17"/>
      <c r="J312" s="17"/>
      <c r="K312" s="22"/>
      <c r="L312" s="33"/>
      <c r="M312" s="33"/>
      <c r="S312" s="39"/>
      <c r="T312" s="39"/>
    </row>
    <row r="313" spans="1:20" ht="15" x14ac:dyDescent="0.25">
      <c r="A313"/>
      <c r="B313"/>
      <c r="C313" s="20"/>
      <c r="D313" s="17"/>
      <c r="E313" s="22"/>
      <c r="F313" s="17"/>
      <c r="G313" s="22"/>
      <c r="H313" s="17"/>
      <c r="I313" s="17"/>
      <c r="J313" s="17"/>
      <c r="K313" s="22"/>
      <c r="L313" s="33"/>
      <c r="M313" s="33"/>
      <c r="S313" s="39"/>
      <c r="T313" s="39"/>
    </row>
    <row r="314" spans="1:20" ht="15" x14ac:dyDescent="0.25">
      <c r="A314"/>
      <c r="B314"/>
      <c r="C314" s="20"/>
      <c r="D314" s="17"/>
      <c r="E314" s="22"/>
      <c r="F314" s="17"/>
      <c r="G314" s="22"/>
      <c r="H314" s="17"/>
      <c r="I314" s="17"/>
      <c r="J314" s="17"/>
      <c r="K314" s="22"/>
      <c r="L314" s="33"/>
      <c r="M314" s="33"/>
      <c r="S314" s="39"/>
      <c r="T314" s="39"/>
    </row>
    <row r="315" spans="1:20" s="52" customFormat="1" ht="15" x14ac:dyDescent="0.25">
      <c r="A315"/>
      <c r="B315"/>
      <c r="C315" s="45"/>
      <c r="D315" s="46"/>
      <c r="E315" s="48"/>
      <c r="F315" s="46"/>
      <c r="G315" s="48"/>
      <c r="H315" s="46"/>
      <c r="I315" s="46"/>
      <c r="J315" s="46"/>
      <c r="K315" s="48"/>
      <c r="L315" s="55"/>
      <c r="M315" s="55"/>
      <c r="S315" s="57"/>
      <c r="T315" s="57"/>
    </row>
    <row r="316" spans="1:20" ht="15" x14ac:dyDescent="0.25">
      <c r="A316"/>
      <c r="B316"/>
      <c r="C316" s="20"/>
      <c r="D316" s="17"/>
      <c r="E316" s="22"/>
      <c r="F316" s="17"/>
      <c r="G316" s="22"/>
      <c r="H316" s="17"/>
      <c r="I316" s="17"/>
      <c r="J316" s="17"/>
      <c r="K316" s="22"/>
      <c r="L316" s="33"/>
      <c r="M316" s="33"/>
      <c r="S316" s="39"/>
      <c r="T316" s="39"/>
    </row>
    <row r="317" spans="1:20" ht="15" x14ac:dyDescent="0.25">
      <c r="A317"/>
      <c r="B317"/>
      <c r="C317" s="20"/>
      <c r="D317" s="17"/>
      <c r="E317" s="22"/>
      <c r="F317" s="17"/>
      <c r="G317" s="22"/>
      <c r="H317" s="17"/>
      <c r="I317" s="17"/>
      <c r="J317" s="17"/>
      <c r="K317" s="22"/>
      <c r="L317" s="33"/>
      <c r="M317" s="33"/>
      <c r="S317" s="39"/>
      <c r="T317" s="39"/>
    </row>
    <row r="318" spans="1:20" ht="15" x14ac:dyDescent="0.25">
      <c r="A318"/>
      <c r="B318"/>
      <c r="C318" s="20"/>
      <c r="D318" s="17"/>
      <c r="E318" s="22"/>
      <c r="F318" s="17"/>
      <c r="G318" s="22"/>
      <c r="H318" s="17"/>
      <c r="I318" s="17"/>
      <c r="J318" s="17"/>
      <c r="K318" s="22"/>
      <c r="L318" s="33"/>
      <c r="M318" s="33"/>
      <c r="S318" s="39"/>
      <c r="T318" s="39"/>
    </row>
    <row r="319" spans="1:20" ht="15" x14ac:dyDescent="0.25">
      <c r="A319"/>
      <c r="B319"/>
      <c r="C319" s="20"/>
      <c r="D319" s="17"/>
      <c r="E319" s="22"/>
      <c r="F319" s="17"/>
      <c r="G319" s="22"/>
      <c r="H319" s="17"/>
      <c r="I319" s="17"/>
      <c r="J319" s="17"/>
      <c r="K319" s="22"/>
      <c r="L319" s="33"/>
      <c r="M319" s="33"/>
      <c r="S319" s="39"/>
      <c r="T319" s="39"/>
    </row>
    <row r="320" spans="1:20" ht="15" x14ac:dyDescent="0.25">
      <c r="A320"/>
      <c r="B320"/>
      <c r="C320" s="20"/>
      <c r="D320" s="17"/>
      <c r="E320" s="22"/>
      <c r="F320" s="17"/>
      <c r="G320" s="22"/>
      <c r="H320" s="17"/>
      <c r="I320" s="17"/>
      <c r="J320" s="17"/>
      <c r="K320" s="22"/>
      <c r="L320" s="33"/>
      <c r="M320" s="33"/>
      <c r="S320" s="39"/>
      <c r="T320" s="39"/>
    </row>
    <row r="321" spans="1:20" ht="15" x14ac:dyDescent="0.25">
      <c r="A321"/>
      <c r="B321"/>
      <c r="C321" s="20"/>
      <c r="D321" s="17"/>
      <c r="E321" s="22"/>
      <c r="F321" s="17"/>
      <c r="G321" s="22"/>
      <c r="H321" s="17"/>
      <c r="I321" s="17"/>
      <c r="J321" s="17"/>
      <c r="K321" s="22"/>
      <c r="L321" s="33"/>
      <c r="M321" s="33"/>
      <c r="S321" s="39"/>
      <c r="T321" s="39"/>
    </row>
    <row r="322" spans="1:20" ht="15" x14ac:dyDescent="0.25">
      <c r="A322"/>
      <c r="B322"/>
      <c r="C322" s="20"/>
      <c r="D322" s="17"/>
      <c r="E322" s="22"/>
      <c r="F322" s="17"/>
      <c r="G322" s="22"/>
      <c r="H322" s="17"/>
      <c r="I322" s="17"/>
      <c r="J322" s="17"/>
      <c r="K322" s="22"/>
      <c r="L322" s="33"/>
      <c r="M322" s="33"/>
      <c r="S322" s="39"/>
      <c r="T322" s="39"/>
    </row>
    <row r="323" spans="1:20" ht="15" x14ac:dyDescent="0.25">
      <c r="A323"/>
      <c r="B323"/>
      <c r="C323" s="20"/>
      <c r="D323" s="17"/>
      <c r="E323" s="22"/>
      <c r="F323" s="17"/>
      <c r="G323" s="22"/>
      <c r="H323" s="17"/>
      <c r="I323" s="17"/>
      <c r="J323" s="17"/>
      <c r="K323" s="22"/>
      <c r="L323" s="33"/>
      <c r="M323" s="33"/>
      <c r="S323" s="39"/>
      <c r="T323" s="39"/>
    </row>
    <row r="324" spans="1:20" ht="15" x14ac:dyDescent="0.25">
      <c r="A324"/>
      <c r="B324"/>
      <c r="C324" s="20"/>
      <c r="D324" s="17"/>
      <c r="E324" s="22"/>
      <c r="F324" s="17"/>
      <c r="G324" s="22"/>
      <c r="H324" s="17"/>
      <c r="I324" s="17"/>
      <c r="J324" s="17"/>
      <c r="K324" s="22"/>
      <c r="L324" s="33"/>
      <c r="M324" s="33"/>
      <c r="S324" s="39"/>
      <c r="T324" s="39"/>
    </row>
    <row r="325" spans="1:20" ht="15" x14ac:dyDescent="0.25">
      <c r="A325"/>
      <c r="B325"/>
      <c r="C325" s="20"/>
      <c r="D325" s="17"/>
      <c r="E325" s="22"/>
      <c r="F325" s="17"/>
      <c r="G325" s="22"/>
      <c r="H325" s="17"/>
      <c r="I325" s="17"/>
      <c r="J325" s="17"/>
      <c r="K325" s="22"/>
      <c r="L325" s="33"/>
      <c r="M325" s="33"/>
      <c r="S325" s="39"/>
      <c r="T325" s="39"/>
    </row>
    <row r="326" spans="1:20" ht="15" x14ac:dyDescent="0.25">
      <c r="A326"/>
      <c r="B326"/>
      <c r="C326" s="20"/>
      <c r="D326" s="17"/>
      <c r="E326" s="22"/>
      <c r="F326" s="17"/>
      <c r="G326" s="22"/>
      <c r="H326" s="17"/>
      <c r="I326" s="17"/>
      <c r="J326" s="17"/>
      <c r="K326" s="22"/>
      <c r="L326" s="33"/>
      <c r="M326" s="33"/>
      <c r="S326" s="39"/>
      <c r="T326" s="39"/>
    </row>
    <row r="327" spans="1:20" ht="15" x14ac:dyDescent="0.25">
      <c r="A327"/>
      <c r="B327"/>
      <c r="C327" s="20"/>
      <c r="D327" s="17"/>
      <c r="E327" s="22"/>
      <c r="F327" s="17"/>
      <c r="G327" s="22"/>
      <c r="H327" s="17"/>
      <c r="I327" s="17"/>
      <c r="J327" s="17"/>
      <c r="K327" s="22"/>
      <c r="L327" s="33"/>
      <c r="M327" s="33"/>
      <c r="S327" s="39"/>
      <c r="T327" s="39"/>
    </row>
    <row r="328" spans="1:20" ht="15" x14ac:dyDescent="0.25">
      <c r="A328"/>
      <c r="B328"/>
      <c r="C328" s="20"/>
      <c r="D328" s="17"/>
      <c r="E328" s="22"/>
      <c r="F328" s="17"/>
      <c r="G328" s="22"/>
      <c r="H328" s="17"/>
      <c r="I328" s="17"/>
      <c r="J328" s="17"/>
      <c r="K328" s="22"/>
      <c r="L328" s="33"/>
      <c r="M328" s="33"/>
      <c r="S328" s="39"/>
      <c r="T328" s="39"/>
    </row>
    <row r="329" spans="1:20" ht="15" x14ac:dyDescent="0.25">
      <c r="A329"/>
      <c r="B329"/>
      <c r="C329" s="20"/>
      <c r="D329" s="17"/>
      <c r="E329" s="22"/>
      <c r="F329" s="17"/>
      <c r="G329" s="22"/>
      <c r="H329" s="17"/>
      <c r="I329" s="17"/>
      <c r="J329" s="17"/>
      <c r="K329" s="22"/>
      <c r="L329" s="33"/>
      <c r="M329" s="33"/>
      <c r="S329" s="39"/>
      <c r="T329" s="39"/>
    </row>
    <row r="330" spans="1:20" ht="15" x14ac:dyDescent="0.25">
      <c r="A330"/>
      <c r="B330"/>
      <c r="C330" s="20"/>
      <c r="D330" s="17"/>
      <c r="E330" s="22"/>
      <c r="F330" s="17"/>
      <c r="G330" s="22"/>
      <c r="H330" s="17"/>
      <c r="I330" s="17"/>
      <c r="J330" s="17"/>
      <c r="K330" s="22"/>
      <c r="L330" s="33"/>
      <c r="M330" s="33"/>
      <c r="S330" s="39"/>
      <c r="T330" s="39"/>
    </row>
    <row r="331" spans="1:20" ht="15" x14ac:dyDescent="0.25">
      <c r="A331"/>
      <c r="B331"/>
      <c r="C331" s="20"/>
      <c r="D331" s="17"/>
      <c r="E331" s="22"/>
      <c r="F331" s="17"/>
      <c r="G331" s="22"/>
      <c r="H331" s="17"/>
      <c r="I331" s="17"/>
      <c r="J331" s="17"/>
      <c r="K331" s="22"/>
      <c r="L331" s="33"/>
      <c r="M331" s="33"/>
      <c r="S331" s="39"/>
      <c r="T331" s="39"/>
    </row>
    <row r="332" spans="1:20" ht="15" x14ac:dyDescent="0.25">
      <c r="A332"/>
      <c r="B332"/>
      <c r="C332" s="20"/>
      <c r="D332" s="17"/>
      <c r="E332" s="22"/>
      <c r="F332" s="17"/>
      <c r="G332" s="22"/>
      <c r="H332" s="17"/>
      <c r="I332" s="17"/>
      <c r="J332" s="17"/>
      <c r="K332" s="22"/>
      <c r="L332" s="33"/>
      <c r="M332" s="33"/>
      <c r="S332" s="39"/>
      <c r="T332" s="39"/>
    </row>
    <row r="333" spans="1:20" ht="15" x14ac:dyDescent="0.25">
      <c r="A333"/>
      <c r="B333"/>
      <c r="C333" s="20"/>
      <c r="D333" s="17"/>
      <c r="E333" s="22"/>
      <c r="F333" s="17"/>
      <c r="G333" s="22"/>
      <c r="H333" s="17"/>
      <c r="I333" s="17"/>
      <c r="J333" s="17"/>
      <c r="K333" s="22"/>
      <c r="L333" s="33"/>
      <c r="M333" s="33"/>
      <c r="S333" s="39"/>
      <c r="T333" s="39"/>
    </row>
    <row r="334" spans="1:20" ht="15" x14ac:dyDescent="0.25">
      <c r="A334"/>
      <c r="B334"/>
      <c r="C334" s="20"/>
      <c r="D334" s="17"/>
      <c r="E334" s="22"/>
      <c r="F334" s="17"/>
      <c r="G334" s="22"/>
      <c r="H334" s="17"/>
      <c r="I334" s="17"/>
      <c r="J334" s="17"/>
      <c r="K334" s="22"/>
      <c r="L334" s="33"/>
      <c r="M334" s="33"/>
      <c r="S334" s="39"/>
      <c r="T334" s="39"/>
    </row>
    <row r="335" spans="1:20" ht="15" x14ac:dyDescent="0.25">
      <c r="A335"/>
      <c r="B335"/>
      <c r="C335" s="20"/>
      <c r="D335" s="17"/>
      <c r="E335" s="22"/>
      <c r="F335" s="17"/>
      <c r="G335" s="22"/>
      <c r="H335" s="17"/>
      <c r="I335" s="17"/>
      <c r="J335" s="17"/>
      <c r="K335" s="22"/>
      <c r="L335" s="33"/>
      <c r="M335" s="33"/>
      <c r="S335" s="39"/>
      <c r="T335" s="39"/>
    </row>
    <row r="336" spans="1:20" ht="15" x14ac:dyDescent="0.25">
      <c r="A336"/>
      <c r="B336"/>
      <c r="C336" s="20"/>
      <c r="D336" s="17"/>
      <c r="E336" s="22"/>
      <c r="F336" s="17"/>
      <c r="G336" s="22"/>
      <c r="H336" s="17"/>
      <c r="I336" s="17"/>
      <c r="J336" s="17"/>
      <c r="K336" s="22"/>
      <c r="L336" s="33"/>
      <c r="M336" s="33"/>
      <c r="S336" s="39"/>
      <c r="T336" s="39"/>
    </row>
    <row r="337" spans="1:20" ht="15" x14ac:dyDescent="0.25">
      <c r="A337"/>
      <c r="B337"/>
      <c r="C337" s="20"/>
      <c r="D337" s="17"/>
      <c r="E337" s="22"/>
      <c r="F337" s="17"/>
      <c r="G337" s="22"/>
      <c r="H337" s="17"/>
      <c r="I337" s="17"/>
      <c r="J337" s="17"/>
      <c r="K337" s="22"/>
      <c r="L337" s="33"/>
      <c r="M337" s="33"/>
      <c r="S337" s="39"/>
      <c r="T337" s="39"/>
    </row>
    <row r="338" spans="1:20" ht="15" x14ac:dyDescent="0.25">
      <c r="A338"/>
      <c r="B338"/>
      <c r="C338" s="20"/>
      <c r="D338" s="17"/>
      <c r="E338" s="22"/>
      <c r="F338" s="17"/>
      <c r="G338" s="22"/>
      <c r="H338" s="17"/>
      <c r="I338" s="17"/>
      <c r="J338" s="17"/>
      <c r="K338" s="22"/>
      <c r="L338" s="33"/>
      <c r="M338" s="33"/>
      <c r="S338" s="39"/>
      <c r="T338" s="39"/>
    </row>
    <row r="339" spans="1:20" ht="15" x14ac:dyDescent="0.25">
      <c r="A339"/>
      <c r="B339"/>
      <c r="C339" s="20"/>
      <c r="D339" s="17"/>
      <c r="E339" s="22"/>
      <c r="F339" s="17"/>
      <c r="G339" s="22"/>
      <c r="H339" s="17"/>
      <c r="I339" s="17"/>
      <c r="J339" s="17"/>
      <c r="K339" s="22"/>
      <c r="L339" s="33"/>
      <c r="M339" s="33"/>
      <c r="S339" s="39"/>
      <c r="T339" s="39"/>
    </row>
    <row r="340" spans="1:20" ht="15" x14ac:dyDescent="0.25">
      <c r="A340"/>
      <c r="B340"/>
      <c r="C340" s="20"/>
      <c r="D340" s="17"/>
      <c r="E340" s="22"/>
      <c r="F340" s="17"/>
      <c r="G340" s="22"/>
      <c r="H340" s="17"/>
      <c r="I340" s="17"/>
      <c r="J340" s="17"/>
      <c r="K340" s="22"/>
      <c r="L340" s="33"/>
      <c r="M340" s="33"/>
      <c r="S340" s="39"/>
      <c r="T340" s="39"/>
    </row>
    <row r="341" spans="1:20" ht="15" x14ac:dyDescent="0.25">
      <c r="A341"/>
      <c r="B341"/>
      <c r="C341" s="20"/>
      <c r="D341" s="17"/>
      <c r="E341" s="22"/>
      <c r="F341" s="17"/>
      <c r="G341" s="22"/>
      <c r="H341" s="17"/>
      <c r="I341" s="17"/>
      <c r="J341" s="17"/>
      <c r="K341" s="22"/>
      <c r="L341" s="33"/>
      <c r="M341" s="33"/>
      <c r="S341" s="39"/>
      <c r="T341" s="39"/>
    </row>
    <row r="342" spans="1:20" ht="15" x14ac:dyDescent="0.25">
      <c r="A342"/>
      <c r="B342"/>
      <c r="C342" s="20"/>
      <c r="D342" s="17"/>
      <c r="E342" s="22"/>
      <c r="F342" s="17"/>
      <c r="G342" s="22"/>
      <c r="H342" s="17"/>
      <c r="I342" s="17"/>
      <c r="J342" s="17"/>
      <c r="K342" s="22"/>
      <c r="L342" s="33"/>
      <c r="M342" s="33"/>
      <c r="S342" s="39"/>
      <c r="T342" s="39"/>
    </row>
    <row r="343" spans="1:20" ht="15" x14ac:dyDescent="0.25">
      <c r="A343"/>
      <c r="B343"/>
      <c r="C343" s="20"/>
      <c r="D343" s="17"/>
      <c r="E343" s="22"/>
      <c r="F343" s="17"/>
      <c r="G343" s="22"/>
      <c r="H343" s="17"/>
      <c r="I343" s="17"/>
      <c r="J343" s="17"/>
      <c r="K343" s="22"/>
      <c r="L343" s="33"/>
      <c r="M343" s="33"/>
      <c r="S343" s="39"/>
      <c r="T343" s="39"/>
    </row>
    <row r="344" spans="1:20" ht="15" x14ac:dyDescent="0.25">
      <c r="A344"/>
      <c r="B344"/>
      <c r="C344" s="20"/>
      <c r="D344" s="17"/>
      <c r="E344" s="22"/>
      <c r="F344" s="17"/>
      <c r="G344" s="22"/>
      <c r="H344" s="17"/>
      <c r="I344" s="17"/>
      <c r="J344" s="17"/>
      <c r="K344" s="22"/>
      <c r="L344" s="33"/>
      <c r="M344" s="33"/>
      <c r="S344" s="39"/>
      <c r="T344" s="39"/>
    </row>
    <row r="345" spans="1:20" ht="15" x14ac:dyDescent="0.25">
      <c r="A345"/>
      <c r="B345"/>
      <c r="C345" s="20"/>
      <c r="D345" s="17"/>
      <c r="E345" s="22"/>
      <c r="F345" s="17"/>
      <c r="G345" s="22"/>
      <c r="H345" s="17"/>
      <c r="I345" s="17"/>
      <c r="J345" s="17"/>
      <c r="K345" s="22"/>
      <c r="L345" s="33"/>
      <c r="M345" s="33"/>
      <c r="S345" s="39"/>
      <c r="T345" s="39"/>
    </row>
    <row r="346" spans="1:20" ht="15" x14ac:dyDescent="0.25">
      <c r="A346"/>
      <c r="B346"/>
      <c r="C346" s="20"/>
      <c r="D346" s="17"/>
      <c r="E346" s="22"/>
      <c r="F346" s="17"/>
      <c r="G346" s="22"/>
      <c r="H346" s="17"/>
      <c r="I346" s="17"/>
      <c r="J346" s="17"/>
      <c r="K346" s="22"/>
      <c r="L346" s="33"/>
      <c r="M346" s="33"/>
      <c r="S346" s="39"/>
      <c r="T346" s="39"/>
    </row>
    <row r="347" spans="1:20" ht="15" x14ac:dyDescent="0.25">
      <c r="A347"/>
      <c r="B347"/>
      <c r="C347" s="20"/>
      <c r="D347" s="17"/>
      <c r="E347" s="22"/>
      <c r="F347" s="17"/>
      <c r="G347" s="22"/>
      <c r="H347" s="17"/>
      <c r="I347" s="17"/>
      <c r="J347" s="17"/>
      <c r="K347" s="22"/>
      <c r="L347" s="33"/>
      <c r="M347" s="33"/>
      <c r="S347" s="39"/>
      <c r="T347" s="39"/>
    </row>
    <row r="348" spans="1:20" ht="15" x14ac:dyDescent="0.25">
      <c r="A348"/>
      <c r="B348"/>
      <c r="C348" s="20"/>
      <c r="D348" s="17"/>
      <c r="E348" s="22"/>
      <c r="F348" s="17"/>
      <c r="G348" s="22"/>
      <c r="H348" s="17"/>
      <c r="I348" s="17"/>
      <c r="J348" s="17"/>
      <c r="K348" s="22"/>
      <c r="L348" s="33"/>
      <c r="M348" s="33"/>
      <c r="S348" s="39"/>
      <c r="T348" s="39"/>
    </row>
    <row r="349" spans="1:20" ht="15" x14ac:dyDescent="0.25">
      <c r="A349"/>
      <c r="B349"/>
      <c r="C349" s="20"/>
      <c r="D349" s="17"/>
      <c r="E349" s="22"/>
      <c r="F349" s="17"/>
      <c r="G349" s="22"/>
      <c r="H349" s="17"/>
      <c r="I349" s="17"/>
      <c r="J349" s="17"/>
      <c r="K349" s="22"/>
      <c r="L349" s="33"/>
      <c r="M349" s="33"/>
      <c r="S349" s="39"/>
      <c r="T349" s="39"/>
    </row>
    <row r="350" spans="1:20" ht="15" x14ac:dyDescent="0.25">
      <c r="A350"/>
      <c r="B350"/>
      <c r="C350" s="20"/>
      <c r="D350" s="17"/>
      <c r="E350" s="22"/>
      <c r="F350" s="17"/>
      <c r="G350" s="22"/>
      <c r="H350" s="17"/>
      <c r="I350" s="17"/>
      <c r="J350" s="17"/>
      <c r="K350" s="22"/>
      <c r="L350" s="33"/>
      <c r="M350" s="33"/>
      <c r="S350" s="39"/>
      <c r="T350" s="39"/>
    </row>
    <row r="351" spans="1:20" ht="15" x14ac:dyDescent="0.25">
      <c r="A351"/>
      <c r="B351"/>
      <c r="C351" s="20"/>
      <c r="D351" s="17"/>
      <c r="E351" s="22"/>
      <c r="F351" s="17"/>
      <c r="G351" s="22"/>
      <c r="H351" s="17"/>
      <c r="I351" s="17"/>
      <c r="J351" s="17"/>
      <c r="K351" s="22"/>
      <c r="L351" s="33"/>
      <c r="M351" s="33"/>
      <c r="S351" s="39"/>
      <c r="T351" s="39"/>
    </row>
    <row r="352" spans="1:20" ht="15" x14ac:dyDescent="0.25">
      <c r="A352"/>
      <c r="B352"/>
      <c r="C352" s="20"/>
      <c r="D352" s="17"/>
      <c r="E352" s="22"/>
      <c r="F352" s="17"/>
      <c r="G352" s="22"/>
      <c r="H352" s="17"/>
      <c r="I352" s="17"/>
      <c r="J352" s="17"/>
      <c r="K352" s="22"/>
    </row>
    <row r="353" spans="1:11" ht="15" x14ac:dyDescent="0.25">
      <c r="A353"/>
      <c r="B353"/>
      <c r="C353" s="20"/>
      <c r="D353" s="17"/>
      <c r="E353" s="22"/>
      <c r="F353" s="17"/>
      <c r="G353" s="22"/>
      <c r="H353" s="17"/>
      <c r="I353" s="17"/>
      <c r="J353" s="17"/>
      <c r="K353" s="22"/>
    </row>
    <row r="354" spans="1:11" ht="15" x14ac:dyDescent="0.25">
      <c r="A354"/>
      <c r="B354"/>
      <c r="C354" s="20"/>
      <c r="D354" s="17"/>
      <c r="E354" s="22"/>
      <c r="F354" s="17"/>
      <c r="G354" s="22"/>
      <c r="H354" s="17"/>
      <c r="I354" s="17"/>
      <c r="J354" s="17"/>
      <c r="K354" s="22"/>
    </row>
    <row r="355" spans="1:11" ht="15" x14ac:dyDescent="0.25">
      <c r="A355"/>
      <c r="B355"/>
      <c r="C355" s="20"/>
      <c r="D355" s="17"/>
      <c r="E355" s="22"/>
      <c r="F355" s="17"/>
      <c r="G355" s="22"/>
      <c r="H355" s="17"/>
      <c r="I355" s="17"/>
      <c r="J355" s="17"/>
      <c r="K355" s="22"/>
    </row>
    <row r="356" spans="1:11" ht="15" x14ac:dyDescent="0.25">
      <c r="A356"/>
      <c r="B356"/>
      <c r="C356" s="20"/>
      <c r="D356" s="17"/>
      <c r="E356" s="22"/>
      <c r="F356" s="17"/>
      <c r="G356" s="22"/>
      <c r="H356" s="17"/>
      <c r="I356" s="17"/>
      <c r="J356" s="17"/>
      <c r="K356" s="22"/>
    </row>
    <row r="357" spans="1:11" ht="15" x14ac:dyDescent="0.25">
      <c r="A357"/>
      <c r="B357"/>
      <c r="C357" s="20"/>
      <c r="D357" s="17"/>
      <c r="E357" s="22"/>
      <c r="F357" s="17"/>
      <c r="G357" s="22"/>
      <c r="H357" s="17"/>
      <c r="I357" s="17"/>
      <c r="J357" s="17"/>
      <c r="K357" s="22"/>
    </row>
    <row r="358" spans="1:11" ht="15" x14ac:dyDescent="0.25">
      <c r="A358"/>
      <c r="B358"/>
      <c r="C358" s="20"/>
      <c r="D358" s="17"/>
      <c r="E358" s="22"/>
      <c r="F358" s="17"/>
      <c r="G358" s="22"/>
      <c r="H358" s="17"/>
      <c r="I358" s="17"/>
      <c r="J358" s="17"/>
      <c r="K358" s="22"/>
    </row>
    <row r="359" spans="1:11" ht="15" x14ac:dyDescent="0.25">
      <c r="A359"/>
      <c r="B359"/>
      <c r="C359" s="20"/>
      <c r="D359" s="17"/>
      <c r="E359" s="22"/>
      <c r="F359" s="17"/>
      <c r="G359" s="22"/>
      <c r="H359" s="17"/>
      <c r="I359" s="17"/>
      <c r="J359" s="17"/>
      <c r="K359" s="22"/>
    </row>
    <row r="360" spans="1:11" ht="15" x14ac:dyDescent="0.25">
      <c r="A360"/>
      <c r="B360"/>
      <c r="C360" s="20"/>
      <c r="D360" s="17"/>
      <c r="E360" s="22"/>
      <c r="F360" s="17"/>
      <c r="G360" s="22"/>
      <c r="H360" s="17"/>
      <c r="I360" s="17"/>
      <c r="J360" s="17"/>
      <c r="K360" s="22"/>
    </row>
    <row r="361" spans="1:11" ht="15" x14ac:dyDescent="0.25">
      <c r="A361"/>
      <c r="B361"/>
      <c r="C361" s="20"/>
      <c r="D361" s="17"/>
      <c r="E361" s="22"/>
      <c r="F361" s="17"/>
      <c r="G361" s="22"/>
      <c r="H361" s="17"/>
      <c r="I361" s="17"/>
      <c r="J361" s="17"/>
      <c r="K361" s="22"/>
    </row>
    <row r="362" spans="1:11" ht="15" x14ac:dyDescent="0.25">
      <c r="A362"/>
      <c r="B362"/>
      <c r="C362" s="20"/>
      <c r="D362" s="17"/>
      <c r="E362" s="22"/>
      <c r="F362" s="17"/>
      <c r="G362" s="22"/>
      <c r="H362" s="17"/>
      <c r="I362" s="17"/>
      <c r="J362" s="17"/>
      <c r="K362" s="22"/>
    </row>
    <row r="363" spans="1:11" ht="15" x14ac:dyDescent="0.25">
      <c r="A363"/>
      <c r="B363"/>
      <c r="C363" s="20"/>
      <c r="D363" s="17"/>
      <c r="E363" s="22"/>
      <c r="F363" s="17"/>
      <c r="G363" s="22"/>
      <c r="H363" s="17"/>
      <c r="I363" s="17"/>
      <c r="J363" s="17"/>
      <c r="K363" s="22"/>
    </row>
    <row r="364" spans="1:11" ht="15" x14ac:dyDescent="0.25">
      <c r="A364"/>
      <c r="B364"/>
      <c r="C364" s="20"/>
      <c r="D364" s="17"/>
      <c r="E364" s="22"/>
      <c r="F364" s="17"/>
      <c r="G364" s="22"/>
      <c r="H364" s="17"/>
      <c r="I364" s="17"/>
      <c r="J364" s="17"/>
      <c r="K364" s="22"/>
    </row>
    <row r="365" spans="1:11" ht="15" x14ac:dyDescent="0.25">
      <c r="A365"/>
      <c r="B365"/>
      <c r="C365" s="20"/>
      <c r="D365" s="17"/>
      <c r="E365" s="22"/>
      <c r="F365" s="17"/>
      <c r="G365" s="22"/>
      <c r="H365" s="17"/>
      <c r="I365" s="17"/>
      <c r="J365" s="17"/>
      <c r="K365" s="22"/>
    </row>
    <row r="366" spans="1:11" ht="15" x14ac:dyDescent="0.25">
      <c r="A366"/>
      <c r="B366"/>
      <c r="C366" s="20"/>
      <c r="D366" s="17"/>
      <c r="E366" s="22"/>
      <c r="F366" s="17"/>
      <c r="G366" s="22"/>
      <c r="H366" s="17"/>
      <c r="I366" s="17"/>
      <c r="J366" s="17"/>
      <c r="K366" s="22"/>
    </row>
    <row r="367" spans="1:11" ht="15" x14ac:dyDescent="0.25">
      <c r="A367"/>
      <c r="B367"/>
      <c r="C367" s="20"/>
      <c r="D367" s="17"/>
      <c r="E367" s="22"/>
      <c r="F367" s="17"/>
      <c r="G367" s="22"/>
      <c r="H367" s="17"/>
      <c r="I367" s="17"/>
      <c r="J367" s="17"/>
      <c r="K367" s="22"/>
    </row>
    <row r="368" spans="1:11" ht="15" x14ac:dyDescent="0.25">
      <c r="A368"/>
      <c r="B368"/>
      <c r="C368" s="20"/>
      <c r="D368" s="17"/>
      <c r="E368" s="22"/>
      <c r="F368" s="17"/>
      <c r="G368" s="22"/>
      <c r="H368" s="17"/>
      <c r="I368" s="17"/>
      <c r="J368" s="17"/>
      <c r="K368" s="22"/>
    </row>
    <row r="369" spans="1:11" ht="15" x14ac:dyDescent="0.25">
      <c r="A369"/>
      <c r="B369"/>
      <c r="C369" s="20"/>
      <c r="D369" s="17"/>
      <c r="E369" s="22"/>
      <c r="F369" s="17"/>
      <c r="G369" s="22"/>
      <c r="H369" s="17"/>
      <c r="I369" s="17"/>
      <c r="J369" s="17"/>
      <c r="K369" s="22"/>
    </row>
    <row r="370" spans="1:11" ht="15" x14ac:dyDescent="0.25">
      <c r="A370"/>
      <c r="B370"/>
      <c r="C370" s="20"/>
      <c r="D370" s="17"/>
      <c r="E370" s="22"/>
      <c r="F370" s="17"/>
      <c r="G370" s="22"/>
      <c r="H370" s="17"/>
      <c r="I370" s="17"/>
      <c r="J370" s="17"/>
      <c r="K370" s="22"/>
    </row>
    <row r="371" spans="1:11" ht="15" x14ac:dyDescent="0.25">
      <c r="A371"/>
      <c r="B371"/>
      <c r="C371" s="20"/>
      <c r="D371" s="17"/>
      <c r="E371" s="22"/>
      <c r="F371" s="17"/>
      <c r="G371" s="22"/>
      <c r="H371" s="17"/>
      <c r="I371" s="17"/>
      <c r="J371" s="17"/>
      <c r="K371" s="22"/>
    </row>
    <row r="372" spans="1:11" ht="15" x14ac:dyDescent="0.25">
      <c r="A372"/>
      <c r="B372"/>
      <c r="C372" s="20"/>
      <c r="D372" s="17"/>
      <c r="E372" s="22"/>
      <c r="F372" s="17"/>
      <c r="G372" s="22"/>
      <c r="H372" s="17"/>
      <c r="I372" s="17"/>
      <c r="J372" s="17"/>
      <c r="K372" s="22"/>
    </row>
    <row r="373" spans="1:11" ht="15" x14ac:dyDescent="0.25">
      <c r="A373"/>
      <c r="B373"/>
      <c r="C373" s="20"/>
      <c r="D373" s="17"/>
      <c r="E373" s="22"/>
      <c r="F373" s="17"/>
      <c r="G373" s="22"/>
      <c r="H373" s="17"/>
      <c r="I373" s="17"/>
      <c r="J373" s="17"/>
      <c r="K373" s="22"/>
    </row>
    <row r="374" spans="1:11" ht="15" x14ac:dyDescent="0.25">
      <c r="A374"/>
      <c r="B374"/>
      <c r="C374" s="20"/>
      <c r="D374" s="17"/>
      <c r="E374" s="22"/>
      <c r="F374" s="17"/>
      <c r="G374" s="22"/>
      <c r="H374" s="17"/>
      <c r="I374" s="17"/>
      <c r="J374" s="17"/>
      <c r="K374" s="22"/>
    </row>
    <row r="375" spans="1:11" ht="15" x14ac:dyDescent="0.25">
      <c r="A375"/>
      <c r="B375"/>
      <c r="C375" s="20"/>
      <c r="D375" s="17"/>
      <c r="E375" s="22"/>
      <c r="F375" s="17"/>
      <c r="G375" s="22"/>
      <c r="H375" s="17"/>
      <c r="I375" s="17"/>
      <c r="J375" s="17"/>
      <c r="K375" s="22"/>
    </row>
    <row r="376" spans="1:11" ht="15" x14ac:dyDescent="0.25">
      <c r="A376"/>
      <c r="B376"/>
      <c r="C376" s="20"/>
      <c r="D376" s="17"/>
      <c r="E376" s="22"/>
      <c r="F376" s="17"/>
      <c r="G376" s="22"/>
      <c r="H376" s="17"/>
      <c r="I376" s="17"/>
      <c r="J376" s="17"/>
      <c r="K376" s="22"/>
    </row>
    <row r="377" spans="1:11" ht="15" x14ac:dyDescent="0.25">
      <c r="A377"/>
      <c r="B377"/>
      <c r="C377" s="20"/>
      <c r="D377" s="17"/>
      <c r="E377" s="22"/>
      <c r="F377" s="17"/>
      <c r="G377" s="22"/>
      <c r="H377" s="17"/>
      <c r="I377" s="17"/>
      <c r="J377" s="17"/>
      <c r="K377" s="22"/>
    </row>
    <row r="378" spans="1:11" ht="15" x14ac:dyDescent="0.25">
      <c r="A378"/>
      <c r="B378"/>
      <c r="C378" s="20"/>
      <c r="D378" s="17"/>
      <c r="E378" s="22"/>
      <c r="F378" s="17"/>
      <c r="G378" s="22"/>
      <c r="H378" s="17"/>
      <c r="I378" s="17"/>
      <c r="J378" s="17"/>
      <c r="K378" s="22"/>
    </row>
    <row r="379" spans="1:11" ht="15" x14ac:dyDescent="0.25">
      <c r="A379"/>
      <c r="B379"/>
      <c r="C379" s="20"/>
      <c r="D379" s="17"/>
      <c r="E379" s="22"/>
      <c r="F379" s="17"/>
      <c r="G379" s="22"/>
      <c r="H379" s="17"/>
      <c r="I379" s="17"/>
      <c r="J379" s="17"/>
      <c r="K379" s="22"/>
    </row>
    <row r="380" spans="1:11" ht="15" x14ac:dyDescent="0.25">
      <c r="A380"/>
      <c r="B380"/>
      <c r="C380" s="20"/>
      <c r="D380" s="17"/>
      <c r="E380" s="22"/>
      <c r="F380" s="17"/>
      <c r="G380" s="22"/>
      <c r="H380" s="17"/>
      <c r="I380" s="17"/>
      <c r="J380" s="17"/>
      <c r="K380" s="22"/>
    </row>
    <row r="381" spans="1:11" ht="15" x14ac:dyDescent="0.25">
      <c r="A381"/>
      <c r="B381"/>
      <c r="C381" s="20"/>
      <c r="D381" s="17"/>
      <c r="E381" s="22"/>
      <c r="F381" s="17"/>
      <c r="G381" s="22"/>
      <c r="H381" s="17"/>
      <c r="I381" s="17"/>
      <c r="J381" s="17"/>
      <c r="K381" s="22"/>
    </row>
    <row r="382" spans="1:11" ht="15" x14ac:dyDescent="0.25">
      <c r="A382"/>
      <c r="B382"/>
      <c r="C382" s="20"/>
      <c r="D382" s="17"/>
      <c r="E382" s="22"/>
      <c r="F382" s="17"/>
      <c r="G382" s="22"/>
      <c r="H382" s="17"/>
      <c r="I382" s="17"/>
      <c r="J382" s="17"/>
      <c r="K382" s="22"/>
    </row>
    <row r="383" spans="1:11" ht="15" x14ac:dyDescent="0.25">
      <c r="A383"/>
      <c r="B383"/>
      <c r="C383" s="20"/>
      <c r="D383" s="17"/>
      <c r="E383" s="22"/>
      <c r="F383" s="17"/>
      <c r="G383" s="22"/>
      <c r="H383" s="17"/>
      <c r="I383" s="17"/>
      <c r="J383" s="17"/>
      <c r="K383" s="22"/>
    </row>
    <row r="384" spans="1:11" ht="15" x14ac:dyDescent="0.25">
      <c r="A384"/>
      <c r="B384"/>
      <c r="C384" s="20"/>
      <c r="D384" s="17"/>
      <c r="E384" s="22"/>
      <c r="F384" s="17"/>
      <c r="G384" s="22"/>
      <c r="H384" s="17"/>
      <c r="I384" s="17"/>
      <c r="J384" s="17"/>
      <c r="K384" s="22"/>
    </row>
    <row r="385" spans="1:11" ht="15" x14ac:dyDescent="0.25">
      <c r="A385"/>
      <c r="B385"/>
      <c r="C385" s="20"/>
      <c r="D385" s="17"/>
      <c r="E385" s="22"/>
      <c r="F385" s="17"/>
      <c r="G385" s="22"/>
      <c r="H385" s="17"/>
      <c r="I385" s="17"/>
      <c r="J385" s="17"/>
      <c r="K385" s="22"/>
    </row>
    <row r="386" spans="1:11" ht="15" x14ac:dyDescent="0.25">
      <c r="A386"/>
      <c r="B386"/>
      <c r="C386" s="20"/>
      <c r="D386" s="17"/>
      <c r="E386" s="22"/>
      <c r="F386" s="17"/>
      <c r="G386" s="22"/>
      <c r="H386" s="17"/>
      <c r="I386" s="17"/>
      <c r="J386" s="17"/>
      <c r="K386" s="22"/>
    </row>
    <row r="387" spans="1:11" ht="15" x14ac:dyDescent="0.25">
      <c r="A387"/>
      <c r="B387"/>
      <c r="C387" s="20"/>
      <c r="D387" s="17"/>
      <c r="E387" s="22"/>
      <c r="F387" s="17"/>
      <c r="G387" s="22"/>
      <c r="H387" s="17"/>
      <c r="I387" s="17"/>
      <c r="J387" s="17"/>
      <c r="K387" s="22"/>
    </row>
    <row r="388" spans="1:11" ht="15" x14ac:dyDescent="0.25">
      <c r="A388"/>
      <c r="B388"/>
      <c r="C388" s="20"/>
      <c r="D388" s="17"/>
      <c r="E388" s="22"/>
      <c r="F388" s="17"/>
      <c r="G388" s="22"/>
      <c r="H388" s="17"/>
      <c r="I388" s="17"/>
      <c r="J388" s="17"/>
      <c r="K388" s="22"/>
    </row>
    <row r="389" spans="1:11" ht="15" x14ac:dyDescent="0.25">
      <c r="A389"/>
      <c r="B389"/>
      <c r="C389" s="20"/>
      <c r="D389" s="17"/>
      <c r="E389" s="22"/>
      <c r="F389" s="17"/>
      <c r="G389" s="22"/>
      <c r="H389" s="17"/>
      <c r="I389" s="17"/>
      <c r="J389" s="17"/>
      <c r="K389" s="22"/>
    </row>
    <row r="390" spans="1:11" ht="15" x14ac:dyDescent="0.25">
      <c r="A390"/>
      <c r="B390"/>
      <c r="C390" s="20"/>
      <c r="D390" s="17"/>
      <c r="E390" s="22"/>
      <c r="F390" s="17"/>
      <c r="G390" s="22"/>
      <c r="H390" s="17"/>
      <c r="I390" s="17"/>
      <c r="J390" s="17"/>
      <c r="K390" s="22"/>
    </row>
    <row r="391" spans="1:11" ht="15" x14ac:dyDescent="0.25">
      <c r="A391"/>
      <c r="B391"/>
      <c r="C391" s="20"/>
      <c r="D391" s="17"/>
      <c r="E391" s="22"/>
      <c r="F391" s="17"/>
      <c r="G391" s="22"/>
      <c r="H391" s="17"/>
      <c r="I391" s="17"/>
      <c r="J391" s="17"/>
      <c r="K391" s="22"/>
    </row>
    <row r="392" spans="1:11" ht="15" x14ac:dyDescent="0.25">
      <c r="A392"/>
      <c r="B392"/>
      <c r="C392" s="20"/>
      <c r="D392" s="17"/>
      <c r="E392" s="22"/>
      <c r="F392" s="17"/>
      <c r="G392" s="22"/>
      <c r="H392" s="17"/>
      <c r="I392" s="17"/>
      <c r="J392" s="17"/>
      <c r="K392" s="22"/>
    </row>
    <row r="393" spans="1:11" ht="15" x14ac:dyDescent="0.25">
      <c r="A393"/>
      <c r="B393"/>
      <c r="C393" s="20"/>
      <c r="D393" s="17"/>
      <c r="E393" s="22"/>
      <c r="F393" s="17"/>
      <c r="G393" s="22"/>
      <c r="H393" s="17"/>
      <c r="I393" s="17"/>
      <c r="J393" s="17"/>
      <c r="K393" s="22"/>
    </row>
    <row r="394" spans="1:11" ht="15" x14ac:dyDescent="0.25">
      <c r="A394"/>
      <c r="B394"/>
      <c r="C394" s="20"/>
      <c r="D394" s="17"/>
      <c r="E394" s="22"/>
      <c r="F394" s="17"/>
      <c r="G394" s="22"/>
      <c r="H394" s="17"/>
      <c r="I394" s="17"/>
      <c r="J394" s="17"/>
      <c r="K394" s="22"/>
    </row>
    <row r="395" spans="1:11" ht="15" x14ac:dyDescent="0.25">
      <c r="A395"/>
      <c r="B395"/>
      <c r="C395" s="20"/>
      <c r="D395" s="17"/>
      <c r="E395" s="22"/>
      <c r="F395" s="17"/>
      <c r="G395" s="22"/>
      <c r="H395" s="17"/>
      <c r="I395" s="17"/>
      <c r="J395" s="17"/>
      <c r="K395" s="22"/>
    </row>
    <row r="396" spans="1:11" ht="15" x14ac:dyDescent="0.25">
      <c r="A396"/>
      <c r="B396"/>
      <c r="C396" s="20"/>
      <c r="D396" s="17"/>
      <c r="E396" s="22"/>
      <c r="F396" s="17"/>
      <c r="G396" s="22"/>
      <c r="H396" s="17"/>
      <c r="I396" s="17"/>
      <c r="J396" s="17"/>
      <c r="K396" s="22"/>
    </row>
    <row r="397" spans="1:11" ht="15" x14ac:dyDescent="0.25">
      <c r="A397"/>
      <c r="B397"/>
      <c r="C397" s="20"/>
      <c r="D397" s="17"/>
      <c r="E397" s="22"/>
      <c r="F397" s="17"/>
      <c r="G397" s="22"/>
      <c r="H397" s="17"/>
      <c r="I397" s="17"/>
      <c r="J397" s="17"/>
      <c r="K397" s="22"/>
    </row>
    <row r="398" spans="1:11" ht="15" x14ac:dyDescent="0.25">
      <c r="A398"/>
      <c r="B398"/>
      <c r="C398" s="20"/>
      <c r="D398" s="17"/>
      <c r="E398" s="22"/>
      <c r="F398" s="17"/>
      <c r="G398" s="22"/>
      <c r="H398" s="17"/>
      <c r="I398" s="17"/>
      <c r="J398" s="17"/>
      <c r="K398" s="22"/>
    </row>
    <row r="399" spans="1:11" ht="15" x14ac:dyDescent="0.25">
      <c r="A399"/>
      <c r="B399"/>
      <c r="C399" s="20"/>
      <c r="D399" s="17"/>
      <c r="E399" s="22"/>
      <c r="F399" s="17"/>
      <c r="G399" s="22"/>
      <c r="H399" s="17"/>
      <c r="I399" s="17"/>
      <c r="J399" s="17"/>
      <c r="K399" s="22"/>
    </row>
    <row r="400" spans="1:11" ht="15" x14ac:dyDescent="0.25">
      <c r="A400"/>
      <c r="B400"/>
      <c r="C400" s="20"/>
      <c r="D400" s="17"/>
      <c r="E400" s="22"/>
      <c r="F400" s="17"/>
      <c r="G400" s="22"/>
      <c r="H400" s="17"/>
      <c r="I400" s="17"/>
      <c r="J400" s="17"/>
      <c r="K400" s="22"/>
    </row>
    <row r="401" spans="1:11" ht="15" x14ac:dyDescent="0.25">
      <c r="A401"/>
      <c r="B401"/>
      <c r="C401" s="20"/>
      <c r="D401" s="17"/>
      <c r="E401" s="22"/>
      <c r="F401" s="17"/>
      <c r="G401" s="22"/>
      <c r="H401" s="17"/>
      <c r="I401" s="17"/>
      <c r="J401" s="17"/>
      <c r="K401" s="22"/>
    </row>
    <row r="402" spans="1:11" ht="15" x14ac:dyDescent="0.25">
      <c r="A402"/>
      <c r="B402"/>
      <c r="C402" s="20"/>
      <c r="D402" s="17"/>
      <c r="E402" s="22"/>
      <c r="F402" s="17"/>
      <c r="G402" s="22"/>
      <c r="H402" s="17"/>
      <c r="I402" s="17"/>
      <c r="J402" s="17"/>
      <c r="K402" s="22"/>
    </row>
    <row r="403" spans="1:11" ht="15" x14ac:dyDescent="0.25">
      <c r="A403"/>
      <c r="B403"/>
      <c r="C403" s="20"/>
      <c r="D403" s="17"/>
      <c r="E403" s="22"/>
      <c r="F403" s="17"/>
      <c r="G403" s="22"/>
      <c r="H403" s="17"/>
      <c r="I403" s="17"/>
      <c r="J403" s="17"/>
      <c r="K403" s="22"/>
    </row>
    <row r="404" spans="1:11" ht="15" x14ac:dyDescent="0.25">
      <c r="A404"/>
      <c r="B404"/>
      <c r="C404" s="20"/>
      <c r="D404" s="17"/>
      <c r="E404" s="22"/>
      <c r="F404" s="17"/>
      <c r="G404" s="22"/>
      <c r="H404" s="17"/>
      <c r="I404" s="17"/>
      <c r="J404" s="17"/>
      <c r="K404" s="22"/>
    </row>
    <row r="405" spans="1:11" ht="15" x14ac:dyDescent="0.25">
      <c r="A405"/>
      <c r="B405"/>
      <c r="C405" s="20"/>
      <c r="D405" s="17"/>
      <c r="E405" s="22"/>
      <c r="F405" s="17"/>
      <c r="G405" s="22"/>
      <c r="H405" s="17"/>
      <c r="I405" s="17"/>
      <c r="J405" s="17"/>
      <c r="K405" s="22"/>
    </row>
    <row r="406" spans="1:11" ht="15" x14ac:dyDescent="0.25">
      <c r="A406"/>
      <c r="B406"/>
      <c r="C406" s="20"/>
      <c r="D406" s="17"/>
      <c r="E406" s="22"/>
      <c r="F406" s="17"/>
      <c r="G406" s="22"/>
      <c r="H406" s="17"/>
      <c r="I406" s="17"/>
      <c r="J406" s="17"/>
      <c r="K406" s="22"/>
    </row>
    <row r="407" spans="1:11" ht="15" x14ac:dyDescent="0.25">
      <c r="A407"/>
      <c r="B407"/>
      <c r="C407" s="20"/>
      <c r="D407" s="17"/>
      <c r="E407" s="22"/>
      <c r="F407" s="17"/>
      <c r="G407" s="22"/>
      <c r="H407" s="17"/>
      <c r="I407" s="17"/>
      <c r="J407" s="17"/>
      <c r="K407" s="22"/>
    </row>
    <row r="408" spans="1:11" ht="15" x14ac:dyDescent="0.25">
      <c r="A408"/>
      <c r="B408"/>
      <c r="C408" s="20"/>
      <c r="D408" s="17"/>
      <c r="E408" s="22"/>
      <c r="F408" s="17"/>
      <c r="G408" s="22"/>
      <c r="H408" s="17"/>
      <c r="I408" s="17"/>
      <c r="J408" s="17"/>
      <c r="K408" s="22"/>
    </row>
    <row r="409" spans="1:11" ht="15" x14ac:dyDescent="0.25">
      <c r="A409"/>
      <c r="B409"/>
      <c r="C409" s="20"/>
      <c r="D409" s="17"/>
      <c r="E409" s="22"/>
      <c r="F409" s="17"/>
      <c r="G409" s="22"/>
      <c r="H409" s="17"/>
      <c r="I409" s="17"/>
      <c r="J409" s="17"/>
      <c r="K409" s="22"/>
    </row>
    <row r="410" spans="1:11" ht="15" x14ac:dyDescent="0.25">
      <c r="A410"/>
      <c r="B410"/>
      <c r="C410" s="20"/>
      <c r="D410" s="17"/>
      <c r="E410" s="22"/>
      <c r="F410" s="17"/>
      <c r="G410" s="22"/>
      <c r="H410" s="17"/>
      <c r="I410" s="17"/>
      <c r="J410" s="17"/>
      <c r="K410" s="22"/>
    </row>
    <row r="411" spans="1:11" ht="15" x14ac:dyDescent="0.25">
      <c r="A411"/>
      <c r="B411"/>
      <c r="C411" s="20"/>
      <c r="D411" s="17"/>
      <c r="E411" s="22"/>
      <c r="F411" s="17"/>
      <c r="G411" s="22"/>
      <c r="H411" s="17"/>
      <c r="I411" s="17"/>
      <c r="J411" s="17"/>
      <c r="K411" s="22"/>
    </row>
    <row r="412" spans="1:11" x14ac:dyDescent="0.2">
      <c r="C412" s="20" t="str">
        <f t="shared" ref="C412:C450" si="35">IF(OR($A412="",$B412=""),"",(1/A412)+(1/B412)-1)</f>
        <v/>
      </c>
      <c r="D412" s="17" t="str">
        <f>IF(OR($A412="",$B412=""),"",A412*'MPTO_working_2-way'!$G411)</f>
        <v/>
      </c>
      <c r="E412" s="22" t="str">
        <f>IF(OR($A412="",$B412=""),"",B412*'MPTO_working_2-way'!$G411)</f>
        <v/>
      </c>
      <c r="F412" s="17" t="str">
        <f>IF(OR($A412="",$B412=""),"",'MPTO_working_2-way'!D411)</f>
        <v/>
      </c>
      <c r="G412" s="22" t="str">
        <f>IF(OR($A412="",$B412=""),"",'MPTO_working_2-way'!E411)</f>
        <v/>
      </c>
      <c r="H412" s="17" t="str">
        <f>IF(OR($A412="",$B412=""),"",'OddsRatio_working_2-way'!M411)</f>
        <v/>
      </c>
      <c r="I412" s="17" t="str">
        <f>IF(OR($A412="",$B412=""),"",'OddsRatio_working_2-way'!N411)</f>
        <v/>
      </c>
      <c r="J412" s="17" t="str">
        <f>IF('Log_working_2-way'!$D411="","",A412^('Log_working_2-way'!$D411))</f>
        <v/>
      </c>
      <c r="K412" s="22" t="str">
        <f>IF('Log_working_2-way'!$D411="","",B412^('Log_working_2-way'!$D411))</f>
        <v/>
      </c>
    </row>
    <row r="413" spans="1:11" x14ac:dyDescent="0.2">
      <c r="C413" s="20" t="str">
        <f t="shared" si="35"/>
        <v/>
      </c>
      <c r="D413" s="17" t="str">
        <f>IF(OR($A413="",$B413=""),"",A413*'MPTO_working_2-way'!$G412)</f>
        <v/>
      </c>
      <c r="E413" s="22" t="str">
        <f>IF(OR($A413="",$B413=""),"",B413*'MPTO_working_2-way'!$G412)</f>
        <v/>
      </c>
      <c r="F413" s="17" t="str">
        <f>IF(OR($A413="",$B413=""),"",'MPTO_working_2-way'!D412)</f>
        <v/>
      </c>
      <c r="G413" s="22" t="str">
        <f>IF(OR($A413="",$B413=""),"",'MPTO_working_2-way'!E412)</f>
        <v/>
      </c>
      <c r="H413" s="17" t="str">
        <f>IF(OR($A413="",$B413=""),"",'OddsRatio_working_2-way'!M412)</f>
        <v/>
      </c>
      <c r="I413" s="17" t="str">
        <f>IF(OR($A413="",$B413=""),"",'OddsRatio_working_2-way'!N412)</f>
        <v/>
      </c>
      <c r="J413" s="17" t="str">
        <f>IF('Log_working_2-way'!$D412="","",A413^('Log_working_2-way'!$D412))</f>
        <v/>
      </c>
      <c r="K413" s="22" t="str">
        <f>IF('Log_working_2-way'!$D412="","",B413^('Log_working_2-way'!$D412))</f>
        <v/>
      </c>
    </row>
    <row r="414" spans="1:11" x14ac:dyDescent="0.2">
      <c r="C414" s="20" t="str">
        <f t="shared" si="35"/>
        <v/>
      </c>
      <c r="D414" s="17" t="str">
        <f>IF(OR($A414="",$B414=""),"",A414*'MPTO_working_2-way'!$G413)</f>
        <v/>
      </c>
      <c r="E414" s="22" t="str">
        <f>IF(OR($A414="",$B414=""),"",B414*'MPTO_working_2-way'!$G413)</f>
        <v/>
      </c>
      <c r="F414" s="17" t="str">
        <f>IF(OR($A414="",$B414=""),"",'MPTO_working_2-way'!D413)</f>
        <v/>
      </c>
      <c r="G414" s="22" t="str">
        <f>IF(OR($A414="",$B414=""),"",'MPTO_working_2-way'!E413)</f>
        <v/>
      </c>
      <c r="H414" s="17" t="str">
        <f>IF(OR($A414="",$B414=""),"",'OddsRatio_working_2-way'!M413)</f>
        <v/>
      </c>
      <c r="I414" s="17" t="str">
        <f>IF(OR($A414="",$B414=""),"",'OddsRatio_working_2-way'!N413)</f>
        <v/>
      </c>
      <c r="J414" s="17" t="str">
        <f>IF('Log_working_2-way'!$D413="","",A414^('Log_working_2-way'!$D413))</f>
        <v/>
      </c>
      <c r="K414" s="22" t="str">
        <f>IF('Log_working_2-way'!$D413="","",B414^('Log_working_2-way'!$D413))</f>
        <v/>
      </c>
    </row>
    <row r="415" spans="1:11" x14ac:dyDescent="0.2">
      <c r="C415" s="20" t="str">
        <f t="shared" si="35"/>
        <v/>
      </c>
      <c r="D415" s="17" t="str">
        <f>IF(OR($A415="",$B415=""),"",A415*'MPTO_working_2-way'!$G414)</f>
        <v/>
      </c>
      <c r="E415" s="22" t="str">
        <f>IF(OR($A415="",$B415=""),"",B415*'MPTO_working_2-way'!$G414)</f>
        <v/>
      </c>
      <c r="F415" s="17" t="str">
        <f>IF(OR($A415="",$B415=""),"",'MPTO_working_2-way'!D414)</f>
        <v/>
      </c>
      <c r="G415" s="22" t="str">
        <f>IF(OR($A415="",$B415=""),"",'MPTO_working_2-way'!E414)</f>
        <v/>
      </c>
      <c r="H415" s="17" t="str">
        <f>IF(OR($A415="",$B415=""),"",'OddsRatio_working_2-way'!M414)</f>
        <v/>
      </c>
      <c r="I415" s="17" t="str">
        <f>IF(OR($A415="",$B415=""),"",'OddsRatio_working_2-way'!N414)</f>
        <v/>
      </c>
      <c r="J415" s="17" t="str">
        <f>IF('Log_working_2-way'!$D414="","",A415^('Log_working_2-way'!$D414))</f>
        <v/>
      </c>
      <c r="K415" s="22" t="str">
        <f>IF('Log_working_2-way'!$D414="","",B415^('Log_working_2-way'!$D414))</f>
        <v/>
      </c>
    </row>
    <row r="416" spans="1:11" x14ac:dyDescent="0.2">
      <c r="C416" s="20" t="str">
        <f t="shared" si="35"/>
        <v/>
      </c>
      <c r="D416" s="17" t="str">
        <f>IF(OR($A416="",$B416=""),"",A416*'MPTO_working_2-way'!$G415)</f>
        <v/>
      </c>
      <c r="E416" s="22" t="str">
        <f>IF(OR($A416="",$B416=""),"",B416*'MPTO_working_2-way'!$G415)</f>
        <v/>
      </c>
      <c r="F416" s="17" t="str">
        <f>IF(OR($A416="",$B416=""),"",'MPTO_working_2-way'!D415)</f>
        <v/>
      </c>
      <c r="G416" s="22" t="str">
        <f>IF(OR($A416="",$B416=""),"",'MPTO_working_2-way'!E415)</f>
        <v/>
      </c>
      <c r="H416" s="17" t="str">
        <f>IF(OR($A416="",$B416=""),"",'OddsRatio_working_2-way'!M415)</f>
        <v/>
      </c>
      <c r="I416" s="17" t="str">
        <f>IF(OR($A416="",$B416=""),"",'OddsRatio_working_2-way'!N415)</f>
        <v/>
      </c>
      <c r="J416" s="17" t="str">
        <f>IF('Log_working_2-way'!$D415="","",A416^('Log_working_2-way'!$D415))</f>
        <v/>
      </c>
      <c r="K416" s="22" t="str">
        <f>IF('Log_working_2-way'!$D415="","",B416^('Log_working_2-way'!$D415))</f>
        <v/>
      </c>
    </row>
    <row r="417" spans="3:11" x14ac:dyDescent="0.2">
      <c r="C417" s="20" t="str">
        <f t="shared" si="35"/>
        <v/>
      </c>
      <c r="D417" s="17" t="str">
        <f>IF(OR($A417="",$B417=""),"",A417*'MPTO_working_2-way'!$G416)</f>
        <v/>
      </c>
      <c r="E417" s="22" t="str">
        <f>IF(OR($A417="",$B417=""),"",B417*'MPTO_working_2-way'!$G416)</f>
        <v/>
      </c>
      <c r="F417" s="17" t="str">
        <f>IF(OR($A417="",$B417=""),"",'MPTO_working_2-way'!D416)</f>
        <v/>
      </c>
      <c r="G417" s="22" t="str">
        <f>IF(OR($A417="",$B417=""),"",'MPTO_working_2-way'!E416)</f>
        <v/>
      </c>
      <c r="H417" s="17" t="str">
        <f>IF(OR($A417="",$B417=""),"",'OddsRatio_working_2-way'!M416)</f>
        <v/>
      </c>
      <c r="I417" s="17" t="str">
        <f>IF(OR($A417="",$B417=""),"",'OddsRatio_working_2-way'!N416)</f>
        <v/>
      </c>
      <c r="J417" s="17" t="str">
        <f>IF('Log_working_2-way'!$D416="","",A417^('Log_working_2-way'!$D416))</f>
        <v/>
      </c>
      <c r="K417" s="22" t="str">
        <f>IF('Log_working_2-way'!$D416="","",B417^('Log_working_2-way'!$D416))</f>
        <v/>
      </c>
    </row>
    <row r="418" spans="3:11" x14ac:dyDescent="0.2">
      <c r="C418" s="20" t="str">
        <f t="shared" si="35"/>
        <v/>
      </c>
      <c r="D418" s="17" t="str">
        <f>IF(OR($A418="",$B418=""),"",A418*'MPTO_working_2-way'!$G417)</f>
        <v/>
      </c>
      <c r="E418" s="22" t="str">
        <f>IF(OR($A418="",$B418=""),"",B418*'MPTO_working_2-way'!$G417)</f>
        <v/>
      </c>
      <c r="F418" s="17" t="str">
        <f>IF(OR($A418="",$B418=""),"",'MPTO_working_2-way'!D417)</f>
        <v/>
      </c>
      <c r="G418" s="22" t="str">
        <f>IF(OR($A418="",$B418=""),"",'MPTO_working_2-way'!E417)</f>
        <v/>
      </c>
      <c r="H418" s="17" t="str">
        <f>IF(OR($A418="",$B418=""),"",'OddsRatio_working_2-way'!M417)</f>
        <v/>
      </c>
      <c r="I418" s="17" t="str">
        <f>IF(OR($A418="",$B418=""),"",'OddsRatio_working_2-way'!N417)</f>
        <v/>
      </c>
      <c r="J418" s="17" t="str">
        <f>IF('Log_working_2-way'!$D417="","",A418^('Log_working_2-way'!$D417))</f>
        <v/>
      </c>
      <c r="K418" s="22" t="str">
        <f>IF('Log_working_2-way'!$D417="","",B418^('Log_working_2-way'!$D417))</f>
        <v/>
      </c>
    </row>
    <row r="419" spans="3:11" x14ac:dyDescent="0.2">
      <c r="C419" s="20" t="str">
        <f t="shared" si="35"/>
        <v/>
      </c>
      <c r="D419" s="17" t="str">
        <f>IF(OR($A419="",$B419=""),"",A419*'MPTO_working_2-way'!$G418)</f>
        <v/>
      </c>
      <c r="E419" s="22" t="str">
        <f>IF(OR($A419="",$B419=""),"",B419*'MPTO_working_2-way'!$G418)</f>
        <v/>
      </c>
      <c r="F419" s="17" t="str">
        <f>IF(OR($A419="",$B419=""),"",'MPTO_working_2-way'!D418)</f>
        <v/>
      </c>
      <c r="G419" s="22" t="str">
        <f>IF(OR($A419="",$B419=""),"",'MPTO_working_2-way'!E418)</f>
        <v/>
      </c>
      <c r="H419" s="17" t="str">
        <f>IF(OR($A419="",$B419=""),"",'OddsRatio_working_2-way'!M418)</f>
        <v/>
      </c>
      <c r="I419" s="17" t="str">
        <f>IF(OR($A419="",$B419=""),"",'OddsRatio_working_2-way'!N418)</f>
        <v/>
      </c>
      <c r="J419" s="17" t="str">
        <f>IF('Log_working_2-way'!$D418="","",A419^('Log_working_2-way'!$D418))</f>
        <v/>
      </c>
      <c r="K419" s="22" t="str">
        <f>IF('Log_working_2-way'!$D418="","",B419^('Log_working_2-way'!$D418))</f>
        <v/>
      </c>
    </row>
    <row r="420" spans="3:11" x14ac:dyDescent="0.2">
      <c r="C420" s="20" t="str">
        <f t="shared" si="35"/>
        <v/>
      </c>
      <c r="D420" s="17" t="str">
        <f>IF(OR($A420="",$B420=""),"",A420*'MPTO_working_2-way'!$G419)</f>
        <v/>
      </c>
      <c r="E420" s="22" t="str">
        <f>IF(OR($A420="",$B420=""),"",B420*'MPTO_working_2-way'!$G419)</f>
        <v/>
      </c>
      <c r="F420" s="17" t="str">
        <f>IF(OR($A420="",$B420=""),"",'MPTO_working_2-way'!D419)</f>
        <v/>
      </c>
      <c r="G420" s="22" t="str">
        <f>IF(OR($A420="",$B420=""),"",'MPTO_working_2-way'!E419)</f>
        <v/>
      </c>
      <c r="H420" s="17" t="str">
        <f>IF(OR($A420="",$B420=""),"",'OddsRatio_working_2-way'!M419)</f>
        <v/>
      </c>
      <c r="I420" s="17" t="str">
        <f>IF(OR($A420="",$B420=""),"",'OddsRatio_working_2-way'!N419)</f>
        <v/>
      </c>
      <c r="J420" s="17" t="str">
        <f>IF('Log_working_2-way'!$D419="","",A420^('Log_working_2-way'!$D419))</f>
        <v/>
      </c>
      <c r="K420" s="22" t="str">
        <f>IF('Log_working_2-way'!$D419="","",B420^('Log_working_2-way'!$D419))</f>
        <v/>
      </c>
    </row>
    <row r="421" spans="3:11" x14ac:dyDescent="0.2">
      <c r="C421" s="20" t="str">
        <f t="shared" si="35"/>
        <v/>
      </c>
      <c r="D421" s="17" t="str">
        <f>IF(OR($A421="",$B421=""),"",A421*'MPTO_working_2-way'!$G420)</f>
        <v/>
      </c>
      <c r="E421" s="22" t="str">
        <f>IF(OR($A421="",$B421=""),"",B421*'MPTO_working_2-way'!$G420)</f>
        <v/>
      </c>
      <c r="F421" s="17" t="str">
        <f>IF(OR($A421="",$B421=""),"",'MPTO_working_2-way'!D420)</f>
        <v/>
      </c>
      <c r="G421" s="22" t="str">
        <f>IF(OR($A421="",$B421=""),"",'MPTO_working_2-way'!E420)</f>
        <v/>
      </c>
      <c r="H421" s="17" t="str">
        <f>IF(OR($A421="",$B421=""),"",'OddsRatio_working_2-way'!M420)</f>
        <v/>
      </c>
      <c r="I421" s="17" t="str">
        <f>IF(OR($A421="",$B421=""),"",'OddsRatio_working_2-way'!N420)</f>
        <v/>
      </c>
      <c r="J421" s="17" t="str">
        <f>IF('Log_working_2-way'!$D420="","",A421^('Log_working_2-way'!$D420))</f>
        <v/>
      </c>
      <c r="K421" s="22" t="str">
        <f>IF('Log_working_2-way'!$D420="","",B421^('Log_working_2-way'!$D420))</f>
        <v/>
      </c>
    </row>
    <row r="422" spans="3:11" x14ac:dyDescent="0.2">
      <c r="C422" s="20" t="str">
        <f t="shared" si="35"/>
        <v/>
      </c>
      <c r="D422" s="17" t="str">
        <f>IF(OR($A422="",$B422=""),"",A422*'MPTO_working_2-way'!$G421)</f>
        <v/>
      </c>
      <c r="E422" s="22" t="str">
        <f>IF(OR($A422="",$B422=""),"",B422*'MPTO_working_2-way'!$G421)</f>
        <v/>
      </c>
      <c r="F422" s="17" t="str">
        <f>IF(OR($A422="",$B422=""),"",'MPTO_working_2-way'!D421)</f>
        <v/>
      </c>
      <c r="G422" s="22" t="str">
        <f>IF(OR($A422="",$B422=""),"",'MPTO_working_2-way'!E421)</f>
        <v/>
      </c>
      <c r="H422" s="17" t="str">
        <f>IF(OR($A422="",$B422=""),"",'OddsRatio_working_2-way'!M421)</f>
        <v/>
      </c>
      <c r="I422" s="17" t="str">
        <f>IF(OR($A422="",$B422=""),"",'OddsRatio_working_2-way'!N421)</f>
        <v/>
      </c>
      <c r="J422" s="17" t="str">
        <f>IF('Log_working_2-way'!$D421="","",A422^('Log_working_2-way'!$D421))</f>
        <v/>
      </c>
      <c r="K422" s="22" t="str">
        <f>IF('Log_working_2-way'!$D421="","",B422^('Log_working_2-way'!$D421))</f>
        <v/>
      </c>
    </row>
    <row r="423" spans="3:11" x14ac:dyDescent="0.2">
      <c r="C423" s="20" t="str">
        <f t="shared" si="35"/>
        <v/>
      </c>
      <c r="D423" s="17" t="str">
        <f>IF(OR($A423="",$B423=""),"",A423*'MPTO_working_2-way'!$G422)</f>
        <v/>
      </c>
      <c r="E423" s="22" t="str">
        <f>IF(OR($A423="",$B423=""),"",B423*'MPTO_working_2-way'!$G422)</f>
        <v/>
      </c>
      <c r="F423" s="17" t="str">
        <f>IF(OR($A423="",$B423=""),"",'MPTO_working_2-way'!D422)</f>
        <v/>
      </c>
      <c r="G423" s="22" t="str">
        <f>IF(OR($A423="",$B423=""),"",'MPTO_working_2-way'!E422)</f>
        <v/>
      </c>
      <c r="H423" s="17" t="str">
        <f>IF(OR($A423="",$B423=""),"",'OddsRatio_working_2-way'!M422)</f>
        <v/>
      </c>
      <c r="I423" s="17" t="str">
        <f>IF(OR($A423="",$B423=""),"",'OddsRatio_working_2-way'!N422)</f>
        <v/>
      </c>
      <c r="J423" s="17" t="str">
        <f>IF('Log_working_2-way'!$D422="","",A423^('Log_working_2-way'!$D422))</f>
        <v/>
      </c>
      <c r="K423" s="22" t="str">
        <f>IF('Log_working_2-way'!$D422="","",B423^('Log_working_2-way'!$D422))</f>
        <v/>
      </c>
    </row>
    <row r="424" spans="3:11" x14ac:dyDescent="0.2">
      <c r="C424" s="20" t="str">
        <f t="shared" si="35"/>
        <v/>
      </c>
      <c r="D424" s="17" t="str">
        <f>IF(OR($A424="",$B424=""),"",A424*'MPTO_working_2-way'!$G423)</f>
        <v/>
      </c>
      <c r="E424" s="22" t="str">
        <f>IF(OR($A424="",$B424=""),"",B424*'MPTO_working_2-way'!$G423)</f>
        <v/>
      </c>
      <c r="F424" s="17" t="str">
        <f>IF(OR($A424="",$B424=""),"",'MPTO_working_2-way'!D423)</f>
        <v/>
      </c>
      <c r="G424" s="22" t="str">
        <f>IF(OR($A424="",$B424=""),"",'MPTO_working_2-way'!E423)</f>
        <v/>
      </c>
      <c r="H424" s="17" t="str">
        <f>IF(OR($A424="",$B424=""),"",'OddsRatio_working_2-way'!M423)</f>
        <v/>
      </c>
      <c r="I424" s="17" t="str">
        <f>IF(OR($A424="",$B424=""),"",'OddsRatio_working_2-way'!N423)</f>
        <v/>
      </c>
      <c r="J424" s="17" t="str">
        <f>IF('Log_working_2-way'!$D423="","",A424^('Log_working_2-way'!$D423))</f>
        <v/>
      </c>
      <c r="K424" s="22" t="str">
        <f>IF('Log_working_2-way'!$D423="","",B424^('Log_working_2-way'!$D423))</f>
        <v/>
      </c>
    </row>
    <row r="425" spans="3:11" x14ac:dyDescent="0.2">
      <c r="C425" s="20" t="str">
        <f t="shared" si="35"/>
        <v/>
      </c>
      <c r="D425" s="17" t="str">
        <f>IF(OR($A425="",$B425=""),"",A425*'MPTO_working_2-way'!$G424)</f>
        <v/>
      </c>
      <c r="E425" s="22" t="str">
        <f>IF(OR($A425="",$B425=""),"",B425*'MPTO_working_2-way'!$G424)</f>
        <v/>
      </c>
      <c r="F425" s="17" t="str">
        <f>IF(OR($A425="",$B425=""),"",'MPTO_working_2-way'!D424)</f>
        <v/>
      </c>
      <c r="G425" s="22" t="str">
        <f>IF(OR($A425="",$B425=""),"",'MPTO_working_2-way'!E424)</f>
        <v/>
      </c>
      <c r="H425" s="17" t="str">
        <f>IF(OR($A425="",$B425=""),"",'OddsRatio_working_2-way'!M424)</f>
        <v/>
      </c>
      <c r="I425" s="17" t="str">
        <f>IF(OR($A425="",$B425=""),"",'OddsRatio_working_2-way'!N424)</f>
        <v/>
      </c>
      <c r="J425" s="17" t="str">
        <f>IF('Log_working_2-way'!$D424="","",A425^('Log_working_2-way'!$D424))</f>
        <v/>
      </c>
      <c r="K425" s="22" t="str">
        <f>IF('Log_working_2-way'!$D424="","",B425^('Log_working_2-way'!$D424))</f>
        <v/>
      </c>
    </row>
    <row r="426" spans="3:11" x14ac:dyDescent="0.2">
      <c r="C426" s="20" t="str">
        <f t="shared" si="35"/>
        <v/>
      </c>
      <c r="D426" s="17" t="str">
        <f>IF(OR($A426="",$B426=""),"",A426*'MPTO_working_2-way'!$G425)</f>
        <v/>
      </c>
      <c r="E426" s="22" t="str">
        <f>IF(OR($A426="",$B426=""),"",B426*'MPTO_working_2-way'!$G425)</f>
        <v/>
      </c>
      <c r="F426" s="17" t="str">
        <f>IF(OR($A426="",$B426=""),"",'MPTO_working_2-way'!D425)</f>
        <v/>
      </c>
      <c r="G426" s="22" t="str">
        <f>IF(OR($A426="",$B426=""),"",'MPTO_working_2-way'!E425)</f>
        <v/>
      </c>
      <c r="H426" s="17" t="str">
        <f>IF(OR($A426="",$B426=""),"",'OddsRatio_working_2-way'!M425)</f>
        <v/>
      </c>
      <c r="I426" s="17" t="str">
        <f>IF(OR($A426="",$B426=""),"",'OddsRatio_working_2-way'!N425)</f>
        <v/>
      </c>
      <c r="J426" s="17" t="str">
        <f>IF('Log_working_2-way'!$D425="","",A426^('Log_working_2-way'!$D425))</f>
        <v/>
      </c>
      <c r="K426" s="22" t="str">
        <f>IF('Log_working_2-way'!$D425="","",B426^('Log_working_2-way'!$D425))</f>
        <v/>
      </c>
    </row>
    <row r="427" spans="3:11" x14ac:dyDescent="0.2">
      <c r="C427" s="20" t="str">
        <f t="shared" si="35"/>
        <v/>
      </c>
      <c r="D427" s="17" t="str">
        <f>IF(OR($A427="",$B427=""),"",A427*'MPTO_working_2-way'!$G426)</f>
        <v/>
      </c>
      <c r="E427" s="22" t="str">
        <f>IF(OR($A427="",$B427=""),"",B427*'MPTO_working_2-way'!$G426)</f>
        <v/>
      </c>
      <c r="F427" s="17" t="str">
        <f>IF(OR($A427="",$B427=""),"",'MPTO_working_2-way'!D426)</f>
        <v/>
      </c>
      <c r="G427" s="22" t="str">
        <f>IF(OR($A427="",$B427=""),"",'MPTO_working_2-way'!E426)</f>
        <v/>
      </c>
      <c r="H427" s="17" t="str">
        <f>IF(OR($A427="",$B427=""),"",'OddsRatio_working_2-way'!M426)</f>
        <v/>
      </c>
      <c r="I427" s="17" t="str">
        <f>IF(OR($A427="",$B427=""),"",'OddsRatio_working_2-way'!N426)</f>
        <v/>
      </c>
      <c r="J427" s="17" t="str">
        <f>IF('Log_working_2-way'!$D426="","",A427^('Log_working_2-way'!$D426))</f>
        <v/>
      </c>
      <c r="K427" s="22" t="str">
        <f>IF('Log_working_2-way'!$D426="","",B427^('Log_working_2-way'!$D426))</f>
        <v/>
      </c>
    </row>
    <row r="428" spans="3:11" x14ac:dyDescent="0.2">
      <c r="C428" s="20" t="str">
        <f t="shared" si="35"/>
        <v/>
      </c>
      <c r="D428" s="17" t="str">
        <f>IF(OR($A428="",$B428=""),"",A428*'MPTO_working_2-way'!$G427)</f>
        <v/>
      </c>
      <c r="E428" s="22" t="str">
        <f>IF(OR($A428="",$B428=""),"",B428*'MPTO_working_2-way'!$G427)</f>
        <v/>
      </c>
      <c r="F428" s="17" t="str">
        <f>IF(OR($A428="",$B428=""),"",'MPTO_working_2-way'!D427)</f>
        <v/>
      </c>
      <c r="G428" s="22" t="str">
        <f>IF(OR($A428="",$B428=""),"",'MPTO_working_2-way'!E427)</f>
        <v/>
      </c>
      <c r="H428" s="17" t="str">
        <f>IF(OR($A428="",$B428=""),"",'OddsRatio_working_2-way'!M427)</f>
        <v/>
      </c>
      <c r="I428" s="17" t="str">
        <f>IF(OR($A428="",$B428=""),"",'OddsRatio_working_2-way'!N427)</f>
        <v/>
      </c>
      <c r="J428" s="17" t="str">
        <f>IF('Log_working_2-way'!$D427="","",A428^('Log_working_2-way'!$D427))</f>
        <v/>
      </c>
      <c r="K428" s="22" t="str">
        <f>IF('Log_working_2-way'!$D427="","",B428^('Log_working_2-way'!$D427))</f>
        <v/>
      </c>
    </row>
    <row r="429" spans="3:11" x14ac:dyDescent="0.2">
      <c r="C429" s="20" t="str">
        <f t="shared" si="35"/>
        <v/>
      </c>
      <c r="D429" s="17" t="str">
        <f>IF(OR($A429="",$B429=""),"",A429*'MPTO_working_2-way'!$G428)</f>
        <v/>
      </c>
      <c r="E429" s="22" t="str">
        <f>IF(OR($A429="",$B429=""),"",B429*'MPTO_working_2-way'!$G428)</f>
        <v/>
      </c>
      <c r="F429" s="17" t="str">
        <f>IF(OR($A429="",$B429=""),"",'MPTO_working_2-way'!D428)</f>
        <v/>
      </c>
      <c r="G429" s="22" t="str">
        <f>IF(OR($A429="",$B429=""),"",'MPTO_working_2-way'!E428)</f>
        <v/>
      </c>
      <c r="H429" s="17" t="str">
        <f>IF(OR($A429="",$B429=""),"",'OddsRatio_working_2-way'!M428)</f>
        <v/>
      </c>
      <c r="I429" s="17" t="str">
        <f>IF(OR($A429="",$B429=""),"",'OddsRatio_working_2-way'!N428)</f>
        <v/>
      </c>
      <c r="J429" s="17" t="str">
        <f>IF('Log_working_2-way'!$D428="","",A429^('Log_working_2-way'!$D428))</f>
        <v/>
      </c>
      <c r="K429" s="22" t="str">
        <f>IF('Log_working_2-way'!$D428="","",B429^('Log_working_2-way'!$D428))</f>
        <v/>
      </c>
    </row>
    <row r="430" spans="3:11" x14ac:dyDescent="0.2">
      <c r="C430" s="20" t="str">
        <f t="shared" si="35"/>
        <v/>
      </c>
      <c r="D430" s="17" t="str">
        <f>IF(OR($A430="",$B430=""),"",A430*'MPTO_working_2-way'!$G429)</f>
        <v/>
      </c>
      <c r="E430" s="22" t="str">
        <f>IF(OR($A430="",$B430=""),"",B430*'MPTO_working_2-way'!$G429)</f>
        <v/>
      </c>
      <c r="F430" s="17" t="str">
        <f>IF(OR($A430="",$B430=""),"",'MPTO_working_2-way'!D429)</f>
        <v/>
      </c>
      <c r="G430" s="22" t="str">
        <f>IF(OR($A430="",$B430=""),"",'MPTO_working_2-way'!E429)</f>
        <v/>
      </c>
      <c r="H430" s="17" t="str">
        <f>IF(OR($A430="",$B430=""),"",'OddsRatio_working_2-way'!M429)</f>
        <v/>
      </c>
      <c r="I430" s="17" t="str">
        <f>IF(OR($A430="",$B430=""),"",'OddsRatio_working_2-way'!N429)</f>
        <v/>
      </c>
      <c r="J430" s="17" t="str">
        <f>IF('Log_working_2-way'!$D429="","",A430^('Log_working_2-way'!$D429))</f>
        <v/>
      </c>
      <c r="K430" s="22" t="str">
        <f>IF('Log_working_2-way'!$D429="","",B430^('Log_working_2-way'!$D429))</f>
        <v/>
      </c>
    </row>
    <row r="431" spans="3:11" x14ac:dyDescent="0.2">
      <c r="C431" s="20" t="str">
        <f t="shared" si="35"/>
        <v/>
      </c>
      <c r="D431" s="17" t="str">
        <f>IF(OR($A431="",$B431=""),"",A431*'MPTO_working_2-way'!$G430)</f>
        <v/>
      </c>
      <c r="E431" s="22" t="str">
        <f>IF(OR($A431="",$B431=""),"",B431*'MPTO_working_2-way'!$G430)</f>
        <v/>
      </c>
      <c r="F431" s="17" t="str">
        <f>IF(OR($A431="",$B431=""),"",'MPTO_working_2-way'!D430)</f>
        <v/>
      </c>
      <c r="G431" s="22" t="str">
        <f>IF(OR($A431="",$B431=""),"",'MPTO_working_2-way'!E430)</f>
        <v/>
      </c>
      <c r="H431" s="17" t="str">
        <f>IF(OR($A431="",$B431=""),"",'OddsRatio_working_2-way'!M430)</f>
        <v/>
      </c>
      <c r="I431" s="17" t="str">
        <f>IF(OR($A431="",$B431=""),"",'OddsRatio_working_2-way'!N430)</f>
        <v/>
      </c>
      <c r="J431" s="17" t="str">
        <f>IF('Log_working_2-way'!$D430="","",A431^('Log_working_2-way'!$D430))</f>
        <v/>
      </c>
      <c r="K431" s="22" t="str">
        <f>IF('Log_working_2-way'!$D430="","",B431^('Log_working_2-way'!$D430))</f>
        <v/>
      </c>
    </row>
    <row r="432" spans="3:11" x14ac:dyDescent="0.2">
      <c r="C432" s="20" t="str">
        <f t="shared" si="35"/>
        <v/>
      </c>
      <c r="D432" s="17" t="str">
        <f>IF(OR($A432="",$B432=""),"",A432*'MPTO_working_2-way'!$G431)</f>
        <v/>
      </c>
      <c r="E432" s="22" t="str">
        <f>IF(OR($A432="",$B432=""),"",B432*'MPTO_working_2-way'!$G431)</f>
        <v/>
      </c>
      <c r="F432" s="17" t="str">
        <f>IF(OR($A432="",$B432=""),"",'MPTO_working_2-way'!D431)</f>
        <v/>
      </c>
      <c r="G432" s="22" t="str">
        <f>IF(OR($A432="",$B432=""),"",'MPTO_working_2-way'!E431)</f>
        <v/>
      </c>
      <c r="H432" s="17" t="str">
        <f>IF(OR($A432="",$B432=""),"",'OddsRatio_working_2-way'!M431)</f>
        <v/>
      </c>
      <c r="I432" s="17" t="str">
        <f>IF(OR($A432="",$B432=""),"",'OddsRatio_working_2-way'!N431)</f>
        <v/>
      </c>
      <c r="J432" s="17" t="str">
        <f>IF('Log_working_2-way'!$D431="","",A432^('Log_working_2-way'!$D431))</f>
        <v/>
      </c>
      <c r="K432" s="22" t="str">
        <f>IF('Log_working_2-way'!$D431="","",B432^('Log_working_2-way'!$D431))</f>
        <v/>
      </c>
    </row>
    <row r="433" spans="3:11" x14ac:dyDescent="0.2">
      <c r="C433" s="20" t="str">
        <f t="shared" si="35"/>
        <v/>
      </c>
      <c r="D433" s="17" t="str">
        <f>IF(OR($A433="",$B433=""),"",A433*'MPTO_working_2-way'!$G432)</f>
        <v/>
      </c>
      <c r="E433" s="22" t="str">
        <f>IF(OR($A433="",$B433=""),"",B433*'MPTO_working_2-way'!$G432)</f>
        <v/>
      </c>
      <c r="F433" s="17" t="str">
        <f>IF(OR($A433="",$B433=""),"",'MPTO_working_2-way'!D432)</f>
        <v/>
      </c>
      <c r="G433" s="22" t="str">
        <f>IF(OR($A433="",$B433=""),"",'MPTO_working_2-way'!E432)</f>
        <v/>
      </c>
      <c r="H433" s="17" t="str">
        <f>IF(OR($A433="",$B433=""),"",'OddsRatio_working_2-way'!M432)</f>
        <v/>
      </c>
      <c r="I433" s="17" t="str">
        <f>IF(OR($A433="",$B433=""),"",'OddsRatio_working_2-way'!N432)</f>
        <v/>
      </c>
      <c r="J433" s="17" t="str">
        <f>IF('Log_working_2-way'!$D432="","",A433^('Log_working_2-way'!$D432))</f>
        <v/>
      </c>
      <c r="K433" s="22" t="str">
        <f>IF('Log_working_2-way'!$D432="","",B433^('Log_working_2-way'!$D432))</f>
        <v/>
      </c>
    </row>
    <row r="434" spans="3:11" x14ac:dyDescent="0.2">
      <c r="C434" s="20" t="str">
        <f t="shared" si="35"/>
        <v/>
      </c>
      <c r="D434" s="17" t="str">
        <f>IF(OR($A434="",$B434=""),"",A434*'MPTO_working_2-way'!$G433)</f>
        <v/>
      </c>
      <c r="E434" s="22" t="str">
        <f>IF(OR($A434="",$B434=""),"",B434*'MPTO_working_2-way'!$G433)</f>
        <v/>
      </c>
      <c r="F434" s="17" t="str">
        <f>IF(OR($A434="",$B434=""),"",'MPTO_working_2-way'!D433)</f>
        <v/>
      </c>
      <c r="G434" s="22" t="str">
        <f>IF(OR($A434="",$B434=""),"",'MPTO_working_2-way'!E433)</f>
        <v/>
      </c>
      <c r="H434" s="17" t="str">
        <f>IF(OR($A434="",$B434=""),"",'OddsRatio_working_2-way'!M433)</f>
        <v/>
      </c>
      <c r="I434" s="17" t="str">
        <f>IF(OR($A434="",$B434=""),"",'OddsRatio_working_2-way'!N433)</f>
        <v/>
      </c>
      <c r="J434" s="17" t="str">
        <f>IF('Log_working_2-way'!$D433="","",A434^('Log_working_2-way'!$D433))</f>
        <v/>
      </c>
      <c r="K434" s="22" t="str">
        <f>IF('Log_working_2-way'!$D433="","",B434^('Log_working_2-way'!$D433))</f>
        <v/>
      </c>
    </row>
    <row r="435" spans="3:11" x14ac:dyDescent="0.2">
      <c r="C435" s="20" t="str">
        <f t="shared" si="35"/>
        <v/>
      </c>
      <c r="D435" s="17" t="str">
        <f>IF(OR($A435="",$B435=""),"",A435*'MPTO_working_2-way'!$G434)</f>
        <v/>
      </c>
      <c r="E435" s="22" t="str">
        <f>IF(OR($A435="",$B435=""),"",B435*'MPTO_working_2-way'!$G434)</f>
        <v/>
      </c>
      <c r="F435" s="17" t="str">
        <f>IF(OR($A435="",$B435=""),"",'MPTO_working_2-way'!D434)</f>
        <v/>
      </c>
      <c r="G435" s="22" t="str">
        <f>IF(OR($A435="",$B435=""),"",'MPTO_working_2-way'!E434)</f>
        <v/>
      </c>
      <c r="H435" s="17" t="str">
        <f>IF(OR($A435="",$B435=""),"",'OddsRatio_working_2-way'!M434)</f>
        <v/>
      </c>
      <c r="I435" s="17" t="str">
        <f>IF(OR($A435="",$B435=""),"",'OddsRatio_working_2-way'!N434)</f>
        <v/>
      </c>
      <c r="J435" s="17" t="str">
        <f>IF('Log_working_2-way'!$D434="","",A435^('Log_working_2-way'!$D434))</f>
        <v/>
      </c>
      <c r="K435" s="22" t="str">
        <f>IF('Log_working_2-way'!$D434="","",B435^('Log_working_2-way'!$D434))</f>
        <v/>
      </c>
    </row>
    <row r="436" spans="3:11" x14ac:dyDescent="0.2">
      <c r="C436" s="20" t="str">
        <f t="shared" si="35"/>
        <v/>
      </c>
      <c r="D436" s="17" t="str">
        <f>IF(OR($A436="",$B436=""),"",A436*'MPTO_working_2-way'!$G435)</f>
        <v/>
      </c>
      <c r="E436" s="22" t="str">
        <f>IF(OR($A436="",$B436=""),"",B436*'MPTO_working_2-way'!$G435)</f>
        <v/>
      </c>
      <c r="F436" s="17" t="str">
        <f>IF(OR($A436="",$B436=""),"",'MPTO_working_2-way'!D435)</f>
        <v/>
      </c>
      <c r="G436" s="22" t="str">
        <f>IF(OR($A436="",$B436=""),"",'MPTO_working_2-way'!E435)</f>
        <v/>
      </c>
      <c r="H436" s="17" t="str">
        <f>IF(OR($A436="",$B436=""),"",'OddsRatio_working_2-way'!M435)</f>
        <v/>
      </c>
      <c r="I436" s="17" t="str">
        <f>IF(OR($A436="",$B436=""),"",'OddsRatio_working_2-way'!N435)</f>
        <v/>
      </c>
      <c r="J436" s="17" t="str">
        <f>IF('Log_working_2-way'!$D435="","",A436^('Log_working_2-way'!$D435))</f>
        <v/>
      </c>
      <c r="K436" s="22" t="str">
        <f>IF('Log_working_2-way'!$D435="","",B436^('Log_working_2-way'!$D435))</f>
        <v/>
      </c>
    </row>
    <row r="437" spans="3:11" x14ac:dyDescent="0.2">
      <c r="C437" s="20" t="str">
        <f t="shared" si="35"/>
        <v/>
      </c>
      <c r="D437" s="17" t="str">
        <f>IF(OR($A437="",$B437=""),"",A437*'MPTO_working_2-way'!$G436)</f>
        <v/>
      </c>
      <c r="E437" s="22" t="str">
        <f>IF(OR($A437="",$B437=""),"",B437*'MPTO_working_2-way'!$G436)</f>
        <v/>
      </c>
      <c r="F437" s="17" t="str">
        <f>IF(OR($A437="",$B437=""),"",'MPTO_working_2-way'!D436)</f>
        <v/>
      </c>
      <c r="G437" s="22" t="str">
        <f>IF(OR($A437="",$B437=""),"",'MPTO_working_2-way'!E436)</f>
        <v/>
      </c>
      <c r="H437" s="17" t="str">
        <f>IF(OR($A437="",$B437=""),"",'OddsRatio_working_2-way'!M436)</f>
        <v/>
      </c>
      <c r="I437" s="17" t="str">
        <f>IF(OR($A437="",$B437=""),"",'OddsRatio_working_2-way'!N436)</f>
        <v/>
      </c>
      <c r="J437" s="17" t="str">
        <f>IF('Log_working_2-way'!$D436="","",A437^('Log_working_2-way'!$D436))</f>
        <v/>
      </c>
      <c r="K437" s="22" t="str">
        <f>IF('Log_working_2-way'!$D436="","",B437^('Log_working_2-way'!$D436))</f>
        <v/>
      </c>
    </row>
    <row r="438" spans="3:11" x14ac:dyDescent="0.2">
      <c r="C438" s="20" t="str">
        <f t="shared" si="35"/>
        <v/>
      </c>
      <c r="D438" s="17" t="str">
        <f>IF(OR($A438="",$B438=""),"",A438*'MPTO_working_2-way'!$G437)</f>
        <v/>
      </c>
      <c r="E438" s="22" t="str">
        <f>IF(OR($A438="",$B438=""),"",B438*'MPTO_working_2-way'!$G437)</f>
        <v/>
      </c>
      <c r="F438" s="17" t="str">
        <f>IF(OR($A438="",$B438=""),"",'MPTO_working_2-way'!D437)</f>
        <v/>
      </c>
      <c r="G438" s="22" t="str">
        <f>IF(OR($A438="",$B438=""),"",'MPTO_working_2-way'!E437)</f>
        <v/>
      </c>
      <c r="H438" s="17" t="str">
        <f>IF(OR($A438="",$B438=""),"",'OddsRatio_working_2-way'!M437)</f>
        <v/>
      </c>
      <c r="I438" s="17" t="str">
        <f>IF(OR($A438="",$B438=""),"",'OddsRatio_working_2-way'!N437)</f>
        <v/>
      </c>
      <c r="J438" s="17" t="str">
        <f>IF('Log_working_2-way'!$D437="","",A438^('Log_working_2-way'!$D437))</f>
        <v/>
      </c>
      <c r="K438" s="22" t="str">
        <f>IF('Log_working_2-way'!$D437="","",B438^('Log_working_2-way'!$D437))</f>
        <v/>
      </c>
    </row>
    <row r="439" spans="3:11" x14ac:dyDescent="0.2">
      <c r="C439" s="20" t="str">
        <f t="shared" si="35"/>
        <v/>
      </c>
      <c r="D439" s="17" t="str">
        <f>IF(OR($A439="",$B439=""),"",A439*'MPTO_working_2-way'!$G438)</f>
        <v/>
      </c>
      <c r="E439" s="22" t="str">
        <f>IF(OR($A439="",$B439=""),"",B439*'MPTO_working_2-way'!$G438)</f>
        <v/>
      </c>
      <c r="F439" s="17" t="str">
        <f>IF(OR($A439="",$B439=""),"",'MPTO_working_2-way'!D438)</f>
        <v/>
      </c>
      <c r="G439" s="22" t="str">
        <f>IF(OR($A439="",$B439=""),"",'MPTO_working_2-way'!E438)</f>
        <v/>
      </c>
      <c r="H439" s="17" t="str">
        <f>IF(OR($A439="",$B439=""),"",'OddsRatio_working_2-way'!M438)</f>
        <v/>
      </c>
      <c r="I439" s="17" t="str">
        <f>IF(OR($A439="",$B439=""),"",'OddsRatio_working_2-way'!N438)</f>
        <v/>
      </c>
      <c r="J439" s="17" t="str">
        <f>IF('Log_working_2-way'!$D438="","",A439^('Log_working_2-way'!$D438))</f>
        <v/>
      </c>
      <c r="K439" s="22" t="str">
        <f>IF('Log_working_2-way'!$D438="","",B439^('Log_working_2-way'!$D438))</f>
        <v/>
      </c>
    </row>
    <row r="440" spans="3:11" x14ac:dyDescent="0.2">
      <c r="C440" s="20" t="str">
        <f t="shared" si="35"/>
        <v/>
      </c>
      <c r="D440" s="17" t="str">
        <f>IF(OR($A440="",$B440=""),"",A440*'MPTO_working_2-way'!$G439)</f>
        <v/>
      </c>
      <c r="E440" s="22" t="str">
        <f>IF(OR($A440="",$B440=""),"",B440*'MPTO_working_2-way'!$G439)</f>
        <v/>
      </c>
      <c r="F440" s="17" t="str">
        <f>IF(OR($A440="",$B440=""),"",'MPTO_working_2-way'!D439)</f>
        <v/>
      </c>
      <c r="G440" s="22" t="str">
        <f>IF(OR($A440="",$B440=""),"",'MPTO_working_2-way'!E439)</f>
        <v/>
      </c>
      <c r="H440" s="17" t="str">
        <f>IF(OR($A440="",$B440=""),"",'OddsRatio_working_2-way'!M439)</f>
        <v/>
      </c>
      <c r="I440" s="17" t="str">
        <f>IF(OR($A440="",$B440=""),"",'OddsRatio_working_2-way'!N439)</f>
        <v/>
      </c>
      <c r="J440" s="17" t="str">
        <f>IF('Log_working_2-way'!$D439="","",A440^('Log_working_2-way'!$D439))</f>
        <v/>
      </c>
      <c r="K440" s="22" t="str">
        <f>IF('Log_working_2-way'!$D439="","",B440^('Log_working_2-way'!$D439))</f>
        <v/>
      </c>
    </row>
    <row r="441" spans="3:11" x14ac:dyDescent="0.2">
      <c r="C441" s="20" t="str">
        <f t="shared" si="35"/>
        <v/>
      </c>
      <c r="D441" s="17" t="str">
        <f>IF(OR($A441="",$B441=""),"",A441*'MPTO_working_2-way'!$G440)</f>
        <v/>
      </c>
      <c r="E441" s="22" t="str">
        <f>IF(OR($A441="",$B441=""),"",B441*'MPTO_working_2-way'!$G440)</f>
        <v/>
      </c>
      <c r="F441" s="17" t="str">
        <f>IF(OR($A441="",$B441=""),"",'MPTO_working_2-way'!D440)</f>
        <v/>
      </c>
      <c r="G441" s="22" t="str">
        <f>IF(OR($A441="",$B441=""),"",'MPTO_working_2-way'!E440)</f>
        <v/>
      </c>
      <c r="H441" s="17" t="str">
        <f>IF(OR($A441="",$B441=""),"",'OddsRatio_working_2-way'!M440)</f>
        <v/>
      </c>
      <c r="I441" s="17" t="str">
        <f>IF(OR($A441="",$B441=""),"",'OddsRatio_working_2-way'!N440)</f>
        <v/>
      </c>
      <c r="J441" s="17" t="str">
        <f>IF('Log_working_2-way'!$D440="","",A441^('Log_working_2-way'!$D440))</f>
        <v/>
      </c>
      <c r="K441" s="22" t="str">
        <f>IF('Log_working_2-way'!$D440="","",B441^('Log_working_2-way'!$D440))</f>
        <v/>
      </c>
    </row>
    <row r="442" spans="3:11" x14ac:dyDescent="0.2">
      <c r="C442" s="20" t="str">
        <f t="shared" si="35"/>
        <v/>
      </c>
      <c r="D442" s="17" t="str">
        <f>IF(OR($A442="",$B442=""),"",A442*'MPTO_working_2-way'!$G441)</f>
        <v/>
      </c>
      <c r="E442" s="22" t="str">
        <f>IF(OR($A442="",$B442=""),"",B442*'MPTO_working_2-way'!$G441)</f>
        <v/>
      </c>
      <c r="F442" s="17" t="str">
        <f>IF(OR($A442="",$B442=""),"",'MPTO_working_2-way'!D441)</f>
        <v/>
      </c>
      <c r="G442" s="22" t="str">
        <f>IF(OR($A442="",$B442=""),"",'MPTO_working_2-way'!E441)</f>
        <v/>
      </c>
      <c r="H442" s="17" t="str">
        <f>IF(OR($A442="",$B442=""),"",'OddsRatio_working_2-way'!M441)</f>
        <v/>
      </c>
      <c r="I442" s="17" t="str">
        <f>IF(OR($A442="",$B442=""),"",'OddsRatio_working_2-way'!N441)</f>
        <v/>
      </c>
      <c r="J442" s="17" t="str">
        <f>IF('Log_working_2-way'!$D441="","",A442^('Log_working_2-way'!$D441))</f>
        <v/>
      </c>
      <c r="K442" s="22" t="str">
        <f>IF('Log_working_2-way'!$D441="","",B442^('Log_working_2-way'!$D441))</f>
        <v/>
      </c>
    </row>
    <row r="443" spans="3:11" x14ac:dyDescent="0.2">
      <c r="C443" s="20" t="str">
        <f t="shared" si="35"/>
        <v/>
      </c>
      <c r="D443" s="17" t="str">
        <f>IF(OR($A443="",$B443=""),"",A443*'MPTO_working_2-way'!$G442)</f>
        <v/>
      </c>
      <c r="E443" s="22" t="str">
        <f>IF(OR($A443="",$B443=""),"",B443*'MPTO_working_2-way'!$G442)</f>
        <v/>
      </c>
      <c r="F443" s="17" t="str">
        <f>IF(OR($A443="",$B443=""),"",'MPTO_working_2-way'!D442)</f>
        <v/>
      </c>
      <c r="G443" s="22" t="str">
        <f>IF(OR($A443="",$B443=""),"",'MPTO_working_2-way'!E442)</f>
        <v/>
      </c>
      <c r="H443" s="17" t="str">
        <f>IF(OR($A443="",$B443=""),"",'OddsRatio_working_2-way'!M442)</f>
        <v/>
      </c>
      <c r="I443" s="17" t="str">
        <f>IF(OR($A443="",$B443=""),"",'OddsRatio_working_2-way'!N442)</f>
        <v/>
      </c>
      <c r="J443" s="17" t="str">
        <f>IF('Log_working_2-way'!$D442="","",A443^('Log_working_2-way'!$D442))</f>
        <v/>
      </c>
      <c r="K443" s="22" t="str">
        <f>IF('Log_working_2-way'!$D442="","",B443^('Log_working_2-way'!$D442))</f>
        <v/>
      </c>
    </row>
    <row r="444" spans="3:11" x14ac:dyDescent="0.2">
      <c r="C444" s="20" t="str">
        <f t="shared" si="35"/>
        <v/>
      </c>
      <c r="D444" s="17" t="str">
        <f>IF(OR($A444="",$B444=""),"",A444*'MPTO_working_2-way'!$G443)</f>
        <v/>
      </c>
      <c r="E444" s="22" t="str">
        <f>IF(OR($A444="",$B444=""),"",B444*'MPTO_working_2-way'!$G443)</f>
        <v/>
      </c>
      <c r="F444" s="17" t="str">
        <f>IF(OR($A444="",$B444=""),"",'MPTO_working_2-way'!D443)</f>
        <v/>
      </c>
      <c r="G444" s="22" t="str">
        <f>IF(OR($A444="",$B444=""),"",'MPTO_working_2-way'!E443)</f>
        <v/>
      </c>
      <c r="H444" s="17" t="str">
        <f>IF(OR($A444="",$B444=""),"",'OddsRatio_working_2-way'!M443)</f>
        <v/>
      </c>
      <c r="I444" s="17" t="str">
        <f>IF(OR($A444="",$B444=""),"",'OddsRatio_working_2-way'!N443)</f>
        <v/>
      </c>
      <c r="J444" s="17" t="str">
        <f>IF('Log_working_2-way'!$D443="","",A444^('Log_working_2-way'!$D443))</f>
        <v/>
      </c>
      <c r="K444" s="22" t="str">
        <f>IF('Log_working_2-way'!$D443="","",B444^('Log_working_2-way'!$D443))</f>
        <v/>
      </c>
    </row>
    <row r="445" spans="3:11" x14ac:dyDescent="0.2">
      <c r="C445" s="20" t="str">
        <f t="shared" si="35"/>
        <v/>
      </c>
      <c r="D445" s="17" t="str">
        <f>IF(OR($A445="",$B445=""),"",A445*'MPTO_working_2-way'!$G444)</f>
        <v/>
      </c>
      <c r="E445" s="22" t="str">
        <f>IF(OR($A445="",$B445=""),"",B445*'MPTO_working_2-way'!$G444)</f>
        <v/>
      </c>
      <c r="F445" s="17" t="str">
        <f>IF(OR($A445="",$B445=""),"",'MPTO_working_2-way'!D444)</f>
        <v/>
      </c>
      <c r="G445" s="22" t="str">
        <f>IF(OR($A445="",$B445=""),"",'MPTO_working_2-way'!E444)</f>
        <v/>
      </c>
      <c r="H445" s="17" t="str">
        <f>IF(OR($A445="",$B445=""),"",'OddsRatio_working_2-way'!M444)</f>
        <v/>
      </c>
      <c r="I445" s="17" t="str">
        <f>IF(OR($A445="",$B445=""),"",'OddsRatio_working_2-way'!N444)</f>
        <v/>
      </c>
      <c r="J445" s="17" t="str">
        <f>IF('Log_working_2-way'!$D444="","",A445^('Log_working_2-way'!$D444))</f>
        <v/>
      </c>
      <c r="K445" s="22" t="str">
        <f>IF('Log_working_2-way'!$D444="","",B445^('Log_working_2-way'!$D444))</f>
        <v/>
      </c>
    </row>
    <row r="446" spans="3:11" x14ac:dyDescent="0.2">
      <c r="C446" s="20" t="str">
        <f t="shared" si="35"/>
        <v/>
      </c>
      <c r="D446" s="17" t="str">
        <f>IF(OR($A446="",$B446=""),"",A446*'MPTO_working_2-way'!$G445)</f>
        <v/>
      </c>
      <c r="E446" s="22" t="str">
        <f>IF(OR($A446="",$B446=""),"",B446*'MPTO_working_2-way'!$G445)</f>
        <v/>
      </c>
      <c r="F446" s="17" t="str">
        <f>IF(OR($A446="",$B446=""),"",'MPTO_working_2-way'!D445)</f>
        <v/>
      </c>
      <c r="G446" s="22" t="str">
        <f>IF(OR($A446="",$B446=""),"",'MPTO_working_2-way'!E445)</f>
        <v/>
      </c>
      <c r="H446" s="17" t="str">
        <f>IF(OR($A446="",$B446=""),"",'OddsRatio_working_2-way'!M445)</f>
        <v/>
      </c>
      <c r="I446" s="17" t="str">
        <f>IF(OR($A446="",$B446=""),"",'OddsRatio_working_2-way'!N445)</f>
        <v/>
      </c>
      <c r="J446" s="17" t="str">
        <f>IF('Log_working_2-way'!$D445="","",A446^('Log_working_2-way'!$D445))</f>
        <v/>
      </c>
      <c r="K446" s="22" t="str">
        <f>IF('Log_working_2-way'!$D445="","",B446^('Log_working_2-way'!$D445))</f>
        <v/>
      </c>
    </row>
    <row r="447" spans="3:11" x14ac:dyDescent="0.2">
      <c r="C447" s="20" t="str">
        <f t="shared" si="35"/>
        <v/>
      </c>
      <c r="D447" s="17" t="str">
        <f>IF(OR($A447="",$B447=""),"",A447*'MPTO_working_2-way'!$G446)</f>
        <v/>
      </c>
      <c r="E447" s="22" t="str">
        <f>IF(OR($A447="",$B447=""),"",B447*'MPTO_working_2-way'!$G446)</f>
        <v/>
      </c>
      <c r="F447" s="17" t="str">
        <f>IF(OR($A447="",$B447=""),"",'MPTO_working_2-way'!D446)</f>
        <v/>
      </c>
      <c r="G447" s="22" t="str">
        <f>IF(OR($A447="",$B447=""),"",'MPTO_working_2-way'!E446)</f>
        <v/>
      </c>
      <c r="H447" s="17" t="str">
        <f>IF(OR($A447="",$B447=""),"",'OddsRatio_working_2-way'!M446)</f>
        <v/>
      </c>
      <c r="I447" s="17" t="str">
        <f>IF(OR($A447="",$B447=""),"",'OddsRatio_working_2-way'!N446)</f>
        <v/>
      </c>
      <c r="J447" s="17" t="str">
        <f>IF('Log_working_2-way'!$D446="","",A447^('Log_working_2-way'!$D446))</f>
        <v/>
      </c>
      <c r="K447" s="22" t="str">
        <f>IF('Log_working_2-way'!$D446="","",B447^('Log_working_2-way'!$D446))</f>
        <v/>
      </c>
    </row>
    <row r="448" spans="3:11" x14ac:dyDescent="0.2">
      <c r="C448" s="20" t="str">
        <f t="shared" si="35"/>
        <v/>
      </c>
      <c r="D448" s="17" t="str">
        <f>IF(OR($A448="",$B448=""),"",A448*'MPTO_working_2-way'!$G447)</f>
        <v/>
      </c>
      <c r="E448" s="22" t="str">
        <f>IF(OR($A448="",$B448=""),"",B448*'MPTO_working_2-way'!$G447)</f>
        <v/>
      </c>
      <c r="F448" s="17" t="str">
        <f>IF(OR($A448="",$B448=""),"",'MPTO_working_2-way'!D447)</f>
        <v/>
      </c>
      <c r="G448" s="22" t="str">
        <f>IF(OR($A448="",$B448=""),"",'MPTO_working_2-way'!E447)</f>
        <v/>
      </c>
      <c r="H448" s="17" t="str">
        <f>IF(OR($A448="",$B448=""),"",'OddsRatio_working_2-way'!M447)</f>
        <v/>
      </c>
      <c r="I448" s="17" t="str">
        <f>IF(OR($A448="",$B448=""),"",'OddsRatio_working_2-way'!N447)</f>
        <v/>
      </c>
      <c r="J448" s="17" t="str">
        <f>IF('Log_working_2-way'!$D447="","",A448^('Log_working_2-way'!$D447))</f>
        <v/>
      </c>
      <c r="K448" s="22" t="str">
        <f>IF('Log_working_2-way'!$D447="","",B448^('Log_working_2-way'!$D447))</f>
        <v/>
      </c>
    </row>
    <row r="449" spans="3:11" x14ac:dyDescent="0.2">
      <c r="C449" s="20" t="str">
        <f t="shared" si="35"/>
        <v/>
      </c>
      <c r="D449" s="17" t="str">
        <f>IF(OR($A449="",$B449=""),"",A449*'MPTO_working_2-way'!$G448)</f>
        <v/>
      </c>
      <c r="E449" s="22" t="str">
        <f>IF(OR($A449="",$B449=""),"",B449*'MPTO_working_2-way'!$G448)</f>
        <v/>
      </c>
      <c r="F449" s="17" t="str">
        <f>IF(OR($A449="",$B449=""),"",'MPTO_working_2-way'!D448)</f>
        <v/>
      </c>
      <c r="G449" s="22" t="str">
        <f>IF(OR($A449="",$B449=""),"",'MPTO_working_2-way'!E448)</f>
        <v/>
      </c>
      <c r="H449" s="17" t="str">
        <f>IF(OR($A449="",$B449=""),"",'OddsRatio_working_2-way'!M448)</f>
        <v/>
      </c>
      <c r="I449" s="17" t="str">
        <f>IF(OR($A449="",$B449=""),"",'OddsRatio_working_2-way'!N448)</f>
        <v/>
      </c>
      <c r="J449" s="17" t="str">
        <f>IF('Log_working_2-way'!$D448="","",A449^('Log_working_2-way'!$D448))</f>
        <v/>
      </c>
      <c r="K449" s="22" t="str">
        <f>IF('Log_working_2-way'!$D448="","",B449^('Log_working_2-way'!$D448))</f>
        <v/>
      </c>
    </row>
    <row r="450" spans="3:11" x14ac:dyDescent="0.2">
      <c r="C450" s="20" t="str">
        <f t="shared" si="35"/>
        <v/>
      </c>
      <c r="D450" s="17" t="str">
        <f>IF(OR($A450="",$B450=""),"",A450*'MPTO_working_2-way'!$G449)</f>
        <v/>
      </c>
      <c r="E450" s="22" t="str">
        <f>IF(OR($A450="",$B450=""),"",B450*'MPTO_working_2-way'!$G449)</f>
        <v/>
      </c>
      <c r="F450" s="17" t="str">
        <f>IF(OR($A450="",$B450=""),"",'MPTO_working_2-way'!D449)</f>
        <v/>
      </c>
      <c r="G450" s="22" t="str">
        <f>IF(OR($A450="",$B450=""),"",'MPTO_working_2-way'!E449)</f>
        <v/>
      </c>
      <c r="H450" s="17" t="str">
        <f>IF(OR($A450="",$B450=""),"",'OddsRatio_working_2-way'!M449)</f>
        <v/>
      </c>
      <c r="I450" s="17" t="str">
        <f>IF(OR($A450="",$B450=""),"",'OddsRatio_working_2-way'!N449)</f>
        <v/>
      </c>
      <c r="J450" s="17" t="str">
        <f>IF('Log_working_2-way'!$D449="","",A450^('Log_working_2-way'!$D449))</f>
        <v/>
      </c>
      <c r="K450" s="22" t="str">
        <f>IF('Log_working_2-way'!$D449="","",B450^('Log_working_2-way'!$D449))</f>
        <v/>
      </c>
    </row>
    <row r="451" spans="3:11" x14ac:dyDescent="0.2">
      <c r="C451" s="20" t="str">
        <f t="shared" ref="C451:C514" si="36">IF(OR($A451="",$B451=""),"",(1/A451)+(1/B451)-1)</f>
        <v/>
      </c>
      <c r="D451" s="17" t="str">
        <f>IF(OR($A451="",$B451=""),"",A451*'MPTO_working_2-way'!$G450)</f>
        <v/>
      </c>
      <c r="E451" s="22" t="str">
        <f>IF(OR($A451="",$B451=""),"",B451*'MPTO_working_2-way'!$G450)</f>
        <v/>
      </c>
      <c r="F451" s="17" t="str">
        <f>IF(OR($A451="",$B451=""),"",'MPTO_working_2-way'!D450)</f>
        <v/>
      </c>
      <c r="G451" s="22" t="str">
        <f>IF(OR($A451="",$B451=""),"",'MPTO_working_2-way'!E450)</f>
        <v/>
      </c>
      <c r="H451" s="17" t="str">
        <f>IF(OR($A451="",$B451=""),"",'OddsRatio_working_2-way'!M450)</f>
        <v/>
      </c>
      <c r="I451" s="17" t="str">
        <f>IF(OR($A451="",$B451=""),"",'OddsRatio_working_2-way'!N450)</f>
        <v/>
      </c>
      <c r="J451" s="17" t="str">
        <f>IF('Log_working_2-way'!$D450="","",A451^('Log_working_2-way'!$D450))</f>
        <v/>
      </c>
      <c r="K451" s="22" t="str">
        <f>IF('Log_working_2-way'!$D450="","",B451^('Log_working_2-way'!$D450))</f>
        <v/>
      </c>
    </row>
    <row r="452" spans="3:11" x14ac:dyDescent="0.2">
      <c r="C452" s="20" t="str">
        <f t="shared" si="36"/>
        <v/>
      </c>
      <c r="D452" s="17" t="str">
        <f>IF(OR($A452="",$B452=""),"",A452*'MPTO_working_2-way'!$G451)</f>
        <v/>
      </c>
      <c r="E452" s="22" t="str">
        <f>IF(OR($A452="",$B452=""),"",B452*'MPTO_working_2-way'!$G451)</f>
        <v/>
      </c>
      <c r="F452" s="17" t="str">
        <f>IF(OR($A452="",$B452=""),"",'MPTO_working_2-way'!D451)</f>
        <v/>
      </c>
      <c r="G452" s="22" t="str">
        <f>IF(OR($A452="",$B452=""),"",'MPTO_working_2-way'!E451)</f>
        <v/>
      </c>
      <c r="H452" s="17" t="str">
        <f>IF(OR($A452="",$B452=""),"",'OddsRatio_working_2-way'!M451)</f>
        <v/>
      </c>
      <c r="I452" s="17" t="str">
        <f>IF(OR($A452="",$B452=""),"",'OddsRatio_working_2-way'!N451)</f>
        <v/>
      </c>
      <c r="J452" s="17" t="str">
        <f>IF('Log_working_2-way'!$D451="","",A452^('Log_working_2-way'!$D451))</f>
        <v/>
      </c>
      <c r="K452" s="22" t="str">
        <f>IF('Log_working_2-way'!$D451="","",B452^('Log_working_2-way'!$D451))</f>
        <v/>
      </c>
    </row>
    <row r="453" spans="3:11" x14ac:dyDescent="0.2">
      <c r="C453" s="20" t="str">
        <f t="shared" si="36"/>
        <v/>
      </c>
      <c r="D453" s="17" t="str">
        <f>IF(OR($A453="",$B453=""),"",A453*'MPTO_working_2-way'!$G452)</f>
        <v/>
      </c>
      <c r="E453" s="22" t="str">
        <f>IF(OR($A453="",$B453=""),"",B453*'MPTO_working_2-way'!$G452)</f>
        <v/>
      </c>
      <c r="F453" s="17" t="str">
        <f>IF(OR($A453="",$B453=""),"",'MPTO_working_2-way'!D452)</f>
        <v/>
      </c>
      <c r="G453" s="22" t="str">
        <f>IF(OR($A453="",$B453=""),"",'MPTO_working_2-way'!E452)</f>
        <v/>
      </c>
      <c r="H453" s="17" t="str">
        <f>IF(OR($A453="",$B453=""),"",'OddsRatio_working_2-way'!M452)</f>
        <v/>
      </c>
      <c r="I453" s="17" t="str">
        <f>IF(OR($A453="",$B453=""),"",'OddsRatio_working_2-way'!N452)</f>
        <v/>
      </c>
      <c r="J453" s="17" t="str">
        <f>IF('Log_working_2-way'!$D452="","",A453^('Log_working_2-way'!$D452))</f>
        <v/>
      </c>
      <c r="K453" s="22" t="str">
        <f>IF('Log_working_2-way'!$D452="","",B453^('Log_working_2-way'!$D452))</f>
        <v/>
      </c>
    </row>
    <row r="454" spans="3:11" x14ac:dyDescent="0.2">
      <c r="C454" s="20" t="str">
        <f t="shared" si="36"/>
        <v/>
      </c>
      <c r="D454" s="17" t="str">
        <f>IF(OR($A454="",$B454=""),"",A454*'MPTO_working_2-way'!$G453)</f>
        <v/>
      </c>
      <c r="E454" s="22" t="str">
        <f>IF(OR($A454="",$B454=""),"",B454*'MPTO_working_2-way'!$G453)</f>
        <v/>
      </c>
      <c r="F454" s="17" t="str">
        <f>IF(OR($A454="",$B454=""),"",'MPTO_working_2-way'!D453)</f>
        <v/>
      </c>
      <c r="G454" s="22" t="str">
        <f>IF(OR($A454="",$B454=""),"",'MPTO_working_2-way'!E453)</f>
        <v/>
      </c>
      <c r="H454" s="17" t="str">
        <f>IF(OR($A454="",$B454=""),"",'OddsRatio_working_2-way'!M453)</f>
        <v/>
      </c>
      <c r="I454" s="17" t="str">
        <f>IF(OR($A454="",$B454=""),"",'OddsRatio_working_2-way'!N453)</f>
        <v/>
      </c>
      <c r="J454" s="17" t="str">
        <f>IF('Log_working_2-way'!$D453="","",A454^('Log_working_2-way'!$D453))</f>
        <v/>
      </c>
      <c r="K454" s="22" t="str">
        <f>IF('Log_working_2-way'!$D453="","",B454^('Log_working_2-way'!$D453))</f>
        <v/>
      </c>
    </row>
    <row r="455" spans="3:11" x14ac:dyDescent="0.2">
      <c r="C455" s="20" t="str">
        <f t="shared" si="36"/>
        <v/>
      </c>
      <c r="D455" s="17" t="str">
        <f>IF(OR($A455="",$B455=""),"",A455*'MPTO_working_2-way'!$G454)</f>
        <v/>
      </c>
      <c r="E455" s="22" t="str">
        <f>IF(OR($A455="",$B455=""),"",B455*'MPTO_working_2-way'!$G454)</f>
        <v/>
      </c>
      <c r="F455" s="17" t="str">
        <f>IF(OR($A455="",$B455=""),"",'MPTO_working_2-way'!D454)</f>
        <v/>
      </c>
      <c r="G455" s="22" t="str">
        <f>IF(OR($A455="",$B455=""),"",'MPTO_working_2-way'!E454)</f>
        <v/>
      </c>
      <c r="H455" s="17" t="str">
        <f>IF(OR($A455="",$B455=""),"",'OddsRatio_working_2-way'!M454)</f>
        <v/>
      </c>
      <c r="I455" s="17" t="str">
        <f>IF(OR($A455="",$B455=""),"",'OddsRatio_working_2-way'!N454)</f>
        <v/>
      </c>
      <c r="J455" s="17" t="str">
        <f>IF('Log_working_2-way'!$D454="","",A455^('Log_working_2-way'!$D454))</f>
        <v/>
      </c>
      <c r="K455" s="22" t="str">
        <f>IF('Log_working_2-way'!$D454="","",B455^('Log_working_2-way'!$D454))</f>
        <v/>
      </c>
    </row>
    <row r="456" spans="3:11" x14ac:dyDescent="0.2">
      <c r="C456" s="20" t="str">
        <f t="shared" si="36"/>
        <v/>
      </c>
      <c r="D456" s="17" t="str">
        <f>IF(OR($A456="",$B456=""),"",A456*'MPTO_working_2-way'!$G455)</f>
        <v/>
      </c>
      <c r="E456" s="22" t="str">
        <f>IF(OR($A456="",$B456=""),"",B456*'MPTO_working_2-way'!$G455)</f>
        <v/>
      </c>
      <c r="F456" s="17" t="str">
        <f>IF(OR($A456="",$B456=""),"",'MPTO_working_2-way'!D455)</f>
        <v/>
      </c>
      <c r="G456" s="22" t="str">
        <f>IF(OR($A456="",$B456=""),"",'MPTO_working_2-way'!E455)</f>
        <v/>
      </c>
      <c r="H456" s="17" t="str">
        <f>IF(OR($A456="",$B456=""),"",'OddsRatio_working_2-way'!M455)</f>
        <v/>
      </c>
      <c r="I456" s="17" t="str">
        <f>IF(OR($A456="",$B456=""),"",'OddsRatio_working_2-way'!N455)</f>
        <v/>
      </c>
      <c r="J456" s="17" t="str">
        <f>IF('Log_working_2-way'!$D455="","",A456^('Log_working_2-way'!$D455))</f>
        <v/>
      </c>
      <c r="K456" s="22" t="str">
        <f>IF('Log_working_2-way'!$D455="","",B456^('Log_working_2-way'!$D455))</f>
        <v/>
      </c>
    </row>
    <row r="457" spans="3:11" x14ac:dyDescent="0.2">
      <c r="C457" s="20" t="str">
        <f t="shared" si="36"/>
        <v/>
      </c>
      <c r="D457" s="17" t="str">
        <f>IF(OR($A457="",$B457=""),"",A457*'MPTO_working_2-way'!$G456)</f>
        <v/>
      </c>
      <c r="E457" s="22" t="str">
        <f>IF(OR($A457="",$B457=""),"",B457*'MPTO_working_2-way'!$G456)</f>
        <v/>
      </c>
      <c r="F457" s="17" t="str">
        <f>IF(OR($A457="",$B457=""),"",'MPTO_working_2-way'!D456)</f>
        <v/>
      </c>
      <c r="G457" s="22" t="str">
        <f>IF(OR($A457="",$B457=""),"",'MPTO_working_2-way'!E456)</f>
        <v/>
      </c>
      <c r="H457" s="17" t="str">
        <f>IF(OR($A457="",$B457=""),"",'OddsRatio_working_2-way'!M456)</f>
        <v/>
      </c>
      <c r="I457" s="17" t="str">
        <f>IF(OR($A457="",$B457=""),"",'OddsRatio_working_2-way'!N456)</f>
        <v/>
      </c>
      <c r="J457" s="17" t="str">
        <f>IF('Log_working_2-way'!$D456="","",A457^('Log_working_2-way'!$D456))</f>
        <v/>
      </c>
      <c r="K457" s="22" t="str">
        <f>IF('Log_working_2-way'!$D456="","",B457^('Log_working_2-way'!$D456))</f>
        <v/>
      </c>
    </row>
    <row r="458" spans="3:11" x14ac:dyDescent="0.2">
      <c r="C458" s="20" t="str">
        <f t="shared" si="36"/>
        <v/>
      </c>
      <c r="D458" s="17" t="str">
        <f>IF(OR($A458="",$B458=""),"",A458*'MPTO_working_2-way'!$G457)</f>
        <v/>
      </c>
      <c r="E458" s="22" t="str">
        <f>IF(OR($A458="",$B458=""),"",B458*'MPTO_working_2-way'!$G457)</f>
        <v/>
      </c>
      <c r="F458" s="17" t="str">
        <f>IF(OR($A458="",$B458=""),"",'MPTO_working_2-way'!D457)</f>
        <v/>
      </c>
      <c r="G458" s="22" t="str">
        <f>IF(OR($A458="",$B458=""),"",'MPTO_working_2-way'!E457)</f>
        <v/>
      </c>
      <c r="H458" s="17" t="str">
        <f>IF(OR($A458="",$B458=""),"",'OddsRatio_working_2-way'!M457)</f>
        <v/>
      </c>
      <c r="I458" s="17" t="str">
        <f>IF(OR($A458="",$B458=""),"",'OddsRatio_working_2-way'!N457)</f>
        <v/>
      </c>
      <c r="J458" s="17" t="str">
        <f>IF('Log_working_2-way'!$D457="","",A458^('Log_working_2-way'!$D457))</f>
        <v/>
      </c>
      <c r="K458" s="22" t="str">
        <f>IF('Log_working_2-way'!$D457="","",B458^('Log_working_2-way'!$D457))</f>
        <v/>
      </c>
    </row>
    <row r="459" spans="3:11" x14ac:dyDescent="0.2">
      <c r="C459" s="20" t="str">
        <f t="shared" si="36"/>
        <v/>
      </c>
      <c r="D459" s="17" t="str">
        <f>IF(OR($A459="",$B459=""),"",A459*'MPTO_working_2-way'!$G458)</f>
        <v/>
      </c>
      <c r="E459" s="22" t="str">
        <f>IF(OR($A459="",$B459=""),"",B459*'MPTO_working_2-way'!$G458)</f>
        <v/>
      </c>
      <c r="F459" s="17" t="str">
        <f>IF(OR($A459="",$B459=""),"",'MPTO_working_2-way'!D458)</f>
        <v/>
      </c>
      <c r="G459" s="22" t="str">
        <f>IF(OR($A459="",$B459=""),"",'MPTO_working_2-way'!E458)</f>
        <v/>
      </c>
      <c r="H459" s="17" t="str">
        <f>IF(OR($A459="",$B459=""),"",'OddsRatio_working_2-way'!M458)</f>
        <v/>
      </c>
      <c r="I459" s="17" t="str">
        <f>IF(OR($A459="",$B459=""),"",'OddsRatio_working_2-way'!N458)</f>
        <v/>
      </c>
      <c r="J459" s="17" t="str">
        <f>IF('Log_working_2-way'!$D458="","",A459^('Log_working_2-way'!$D458))</f>
        <v/>
      </c>
      <c r="K459" s="22" t="str">
        <f>IF('Log_working_2-way'!$D458="","",B459^('Log_working_2-way'!$D458))</f>
        <v/>
      </c>
    </row>
    <row r="460" spans="3:11" x14ac:dyDescent="0.2">
      <c r="C460" s="20" t="str">
        <f t="shared" si="36"/>
        <v/>
      </c>
      <c r="D460" s="17" t="str">
        <f>IF(OR($A460="",$B460=""),"",A460*'MPTO_working_2-way'!$G459)</f>
        <v/>
      </c>
      <c r="E460" s="22" t="str">
        <f>IF(OR($A460="",$B460=""),"",B460*'MPTO_working_2-way'!$G459)</f>
        <v/>
      </c>
      <c r="F460" s="17" t="str">
        <f>IF(OR($A460="",$B460=""),"",'MPTO_working_2-way'!D459)</f>
        <v/>
      </c>
      <c r="G460" s="22" t="str">
        <f>IF(OR($A460="",$B460=""),"",'MPTO_working_2-way'!E459)</f>
        <v/>
      </c>
      <c r="H460" s="17" t="str">
        <f>IF(OR($A460="",$B460=""),"",'OddsRatio_working_2-way'!M459)</f>
        <v/>
      </c>
      <c r="I460" s="17" t="str">
        <f>IF(OR($A460="",$B460=""),"",'OddsRatio_working_2-way'!N459)</f>
        <v/>
      </c>
      <c r="J460" s="17" t="str">
        <f>IF('Log_working_2-way'!$D459="","",A460^('Log_working_2-way'!$D459))</f>
        <v/>
      </c>
      <c r="K460" s="22" t="str">
        <f>IF('Log_working_2-way'!$D459="","",B460^('Log_working_2-way'!$D459))</f>
        <v/>
      </c>
    </row>
    <row r="461" spans="3:11" x14ac:dyDescent="0.2">
      <c r="C461" s="20" t="str">
        <f t="shared" si="36"/>
        <v/>
      </c>
      <c r="D461" s="17" t="str">
        <f>IF(OR($A461="",$B461=""),"",A461*'MPTO_working_2-way'!$G460)</f>
        <v/>
      </c>
      <c r="E461" s="22" t="str">
        <f>IF(OR($A461="",$B461=""),"",B461*'MPTO_working_2-way'!$G460)</f>
        <v/>
      </c>
      <c r="F461" s="17" t="str">
        <f>IF(OR($A461="",$B461=""),"",'MPTO_working_2-way'!D460)</f>
        <v/>
      </c>
      <c r="G461" s="22" t="str">
        <f>IF(OR($A461="",$B461=""),"",'MPTO_working_2-way'!E460)</f>
        <v/>
      </c>
      <c r="H461" s="17" t="str">
        <f>IF(OR($A461="",$B461=""),"",'OddsRatio_working_2-way'!M460)</f>
        <v/>
      </c>
      <c r="I461" s="17" t="str">
        <f>IF(OR($A461="",$B461=""),"",'OddsRatio_working_2-way'!N460)</f>
        <v/>
      </c>
      <c r="J461" s="17" t="str">
        <f>IF('Log_working_2-way'!$D460="","",A461^('Log_working_2-way'!$D460))</f>
        <v/>
      </c>
      <c r="K461" s="22" t="str">
        <f>IF('Log_working_2-way'!$D460="","",B461^('Log_working_2-way'!$D460))</f>
        <v/>
      </c>
    </row>
    <row r="462" spans="3:11" x14ac:dyDescent="0.2">
      <c r="C462" s="20" t="str">
        <f t="shared" si="36"/>
        <v/>
      </c>
      <c r="D462" s="17" t="str">
        <f>IF(OR($A462="",$B462=""),"",A462*'MPTO_working_2-way'!$G461)</f>
        <v/>
      </c>
      <c r="E462" s="22" t="str">
        <f>IF(OR($A462="",$B462=""),"",B462*'MPTO_working_2-way'!$G461)</f>
        <v/>
      </c>
      <c r="F462" s="17" t="str">
        <f>IF(OR($A462="",$B462=""),"",'MPTO_working_2-way'!D461)</f>
        <v/>
      </c>
      <c r="G462" s="22" t="str">
        <f>IF(OR($A462="",$B462=""),"",'MPTO_working_2-way'!E461)</f>
        <v/>
      </c>
      <c r="H462" s="17" t="str">
        <f>IF(OR($A462="",$B462=""),"",'OddsRatio_working_2-way'!M461)</f>
        <v/>
      </c>
      <c r="I462" s="17" t="str">
        <f>IF(OR($A462="",$B462=""),"",'OddsRatio_working_2-way'!N461)</f>
        <v/>
      </c>
      <c r="J462" s="17" t="str">
        <f>IF('Log_working_2-way'!$D461="","",A462^('Log_working_2-way'!$D461))</f>
        <v/>
      </c>
      <c r="K462" s="22" t="str">
        <f>IF('Log_working_2-way'!$D461="","",B462^('Log_working_2-way'!$D461))</f>
        <v/>
      </c>
    </row>
    <row r="463" spans="3:11" x14ac:dyDescent="0.2">
      <c r="C463" s="20" t="str">
        <f t="shared" si="36"/>
        <v/>
      </c>
      <c r="D463" s="17" t="str">
        <f>IF(OR($A463="",$B463=""),"",A463*'MPTO_working_2-way'!$G462)</f>
        <v/>
      </c>
      <c r="E463" s="22" t="str">
        <f>IF(OR($A463="",$B463=""),"",B463*'MPTO_working_2-way'!$G462)</f>
        <v/>
      </c>
      <c r="F463" s="17" t="str">
        <f>IF(OR($A463="",$B463=""),"",'MPTO_working_2-way'!D462)</f>
        <v/>
      </c>
      <c r="G463" s="22" t="str">
        <f>IF(OR($A463="",$B463=""),"",'MPTO_working_2-way'!E462)</f>
        <v/>
      </c>
      <c r="H463" s="17" t="str">
        <f>IF(OR($A463="",$B463=""),"",'OddsRatio_working_2-way'!M462)</f>
        <v/>
      </c>
      <c r="I463" s="17" t="str">
        <f>IF(OR($A463="",$B463=""),"",'OddsRatio_working_2-way'!N462)</f>
        <v/>
      </c>
      <c r="J463" s="17" t="str">
        <f>IF('Log_working_2-way'!$D462="","",A463^('Log_working_2-way'!$D462))</f>
        <v/>
      </c>
      <c r="K463" s="22" t="str">
        <f>IF('Log_working_2-way'!$D462="","",B463^('Log_working_2-way'!$D462))</f>
        <v/>
      </c>
    </row>
    <row r="464" spans="3:11" x14ac:dyDescent="0.2">
      <c r="C464" s="20" t="str">
        <f t="shared" si="36"/>
        <v/>
      </c>
      <c r="D464" s="17" t="str">
        <f>IF(OR($A464="",$B464=""),"",A464*'MPTO_working_2-way'!$G463)</f>
        <v/>
      </c>
      <c r="E464" s="22" t="str">
        <f>IF(OR($A464="",$B464=""),"",B464*'MPTO_working_2-way'!$G463)</f>
        <v/>
      </c>
      <c r="F464" s="17" t="str">
        <f>IF(OR($A464="",$B464=""),"",'MPTO_working_2-way'!D463)</f>
        <v/>
      </c>
      <c r="G464" s="22" t="str">
        <f>IF(OR($A464="",$B464=""),"",'MPTO_working_2-way'!E463)</f>
        <v/>
      </c>
      <c r="H464" s="17" t="str">
        <f>IF(OR($A464="",$B464=""),"",'OddsRatio_working_2-way'!M463)</f>
        <v/>
      </c>
      <c r="I464" s="17" t="str">
        <f>IF(OR($A464="",$B464=""),"",'OddsRatio_working_2-way'!N463)</f>
        <v/>
      </c>
      <c r="J464" s="17" t="str">
        <f>IF('Log_working_2-way'!$D463="","",A464^('Log_working_2-way'!$D463))</f>
        <v/>
      </c>
      <c r="K464" s="22" t="str">
        <f>IF('Log_working_2-way'!$D463="","",B464^('Log_working_2-way'!$D463))</f>
        <v/>
      </c>
    </row>
    <row r="465" spans="3:11" x14ac:dyDescent="0.2">
      <c r="C465" s="20" t="str">
        <f t="shared" si="36"/>
        <v/>
      </c>
      <c r="D465" s="17" t="str">
        <f>IF(OR($A465="",$B465=""),"",A465*'MPTO_working_2-way'!$G464)</f>
        <v/>
      </c>
      <c r="E465" s="22" t="str">
        <f>IF(OR($A465="",$B465=""),"",B465*'MPTO_working_2-way'!$G464)</f>
        <v/>
      </c>
      <c r="F465" s="17" t="str">
        <f>IF(OR($A465="",$B465=""),"",'MPTO_working_2-way'!D464)</f>
        <v/>
      </c>
      <c r="G465" s="22" t="str">
        <f>IF(OR($A465="",$B465=""),"",'MPTO_working_2-way'!E464)</f>
        <v/>
      </c>
      <c r="H465" s="17" t="str">
        <f>IF(OR($A465="",$B465=""),"",'OddsRatio_working_2-way'!M464)</f>
        <v/>
      </c>
      <c r="I465" s="17" t="str">
        <f>IF(OR($A465="",$B465=""),"",'OddsRatio_working_2-way'!N464)</f>
        <v/>
      </c>
      <c r="J465" s="17" t="str">
        <f>IF('Log_working_2-way'!$D464="","",A465^('Log_working_2-way'!$D464))</f>
        <v/>
      </c>
      <c r="K465" s="22" t="str">
        <f>IF('Log_working_2-way'!$D464="","",B465^('Log_working_2-way'!$D464))</f>
        <v/>
      </c>
    </row>
    <row r="466" spans="3:11" x14ac:dyDescent="0.2">
      <c r="C466" s="20" t="str">
        <f t="shared" si="36"/>
        <v/>
      </c>
      <c r="D466" s="17" t="str">
        <f>IF(OR($A466="",$B466=""),"",A466*'MPTO_working_2-way'!$G465)</f>
        <v/>
      </c>
      <c r="E466" s="22" t="str">
        <f>IF(OR($A466="",$B466=""),"",B466*'MPTO_working_2-way'!$G465)</f>
        <v/>
      </c>
      <c r="F466" s="17" t="str">
        <f>IF(OR($A466="",$B466=""),"",'MPTO_working_2-way'!D465)</f>
        <v/>
      </c>
      <c r="G466" s="22" t="str">
        <f>IF(OR($A466="",$B466=""),"",'MPTO_working_2-way'!E465)</f>
        <v/>
      </c>
      <c r="H466" s="17" t="str">
        <f>IF(OR($A466="",$B466=""),"",'OddsRatio_working_2-way'!M465)</f>
        <v/>
      </c>
      <c r="I466" s="17" t="str">
        <f>IF(OR($A466="",$B466=""),"",'OddsRatio_working_2-way'!N465)</f>
        <v/>
      </c>
      <c r="J466" s="17" t="str">
        <f>IF('Log_working_2-way'!$D465="","",A466^('Log_working_2-way'!$D465))</f>
        <v/>
      </c>
      <c r="K466" s="22" t="str">
        <f>IF('Log_working_2-way'!$D465="","",B466^('Log_working_2-way'!$D465))</f>
        <v/>
      </c>
    </row>
    <row r="467" spans="3:11" x14ac:dyDescent="0.2">
      <c r="C467" s="20" t="str">
        <f t="shared" si="36"/>
        <v/>
      </c>
      <c r="D467" s="17" t="str">
        <f>IF(OR($A467="",$B467=""),"",A467*'MPTO_working_2-way'!$G466)</f>
        <v/>
      </c>
      <c r="E467" s="22" t="str">
        <f>IF(OR($A467="",$B467=""),"",B467*'MPTO_working_2-way'!$G466)</f>
        <v/>
      </c>
      <c r="F467" s="17" t="str">
        <f>IF(OR($A467="",$B467=""),"",'MPTO_working_2-way'!D466)</f>
        <v/>
      </c>
      <c r="G467" s="22" t="str">
        <f>IF(OR($A467="",$B467=""),"",'MPTO_working_2-way'!E466)</f>
        <v/>
      </c>
      <c r="H467" s="17" t="str">
        <f>IF(OR($A467="",$B467=""),"",'OddsRatio_working_2-way'!M466)</f>
        <v/>
      </c>
      <c r="I467" s="17" t="str">
        <f>IF(OR($A467="",$B467=""),"",'OddsRatio_working_2-way'!N466)</f>
        <v/>
      </c>
      <c r="J467" s="17" t="str">
        <f>IF('Log_working_2-way'!$D466="","",A467^('Log_working_2-way'!$D466))</f>
        <v/>
      </c>
      <c r="K467" s="22" t="str">
        <f>IF('Log_working_2-way'!$D466="","",B467^('Log_working_2-way'!$D466))</f>
        <v/>
      </c>
    </row>
    <row r="468" spans="3:11" x14ac:dyDescent="0.2">
      <c r="C468" s="20" t="str">
        <f t="shared" si="36"/>
        <v/>
      </c>
      <c r="D468" s="17" t="str">
        <f>IF(OR($A468="",$B468=""),"",A468*'MPTO_working_2-way'!$G467)</f>
        <v/>
      </c>
      <c r="E468" s="22" t="str">
        <f>IF(OR($A468="",$B468=""),"",B468*'MPTO_working_2-way'!$G467)</f>
        <v/>
      </c>
      <c r="F468" s="17" t="str">
        <f>IF(OR($A468="",$B468=""),"",'MPTO_working_2-way'!D467)</f>
        <v/>
      </c>
      <c r="G468" s="22" t="str">
        <f>IF(OR($A468="",$B468=""),"",'MPTO_working_2-way'!E467)</f>
        <v/>
      </c>
      <c r="H468" s="17" t="str">
        <f>IF(OR($A468="",$B468=""),"",'OddsRatio_working_2-way'!M467)</f>
        <v/>
      </c>
      <c r="I468" s="17" t="str">
        <f>IF(OR($A468="",$B468=""),"",'OddsRatio_working_2-way'!N467)</f>
        <v/>
      </c>
      <c r="J468" s="17" t="str">
        <f>IF('Log_working_2-way'!$D467="","",A468^('Log_working_2-way'!$D467))</f>
        <v/>
      </c>
      <c r="K468" s="22" t="str">
        <f>IF('Log_working_2-way'!$D467="","",B468^('Log_working_2-way'!$D467))</f>
        <v/>
      </c>
    </row>
    <row r="469" spans="3:11" x14ac:dyDescent="0.2">
      <c r="C469" s="20" t="str">
        <f t="shared" si="36"/>
        <v/>
      </c>
      <c r="D469" s="17" t="str">
        <f>IF(OR($A469="",$B469=""),"",A469*'MPTO_working_2-way'!$G468)</f>
        <v/>
      </c>
      <c r="E469" s="22" t="str">
        <f>IF(OR($A469="",$B469=""),"",B469*'MPTO_working_2-way'!$G468)</f>
        <v/>
      </c>
      <c r="F469" s="17" t="str">
        <f>IF(OR($A469="",$B469=""),"",'MPTO_working_2-way'!D468)</f>
        <v/>
      </c>
      <c r="G469" s="22" t="str">
        <f>IF(OR($A469="",$B469=""),"",'MPTO_working_2-way'!E468)</f>
        <v/>
      </c>
      <c r="H469" s="17" t="str">
        <f>IF(OR($A469="",$B469=""),"",'OddsRatio_working_2-way'!M468)</f>
        <v/>
      </c>
      <c r="I469" s="17" t="str">
        <f>IF(OR($A469="",$B469=""),"",'OddsRatio_working_2-way'!N468)</f>
        <v/>
      </c>
      <c r="J469" s="17" t="str">
        <f>IF('Log_working_2-way'!$D468="","",A469^('Log_working_2-way'!$D468))</f>
        <v/>
      </c>
      <c r="K469" s="22" t="str">
        <f>IF('Log_working_2-way'!$D468="","",B469^('Log_working_2-way'!$D468))</f>
        <v/>
      </c>
    </row>
    <row r="470" spans="3:11" x14ac:dyDescent="0.2">
      <c r="C470" s="20" t="str">
        <f t="shared" si="36"/>
        <v/>
      </c>
      <c r="D470" s="17" t="str">
        <f>IF(OR($A470="",$B470=""),"",A470*'MPTO_working_2-way'!$G469)</f>
        <v/>
      </c>
      <c r="E470" s="22" t="str">
        <f>IF(OR($A470="",$B470=""),"",B470*'MPTO_working_2-way'!$G469)</f>
        <v/>
      </c>
      <c r="F470" s="17" t="str">
        <f>IF(OR($A470="",$B470=""),"",'MPTO_working_2-way'!D469)</f>
        <v/>
      </c>
      <c r="G470" s="22" t="str">
        <f>IF(OR($A470="",$B470=""),"",'MPTO_working_2-way'!E469)</f>
        <v/>
      </c>
      <c r="H470" s="17" t="str">
        <f>IF(OR($A470="",$B470=""),"",'OddsRatio_working_2-way'!M469)</f>
        <v/>
      </c>
      <c r="I470" s="17" t="str">
        <f>IF(OR($A470="",$B470=""),"",'OddsRatio_working_2-way'!N469)</f>
        <v/>
      </c>
      <c r="J470" s="17" t="str">
        <f>IF('Log_working_2-way'!$D469="","",A470^('Log_working_2-way'!$D469))</f>
        <v/>
      </c>
      <c r="K470" s="22" t="str">
        <f>IF('Log_working_2-way'!$D469="","",B470^('Log_working_2-way'!$D469))</f>
        <v/>
      </c>
    </row>
    <row r="471" spans="3:11" x14ac:dyDescent="0.2">
      <c r="C471" s="20" t="str">
        <f t="shared" si="36"/>
        <v/>
      </c>
      <c r="D471" s="17" t="str">
        <f>IF(OR($A471="",$B471=""),"",A471*'MPTO_working_2-way'!$G470)</f>
        <v/>
      </c>
      <c r="E471" s="22" t="str">
        <f>IF(OR($A471="",$B471=""),"",B471*'MPTO_working_2-way'!$G470)</f>
        <v/>
      </c>
      <c r="F471" s="17" t="str">
        <f>IF(OR($A471="",$B471=""),"",'MPTO_working_2-way'!D470)</f>
        <v/>
      </c>
      <c r="G471" s="22" t="str">
        <f>IF(OR($A471="",$B471=""),"",'MPTO_working_2-way'!E470)</f>
        <v/>
      </c>
      <c r="H471" s="17" t="str">
        <f>IF(OR($A471="",$B471=""),"",'OddsRatio_working_2-way'!M470)</f>
        <v/>
      </c>
      <c r="I471" s="17" t="str">
        <f>IF(OR($A471="",$B471=""),"",'OddsRatio_working_2-way'!N470)</f>
        <v/>
      </c>
      <c r="J471" s="17" t="str">
        <f>IF('Log_working_2-way'!$D470="","",A471^('Log_working_2-way'!$D470))</f>
        <v/>
      </c>
      <c r="K471" s="22" t="str">
        <f>IF('Log_working_2-way'!$D470="","",B471^('Log_working_2-way'!$D470))</f>
        <v/>
      </c>
    </row>
    <row r="472" spans="3:11" x14ac:dyDescent="0.2">
      <c r="C472" s="20" t="str">
        <f t="shared" si="36"/>
        <v/>
      </c>
      <c r="D472" s="17" t="str">
        <f>IF(OR($A472="",$B472=""),"",A472*'MPTO_working_2-way'!$G471)</f>
        <v/>
      </c>
      <c r="E472" s="22" t="str">
        <f>IF(OR($A472="",$B472=""),"",B472*'MPTO_working_2-way'!$G471)</f>
        <v/>
      </c>
      <c r="F472" s="17" t="str">
        <f>IF(OR($A472="",$B472=""),"",'MPTO_working_2-way'!D471)</f>
        <v/>
      </c>
      <c r="G472" s="22" t="str">
        <f>IF(OR($A472="",$B472=""),"",'MPTO_working_2-way'!E471)</f>
        <v/>
      </c>
      <c r="H472" s="17" t="str">
        <f>IF(OR($A472="",$B472=""),"",'OddsRatio_working_2-way'!M471)</f>
        <v/>
      </c>
      <c r="I472" s="17" t="str">
        <f>IF(OR($A472="",$B472=""),"",'OddsRatio_working_2-way'!N471)</f>
        <v/>
      </c>
      <c r="J472" s="17" t="str">
        <f>IF('Log_working_2-way'!$D471="","",A472^('Log_working_2-way'!$D471))</f>
        <v/>
      </c>
      <c r="K472" s="22" t="str">
        <f>IF('Log_working_2-way'!$D471="","",B472^('Log_working_2-way'!$D471))</f>
        <v/>
      </c>
    </row>
    <row r="473" spans="3:11" x14ac:dyDescent="0.2">
      <c r="C473" s="20" t="str">
        <f t="shared" si="36"/>
        <v/>
      </c>
      <c r="D473" s="17" t="str">
        <f>IF(OR($A473="",$B473=""),"",A473*'MPTO_working_2-way'!$G472)</f>
        <v/>
      </c>
      <c r="E473" s="22" t="str">
        <f>IF(OR($A473="",$B473=""),"",B473*'MPTO_working_2-way'!$G472)</f>
        <v/>
      </c>
      <c r="F473" s="17" t="str">
        <f>IF(OR($A473="",$B473=""),"",'MPTO_working_2-way'!D472)</f>
        <v/>
      </c>
      <c r="G473" s="22" t="str">
        <f>IF(OR($A473="",$B473=""),"",'MPTO_working_2-way'!E472)</f>
        <v/>
      </c>
      <c r="H473" s="17" t="str">
        <f>IF(OR($A473="",$B473=""),"",'OddsRatio_working_2-way'!M472)</f>
        <v/>
      </c>
      <c r="I473" s="17" t="str">
        <f>IF(OR($A473="",$B473=""),"",'OddsRatio_working_2-way'!N472)</f>
        <v/>
      </c>
      <c r="J473" s="17" t="str">
        <f>IF('Log_working_2-way'!$D472="","",A473^('Log_working_2-way'!$D472))</f>
        <v/>
      </c>
      <c r="K473" s="22" t="str">
        <f>IF('Log_working_2-way'!$D472="","",B473^('Log_working_2-way'!$D472))</f>
        <v/>
      </c>
    </row>
    <row r="474" spans="3:11" x14ac:dyDescent="0.2">
      <c r="C474" s="20" t="str">
        <f t="shared" si="36"/>
        <v/>
      </c>
      <c r="D474" s="17" t="str">
        <f>IF(OR($A474="",$B474=""),"",A474*'MPTO_working_2-way'!$G473)</f>
        <v/>
      </c>
      <c r="E474" s="22" t="str">
        <f>IF(OR($A474="",$B474=""),"",B474*'MPTO_working_2-way'!$G473)</f>
        <v/>
      </c>
      <c r="F474" s="17" t="str">
        <f>IF(OR($A474="",$B474=""),"",'MPTO_working_2-way'!D473)</f>
        <v/>
      </c>
      <c r="G474" s="22" t="str">
        <f>IF(OR($A474="",$B474=""),"",'MPTO_working_2-way'!E473)</f>
        <v/>
      </c>
      <c r="H474" s="17" t="str">
        <f>IF(OR($A474="",$B474=""),"",'OddsRatio_working_2-way'!M473)</f>
        <v/>
      </c>
      <c r="I474" s="17" t="str">
        <f>IF(OR($A474="",$B474=""),"",'OddsRatio_working_2-way'!N473)</f>
        <v/>
      </c>
      <c r="J474" s="17" t="str">
        <f>IF('Log_working_2-way'!$D473="","",A474^('Log_working_2-way'!$D473))</f>
        <v/>
      </c>
      <c r="K474" s="22" t="str">
        <f>IF('Log_working_2-way'!$D473="","",B474^('Log_working_2-way'!$D473))</f>
        <v/>
      </c>
    </row>
    <row r="475" spans="3:11" x14ac:dyDescent="0.2">
      <c r="C475" s="20" t="str">
        <f t="shared" si="36"/>
        <v/>
      </c>
      <c r="D475" s="17" t="str">
        <f>IF(OR($A475="",$B475=""),"",A475*'MPTO_working_2-way'!$G474)</f>
        <v/>
      </c>
      <c r="E475" s="22" t="str">
        <f>IF(OR($A475="",$B475=""),"",B475*'MPTO_working_2-way'!$G474)</f>
        <v/>
      </c>
      <c r="F475" s="17" t="str">
        <f>IF(OR($A475="",$B475=""),"",'MPTO_working_2-way'!D474)</f>
        <v/>
      </c>
      <c r="G475" s="22" t="str">
        <f>IF(OR($A475="",$B475=""),"",'MPTO_working_2-way'!E474)</f>
        <v/>
      </c>
      <c r="H475" s="17" t="str">
        <f>IF(OR($A475="",$B475=""),"",'OddsRatio_working_2-way'!M474)</f>
        <v/>
      </c>
      <c r="I475" s="17" t="str">
        <f>IF(OR($A475="",$B475=""),"",'OddsRatio_working_2-way'!N474)</f>
        <v/>
      </c>
      <c r="J475" s="17" t="str">
        <f>IF('Log_working_2-way'!$D474="","",A475^('Log_working_2-way'!$D474))</f>
        <v/>
      </c>
      <c r="K475" s="22" t="str">
        <f>IF('Log_working_2-way'!$D474="","",B475^('Log_working_2-way'!$D474))</f>
        <v/>
      </c>
    </row>
    <row r="476" spans="3:11" x14ac:dyDescent="0.2">
      <c r="C476" s="20" t="str">
        <f t="shared" si="36"/>
        <v/>
      </c>
      <c r="D476" s="17" t="str">
        <f>IF(OR($A476="",$B476=""),"",A476*'MPTO_working_2-way'!$G475)</f>
        <v/>
      </c>
      <c r="E476" s="22" t="str">
        <f>IF(OR($A476="",$B476=""),"",B476*'MPTO_working_2-way'!$G475)</f>
        <v/>
      </c>
      <c r="F476" s="17" t="str">
        <f>IF(OR($A476="",$B476=""),"",'MPTO_working_2-way'!D475)</f>
        <v/>
      </c>
      <c r="G476" s="22" t="str">
        <f>IF(OR($A476="",$B476=""),"",'MPTO_working_2-way'!E475)</f>
        <v/>
      </c>
      <c r="H476" s="17" t="str">
        <f>IF(OR($A476="",$B476=""),"",'OddsRatio_working_2-way'!M475)</f>
        <v/>
      </c>
      <c r="I476" s="17" t="str">
        <f>IF(OR($A476="",$B476=""),"",'OddsRatio_working_2-way'!N475)</f>
        <v/>
      </c>
      <c r="J476" s="17" t="str">
        <f>IF('Log_working_2-way'!$D475="","",A476^('Log_working_2-way'!$D475))</f>
        <v/>
      </c>
      <c r="K476" s="22" t="str">
        <f>IF('Log_working_2-way'!$D475="","",B476^('Log_working_2-way'!$D475))</f>
        <v/>
      </c>
    </row>
    <row r="477" spans="3:11" x14ac:dyDescent="0.2">
      <c r="C477" s="20" t="str">
        <f t="shared" si="36"/>
        <v/>
      </c>
      <c r="D477" s="17" t="str">
        <f>IF(OR($A477="",$B477=""),"",A477*'MPTO_working_2-way'!$G476)</f>
        <v/>
      </c>
      <c r="E477" s="22" t="str">
        <f>IF(OR($A477="",$B477=""),"",B477*'MPTO_working_2-way'!$G476)</f>
        <v/>
      </c>
      <c r="F477" s="17" t="str">
        <f>IF(OR($A477="",$B477=""),"",'MPTO_working_2-way'!D476)</f>
        <v/>
      </c>
      <c r="G477" s="22" t="str">
        <f>IF(OR($A477="",$B477=""),"",'MPTO_working_2-way'!E476)</f>
        <v/>
      </c>
      <c r="H477" s="17" t="str">
        <f>IF(OR($A477="",$B477=""),"",'OddsRatio_working_2-way'!M476)</f>
        <v/>
      </c>
      <c r="I477" s="17" t="str">
        <f>IF(OR($A477="",$B477=""),"",'OddsRatio_working_2-way'!N476)</f>
        <v/>
      </c>
      <c r="J477" s="17" t="str">
        <f>IF('Log_working_2-way'!$D476="","",A477^('Log_working_2-way'!$D476))</f>
        <v/>
      </c>
      <c r="K477" s="22" t="str">
        <f>IF('Log_working_2-way'!$D476="","",B477^('Log_working_2-way'!$D476))</f>
        <v/>
      </c>
    </row>
    <row r="478" spans="3:11" x14ac:dyDescent="0.2">
      <c r="C478" s="20" t="str">
        <f t="shared" si="36"/>
        <v/>
      </c>
      <c r="D478" s="17" t="str">
        <f>IF(OR($A478="",$B478=""),"",A478*'MPTO_working_2-way'!$G477)</f>
        <v/>
      </c>
      <c r="E478" s="22" t="str">
        <f>IF(OR($A478="",$B478=""),"",B478*'MPTO_working_2-way'!$G477)</f>
        <v/>
      </c>
      <c r="F478" s="17" t="str">
        <f>IF(OR($A478="",$B478=""),"",'MPTO_working_2-way'!D477)</f>
        <v/>
      </c>
      <c r="G478" s="22" t="str">
        <f>IF(OR($A478="",$B478=""),"",'MPTO_working_2-way'!E477)</f>
        <v/>
      </c>
      <c r="H478" s="17" t="str">
        <f>IF(OR($A478="",$B478=""),"",'OddsRatio_working_2-way'!M477)</f>
        <v/>
      </c>
      <c r="I478" s="17" t="str">
        <f>IF(OR($A478="",$B478=""),"",'OddsRatio_working_2-way'!N477)</f>
        <v/>
      </c>
      <c r="J478" s="17" t="str">
        <f>IF('Log_working_2-way'!$D477="","",A478^('Log_working_2-way'!$D477))</f>
        <v/>
      </c>
      <c r="K478" s="22" t="str">
        <f>IF('Log_working_2-way'!$D477="","",B478^('Log_working_2-way'!$D477))</f>
        <v/>
      </c>
    </row>
    <row r="479" spans="3:11" x14ac:dyDescent="0.2">
      <c r="C479" s="20" t="str">
        <f t="shared" si="36"/>
        <v/>
      </c>
      <c r="D479" s="17" t="str">
        <f>IF(OR($A479="",$B479=""),"",A479*'MPTO_working_2-way'!$G478)</f>
        <v/>
      </c>
      <c r="E479" s="22" t="str">
        <f>IF(OR($A479="",$B479=""),"",B479*'MPTO_working_2-way'!$G478)</f>
        <v/>
      </c>
      <c r="F479" s="17" t="str">
        <f>IF(OR($A479="",$B479=""),"",'MPTO_working_2-way'!D478)</f>
        <v/>
      </c>
      <c r="G479" s="22" t="str">
        <f>IF(OR($A479="",$B479=""),"",'MPTO_working_2-way'!E478)</f>
        <v/>
      </c>
      <c r="H479" s="17" t="str">
        <f>IF(OR($A479="",$B479=""),"",'OddsRatio_working_2-way'!M478)</f>
        <v/>
      </c>
      <c r="I479" s="17" t="str">
        <f>IF(OR($A479="",$B479=""),"",'OddsRatio_working_2-way'!N478)</f>
        <v/>
      </c>
      <c r="J479" s="17" t="str">
        <f>IF('Log_working_2-way'!$D478="","",A479^('Log_working_2-way'!$D478))</f>
        <v/>
      </c>
      <c r="K479" s="22" t="str">
        <f>IF('Log_working_2-way'!$D478="","",B479^('Log_working_2-way'!$D478))</f>
        <v/>
      </c>
    </row>
    <row r="480" spans="3:11" x14ac:dyDescent="0.2">
      <c r="C480" s="20" t="str">
        <f t="shared" si="36"/>
        <v/>
      </c>
      <c r="D480" s="17" t="str">
        <f>IF(OR($A480="",$B480=""),"",A480*'MPTO_working_2-way'!$G479)</f>
        <v/>
      </c>
      <c r="E480" s="22" t="str">
        <f>IF(OR($A480="",$B480=""),"",B480*'MPTO_working_2-way'!$G479)</f>
        <v/>
      </c>
      <c r="F480" s="17" t="str">
        <f>IF(OR($A480="",$B480=""),"",'MPTO_working_2-way'!D479)</f>
        <v/>
      </c>
      <c r="G480" s="22" t="str">
        <f>IF(OR($A480="",$B480=""),"",'MPTO_working_2-way'!E479)</f>
        <v/>
      </c>
      <c r="H480" s="17" t="str">
        <f>IF(OR($A480="",$B480=""),"",'OddsRatio_working_2-way'!M479)</f>
        <v/>
      </c>
      <c r="I480" s="17" t="str">
        <f>IF(OR($A480="",$B480=""),"",'OddsRatio_working_2-way'!N479)</f>
        <v/>
      </c>
      <c r="J480" s="17" t="str">
        <f>IF('Log_working_2-way'!$D479="","",A480^('Log_working_2-way'!$D479))</f>
        <v/>
      </c>
      <c r="K480" s="22" t="str">
        <f>IF('Log_working_2-way'!$D479="","",B480^('Log_working_2-way'!$D479))</f>
        <v/>
      </c>
    </row>
    <row r="481" spans="3:11" x14ac:dyDescent="0.2">
      <c r="C481" s="20" t="str">
        <f t="shared" si="36"/>
        <v/>
      </c>
      <c r="D481" s="17" t="str">
        <f>IF(OR($A481="",$B481=""),"",A481*'MPTO_working_2-way'!$G480)</f>
        <v/>
      </c>
      <c r="E481" s="22" t="str">
        <f>IF(OR($A481="",$B481=""),"",B481*'MPTO_working_2-way'!$G480)</f>
        <v/>
      </c>
      <c r="F481" s="17" t="str">
        <f>IF(OR($A481="",$B481=""),"",'MPTO_working_2-way'!D480)</f>
        <v/>
      </c>
      <c r="G481" s="22" t="str">
        <f>IF(OR($A481="",$B481=""),"",'MPTO_working_2-way'!E480)</f>
        <v/>
      </c>
      <c r="H481" s="17" t="str">
        <f>IF(OR($A481="",$B481=""),"",'OddsRatio_working_2-way'!M480)</f>
        <v/>
      </c>
      <c r="I481" s="17" t="str">
        <f>IF(OR($A481="",$B481=""),"",'OddsRatio_working_2-way'!N480)</f>
        <v/>
      </c>
      <c r="J481" s="17" t="str">
        <f>IF('Log_working_2-way'!$D480="","",A481^('Log_working_2-way'!$D480))</f>
        <v/>
      </c>
      <c r="K481" s="22" t="str">
        <f>IF('Log_working_2-way'!$D480="","",B481^('Log_working_2-way'!$D480))</f>
        <v/>
      </c>
    </row>
    <row r="482" spans="3:11" x14ac:dyDescent="0.2">
      <c r="C482" s="20" t="str">
        <f t="shared" si="36"/>
        <v/>
      </c>
      <c r="D482" s="17" t="str">
        <f>IF(OR($A482="",$B482=""),"",A482*'MPTO_working_2-way'!$G481)</f>
        <v/>
      </c>
      <c r="E482" s="22" t="str">
        <f>IF(OR($A482="",$B482=""),"",B482*'MPTO_working_2-way'!$G481)</f>
        <v/>
      </c>
      <c r="F482" s="17" t="str">
        <f>IF(OR($A482="",$B482=""),"",'MPTO_working_2-way'!D481)</f>
        <v/>
      </c>
      <c r="G482" s="22" t="str">
        <f>IF(OR($A482="",$B482=""),"",'MPTO_working_2-way'!E481)</f>
        <v/>
      </c>
      <c r="H482" s="17" t="str">
        <f>IF(OR($A482="",$B482=""),"",'OddsRatio_working_2-way'!M481)</f>
        <v/>
      </c>
      <c r="I482" s="17" t="str">
        <f>IF(OR($A482="",$B482=""),"",'OddsRatio_working_2-way'!N481)</f>
        <v/>
      </c>
      <c r="J482" s="17" t="str">
        <f>IF('Log_working_2-way'!$D481="","",A482^('Log_working_2-way'!$D481))</f>
        <v/>
      </c>
      <c r="K482" s="22" t="str">
        <f>IF('Log_working_2-way'!$D481="","",B482^('Log_working_2-way'!$D481))</f>
        <v/>
      </c>
    </row>
    <row r="483" spans="3:11" x14ac:dyDescent="0.2">
      <c r="C483" s="20" t="str">
        <f t="shared" si="36"/>
        <v/>
      </c>
      <c r="D483" s="17" t="str">
        <f>IF(OR($A483="",$B483=""),"",A483*'MPTO_working_2-way'!$G482)</f>
        <v/>
      </c>
      <c r="E483" s="22" t="str">
        <f>IF(OR($A483="",$B483=""),"",B483*'MPTO_working_2-way'!$G482)</f>
        <v/>
      </c>
      <c r="F483" s="17" t="str">
        <f>IF(OR($A483="",$B483=""),"",'MPTO_working_2-way'!D482)</f>
        <v/>
      </c>
      <c r="G483" s="22" t="str">
        <f>IF(OR($A483="",$B483=""),"",'MPTO_working_2-way'!E482)</f>
        <v/>
      </c>
      <c r="H483" s="17" t="str">
        <f>IF(OR($A483="",$B483=""),"",'OddsRatio_working_2-way'!M482)</f>
        <v/>
      </c>
      <c r="I483" s="17" t="str">
        <f>IF(OR($A483="",$B483=""),"",'OddsRatio_working_2-way'!N482)</f>
        <v/>
      </c>
      <c r="J483" s="17" t="str">
        <f>IF('Log_working_2-way'!$D482="","",A483^('Log_working_2-way'!$D482))</f>
        <v/>
      </c>
      <c r="K483" s="22" t="str">
        <f>IF('Log_working_2-way'!$D482="","",B483^('Log_working_2-way'!$D482))</f>
        <v/>
      </c>
    </row>
    <row r="484" spans="3:11" x14ac:dyDescent="0.2">
      <c r="C484" s="20" t="str">
        <f t="shared" si="36"/>
        <v/>
      </c>
      <c r="D484" s="17" t="str">
        <f>IF(OR($A484="",$B484=""),"",A484*'MPTO_working_2-way'!$G483)</f>
        <v/>
      </c>
      <c r="E484" s="22" t="str">
        <f>IF(OR($A484="",$B484=""),"",B484*'MPTO_working_2-way'!$G483)</f>
        <v/>
      </c>
      <c r="F484" s="17" t="str">
        <f>IF(OR($A484="",$B484=""),"",'MPTO_working_2-way'!D483)</f>
        <v/>
      </c>
      <c r="G484" s="22" t="str">
        <f>IF(OR($A484="",$B484=""),"",'MPTO_working_2-way'!E483)</f>
        <v/>
      </c>
      <c r="H484" s="17" t="str">
        <f>IF(OR($A484="",$B484=""),"",'OddsRatio_working_2-way'!M483)</f>
        <v/>
      </c>
      <c r="I484" s="17" t="str">
        <f>IF(OR($A484="",$B484=""),"",'OddsRatio_working_2-way'!N483)</f>
        <v/>
      </c>
      <c r="J484" s="17" t="str">
        <f>IF('Log_working_2-way'!$D483="","",A484^('Log_working_2-way'!$D483))</f>
        <v/>
      </c>
      <c r="K484" s="22" t="str">
        <f>IF('Log_working_2-way'!$D483="","",B484^('Log_working_2-way'!$D483))</f>
        <v/>
      </c>
    </row>
    <row r="485" spans="3:11" x14ac:dyDescent="0.2">
      <c r="C485" s="20" t="str">
        <f t="shared" si="36"/>
        <v/>
      </c>
      <c r="D485" s="17" t="str">
        <f>IF(OR($A485="",$B485=""),"",A485*'MPTO_working_2-way'!$G484)</f>
        <v/>
      </c>
      <c r="E485" s="22" t="str">
        <f>IF(OR($A485="",$B485=""),"",B485*'MPTO_working_2-way'!$G484)</f>
        <v/>
      </c>
      <c r="F485" s="17" t="str">
        <f>IF(OR($A485="",$B485=""),"",'MPTO_working_2-way'!D484)</f>
        <v/>
      </c>
      <c r="G485" s="22" t="str">
        <f>IF(OR($A485="",$B485=""),"",'MPTO_working_2-way'!E484)</f>
        <v/>
      </c>
      <c r="H485" s="17" t="str">
        <f>IF(OR($A485="",$B485=""),"",'OddsRatio_working_2-way'!M484)</f>
        <v/>
      </c>
      <c r="I485" s="17" t="str">
        <f>IF(OR($A485="",$B485=""),"",'OddsRatio_working_2-way'!N484)</f>
        <v/>
      </c>
      <c r="J485" s="17" t="str">
        <f>IF('Log_working_2-way'!$D484="","",A485^('Log_working_2-way'!$D484))</f>
        <v/>
      </c>
      <c r="K485" s="22" t="str">
        <f>IF('Log_working_2-way'!$D484="","",B485^('Log_working_2-way'!$D484))</f>
        <v/>
      </c>
    </row>
    <row r="486" spans="3:11" x14ac:dyDescent="0.2">
      <c r="C486" s="20" t="str">
        <f t="shared" si="36"/>
        <v/>
      </c>
      <c r="D486" s="17" t="str">
        <f>IF(OR($A486="",$B486=""),"",A486*'MPTO_working_2-way'!$G485)</f>
        <v/>
      </c>
      <c r="E486" s="22" t="str">
        <f>IF(OR($A486="",$B486=""),"",B486*'MPTO_working_2-way'!$G485)</f>
        <v/>
      </c>
      <c r="F486" s="17" t="str">
        <f>IF(OR($A486="",$B486=""),"",'MPTO_working_2-way'!D485)</f>
        <v/>
      </c>
      <c r="G486" s="22" t="str">
        <f>IF(OR($A486="",$B486=""),"",'MPTO_working_2-way'!E485)</f>
        <v/>
      </c>
      <c r="H486" s="17" t="str">
        <f>IF(OR($A486="",$B486=""),"",'OddsRatio_working_2-way'!M485)</f>
        <v/>
      </c>
      <c r="I486" s="17" t="str">
        <f>IF(OR($A486="",$B486=""),"",'OddsRatio_working_2-way'!N485)</f>
        <v/>
      </c>
      <c r="J486" s="17" t="str">
        <f>IF('Log_working_2-way'!$D485="","",A486^('Log_working_2-way'!$D485))</f>
        <v/>
      </c>
      <c r="K486" s="22" t="str">
        <f>IF('Log_working_2-way'!$D485="","",B486^('Log_working_2-way'!$D485))</f>
        <v/>
      </c>
    </row>
    <row r="487" spans="3:11" x14ac:dyDescent="0.2">
      <c r="C487" s="20" t="str">
        <f t="shared" si="36"/>
        <v/>
      </c>
      <c r="D487" s="17" t="str">
        <f>IF(OR($A487="",$B487=""),"",A487*'MPTO_working_2-way'!$G486)</f>
        <v/>
      </c>
      <c r="E487" s="22" t="str">
        <f>IF(OR($A487="",$B487=""),"",B487*'MPTO_working_2-way'!$G486)</f>
        <v/>
      </c>
      <c r="F487" s="17" t="str">
        <f>IF(OR($A487="",$B487=""),"",'MPTO_working_2-way'!D486)</f>
        <v/>
      </c>
      <c r="G487" s="22" t="str">
        <f>IF(OR($A487="",$B487=""),"",'MPTO_working_2-way'!E486)</f>
        <v/>
      </c>
      <c r="H487" s="17" t="str">
        <f>IF(OR($A487="",$B487=""),"",'OddsRatio_working_2-way'!M486)</f>
        <v/>
      </c>
      <c r="I487" s="17" t="str">
        <f>IF(OR($A487="",$B487=""),"",'OddsRatio_working_2-way'!N486)</f>
        <v/>
      </c>
      <c r="J487" s="17" t="str">
        <f>IF('Log_working_2-way'!$D486="","",A487^('Log_working_2-way'!$D486))</f>
        <v/>
      </c>
      <c r="K487" s="22" t="str">
        <f>IF('Log_working_2-way'!$D486="","",B487^('Log_working_2-way'!$D486))</f>
        <v/>
      </c>
    </row>
    <row r="488" spans="3:11" x14ac:dyDescent="0.2">
      <c r="C488" s="20" t="str">
        <f t="shared" si="36"/>
        <v/>
      </c>
      <c r="D488" s="17" t="str">
        <f>IF(OR($A488="",$B488=""),"",A488*'MPTO_working_2-way'!$G487)</f>
        <v/>
      </c>
      <c r="E488" s="22" t="str">
        <f>IF(OR($A488="",$B488=""),"",B488*'MPTO_working_2-way'!$G487)</f>
        <v/>
      </c>
      <c r="F488" s="17" t="str">
        <f>IF(OR($A488="",$B488=""),"",'MPTO_working_2-way'!D487)</f>
        <v/>
      </c>
      <c r="G488" s="22" t="str">
        <f>IF(OR($A488="",$B488=""),"",'MPTO_working_2-way'!E487)</f>
        <v/>
      </c>
      <c r="H488" s="17" t="str">
        <f>IF(OR($A488="",$B488=""),"",'OddsRatio_working_2-way'!M487)</f>
        <v/>
      </c>
      <c r="I488" s="17" t="str">
        <f>IF(OR($A488="",$B488=""),"",'OddsRatio_working_2-way'!N487)</f>
        <v/>
      </c>
      <c r="J488" s="17" t="str">
        <f>IF('Log_working_2-way'!$D487="","",A488^('Log_working_2-way'!$D487))</f>
        <v/>
      </c>
      <c r="K488" s="22" t="str">
        <f>IF('Log_working_2-way'!$D487="","",B488^('Log_working_2-way'!$D487))</f>
        <v/>
      </c>
    </row>
    <row r="489" spans="3:11" x14ac:dyDescent="0.2">
      <c r="C489" s="20" t="str">
        <f t="shared" si="36"/>
        <v/>
      </c>
      <c r="D489" s="17" t="str">
        <f>IF(OR($A489="",$B489=""),"",A489*'MPTO_working_2-way'!$G488)</f>
        <v/>
      </c>
      <c r="E489" s="22" t="str">
        <f>IF(OR($A489="",$B489=""),"",B489*'MPTO_working_2-way'!$G488)</f>
        <v/>
      </c>
      <c r="F489" s="17" t="str">
        <f>IF(OR($A489="",$B489=""),"",'MPTO_working_2-way'!D488)</f>
        <v/>
      </c>
      <c r="G489" s="22" t="str">
        <f>IF(OR($A489="",$B489=""),"",'MPTO_working_2-way'!E488)</f>
        <v/>
      </c>
      <c r="H489" s="17" t="str">
        <f>IF(OR($A489="",$B489=""),"",'OddsRatio_working_2-way'!M488)</f>
        <v/>
      </c>
      <c r="I489" s="17" t="str">
        <f>IF(OR($A489="",$B489=""),"",'OddsRatio_working_2-way'!N488)</f>
        <v/>
      </c>
      <c r="J489" s="17" t="str">
        <f>IF('Log_working_2-way'!$D488="","",A489^('Log_working_2-way'!$D488))</f>
        <v/>
      </c>
      <c r="K489" s="22" t="str">
        <f>IF('Log_working_2-way'!$D488="","",B489^('Log_working_2-way'!$D488))</f>
        <v/>
      </c>
    </row>
    <row r="490" spans="3:11" x14ac:dyDescent="0.2">
      <c r="C490" s="20" t="str">
        <f t="shared" si="36"/>
        <v/>
      </c>
      <c r="D490" s="17" t="str">
        <f>IF(OR($A490="",$B490=""),"",A490*'MPTO_working_2-way'!$G489)</f>
        <v/>
      </c>
      <c r="E490" s="22" t="str">
        <f>IF(OR($A490="",$B490=""),"",B490*'MPTO_working_2-way'!$G489)</f>
        <v/>
      </c>
      <c r="F490" s="17" t="str">
        <f>IF(OR($A490="",$B490=""),"",'MPTO_working_2-way'!D489)</f>
        <v/>
      </c>
      <c r="G490" s="22" t="str">
        <f>IF(OR($A490="",$B490=""),"",'MPTO_working_2-way'!E489)</f>
        <v/>
      </c>
      <c r="H490" s="17" t="str">
        <f>IF(OR($A490="",$B490=""),"",'OddsRatio_working_2-way'!M489)</f>
        <v/>
      </c>
      <c r="I490" s="17" t="str">
        <f>IF(OR($A490="",$B490=""),"",'OddsRatio_working_2-way'!N489)</f>
        <v/>
      </c>
      <c r="J490" s="17" t="str">
        <f>IF('Log_working_2-way'!$D489="","",A490^('Log_working_2-way'!$D489))</f>
        <v/>
      </c>
      <c r="K490" s="22" t="str">
        <f>IF('Log_working_2-way'!$D489="","",B490^('Log_working_2-way'!$D489))</f>
        <v/>
      </c>
    </row>
    <row r="491" spans="3:11" x14ac:dyDescent="0.2">
      <c r="C491" s="20" t="str">
        <f t="shared" si="36"/>
        <v/>
      </c>
      <c r="D491" s="17" t="str">
        <f>IF(OR($A491="",$B491=""),"",A491*'MPTO_working_2-way'!$G490)</f>
        <v/>
      </c>
      <c r="E491" s="22" t="str">
        <f>IF(OR($A491="",$B491=""),"",B491*'MPTO_working_2-way'!$G490)</f>
        <v/>
      </c>
      <c r="F491" s="17" t="str">
        <f>IF(OR($A491="",$B491=""),"",'MPTO_working_2-way'!D490)</f>
        <v/>
      </c>
      <c r="G491" s="22" t="str">
        <f>IF(OR($A491="",$B491=""),"",'MPTO_working_2-way'!E490)</f>
        <v/>
      </c>
      <c r="H491" s="17" t="str">
        <f>IF(OR($A491="",$B491=""),"",'OddsRatio_working_2-way'!M490)</f>
        <v/>
      </c>
      <c r="I491" s="17" t="str">
        <f>IF(OR($A491="",$B491=""),"",'OddsRatio_working_2-way'!N490)</f>
        <v/>
      </c>
      <c r="J491" s="17" t="str">
        <f>IF('Log_working_2-way'!$D490="","",A491^('Log_working_2-way'!$D490))</f>
        <v/>
      </c>
      <c r="K491" s="22" t="str">
        <f>IF('Log_working_2-way'!$D490="","",B491^('Log_working_2-way'!$D490))</f>
        <v/>
      </c>
    </row>
    <row r="492" spans="3:11" x14ac:dyDescent="0.2">
      <c r="C492" s="20" t="str">
        <f t="shared" si="36"/>
        <v/>
      </c>
      <c r="D492" s="17" t="str">
        <f>IF(OR($A492="",$B492=""),"",A492*'MPTO_working_2-way'!$G491)</f>
        <v/>
      </c>
      <c r="E492" s="22" t="str">
        <f>IF(OR($A492="",$B492=""),"",B492*'MPTO_working_2-way'!$G491)</f>
        <v/>
      </c>
      <c r="F492" s="17" t="str">
        <f>IF(OR($A492="",$B492=""),"",'MPTO_working_2-way'!D491)</f>
        <v/>
      </c>
      <c r="G492" s="22" t="str">
        <f>IF(OR($A492="",$B492=""),"",'MPTO_working_2-way'!E491)</f>
        <v/>
      </c>
      <c r="H492" s="17" t="str">
        <f>IF(OR($A492="",$B492=""),"",'OddsRatio_working_2-way'!M491)</f>
        <v/>
      </c>
      <c r="I492" s="17" t="str">
        <f>IF(OR($A492="",$B492=""),"",'OddsRatio_working_2-way'!N491)</f>
        <v/>
      </c>
      <c r="J492" s="17" t="str">
        <f>IF('Log_working_2-way'!$D491="","",A492^('Log_working_2-way'!$D491))</f>
        <v/>
      </c>
      <c r="K492" s="22" t="str">
        <f>IF('Log_working_2-way'!$D491="","",B492^('Log_working_2-way'!$D491))</f>
        <v/>
      </c>
    </row>
    <row r="493" spans="3:11" x14ac:dyDescent="0.2">
      <c r="C493" s="20" t="str">
        <f t="shared" si="36"/>
        <v/>
      </c>
      <c r="D493" s="17" t="str">
        <f>IF(OR($A493="",$B493=""),"",A493*'MPTO_working_2-way'!$G492)</f>
        <v/>
      </c>
      <c r="E493" s="22" t="str">
        <f>IF(OR($A493="",$B493=""),"",B493*'MPTO_working_2-way'!$G492)</f>
        <v/>
      </c>
      <c r="F493" s="17" t="str">
        <f>IF(OR($A493="",$B493=""),"",'MPTO_working_2-way'!D492)</f>
        <v/>
      </c>
      <c r="G493" s="22" t="str">
        <f>IF(OR($A493="",$B493=""),"",'MPTO_working_2-way'!E492)</f>
        <v/>
      </c>
      <c r="H493" s="17" t="str">
        <f>IF(OR($A493="",$B493=""),"",'OddsRatio_working_2-way'!M492)</f>
        <v/>
      </c>
      <c r="I493" s="17" t="str">
        <f>IF(OR($A493="",$B493=""),"",'OddsRatio_working_2-way'!N492)</f>
        <v/>
      </c>
      <c r="J493" s="17" t="str">
        <f>IF('Log_working_2-way'!$D492="","",A493^('Log_working_2-way'!$D492))</f>
        <v/>
      </c>
      <c r="K493" s="22" t="str">
        <f>IF('Log_working_2-way'!$D492="","",B493^('Log_working_2-way'!$D492))</f>
        <v/>
      </c>
    </row>
    <row r="494" spans="3:11" x14ac:dyDescent="0.2">
      <c r="C494" s="20" t="str">
        <f t="shared" si="36"/>
        <v/>
      </c>
      <c r="D494" s="17" t="str">
        <f>IF(OR($A494="",$B494=""),"",A494*'MPTO_working_2-way'!$G493)</f>
        <v/>
      </c>
      <c r="E494" s="22" t="str">
        <f>IF(OR($A494="",$B494=""),"",B494*'MPTO_working_2-way'!$G493)</f>
        <v/>
      </c>
      <c r="F494" s="17" t="str">
        <f>IF(OR($A494="",$B494=""),"",'MPTO_working_2-way'!D493)</f>
        <v/>
      </c>
      <c r="G494" s="22" t="str">
        <f>IF(OR($A494="",$B494=""),"",'MPTO_working_2-way'!E493)</f>
        <v/>
      </c>
      <c r="H494" s="17" t="str">
        <f>IF(OR($A494="",$B494=""),"",'OddsRatio_working_2-way'!M493)</f>
        <v/>
      </c>
      <c r="I494" s="17" t="str">
        <f>IF(OR($A494="",$B494=""),"",'OddsRatio_working_2-way'!N493)</f>
        <v/>
      </c>
      <c r="J494" s="17" t="str">
        <f>IF('Log_working_2-way'!$D493="","",A494^('Log_working_2-way'!$D493))</f>
        <v/>
      </c>
      <c r="K494" s="22" t="str">
        <f>IF('Log_working_2-way'!$D493="","",B494^('Log_working_2-way'!$D493))</f>
        <v/>
      </c>
    </row>
    <row r="495" spans="3:11" x14ac:dyDescent="0.2">
      <c r="C495" s="20" t="str">
        <f t="shared" si="36"/>
        <v/>
      </c>
      <c r="D495" s="17" t="str">
        <f>IF(OR($A495="",$B495=""),"",A495*'MPTO_working_2-way'!$G494)</f>
        <v/>
      </c>
      <c r="E495" s="22" t="str">
        <f>IF(OR($A495="",$B495=""),"",B495*'MPTO_working_2-way'!$G494)</f>
        <v/>
      </c>
      <c r="F495" s="17" t="str">
        <f>IF(OR($A495="",$B495=""),"",'MPTO_working_2-way'!D494)</f>
        <v/>
      </c>
      <c r="G495" s="22" t="str">
        <f>IF(OR($A495="",$B495=""),"",'MPTO_working_2-way'!E494)</f>
        <v/>
      </c>
      <c r="H495" s="17" t="str">
        <f>IF(OR($A495="",$B495=""),"",'OddsRatio_working_2-way'!M494)</f>
        <v/>
      </c>
      <c r="I495" s="17" t="str">
        <f>IF(OR($A495="",$B495=""),"",'OddsRatio_working_2-way'!N494)</f>
        <v/>
      </c>
      <c r="J495" s="17" t="str">
        <f>IF('Log_working_2-way'!$D494="","",A495^('Log_working_2-way'!$D494))</f>
        <v/>
      </c>
      <c r="K495" s="22" t="str">
        <f>IF('Log_working_2-way'!$D494="","",B495^('Log_working_2-way'!$D494))</f>
        <v/>
      </c>
    </row>
    <row r="496" spans="3:11" x14ac:dyDescent="0.2">
      <c r="C496" s="20" t="str">
        <f t="shared" si="36"/>
        <v/>
      </c>
      <c r="D496" s="17" t="str">
        <f>IF(OR($A496="",$B496=""),"",A496*'MPTO_working_2-way'!$G495)</f>
        <v/>
      </c>
      <c r="E496" s="22" t="str">
        <f>IF(OR($A496="",$B496=""),"",B496*'MPTO_working_2-way'!$G495)</f>
        <v/>
      </c>
      <c r="F496" s="17" t="str">
        <f>IF(OR($A496="",$B496=""),"",'MPTO_working_2-way'!D495)</f>
        <v/>
      </c>
      <c r="G496" s="22" t="str">
        <f>IF(OR($A496="",$B496=""),"",'MPTO_working_2-way'!E495)</f>
        <v/>
      </c>
      <c r="H496" s="17" t="str">
        <f>IF(OR($A496="",$B496=""),"",'OddsRatio_working_2-way'!M495)</f>
        <v/>
      </c>
      <c r="I496" s="17" t="str">
        <f>IF(OR($A496="",$B496=""),"",'OddsRatio_working_2-way'!N495)</f>
        <v/>
      </c>
      <c r="J496" s="17" t="str">
        <f>IF('Log_working_2-way'!$D495="","",A496^('Log_working_2-way'!$D495))</f>
        <v/>
      </c>
      <c r="K496" s="22" t="str">
        <f>IF('Log_working_2-way'!$D495="","",B496^('Log_working_2-way'!$D495))</f>
        <v/>
      </c>
    </row>
    <row r="497" spans="3:11" x14ac:dyDescent="0.2">
      <c r="C497" s="20" t="str">
        <f t="shared" si="36"/>
        <v/>
      </c>
      <c r="D497" s="17" t="str">
        <f>IF(OR($A497="",$B497=""),"",A497*'MPTO_working_2-way'!$G496)</f>
        <v/>
      </c>
      <c r="E497" s="22" t="str">
        <f>IF(OR($A497="",$B497=""),"",B497*'MPTO_working_2-way'!$G496)</f>
        <v/>
      </c>
      <c r="F497" s="17" t="str">
        <f>IF(OR($A497="",$B497=""),"",'MPTO_working_2-way'!D496)</f>
        <v/>
      </c>
      <c r="G497" s="22" t="str">
        <f>IF(OR($A497="",$B497=""),"",'MPTO_working_2-way'!E496)</f>
        <v/>
      </c>
      <c r="H497" s="17" t="str">
        <f>IF(OR($A497="",$B497=""),"",'OddsRatio_working_2-way'!M496)</f>
        <v/>
      </c>
      <c r="I497" s="17" t="str">
        <f>IF(OR($A497="",$B497=""),"",'OddsRatio_working_2-way'!N496)</f>
        <v/>
      </c>
      <c r="J497" s="17" t="str">
        <f>IF('Log_working_2-way'!$D496="","",A497^('Log_working_2-way'!$D496))</f>
        <v/>
      </c>
      <c r="K497" s="22" t="str">
        <f>IF('Log_working_2-way'!$D496="","",B497^('Log_working_2-way'!$D496))</f>
        <v/>
      </c>
    </row>
    <row r="498" spans="3:11" x14ac:dyDescent="0.2">
      <c r="C498" s="20" t="str">
        <f t="shared" si="36"/>
        <v/>
      </c>
      <c r="D498" s="17" t="str">
        <f>IF(OR($A498="",$B498=""),"",A498*'MPTO_working_2-way'!$G497)</f>
        <v/>
      </c>
      <c r="E498" s="22" t="str">
        <f>IF(OR($A498="",$B498=""),"",B498*'MPTO_working_2-way'!$G497)</f>
        <v/>
      </c>
      <c r="F498" s="17" t="str">
        <f>IF(OR($A498="",$B498=""),"",'MPTO_working_2-way'!D497)</f>
        <v/>
      </c>
      <c r="G498" s="22" t="str">
        <f>IF(OR($A498="",$B498=""),"",'MPTO_working_2-way'!E497)</f>
        <v/>
      </c>
      <c r="H498" s="17" t="str">
        <f>IF(OR($A498="",$B498=""),"",'OddsRatio_working_2-way'!M497)</f>
        <v/>
      </c>
      <c r="I498" s="17" t="str">
        <f>IF(OR($A498="",$B498=""),"",'OddsRatio_working_2-way'!N497)</f>
        <v/>
      </c>
      <c r="J498" s="17" t="str">
        <f>IF('Log_working_2-way'!$D497="","",A498^('Log_working_2-way'!$D497))</f>
        <v/>
      </c>
      <c r="K498" s="22" t="str">
        <f>IF('Log_working_2-way'!$D497="","",B498^('Log_working_2-way'!$D497))</f>
        <v/>
      </c>
    </row>
    <row r="499" spans="3:11" x14ac:dyDescent="0.2">
      <c r="C499" s="20" t="str">
        <f t="shared" si="36"/>
        <v/>
      </c>
      <c r="D499" s="17" t="str">
        <f>IF(OR($A499="",$B499=""),"",A499*'MPTO_working_2-way'!$G498)</f>
        <v/>
      </c>
      <c r="E499" s="22" t="str">
        <f>IF(OR($A499="",$B499=""),"",B499*'MPTO_working_2-way'!$G498)</f>
        <v/>
      </c>
      <c r="F499" s="17" t="str">
        <f>IF(OR($A499="",$B499=""),"",'MPTO_working_2-way'!D498)</f>
        <v/>
      </c>
      <c r="G499" s="22" t="str">
        <f>IF(OR($A499="",$B499=""),"",'MPTO_working_2-way'!E498)</f>
        <v/>
      </c>
      <c r="H499" s="17" t="str">
        <f>IF(OR($A499="",$B499=""),"",'OddsRatio_working_2-way'!M498)</f>
        <v/>
      </c>
      <c r="I499" s="17" t="str">
        <f>IF(OR($A499="",$B499=""),"",'OddsRatio_working_2-way'!N498)</f>
        <v/>
      </c>
      <c r="J499" s="17" t="str">
        <f>IF('Log_working_2-way'!$D498="","",A499^('Log_working_2-way'!$D498))</f>
        <v/>
      </c>
      <c r="K499" s="22" t="str">
        <f>IF('Log_working_2-way'!$D498="","",B499^('Log_working_2-way'!$D498))</f>
        <v/>
      </c>
    </row>
    <row r="500" spans="3:11" x14ac:dyDescent="0.2">
      <c r="C500" s="20" t="str">
        <f t="shared" si="36"/>
        <v/>
      </c>
      <c r="D500" s="17" t="str">
        <f>IF(OR($A500="",$B500=""),"",A500*'MPTO_working_2-way'!$G499)</f>
        <v/>
      </c>
      <c r="E500" s="22" t="str">
        <f>IF(OR($A500="",$B500=""),"",B500*'MPTO_working_2-way'!$G499)</f>
        <v/>
      </c>
      <c r="F500" s="17" t="str">
        <f>IF(OR($A500="",$B500=""),"",'MPTO_working_2-way'!D499)</f>
        <v/>
      </c>
      <c r="G500" s="22" t="str">
        <f>IF(OR($A500="",$B500=""),"",'MPTO_working_2-way'!E499)</f>
        <v/>
      </c>
      <c r="H500" s="17" t="str">
        <f>IF(OR($A500="",$B500=""),"",'OddsRatio_working_2-way'!M499)</f>
        <v/>
      </c>
      <c r="I500" s="17" t="str">
        <f>IF(OR($A500="",$B500=""),"",'OddsRatio_working_2-way'!N499)</f>
        <v/>
      </c>
      <c r="J500" s="17" t="str">
        <f>IF('Log_working_2-way'!$D499="","",A500^('Log_working_2-way'!$D499))</f>
        <v/>
      </c>
      <c r="K500" s="22" t="str">
        <f>IF('Log_working_2-way'!$D499="","",B500^('Log_working_2-way'!$D499))</f>
        <v/>
      </c>
    </row>
    <row r="501" spans="3:11" x14ac:dyDescent="0.2">
      <c r="C501" s="20" t="str">
        <f t="shared" si="36"/>
        <v/>
      </c>
      <c r="D501" s="17" t="str">
        <f>IF(OR($A501="",$B501=""),"",A501*'MPTO_working_2-way'!$G500)</f>
        <v/>
      </c>
      <c r="E501" s="22" t="str">
        <f>IF(OR($A501="",$B501=""),"",B501*'MPTO_working_2-way'!$G500)</f>
        <v/>
      </c>
      <c r="F501" s="17" t="str">
        <f>IF(OR($A501="",$B501=""),"",'MPTO_working_2-way'!D500)</f>
        <v/>
      </c>
      <c r="G501" s="22" t="str">
        <f>IF(OR($A501="",$B501=""),"",'MPTO_working_2-way'!E500)</f>
        <v/>
      </c>
      <c r="H501" s="17" t="str">
        <f>IF(OR($A501="",$B501=""),"",'OddsRatio_working_2-way'!M500)</f>
        <v/>
      </c>
      <c r="I501" s="17" t="str">
        <f>IF(OR($A501="",$B501=""),"",'OddsRatio_working_2-way'!N500)</f>
        <v/>
      </c>
      <c r="J501" s="17" t="str">
        <f>IF('Log_working_2-way'!$D500="","",A501^('Log_working_2-way'!$D500))</f>
        <v/>
      </c>
      <c r="K501" s="22" t="str">
        <f>IF('Log_working_2-way'!$D500="","",B501^('Log_working_2-way'!$D500))</f>
        <v/>
      </c>
    </row>
    <row r="502" spans="3:11" x14ac:dyDescent="0.2">
      <c r="C502" s="20" t="str">
        <f t="shared" si="36"/>
        <v/>
      </c>
      <c r="D502" s="17" t="str">
        <f>IF(OR($A502="",$B502=""),"",A502*'MPTO_working_2-way'!$G501)</f>
        <v/>
      </c>
      <c r="E502" s="22" t="str">
        <f>IF(OR($A502="",$B502=""),"",B502*'MPTO_working_2-way'!$G501)</f>
        <v/>
      </c>
      <c r="F502" s="17" t="str">
        <f>IF(OR($A502="",$B502=""),"",'MPTO_working_2-way'!D501)</f>
        <v/>
      </c>
      <c r="G502" s="22" t="str">
        <f>IF(OR($A502="",$B502=""),"",'MPTO_working_2-way'!E501)</f>
        <v/>
      </c>
      <c r="H502" s="17" t="str">
        <f>IF(OR($A502="",$B502=""),"",'OddsRatio_working_2-way'!M501)</f>
        <v/>
      </c>
      <c r="I502" s="17" t="str">
        <f>IF(OR($A502="",$B502=""),"",'OddsRatio_working_2-way'!N501)</f>
        <v/>
      </c>
      <c r="J502" s="17" t="str">
        <f>IF('Log_working_2-way'!$D501="","",A502^('Log_working_2-way'!$D501))</f>
        <v/>
      </c>
      <c r="K502" s="22" t="str">
        <f>IF('Log_working_2-way'!$D501="","",B502^('Log_working_2-way'!$D501))</f>
        <v/>
      </c>
    </row>
    <row r="503" spans="3:11" x14ac:dyDescent="0.2">
      <c r="C503" s="20" t="str">
        <f t="shared" si="36"/>
        <v/>
      </c>
      <c r="D503" s="17" t="str">
        <f>IF(OR($A503="",$B503=""),"",A503*'MPTO_working_2-way'!$G502)</f>
        <v/>
      </c>
      <c r="E503" s="22" t="str">
        <f>IF(OR($A503="",$B503=""),"",B503*'MPTO_working_2-way'!$G502)</f>
        <v/>
      </c>
      <c r="F503" s="17" t="str">
        <f>IF(OR($A503="",$B503=""),"",'MPTO_working_2-way'!D502)</f>
        <v/>
      </c>
      <c r="G503" s="22" t="str">
        <f>IF(OR($A503="",$B503=""),"",'MPTO_working_2-way'!E502)</f>
        <v/>
      </c>
      <c r="H503" s="17" t="str">
        <f>IF(OR($A503="",$B503=""),"",'OddsRatio_working_2-way'!M502)</f>
        <v/>
      </c>
      <c r="I503" s="17" t="str">
        <f>IF(OR($A503="",$B503=""),"",'OddsRatio_working_2-way'!N502)</f>
        <v/>
      </c>
      <c r="J503" s="17" t="str">
        <f>IF('Log_working_2-way'!$D502="","",A503^('Log_working_2-way'!$D502))</f>
        <v/>
      </c>
      <c r="K503" s="22" t="str">
        <f>IF('Log_working_2-way'!$D502="","",B503^('Log_working_2-way'!$D502))</f>
        <v/>
      </c>
    </row>
    <row r="504" spans="3:11" x14ac:dyDescent="0.2">
      <c r="C504" s="20" t="str">
        <f t="shared" si="36"/>
        <v/>
      </c>
      <c r="D504" s="17" t="str">
        <f>IF(OR($A504="",$B504=""),"",A504*'MPTO_working_2-way'!$G503)</f>
        <v/>
      </c>
      <c r="E504" s="22" t="str">
        <f>IF(OR($A504="",$B504=""),"",B504*'MPTO_working_2-way'!$G503)</f>
        <v/>
      </c>
      <c r="F504" s="17" t="str">
        <f>IF(OR($A504="",$B504=""),"",'MPTO_working_2-way'!D503)</f>
        <v/>
      </c>
      <c r="G504" s="22" t="str">
        <f>IF(OR($A504="",$B504=""),"",'MPTO_working_2-way'!E503)</f>
        <v/>
      </c>
      <c r="H504" s="17" t="str">
        <f>IF(OR($A504="",$B504=""),"",'OddsRatio_working_2-way'!M503)</f>
        <v/>
      </c>
      <c r="I504" s="17" t="str">
        <f>IF(OR($A504="",$B504=""),"",'OddsRatio_working_2-way'!N503)</f>
        <v/>
      </c>
      <c r="J504" s="17" t="str">
        <f>IF('Log_working_2-way'!$D503="","",A504^('Log_working_2-way'!$D503))</f>
        <v/>
      </c>
      <c r="K504" s="22" t="str">
        <f>IF('Log_working_2-way'!$D503="","",B504^('Log_working_2-way'!$D503))</f>
        <v/>
      </c>
    </row>
    <row r="505" spans="3:11" x14ac:dyDescent="0.2">
      <c r="C505" s="20" t="str">
        <f t="shared" si="36"/>
        <v/>
      </c>
      <c r="D505" s="17" t="str">
        <f>IF(OR($A505="",$B505=""),"",A505*'MPTO_working_2-way'!$G504)</f>
        <v/>
      </c>
      <c r="E505" s="22" t="str">
        <f>IF(OR($A505="",$B505=""),"",B505*'MPTO_working_2-way'!$G504)</f>
        <v/>
      </c>
      <c r="F505" s="17" t="str">
        <f>IF(OR($A505="",$B505=""),"",'MPTO_working_2-way'!D504)</f>
        <v/>
      </c>
      <c r="G505" s="22" t="str">
        <f>IF(OR($A505="",$B505=""),"",'MPTO_working_2-way'!E504)</f>
        <v/>
      </c>
      <c r="H505" s="17" t="str">
        <f>IF(OR($A505="",$B505=""),"",'OddsRatio_working_2-way'!M504)</f>
        <v/>
      </c>
      <c r="I505" s="17" t="str">
        <f>IF(OR($A505="",$B505=""),"",'OddsRatio_working_2-way'!N504)</f>
        <v/>
      </c>
      <c r="J505" s="17" t="str">
        <f>IF('Log_working_2-way'!$D504="","",A505^('Log_working_2-way'!$D504))</f>
        <v/>
      </c>
      <c r="K505" s="22" t="str">
        <f>IF('Log_working_2-way'!$D504="","",B505^('Log_working_2-way'!$D504))</f>
        <v/>
      </c>
    </row>
    <row r="506" spans="3:11" x14ac:dyDescent="0.2">
      <c r="C506" s="20" t="str">
        <f t="shared" si="36"/>
        <v/>
      </c>
      <c r="D506" s="17" t="str">
        <f>IF(OR($A506="",$B506=""),"",A506*'MPTO_working_2-way'!$G505)</f>
        <v/>
      </c>
      <c r="E506" s="22" t="str">
        <f>IF(OR($A506="",$B506=""),"",B506*'MPTO_working_2-way'!$G505)</f>
        <v/>
      </c>
      <c r="F506" s="17" t="str">
        <f>IF(OR($A506="",$B506=""),"",'MPTO_working_2-way'!D505)</f>
        <v/>
      </c>
      <c r="G506" s="22" t="str">
        <f>IF(OR($A506="",$B506=""),"",'MPTO_working_2-way'!E505)</f>
        <v/>
      </c>
      <c r="H506" s="17" t="str">
        <f>IF(OR($A506="",$B506=""),"",'OddsRatio_working_2-way'!M505)</f>
        <v/>
      </c>
      <c r="I506" s="17" t="str">
        <f>IF(OR($A506="",$B506=""),"",'OddsRatio_working_2-way'!N505)</f>
        <v/>
      </c>
      <c r="J506" s="17" t="str">
        <f>IF('Log_working_2-way'!$D505="","",A506^('Log_working_2-way'!$D505))</f>
        <v/>
      </c>
      <c r="K506" s="22" t="str">
        <f>IF('Log_working_2-way'!$D505="","",B506^('Log_working_2-way'!$D505))</f>
        <v/>
      </c>
    </row>
    <row r="507" spans="3:11" x14ac:dyDescent="0.2">
      <c r="C507" s="20" t="str">
        <f t="shared" si="36"/>
        <v/>
      </c>
      <c r="D507" s="17" t="str">
        <f>IF(OR($A507="",$B507=""),"",A507*'MPTO_working_2-way'!$G506)</f>
        <v/>
      </c>
      <c r="E507" s="22" t="str">
        <f>IF(OR($A507="",$B507=""),"",B507*'MPTO_working_2-way'!$G506)</f>
        <v/>
      </c>
      <c r="F507" s="17" t="str">
        <f>IF(OR($A507="",$B507=""),"",'MPTO_working_2-way'!D506)</f>
        <v/>
      </c>
      <c r="G507" s="22" t="str">
        <f>IF(OR($A507="",$B507=""),"",'MPTO_working_2-way'!E506)</f>
        <v/>
      </c>
      <c r="H507" s="17" t="str">
        <f>IF(OR($A507="",$B507=""),"",'OddsRatio_working_2-way'!M506)</f>
        <v/>
      </c>
      <c r="I507" s="17" t="str">
        <f>IF(OR($A507="",$B507=""),"",'OddsRatio_working_2-way'!N506)</f>
        <v/>
      </c>
      <c r="J507" s="17" t="str">
        <f>IF('Log_working_2-way'!$D506="","",A507^('Log_working_2-way'!$D506))</f>
        <v/>
      </c>
      <c r="K507" s="22" t="str">
        <f>IF('Log_working_2-way'!$D506="","",B507^('Log_working_2-way'!$D506))</f>
        <v/>
      </c>
    </row>
    <row r="508" spans="3:11" x14ac:dyDescent="0.2">
      <c r="C508" s="20" t="str">
        <f t="shared" si="36"/>
        <v/>
      </c>
      <c r="D508" s="17" t="str">
        <f>IF(OR($A508="",$B508=""),"",A508*'MPTO_working_2-way'!$G507)</f>
        <v/>
      </c>
      <c r="E508" s="22" t="str">
        <f>IF(OR($A508="",$B508=""),"",B508*'MPTO_working_2-way'!$G507)</f>
        <v/>
      </c>
      <c r="F508" s="17" t="str">
        <f>IF(OR($A508="",$B508=""),"",'MPTO_working_2-way'!D507)</f>
        <v/>
      </c>
      <c r="G508" s="22" t="str">
        <f>IF(OR($A508="",$B508=""),"",'MPTO_working_2-way'!E507)</f>
        <v/>
      </c>
      <c r="H508" s="17" t="str">
        <f>IF(OR($A508="",$B508=""),"",'OddsRatio_working_2-way'!M507)</f>
        <v/>
      </c>
      <c r="I508" s="17" t="str">
        <f>IF(OR($A508="",$B508=""),"",'OddsRatio_working_2-way'!N507)</f>
        <v/>
      </c>
      <c r="J508" s="17" t="str">
        <f>IF('Log_working_2-way'!$D507="","",A508^('Log_working_2-way'!$D507))</f>
        <v/>
      </c>
      <c r="K508" s="22" t="str">
        <f>IF('Log_working_2-way'!$D507="","",B508^('Log_working_2-way'!$D507))</f>
        <v/>
      </c>
    </row>
    <row r="509" spans="3:11" x14ac:dyDescent="0.2">
      <c r="C509" s="20" t="str">
        <f t="shared" si="36"/>
        <v/>
      </c>
      <c r="D509" s="17" t="str">
        <f>IF(OR($A509="",$B509=""),"",A509*'MPTO_working_2-way'!$G508)</f>
        <v/>
      </c>
      <c r="E509" s="22" t="str">
        <f>IF(OR($A509="",$B509=""),"",B509*'MPTO_working_2-way'!$G508)</f>
        <v/>
      </c>
      <c r="F509" s="17" t="str">
        <f>IF(OR($A509="",$B509=""),"",'MPTO_working_2-way'!D508)</f>
        <v/>
      </c>
      <c r="G509" s="22" t="str">
        <f>IF(OR($A509="",$B509=""),"",'MPTO_working_2-way'!E508)</f>
        <v/>
      </c>
      <c r="H509" s="17" t="str">
        <f>IF(OR($A509="",$B509=""),"",'OddsRatio_working_2-way'!M508)</f>
        <v/>
      </c>
      <c r="I509" s="17" t="str">
        <f>IF(OR($A509="",$B509=""),"",'OddsRatio_working_2-way'!N508)</f>
        <v/>
      </c>
      <c r="J509" s="17" t="str">
        <f>IF('Log_working_2-way'!$D508="","",A509^('Log_working_2-way'!$D508))</f>
        <v/>
      </c>
      <c r="K509" s="22" t="str">
        <f>IF('Log_working_2-way'!$D508="","",B509^('Log_working_2-way'!$D508))</f>
        <v/>
      </c>
    </row>
    <row r="510" spans="3:11" x14ac:dyDescent="0.2">
      <c r="C510" s="20" t="str">
        <f t="shared" si="36"/>
        <v/>
      </c>
      <c r="D510" s="17" t="str">
        <f>IF(OR($A510="",$B510=""),"",A510*'MPTO_working_2-way'!$G509)</f>
        <v/>
      </c>
      <c r="E510" s="22" t="str">
        <f>IF(OR($A510="",$B510=""),"",B510*'MPTO_working_2-way'!$G509)</f>
        <v/>
      </c>
      <c r="F510" s="17" t="str">
        <f>IF(OR($A510="",$B510=""),"",'MPTO_working_2-way'!D509)</f>
        <v/>
      </c>
      <c r="G510" s="22" t="str">
        <f>IF(OR($A510="",$B510=""),"",'MPTO_working_2-way'!E509)</f>
        <v/>
      </c>
      <c r="H510" s="17" t="str">
        <f>IF(OR($A510="",$B510=""),"",'OddsRatio_working_2-way'!M509)</f>
        <v/>
      </c>
      <c r="I510" s="17" t="str">
        <f>IF(OR($A510="",$B510=""),"",'OddsRatio_working_2-way'!N509)</f>
        <v/>
      </c>
      <c r="J510" s="17" t="str">
        <f>IF('Log_working_2-way'!$D509="","",A510^('Log_working_2-way'!$D509))</f>
        <v/>
      </c>
      <c r="K510" s="22" t="str">
        <f>IF('Log_working_2-way'!$D509="","",B510^('Log_working_2-way'!$D509))</f>
        <v/>
      </c>
    </row>
    <row r="511" spans="3:11" x14ac:dyDescent="0.2">
      <c r="C511" s="20" t="str">
        <f t="shared" si="36"/>
        <v/>
      </c>
      <c r="D511" s="17" t="str">
        <f>IF(OR($A511="",$B511=""),"",A511*'MPTO_working_2-way'!$G510)</f>
        <v/>
      </c>
      <c r="E511" s="22" t="str">
        <f>IF(OR($A511="",$B511=""),"",B511*'MPTO_working_2-way'!$G510)</f>
        <v/>
      </c>
      <c r="F511" s="17" t="str">
        <f>IF(OR($A511="",$B511=""),"",'MPTO_working_2-way'!D510)</f>
        <v/>
      </c>
      <c r="G511" s="22" t="str">
        <f>IF(OR($A511="",$B511=""),"",'MPTO_working_2-way'!E510)</f>
        <v/>
      </c>
      <c r="H511" s="17" t="str">
        <f>IF(OR($A511="",$B511=""),"",'OddsRatio_working_2-way'!M510)</f>
        <v/>
      </c>
      <c r="I511" s="17" t="str">
        <f>IF(OR($A511="",$B511=""),"",'OddsRatio_working_2-way'!N510)</f>
        <v/>
      </c>
      <c r="J511" s="17" t="str">
        <f>IF('Log_working_2-way'!$D510="","",A511^('Log_working_2-way'!$D510))</f>
        <v/>
      </c>
      <c r="K511" s="22" t="str">
        <f>IF('Log_working_2-way'!$D510="","",B511^('Log_working_2-way'!$D510))</f>
        <v/>
      </c>
    </row>
    <row r="512" spans="3:11" x14ac:dyDescent="0.2">
      <c r="C512" s="20" t="str">
        <f t="shared" si="36"/>
        <v/>
      </c>
      <c r="D512" s="17" t="str">
        <f>IF(OR($A512="",$B512=""),"",A512*'MPTO_working_2-way'!$G511)</f>
        <v/>
      </c>
      <c r="E512" s="22" t="str">
        <f>IF(OR($A512="",$B512=""),"",B512*'MPTO_working_2-way'!$G511)</f>
        <v/>
      </c>
      <c r="F512" s="17" t="str">
        <f>IF(OR($A512="",$B512=""),"",'MPTO_working_2-way'!D511)</f>
        <v/>
      </c>
      <c r="G512" s="22" t="str">
        <f>IF(OR($A512="",$B512=""),"",'MPTO_working_2-way'!E511)</f>
        <v/>
      </c>
      <c r="H512" s="17" t="str">
        <f>IF(OR($A512="",$B512=""),"",'OddsRatio_working_2-way'!M511)</f>
        <v/>
      </c>
      <c r="I512" s="17" t="str">
        <f>IF(OR($A512="",$B512=""),"",'OddsRatio_working_2-way'!N511)</f>
        <v/>
      </c>
      <c r="J512" s="17" t="str">
        <f>IF('Log_working_2-way'!$D511="","",A512^('Log_working_2-way'!$D511))</f>
        <v/>
      </c>
      <c r="K512" s="22" t="str">
        <f>IF('Log_working_2-way'!$D511="","",B512^('Log_working_2-way'!$D511))</f>
        <v/>
      </c>
    </row>
    <row r="513" spans="3:11" x14ac:dyDescent="0.2">
      <c r="C513" s="20" t="str">
        <f t="shared" si="36"/>
        <v/>
      </c>
      <c r="D513" s="17" t="str">
        <f>IF(OR($A513="",$B513=""),"",A513*'MPTO_working_2-way'!$G512)</f>
        <v/>
      </c>
      <c r="E513" s="22" t="str">
        <f>IF(OR($A513="",$B513=""),"",B513*'MPTO_working_2-way'!$G512)</f>
        <v/>
      </c>
      <c r="F513" s="17" t="str">
        <f>IF(OR($A513="",$B513=""),"",'MPTO_working_2-way'!D512)</f>
        <v/>
      </c>
      <c r="G513" s="22" t="str">
        <f>IF(OR($A513="",$B513=""),"",'MPTO_working_2-way'!E512)</f>
        <v/>
      </c>
      <c r="H513" s="17" t="str">
        <f>IF(OR($A513="",$B513=""),"",'OddsRatio_working_2-way'!M512)</f>
        <v/>
      </c>
      <c r="I513" s="17" t="str">
        <f>IF(OR($A513="",$B513=""),"",'OddsRatio_working_2-way'!N512)</f>
        <v/>
      </c>
      <c r="J513" s="17" t="str">
        <f>IF('Log_working_2-way'!$D512="","",A513^('Log_working_2-way'!$D512))</f>
        <v/>
      </c>
      <c r="K513" s="22" t="str">
        <f>IF('Log_working_2-way'!$D512="","",B513^('Log_working_2-way'!$D512))</f>
        <v/>
      </c>
    </row>
    <row r="514" spans="3:11" x14ac:dyDescent="0.2">
      <c r="C514" s="20" t="str">
        <f t="shared" si="36"/>
        <v/>
      </c>
      <c r="D514" s="17" t="str">
        <f>IF(OR($A514="",$B514=""),"",A514*'MPTO_working_2-way'!$G513)</f>
        <v/>
      </c>
      <c r="E514" s="22" t="str">
        <f>IF(OR($A514="",$B514=""),"",B514*'MPTO_working_2-way'!$G513)</f>
        <v/>
      </c>
      <c r="F514" s="17" t="str">
        <f>IF(OR($A514="",$B514=""),"",'MPTO_working_2-way'!D513)</f>
        <v/>
      </c>
      <c r="G514" s="22" t="str">
        <f>IF(OR($A514="",$B514=""),"",'MPTO_working_2-way'!E513)</f>
        <v/>
      </c>
      <c r="H514" s="17" t="str">
        <f>IF(OR($A514="",$B514=""),"",'OddsRatio_working_2-way'!M513)</f>
        <v/>
      </c>
      <c r="I514" s="17" t="str">
        <f>IF(OR($A514="",$B514=""),"",'OddsRatio_working_2-way'!N513)</f>
        <v/>
      </c>
      <c r="J514" s="17" t="str">
        <f>IF('Log_working_2-way'!$D513="","",A514^('Log_working_2-way'!$D513))</f>
        <v/>
      </c>
      <c r="K514" s="22" t="str">
        <f>IF('Log_working_2-way'!$D513="","",B514^('Log_working_2-way'!$D513))</f>
        <v/>
      </c>
    </row>
    <row r="515" spans="3:11" x14ac:dyDescent="0.2">
      <c r="C515" s="20" t="str">
        <f t="shared" ref="C515:C578" si="37">IF(OR($A515="",$B515=""),"",(1/A515)+(1/B515)-1)</f>
        <v/>
      </c>
      <c r="D515" s="17" t="str">
        <f>IF(OR($A515="",$B515=""),"",A515*'MPTO_working_2-way'!$G514)</f>
        <v/>
      </c>
      <c r="E515" s="22" t="str">
        <f>IF(OR($A515="",$B515=""),"",B515*'MPTO_working_2-way'!$G514)</f>
        <v/>
      </c>
      <c r="F515" s="17" t="str">
        <f>IF(OR($A515="",$B515=""),"",'MPTO_working_2-way'!D514)</f>
        <v/>
      </c>
      <c r="G515" s="22" t="str">
        <f>IF(OR($A515="",$B515=""),"",'MPTO_working_2-way'!E514)</f>
        <v/>
      </c>
      <c r="H515" s="17" t="str">
        <f>IF(OR($A515="",$B515=""),"",'OddsRatio_working_2-way'!M514)</f>
        <v/>
      </c>
      <c r="I515" s="17" t="str">
        <f>IF(OR($A515="",$B515=""),"",'OddsRatio_working_2-way'!N514)</f>
        <v/>
      </c>
      <c r="J515" s="17" t="str">
        <f>IF('Log_working_2-way'!$D514="","",A515^('Log_working_2-way'!$D514))</f>
        <v/>
      </c>
      <c r="K515" s="22" t="str">
        <f>IF('Log_working_2-way'!$D514="","",B515^('Log_working_2-way'!$D514))</f>
        <v/>
      </c>
    </row>
    <row r="516" spans="3:11" x14ac:dyDescent="0.2">
      <c r="C516" s="20" t="str">
        <f t="shared" si="37"/>
        <v/>
      </c>
      <c r="D516" s="17" t="str">
        <f>IF(OR($A516="",$B516=""),"",A516*'MPTO_working_2-way'!$G515)</f>
        <v/>
      </c>
      <c r="E516" s="22" t="str">
        <f>IF(OR($A516="",$B516=""),"",B516*'MPTO_working_2-way'!$G515)</f>
        <v/>
      </c>
      <c r="F516" s="17" t="str">
        <f>IF(OR($A516="",$B516=""),"",'MPTO_working_2-way'!D515)</f>
        <v/>
      </c>
      <c r="G516" s="22" t="str">
        <f>IF(OR($A516="",$B516=""),"",'MPTO_working_2-way'!E515)</f>
        <v/>
      </c>
      <c r="H516" s="17" t="str">
        <f>IF(OR($A516="",$B516=""),"",'OddsRatio_working_2-way'!M515)</f>
        <v/>
      </c>
      <c r="I516" s="17" t="str">
        <f>IF(OR($A516="",$B516=""),"",'OddsRatio_working_2-way'!N515)</f>
        <v/>
      </c>
      <c r="J516" s="17" t="str">
        <f>IF('Log_working_2-way'!$D515="","",A516^('Log_working_2-way'!$D515))</f>
        <v/>
      </c>
      <c r="K516" s="22" t="str">
        <f>IF('Log_working_2-way'!$D515="","",B516^('Log_working_2-way'!$D515))</f>
        <v/>
      </c>
    </row>
    <row r="517" spans="3:11" x14ac:dyDescent="0.2">
      <c r="C517" s="20" t="str">
        <f t="shared" si="37"/>
        <v/>
      </c>
      <c r="D517" s="17" t="str">
        <f>IF(OR($A517="",$B517=""),"",A517*'MPTO_working_2-way'!$G516)</f>
        <v/>
      </c>
      <c r="E517" s="22" t="str">
        <f>IF(OR($A517="",$B517=""),"",B517*'MPTO_working_2-way'!$G516)</f>
        <v/>
      </c>
      <c r="F517" s="17" t="str">
        <f>IF(OR($A517="",$B517=""),"",'MPTO_working_2-way'!D516)</f>
        <v/>
      </c>
      <c r="G517" s="22" t="str">
        <f>IF(OR($A517="",$B517=""),"",'MPTO_working_2-way'!E516)</f>
        <v/>
      </c>
      <c r="H517" s="17" t="str">
        <f>IF(OR($A517="",$B517=""),"",'OddsRatio_working_2-way'!M516)</f>
        <v/>
      </c>
      <c r="I517" s="17" t="str">
        <f>IF(OR($A517="",$B517=""),"",'OddsRatio_working_2-way'!N516)</f>
        <v/>
      </c>
      <c r="J517" s="17" t="str">
        <f>IF('Log_working_2-way'!$D516="","",A517^('Log_working_2-way'!$D516))</f>
        <v/>
      </c>
      <c r="K517" s="22" t="str">
        <f>IF('Log_working_2-way'!$D516="","",B517^('Log_working_2-way'!$D516))</f>
        <v/>
      </c>
    </row>
    <row r="518" spans="3:11" x14ac:dyDescent="0.2">
      <c r="C518" s="20" t="str">
        <f t="shared" si="37"/>
        <v/>
      </c>
      <c r="D518" s="17" t="str">
        <f>IF(OR($A518="",$B518=""),"",A518*'MPTO_working_2-way'!$G517)</f>
        <v/>
      </c>
      <c r="E518" s="22" t="str">
        <f>IF(OR($A518="",$B518=""),"",B518*'MPTO_working_2-way'!$G517)</f>
        <v/>
      </c>
      <c r="F518" s="17" t="str">
        <f>IF(OR($A518="",$B518=""),"",'MPTO_working_2-way'!D517)</f>
        <v/>
      </c>
      <c r="G518" s="22" t="str">
        <f>IF(OR($A518="",$B518=""),"",'MPTO_working_2-way'!E517)</f>
        <v/>
      </c>
      <c r="H518" s="17" t="str">
        <f>IF(OR($A518="",$B518=""),"",'OddsRatio_working_2-way'!M517)</f>
        <v/>
      </c>
      <c r="I518" s="17" t="str">
        <f>IF(OR($A518="",$B518=""),"",'OddsRatio_working_2-way'!N517)</f>
        <v/>
      </c>
      <c r="J518" s="17" t="str">
        <f>IF('Log_working_2-way'!$D517="","",A518^('Log_working_2-way'!$D517))</f>
        <v/>
      </c>
      <c r="K518" s="22" t="str">
        <f>IF('Log_working_2-way'!$D517="","",B518^('Log_working_2-way'!$D517))</f>
        <v/>
      </c>
    </row>
    <row r="519" spans="3:11" x14ac:dyDescent="0.2">
      <c r="C519" s="20" t="str">
        <f t="shared" si="37"/>
        <v/>
      </c>
      <c r="D519" s="17" t="str">
        <f>IF(OR($A519="",$B519=""),"",A519*'MPTO_working_2-way'!$G518)</f>
        <v/>
      </c>
      <c r="E519" s="22" t="str">
        <f>IF(OR($A519="",$B519=""),"",B519*'MPTO_working_2-way'!$G518)</f>
        <v/>
      </c>
      <c r="F519" s="17" t="str">
        <f>IF(OR($A519="",$B519=""),"",'MPTO_working_2-way'!D518)</f>
        <v/>
      </c>
      <c r="G519" s="22" t="str">
        <f>IF(OR($A519="",$B519=""),"",'MPTO_working_2-way'!E518)</f>
        <v/>
      </c>
      <c r="H519" s="17" t="str">
        <f>IF(OR($A519="",$B519=""),"",'OddsRatio_working_2-way'!M518)</f>
        <v/>
      </c>
      <c r="I519" s="17" t="str">
        <f>IF(OR($A519="",$B519=""),"",'OddsRatio_working_2-way'!N518)</f>
        <v/>
      </c>
      <c r="J519" s="17" t="str">
        <f>IF('Log_working_2-way'!$D518="","",A519^('Log_working_2-way'!$D518))</f>
        <v/>
      </c>
      <c r="K519" s="22" t="str">
        <f>IF('Log_working_2-way'!$D518="","",B519^('Log_working_2-way'!$D518))</f>
        <v/>
      </c>
    </row>
    <row r="520" spans="3:11" x14ac:dyDescent="0.2">
      <c r="C520" s="20" t="str">
        <f t="shared" si="37"/>
        <v/>
      </c>
      <c r="D520" s="17" t="str">
        <f>IF(OR($A520="",$B520=""),"",A520*'MPTO_working_2-way'!$G519)</f>
        <v/>
      </c>
      <c r="E520" s="22" t="str">
        <f>IF(OR($A520="",$B520=""),"",B520*'MPTO_working_2-way'!$G519)</f>
        <v/>
      </c>
      <c r="F520" s="17" t="str">
        <f>IF(OR($A520="",$B520=""),"",'MPTO_working_2-way'!D519)</f>
        <v/>
      </c>
      <c r="G520" s="22" t="str">
        <f>IF(OR($A520="",$B520=""),"",'MPTO_working_2-way'!E519)</f>
        <v/>
      </c>
      <c r="H520" s="17" t="str">
        <f>IF(OR($A520="",$B520=""),"",'OddsRatio_working_2-way'!M519)</f>
        <v/>
      </c>
      <c r="I520" s="17" t="str">
        <f>IF(OR($A520="",$B520=""),"",'OddsRatio_working_2-way'!N519)</f>
        <v/>
      </c>
      <c r="J520" s="17" t="str">
        <f>IF('Log_working_2-way'!$D519="","",A520^('Log_working_2-way'!$D519))</f>
        <v/>
      </c>
      <c r="K520" s="22" t="str">
        <f>IF('Log_working_2-way'!$D519="","",B520^('Log_working_2-way'!$D519))</f>
        <v/>
      </c>
    </row>
    <row r="521" spans="3:11" x14ac:dyDescent="0.2">
      <c r="C521" s="20" t="str">
        <f t="shared" si="37"/>
        <v/>
      </c>
      <c r="D521" s="17" t="str">
        <f>IF(OR($A521="",$B521=""),"",A521*'MPTO_working_2-way'!$G520)</f>
        <v/>
      </c>
      <c r="E521" s="22" t="str">
        <f>IF(OR($A521="",$B521=""),"",B521*'MPTO_working_2-way'!$G520)</f>
        <v/>
      </c>
      <c r="F521" s="17" t="str">
        <f>IF(OR($A521="",$B521=""),"",'MPTO_working_2-way'!D520)</f>
        <v/>
      </c>
      <c r="G521" s="22" t="str">
        <f>IF(OR($A521="",$B521=""),"",'MPTO_working_2-way'!E520)</f>
        <v/>
      </c>
      <c r="H521" s="17" t="str">
        <f>IF(OR($A521="",$B521=""),"",'OddsRatio_working_2-way'!M520)</f>
        <v/>
      </c>
      <c r="I521" s="17" t="str">
        <f>IF(OR($A521="",$B521=""),"",'OddsRatio_working_2-way'!N520)</f>
        <v/>
      </c>
      <c r="J521" s="17" t="str">
        <f>IF('Log_working_2-way'!$D520="","",A521^('Log_working_2-way'!$D520))</f>
        <v/>
      </c>
      <c r="K521" s="22" t="str">
        <f>IF('Log_working_2-way'!$D520="","",B521^('Log_working_2-way'!$D520))</f>
        <v/>
      </c>
    </row>
    <row r="522" spans="3:11" x14ac:dyDescent="0.2">
      <c r="C522" s="20" t="str">
        <f t="shared" si="37"/>
        <v/>
      </c>
      <c r="D522" s="17" t="str">
        <f>IF(OR($A522="",$B522=""),"",A522*'MPTO_working_2-way'!$G521)</f>
        <v/>
      </c>
      <c r="E522" s="22" t="str">
        <f>IF(OR($A522="",$B522=""),"",B522*'MPTO_working_2-way'!$G521)</f>
        <v/>
      </c>
      <c r="F522" s="17" t="str">
        <f>IF(OR($A522="",$B522=""),"",'MPTO_working_2-way'!D521)</f>
        <v/>
      </c>
      <c r="G522" s="22" t="str">
        <f>IF(OR($A522="",$B522=""),"",'MPTO_working_2-way'!E521)</f>
        <v/>
      </c>
      <c r="H522" s="17" t="str">
        <f>IF(OR($A522="",$B522=""),"",'OddsRatio_working_2-way'!M521)</f>
        <v/>
      </c>
      <c r="I522" s="17" t="str">
        <f>IF(OR($A522="",$B522=""),"",'OddsRatio_working_2-way'!N521)</f>
        <v/>
      </c>
      <c r="J522" s="17" t="str">
        <f>IF('Log_working_2-way'!$D521="","",A522^('Log_working_2-way'!$D521))</f>
        <v/>
      </c>
      <c r="K522" s="22" t="str">
        <f>IF('Log_working_2-way'!$D521="","",B522^('Log_working_2-way'!$D521))</f>
        <v/>
      </c>
    </row>
    <row r="523" spans="3:11" x14ac:dyDescent="0.2">
      <c r="C523" s="20" t="str">
        <f t="shared" si="37"/>
        <v/>
      </c>
      <c r="D523" s="17" t="str">
        <f>IF(OR($A523="",$B523=""),"",A523*'MPTO_working_2-way'!$G522)</f>
        <v/>
      </c>
      <c r="E523" s="22" t="str">
        <f>IF(OR($A523="",$B523=""),"",B523*'MPTO_working_2-way'!$G522)</f>
        <v/>
      </c>
      <c r="F523" s="17" t="str">
        <f>IF(OR($A523="",$B523=""),"",'MPTO_working_2-way'!D522)</f>
        <v/>
      </c>
      <c r="G523" s="22" t="str">
        <f>IF(OR($A523="",$B523=""),"",'MPTO_working_2-way'!E522)</f>
        <v/>
      </c>
      <c r="H523" s="17" t="str">
        <f>IF(OR($A523="",$B523=""),"",'OddsRatio_working_2-way'!M522)</f>
        <v/>
      </c>
      <c r="I523" s="17" t="str">
        <f>IF(OR($A523="",$B523=""),"",'OddsRatio_working_2-way'!N522)</f>
        <v/>
      </c>
      <c r="J523" s="17" t="str">
        <f>IF('Log_working_2-way'!$D522="","",A523^('Log_working_2-way'!$D522))</f>
        <v/>
      </c>
      <c r="K523" s="22" t="str">
        <f>IF('Log_working_2-way'!$D522="","",B523^('Log_working_2-way'!$D522))</f>
        <v/>
      </c>
    </row>
    <row r="524" spans="3:11" x14ac:dyDescent="0.2">
      <c r="C524" s="20" t="str">
        <f t="shared" si="37"/>
        <v/>
      </c>
      <c r="D524" s="17" t="str">
        <f>IF(OR($A524="",$B524=""),"",A524*'MPTO_working_2-way'!$G523)</f>
        <v/>
      </c>
      <c r="E524" s="22" t="str">
        <f>IF(OR($A524="",$B524=""),"",B524*'MPTO_working_2-way'!$G523)</f>
        <v/>
      </c>
      <c r="F524" s="17" t="str">
        <f>IF(OR($A524="",$B524=""),"",'MPTO_working_2-way'!D523)</f>
        <v/>
      </c>
      <c r="G524" s="22" t="str">
        <f>IF(OR($A524="",$B524=""),"",'MPTO_working_2-way'!E523)</f>
        <v/>
      </c>
      <c r="H524" s="17" t="str">
        <f>IF(OR($A524="",$B524=""),"",'OddsRatio_working_2-way'!M523)</f>
        <v/>
      </c>
      <c r="I524" s="17" t="str">
        <f>IF(OR($A524="",$B524=""),"",'OddsRatio_working_2-way'!N523)</f>
        <v/>
      </c>
      <c r="J524" s="17" t="str">
        <f>IF('Log_working_2-way'!$D523="","",A524^('Log_working_2-way'!$D523))</f>
        <v/>
      </c>
      <c r="K524" s="22" t="str">
        <f>IF('Log_working_2-way'!$D523="","",B524^('Log_working_2-way'!$D523))</f>
        <v/>
      </c>
    </row>
    <row r="525" spans="3:11" x14ac:dyDescent="0.2">
      <c r="C525" s="20" t="str">
        <f t="shared" si="37"/>
        <v/>
      </c>
      <c r="D525" s="17" t="str">
        <f>IF(OR($A525="",$B525=""),"",A525*'MPTO_working_2-way'!$G524)</f>
        <v/>
      </c>
      <c r="E525" s="22" t="str">
        <f>IF(OR($A525="",$B525=""),"",B525*'MPTO_working_2-way'!$G524)</f>
        <v/>
      </c>
      <c r="F525" s="17" t="str">
        <f>IF(OR($A525="",$B525=""),"",'MPTO_working_2-way'!D524)</f>
        <v/>
      </c>
      <c r="G525" s="22" t="str">
        <f>IF(OR($A525="",$B525=""),"",'MPTO_working_2-way'!E524)</f>
        <v/>
      </c>
      <c r="H525" s="17" t="str">
        <f>IF(OR($A525="",$B525=""),"",'OddsRatio_working_2-way'!M524)</f>
        <v/>
      </c>
      <c r="I525" s="17" t="str">
        <f>IF(OR($A525="",$B525=""),"",'OddsRatio_working_2-way'!N524)</f>
        <v/>
      </c>
      <c r="J525" s="17" t="str">
        <f>IF('Log_working_2-way'!$D524="","",A525^('Log_working_2-way'!$D524))</f>
        <v/>
      </c>
      <c r="K525" s="22" t="str">
        <f>IF('Log_working_2-way'!$D524="","",B525^('Log_working_2-way'!$D524))</f>
        <v/>
      </c>
    </row>
    <row r="526" spans="3:11" x14ac:dyDescent="0.2">
      <c r="C526" s="20" t="str">
        <f t="shared" si="37"/>
        <v/>
      </c>
      <c r="D526" s="17" t="str">
        <f>IF(OR($A526="",$B526=""),"",A526*'MPTO_working_2-way'!$G525)</f>
        <v/>
      </c>
      <c r="E526" s="22" t="str">
        <f>IF(OR($A526="",$B526=""),"",B526*'MPTO_working_2-way'!$G525)</f>
        <v/>
      </c>
      <c r="F526" s="17" t="str">
        <f>IF(OR($A526="",$B526=""),"",'MPTO_working_2-way'!D525)</f>
        <v/>
      </c>
      <c r="G526" s="22" t="str">
        <f>IF(OR($A526="",$B526=""),"",'MPTO_working_2-way'!E525)</f>
        <v/>
      </c>
      <c r="H526" s="17" t="str">
        <f>IF(OR($A526="",$B526=""),"",'OddsRatio_working_2-way'!M525)</f>
        <v/>
      </c>
      <c r="I526" s="17" t="str">
        <f>IF(OR($A526="",$B526=""),"",'OddsRatio_working_2-way'!N525)</f>
        <v/>
      </c>
      <c r="J526" s="17" t="str">
        <f>IF('Log_working_2-way'!$D525="","",A526^('Log_working_2-way'!$D525))</f>
        <v/>
      </c>
      <c r="K526" s="22" t="str">
        <f>IF('Log_working_2-way'!$D525="","",B526^('Log_working_2-way'!$D525))</f>
        <v/>
      </c>
    </row>
    <row r="527" spans="3:11" x14ac:dyDescent="0.2">
      <c r="C527" s="20" t="str">
        <f t="shared" si="37"/>
        <v/>
      </c>
      <c r="D527" s="17" t="str">
        <f>IF(OR($A527="",$B527=""),"",A527*'MPTO_working_2-way'!$G526)</f>
        <v/>
      </c>
      <c r="E527" s="22" t="str">
        <f>IF(OR($A527="",$B527=""),"",B527*'MPTO_working_2-way'!$G526)</f>
        <v/>
      </c>
      <c r="F527" s="17" t="str">
        <f>IF(OR($A527="",$B527=""),"",'MPTO_working_2-way'!D526)</f>
        <v/>
      </c>
      <c r="G527" s="22" t="str">
        <f>IF(OR($A527="",$B527=""),"",'MPTO_working_2-way'!E526)</f>
        <v/>
      </c>
      <c r="H527" s="17" t="str">
        <f>IF(OR($A527="",$B527=""),"",'OddsRatio_working_2-way'!M526)</f>
        <v/>
      </c>
      <c r="I527" s="17" t="str">
        <f>IF(OR($A527="",$B527=""),"",'OddsRatio_working_2-way'!N526)</f>
        <v/>
      </c>
      <c r="J527" s="17" t="str">
        <f>IF('Log_working_2-way'!$D526="","",A527^('Log_working_2-way'!$D526))</f>
        <v/>
      </c>
      <c r="K527" s="22" t="str">
        <f>IF('Log_working_2-way'!$D526="","",B527^('Log_working_2-way'!$D526))</f>
        <v/>
      </c>
    </row>
    <row r="528" spans="3:11" x14ac:dyDescent="0.2">
      <c r="C528" s="20" t="str">
        <f t="shared" si="37"/>
        <v/>
      </c>
      <c r="D528" s="17" t="str">
        <f>IF(OR($A528="",$B528=""),"",A528*'MPTO_working_2-way'!$G527)</f>
        <v/>
      </c>
      <c r="E528" s="22" t="str">
        <f>IF(OR($A528="",$B528=""),"",B528*'MPTO_working_2-way'!$G527)</f>
        <v/>
      </c>
      <c r="F528" s="17" t="str">
        <f>IF(OR($A528="",$B528=""),"",'MPTO_working_2-way'!D527)</f>
        <v/>
      </c>
      <c r="G528" s="22" t="str">
        <f>IF(OR($A528="",$B528=""),"",'MPTO_working_2-way'!E527)</f>
        <v/>
      </c>
      <c r="H528" s="17" t="str">
        <f>IF(OR($A528="",$B528=""),"",'OddsRatio_working_2-way'!M527)</f>
        <v/>
      </c>
      <c r="I528" s="17" t="str">
        <f>IF(OR($A528="",$B528=""),"",'OddsRatio_working_2-way'!N527)</f>
        <v/>
      </c>
      <c r="J528" s="17" t="str">
        <f>IF('Log_working_2-way'!$D527="","",A528^('Log_working_2-way'!$D527))</f>
        <v/>
      </c>
      <c r="K528" s="22" t="str">
        <f>IF('Log_working_2-way'!$D527="","",B528^('Log_working_2-way'!$D527))</f>
        <v/>
      </c>
    </row>
    <row r="529" spans="3:11" x14ac:dyDescent="0.2">
      <c r="C529" s="20" t="str">
        <f t="shared" si="37"/>
        <v/>
      </c>
      <c r="D529" s="17" t="str">
        <f>IF(OR($A529="",$B529=""),"",A529*'MPTO_working_2-way'!$G528)</f>
        <v/>
      </c>
      <c r="E529" s="22" t="str">
        <f>IF(OR($A529="",$B529=""),"",B529*'MPTO_working_2-way'!$G528)</f>
        <v/>
      </c>
      <c r="F529" s="17" t="str">
        <f>IF(OR($A529="",$B529=""),"",'MPTO_working_2-way'!D528)</f>
        <v/>
      </c>
      <c r="G529" s="22" t="str">
        <f>IF(OR($A529="",$B529=""),"",'MPTO_working_2-way'!E528)</f>
        <v/>
      </c>
      <c r="H529" s="17" t="str">
        <f>IF(OR($A529="",$B529=""),"",'OddsRatio_working_2-way'!M528)</f>
        <v/>
      </c>
      <c r="I529" s="17" t="str">
        <f>IF(OR($A529="",$B529=""),"",'OddsRatio_working_2-way'!N528)</f>
        <v/>
      </c>
      <c r="J529" s="17" t="str">
        <f>IF('Log_working_2-way'!$D528="","",A529^('Log_working_2-way'!$D528))</f>
        <v/>
      </c>
      <c r="K529" s="22" t="str">
        <f>IF('Log_working_2-way'!$D528="","",B529^('Log_working_2-way'!$D528))</f>
        <v/>
      </c>
    </row>
    <row r="530" spans="3:11" x14ac:dyDescent="0.2">
      <c r="C530" s="20" t="str">
        <f t="shared" si="37"/>
        <v/>
      </c>
      <c r="D530" s="17" t="str">
        <f>IF(OR($A530="",$B530=""),"",A530*'MPTO_working_2-way'!$G529)</f>
        <v/>
      </c>
      <c r="E530" s="22" t="str">
        <f>IF(OR($A530="",$B530=""),"",B530*'MPTO_working_2-way'!$G529)</f>
        <v/>
      </c>
      <c r="F530" s="17" t="str">
        <f>IF(OR($A530="",$B530=""),"",'MPTO_working_2-way'!D529)</f>
        <v/>
      </c>
      <c r="G530" s="22" t="str">
        <f>IF(OR($A530="",$B530=""),"",'MPTO_working_2-way'!E529)</f>
        <v/>
      </c>
      <c r="H530" s="17" t="str">
        <f>IF(OR($A530="",$B530=""),"",'OddsRatio_working_2-way'!M529)</f>
        <v/>
      </c>
      <c r="I530" s="17" t="str">
        <f>IF(OR($A530="",$B530=""),"",'OddsRatio_working_2-way'!N529)</f>
        <v/>
      </c>
      <c r="J530" s="17" t="str">
        <f>IF('Log_working_2-way'!$D529="","",A530^('Log_working_2-way'!$D529))</f>
        <v/>
      </c>
      <c r="K530" s="22" t="str">
        <f>IF('Log_working_2-way'!$D529="","",B530^('Log_working_2-way'!$D529))</f>
        <v/>
      </c>
    </row>
    <row r="531" spans="3:11" x14ac:dyDescent="0.2">
      <c r="C531" s="20" t="str">
        <f t="shared" si="37"/>
        <v/>
      </c>
      <c r="D531" s="17" t="str">
        <f>IF(OR($A531="",$B531=""),"",A531*'MPTO_working_2-way'!$G530)</f>
        <v/>
      </c>
      <c r="E531" s="22" t="str">
        <f>IF(OR($A531="",$B531=""),"",B531*'MPTO_working_2-way'!$G530)</f>
        <v/>
      </c>
      <c r="F531" s="17" t="str">
        <f>IF(OR($A531="",$B531=""),"",'MPTO_working_2-way'!D530)</f>
        <v/>
      </c>
      <c r="G531" s="22" t="str">
        <f>IF(OR($A531="",$B531=""),"",'MPTO_working_2-way'!E530)</f>
        <v/>
      </c>
      <c r="H531" s="17" t="str">
        <f>IF(OR($A531="",$B531=""),"",'OddsRatio_working_2-way'!M530)</f>
        <v/>
      </c>
      <c r="I531" s="17" t="str">
        <f>IF(OR($A531="",$B531=""),"",'OddsRatio_working_2-way'!N530)</f>
        <v/>
      </c>
      <c r="J531" s="17" t="str">
        <f>IF('Log_working_2-way'!$D530="","",A531^('Log_working_2-way'!$D530))</f>
        <v/>
      </c>
      <c r="K531" s="22" t="str">
        <f>IF('Log_working_2-way'!$D530="","",B531^('Log_working_2-way'!$D530))</f>
        <v/>
      </c>
    </row>
    <row r="532" spans="3:11" x14ac:dyDescent="0.2">
      <c r="C532" s="20" t="str">
        <f t="shared" si="37"/>
        <v/>
      </c>
      <c r="D532" s="17" t="str">
        <f>IF(OR($A532="",$B532=""),"",A532*'MPTO_working_2-way'!$G531)</f>
        <v/>
      </c>
      <c r="E532" s="22" t="str">
        <f>IF(OR($A532="",$B532=""),"",B532*'MPTO_working_2-way'!$G531)</f>
        <v/>
      </c>
      <c r="F532" s="17" t="str">
        <f>IF(OR($A532="",$B532=""),"",'MPTO_working_2-way'!D531)</f>
        <v/>
      </c>
      <c r="G532" s="22" t="str">
        <f>IF(OR($A532="",$B532=""),"",'MPTO_working_2-way'!E531)</f>
        <v/>
      </c>
      <c r="H532" s="17" t="str">
        <f>IF(OR($A532="",$B532=""),"",'OddsRatio_working_2-way'!M531)</f>
        <v/>
      </c>
      <c r="I532" s="17" t="str">
        <f>IF(OR($A532="",$B532=""),"",'OddsRatio_working_2-way'!N531)</f>
        <v/>
      </c>
      <c r="J532" s="17" t="str">
        <f>IF('Log_working_2-way'!$D531="","",A532^('Log_working_2-way'!$D531))</f>
        <v/>
      </c>
      <c r="K532" s="22" t="str">
        <f>IF('Log_working_2-way'!$D531="","",B532^('Log_working_2-way'!$D531))</f>
        <v/>
      </c>
    </row>
    <row r="533" spans="3:11" x14ac:dyDescent="0.2">
      <c r="C533" s="20" t="str">
        <f t="shared" si="37"/>
        <v/>
      </c>
      <c r="D533" s="17" t="str">
        <f>IF(OR($A533="",$B533=""),"",A533*'MPTO_working_2-way'!$G532)</f>
        <v/>
      </c>
      <c r="E533" s="22" t="str">
        <f>IF(OR($A533="",$B533=""),"",B533*'MPTO_working_2-way'!$G532)</f>
        <v/>
      </c>
      <c r="F533" s="17" t="str">
        <f>IF(OR($A533="",$B533=""),"",'MPTO_working_2-way'!D532)</f>
        <v/>
      </c>
      <c r="G533" s="22" t="str">
        <f>IF(OR($A533="",$B533=""),"",'MPTO_working_2-way'!E532)</f>
        <v/>
      </c>
      <c r="H533" s="17" t="str">
        <f>IF(OR($A533="",$B533=""),"",'OddsRatio_working_2-way'!M532)</f>
        <v/>
      </c>
      <c r="I533" s="17" t="str">
        <f>IF(OR($A533="",$B533=""),"",'OddsRatio_working_2-way'!N532)</f>
        <v/>
      </c>
      <c r="J533" s="17" t="str">
        <f>IF('Log_working_2-way'!$D532="","",A533^('Log_working_2-way'!$D532))</f>
        <v/>
      </c>
      <c r="K533" s="22" t="str">
        <f>IF('Log_working_2-way'!$D532="","",B533^('Log_working_2-way'!$D532))</f>
        <v/>
      </c>
    </row>
    <row r="534" spans="3:11" x14ac:dyDescent="0.2">
      <c r="C534" s="20" t="str">
        <f t="shared" si="37"/>
        <v/>
      </c>
      <c r="D534" s="17" t="str">
        <f>IF(OR($A534="",$B534=""),"",A534*'MPTO_working_2-way'!$G533)</f>
        <v/>
      </c>
      <c r="E534" s="22" t="str">
        <f>IF(OR($A534="",$B534=""),"",B534*'MPTO_working_2-way'!$G533)</f>
        <v/>
      </c>
      <c r="F534" s="17" t="str">
        <f>IF(OR($A534="",$B534=""),"",'MPTO_working_2-way'!D533)</f>
        <v/>
      </c>
      <c r="G534" s="22" t="str">
        <f>IF(OR($A534="",$B534=""),"",'MPTO_working_2-way'!E533)</f>
        <v/>
      </c>
      <c r="H534" s="17" t="str">
        <f>IF(OR($A534="",$B534=""),"",'OddsRatio_working_2-way'!M533)</f>
        <v/>
      </c>
      <c r="I534" s="17" t="str">
        <f>IF(OR($A534="",$B534=""),"",'OddsRatio_working_2-way'!N533)</f>
        <v/>
      </c>
      <c r="J534" s="17" t="str">
        <f>IF('Log_working_2-way'!$D533="","",A534^('Log_working_2-way'!$D533))</f>
        <v/>
      </c>
      <c r="K534" s="22" t="str">
        <f>IF('Log_working_2-way'!$D533="","",B534^('Log_working_2-way'!$D533))</f>
        <v/>
      </c>
    </row>
    <row r="535" spans="3:11" x14ac:dyDescent="0.2">
      <c r="C535" s="20" t="str">
        <f t="shared" si="37"/>
        <v/>
      </c>
      <c r="D535" s="17" t="str">
        <f>IF(OR($A535="",$B535=""),"",A535*'MPTO_working_2-way'!$G534)</f>
        <v/>
      </c>
      <c r="E535" s="22" t="str">
        <f>IF(OR($A535="",$B535=""),"",B535*'MPTO_working_2-way'!$G534)</f>
        <v/>
      </c>
      <c r="F535" s="17" t="str">
        <f>IF(OR($A535="",$B535=""),"",'MPTO_working_2-way'!D534)</f>
        <v/>
      </c>
      <c r="G535" s="22" t="str">
        <f>IF(OR($A535="",$B535=""),"",'MPTO_working_2-way'!E534)</f>
        <v/>
      </c>
      <c r="H535" s="17" t="str">
        <f>IF(OR($A535="",$B535=""),"",'OddsRatio_working_2-way'!M534)</f>
        <v/>
      </c>
      <c r="I535" s="17" t="str">
        <f>IF(OR($A535="",$B535=""),"",'OddsRatio_working_2-way'!N534)</f>
        <v/>
      </c>
      <c r="J535" s="17" t="str">
        <f>IF('Log_working_2-way'!$D534="","",A535^('Log_working_2-way'!$D534))</f>
        <v/>
      </c>
      <c r="K535" s="22" t="str">
        <f>IF('Log_working_2-way'!$D534="","",B535^('Log_working_2-way'!$D534))</f>
        <v/>
      </c>
    </row>
    <row r="536" spans="3:11" x14ac:dyDescent="0.2">
      <c r="C536" s="20" t="str">
        <f t="shared" si="37"/>
        <v/>
      </c>
      <c r="D536" s="17" t="str">
        <f>IF(OR($A536="",$B536=""),"",A536*'MPTO_working_2-way'!$G535)</f>
        <v/>
      </c>
      <c r="E536" s="22" t="str">
        <f>IF(OR($A536="",$B536=""),"",B536*'MPTO_working_2-way'!$G535)</f>
        <v/>
      </c>
      <c r="F536" s="17" t="str">
        <f>IF(OR($A536="",$B536=""),"",'MPTO_working_2-way'!D535)</f>
        <v/>
      </c>
      <c r="G536" s="22" t="str">
        <f>IF(OR($A536="",$B536=""),"",'MPTO_working_2-way'!E535)</f>
        <v/>
      </c>
      <c r="H536" s="17" t="str">
        <f>IF(OR($A536="",$B536=""),"",'OddsRatio_working_2-way'!M535)</f>
        <v/>
      </c>
      <c r="I536" s="17" t="str">
        <f>IF(OR($A536="",$B536=""),"",'OddsRatio_working_2-way'!N535)</f>
        <v/>
      </c>
      <c r="J536" s="17" t="str">
        <f>IF('Log_working_2-way'!$D535="","",A536^('Log_working_2-way'!$D535))</f>
        <v/>
      </c>
      <c r="K536" s="22" t="str">
        <f>IF('Log_working_2-way'!$D535="","",B536^('Log_working_2-way'!$D535))</f>
        <v/>
      </c>
    </row>
    <row r="537" spans="3:11" x14ac:dyDescent="0.2">
      <c r="C537" s="20" t="str">
        <f t="shared" si="37"/>
        <v/>
      </c>
      <c r="D537" s="17" t="str">
        <f>IF(OR($A537="",$B537=""),"",A537*'MPTO_working_2-way'!$G536)</f>
        <v/>
      </c>
      <c r="E537" s="22" t="str">
        <f>IF(OR($A537="",$B537=""),"",B537*'MPTO_working_2-way'!$G536)</f>
        <v/>
      </c>
      <c r="F537" s="17" t="str">
        <f>IF(OR($A537="",$B537=""),"",'MPTO_working_2-way'!D536)</f>
        <v/>
      </c>
      <c r="G537" s="22" t="str">
        <f>IF(OR($A537="",$B537=""),"",'MPTO_working_2-way'!E536)</f>
        <v/>
      </c>
      <c r="H537" s="17" t="str">
        <f>IF(OR($A537="",$B537=""),"",'OddsRatio_working_2-way'!M536)</f>
        <v/>
      </c>
      <c r="I537" s="17" t="str">
        <f>IF(OR($A537="",$B537=""),"",'OddsRatio_working_2-way'!N536)</f>
        <v/>
      </c>
      <c r="J537" s="17" t="str">
        <f>IF('Log_working_2-way'!$D536="","",A537^('Log_working_2-way'!$D536))</f>
        <v/>
      </c>
      <c r="K537" s="22" t="str">
        <f>IF('Log_working_2-way'!$D536="","",B537^('Log_working_2-way'!$D536))</f>
        <v/>
      </c>
    </row>
    <row r="538" spans="3:11" x14ac:dyDescent="0.2">
      <c r="C538" s="20" t="str">
        <f t="shared" si="37"/>
        <v/>
      </c>
      <c r="D538" s="17" t="str">
        <f>IF(OR($A538="",$B538=""),"",A538*'MPTO_working_2-way'!$G537)</f>
        <v/>
      </c>
      <c r="E538" s="22" t="str">
        <f>IF(OR($A538="",$B538=""),"",B538*'MPTO_working_2-way'!$G537)</f>
        <v/>
      </c>
      <c r="F538" s="17" t="str">
        <f>IF(OR($A538="",$B538=""),"",'MPTO_working_2-way'!D537)</f>
        <v/>
      </c>
      <c r="G538" s="22" t="str">
        <f>IF(OR($A538="",$B538=""),"",'MPTO_working_2-way'!E537)</f>
        <v/>
      </c>
      <c r="H538" s="17" t="str">
        <f>IF(OR($A538="",$B538=""),"",'OddsRatio_working_2-way'!M537)</f>
        <v/>
      </c>
      <c r="I538" s="17" t="str">
        <f>IF(OR($A538="",$B538=""),"",'OddsRatio_working_2-way'!N537)</f>
        <v/>
      </c>
      <c r="J538" s="17" t="str">
        <f>IF('Log_working_2-way'!$D537="","",A538^('Log_working_2-way'!$D537))</f>
        <v/>
      </c>
      <c r="K538" s="22" t="str">
        <f>IF('Log_working_2-way'!$D537="","",B538^('Log_working_2-way'!$D537))</f>
        <v/>
      </c>
    </row>
    <row r="539" spans="3:11" x14ac:dyDescent="0.2">
      <c r="C539" s="20" t="str">
        <f t="shared" si="37"/>
        <v/>
      </c>
      <c r="D539" s="17" t="str">
        <f>IF(OR($A539="",$B539=""),"",A539*'MPTO_working_2-way'!$G538)</f>
        <v/>
      </c>
      <c r="E539" s="22" t="str">
        <f>IF(OR($A539="",$B539=""),"",B539*'MPTO_working_2-way'!$G538)</f>
        <v/>
      </c>
      <c r="F539" s="17" t="str">
        <f>IF(OR($A539="",$B539=""),"",'MPTO_working_2-way'!D538)</f>
        <v/>
      </c>
      <c r="G539" s="22" t="str">
        <f>IF(OR($A539="",$B539=""),"",'MPTO_working_2-way'!E538)</f>
        <v/>
      </c>
      <c r="H539" s="17" t="str">
        <f>IF(OR($A539="",$B539=""),"",'OddsRatio_working_2-way'!M538)</f>
        <v/>
      </c>
      <c r="I539" s="17" t="str">
        <f>IF(OR($A539="",$B539=""),"",'OddsRatio_working_2-way'!N538)</f>
        <v/>
      </c>
      <c r="J539" s="17" t="str">
        <f>IF('Log_working_2-way'!$D538="","",A539^('Log_working_2-way'!$D538))</f>
        <v/>
      </c>
      <c r="K539" s="22" t="str">
        <f>IF('Log_working_2-way'!$D538="","",B539^('Log_working_2-way'!$D538))</f>
        <v/>
      </c>
    </row>
    <row r="540" spans="3:11" x14ac:dyDescent="0.2">
      <c r="C540" s="20" t="str">
        <f t="shared" si="37"/>
        <v/>
      </c>
      <c r="D540" s="17" t="str">
        <f>IF(OR($A540="",$B540=""),"",A540*'MPTO_working_2-way'!$G539)</f>
        <v/>
      </c>
      <c r="E540" s="22" t="str">
        <f>IF(OR($A540="",$B540=""),"",B540*'MPTO_working_2-way'!$G539)</f>
        <v/>
      </c>
      <c r="F540" s="17" t="str">
        <f>IF(OR($A540="",$B540=""),"",'MPTO_working_2-way'!D539)</f>
        <v/>
      </c>
      <c r="G540" s="22" t="str">
        <f>IF(OR($A540="",$B540=""),"",'MPTO_working_2-way'!E539)</f>
        <v/>
      </c>
      <c r="H540" s="17" t="str">
        <f>IF(OR($A540="",$B540=""),"",'OddsRatio_working_2-way'!M539)</f>
        <v/>
      </c>
      <c r="I540" s="17" t="str">
        <f>IF(OR($A540="",$B540=""),"",'OddsRatio_working_2-way'!N539)</f>
        <v/>
      </c>
      <c r="J540" s="17" t="str">
        <f>IF('Log_working_2-way'!$D539="","",A540^('Log_working_2-way'!$D539))</f>
        <v/>
      </c>
      <c r="K540" s="22" t="str">
        <f>IF('Log_working_2-way'!$D539="","",B540^('Log_working_2-way'!$D539))</f>
        <v/>
      </c>
    </row>
    <row r="541" spans="3:11" x14ac:dyDescent="0.2">
      <c r="C541" s="20" t="str">
        <f t="shared" si="37"/>
        <v/>
      </c>
      <c r="D541" s="17" t="str">
        <f>IF(OR($A541="",$B541=""),"",A541*'MPTO_working_2-way'!$G540)</f>
        <v/>
      </c>
      <c r="E541" s="22" t="str">
        <f>IF(OR($A541="",$B541=""),"",B541*'MPTO_working_2-way'!$G540)</f>
        <v/>
      </c>
      <c r="F541" s="17" t="str">
        <f>IF(OR($A541="",$B541=""),"",'MPTO_working_2-way'!D540)</f>
        <v/>
      </c>
      <c r="G541" s="22" t="str">
        <f>IF(OR($A541="",$B541=""),"",'MPTO_working_2-way'!E540)</f>
        <v/>
      </c>
      <c r="H541" s="17" t="str">
        <f>IF(OR($A541="",$B541=""),"",'OddsRatio_working_2-way'!M540)</f>
        <v/>
      </c>
      <c r="I541" s="17" t="str">
        <f>IF(OR($A541="",$B541=""),"",'OddsRatio_working_2-way'!N540)</f>
        <v/>
      </c>
      <c r="J541" s="17" t="str">
        <f>IF('Log_working_2-way'!$D540="","",A541^('Log_working_2-way'!$D540))</f>
        <v/>
      </c>
      <c r="K541" s="22" t="str">
        <f>IF('Log_working_2-way'!$D540="","",B541^('Log_working_2-way'!$D540))</f>
        <v/>
      </c>
    </row>
    <row r="542" spans="3:11" x14ac:dyDescent="0.2">
      <c r="C542" s="20" t="str">
        <f t="shared" si="37"/>
        <v/>
      </c>
      <c r="D542" s="17" t="str">
        <f>IF(OR($A542="",$B542=""),"",A542*'MPTO_working_2-way'!$G541)</f>
        <v/>
      </c>
      <c r="E542" s="22" t="str">
        <f>IF(OR($A542="",$B542=""),"",B542*'MPTO_working_2-way'!$G541)</f>
        <v/>
      </c>
      <c r="F542" s="17" t="str">
        <f>IF(OR($A542="",$B542=""),"",'MPTO_working_2-way'!D541)</f>
        <v/>
      </c>
      <c r="G542" s="22" t="str">
        <f>IF(OR($A542="",$B542=""),"",'MPTO_working_2-way'!E541)</f>
        <v/>
      </c>
      <c r="H542" s="17" t="str">
        <f>IF(OR($A542="",$B542=""),"",'OddsRatio_working_2-way'!M541)</f>
        <v/>
      </c>
      <c r="I542" s="17" t="str">
        <f>IF(OR($A542="",$B542=""),"",'OddsRatio_working_2-way'!N541)</f>
        <v/>
      </c>
      <c r="J542" s="17" t="str">
        <f>IF('Log_working_2-way'!$D541="","",A542^('Log_working_2-way'!$D541))</f>
        <v/>
      </c>
      <c r="K542" s="22" t="str">
        <f>IF('Log_working_2-way'!$D541="","",B542^('Log_working_2-way'!$D541))</f>
        <v/>
      </c>
    </row>
    <row r="543" spans="3:11" x14ac:dyDescent="0.2">
      <c r="C543" s="20" t="str">
        <f t="shared" si="37"/>
        <v/>
      </c>
      <c r="D543" s="17" t="str">
        <f>IF(OR($A543="",$B543=""),"",A543*'MPTO_working_2-way'!$G542)</f>
        <v/>
      </c>
      <c r="E543" s="22" t="str">
        <f>IF(OR($A543="",$B543=""),"",B543*'MPTO_working_2-way'!$G542)</f>
        <v/>
      </c>
      <c r="F543" s="17" t="str">
        <f>IF(OR($A543="",$B543=""),"",'MPTO_working_2-way'!D542)</f>
        <v/>
      </c>
      <c r="G543" s="22" t="str">
        <f>IF(OR($A543="",$B543=""),"",'MPTO_working_2-way'!E542)</f>
        <v/>
      </c>
      <c r="H543" s="17" t="str">
        <f>IF(OR($A543="",$B543=""),"",'OddsRatio_working_2-way'!M542)</f>
        <v/>
      </c>
      <c r="I543" s="17" t="str">
        <f>IF(OR($A543="",$B543=""),"",'OddsRatio_working_2-way'!N542)</f>
        <v/>
      </c>
      <c r="J543" s="17" t="str">
        <f>IF('Log_working_2-way'!$D542="","",A543^('Log_working_2-way'!$D542))</f>
        <v/>
      </c>
      <c r="K543" s="22" t="str">
        <f>IF('Log_working_2-way'!$D542="","",B543^('Log_working_2-way'!$D542))</f>
        <v/>
      </c>
    </row>
    <row r="544" spans="3:11" x14ac:dyDescent="0.2">
      <c r="C544" s="20" t="str">
        <f t="shared" si="37"/>
        <v/>
      </c>
      <c r="D544" s="17" t="str">
        <f>IF(OR($A544="",$B544=""),"",A544*'MPTO_working_2-way'!$G543)</f>
        <v/>
      </c>
      <c r="E544" s="22" t="str">
        <f>IF(OR($A544="",$B544=""),"",B544*'MPTO_working_2-way'!$G543)</f>
        <v/>
      </c>
      <c r="F544" s="17" t="str">
        <f>IF(OR($A544="",$B544=""),"",'MPTO_working_2-way'!D543)</f>
        <v/>
      </c>
      <c r="G544" s="22" t="str">
        <f>IF(OR($A544="",$B544=""),"",'MPTO_working_2-way'!E543)</f>
        <v/>
      </c>
      <c r="H544" s="17" t="str">
        <f>IF(OR($A544="",$B544=""),"",'OddsRatio_working_2-way'!M543)</f>
        <v/>
      </c>
      <c r="I544" s="17" t="str">
        <f>IF(OR($A544="",$B544=""),"",'OddsRatio_working_2-way'!N543)</f>
        <v/>
      </c>
      <c r="J544" s="17" t="str">
        <f>IF('Log_working_2-way'!$D543="","",A544^('Log_working_2-way'!$D543))</f>
        <v/>
      </c>
      <c r="K544" s="22" t="str">
        <f>IF('Log_working_2-way'!$D543="","",B544^('Log_working_2-way'!$D543))</f>
        <v/>
      </c>
    </row>
    <row r="545" spans="3:11" x14ac:dyDescent="0.2">
      <c r="C545" s="20" t="str">
        <f t="shared" si="37"/>
        <v/>
      </c>
      <c r="D545" s="17" t="str">
        <f>IF(OR($A545="",$B545=""),"",A545*'MPTO_working_2-way'!$G544)</f>
        <v/>
      </c>
      <c r="E545" s="22" t="str">
        <f>IF(OR($A545="",$B545=""),"",B545*'MPTO_working_2-way'!$G544)</f>
        <v/>
      </c>
      <c r="F545" s="17" t="str">
        <f>IF(OR($A545="",$B545=""),"",'MPTO_working_2-way'!D544)</f>
        <v/>
      </c>
      <c r="G545" s="22" t="str">
        <f>IF(OR($A545="",$B545=""),"",'MPTO_working_2-way'!E544)</f>
        <v/>
      </c>
      <c r="H545" s="17" t="str">
        <f>IF(OR($A545="",$B545=""),"",'OddsRatio_working_2-way'!M544)</f>
        <v/>
      </c>
      <c r="I545" s="17" t="str">
        <f>IF(OR($A545="",$B545=""),"",'OddsRatio_working_2-way'!N544)</f>
        <v/>
      </c>
      <c r="J545" s="17" t="str">
        <f>IF('Log_working_2-way'!$D544="","",A545^('Log_working_2-way'!$D544))</f>
        <v/>
      </c>
      <c r="K545" s="22" t="str">
        <f>IF('Log_working_2-way'!$D544="","",B545^('Log_working_2-way'!$D544))</f>
        <v/>
      </c>
    </row>
    <row r="546" spans="3:11" x14ac:dyDescent="0.2">
      <c r="C546" s="20" t="str">
        <f t="shared" si="37"/>
        <v/>
      </c>
      <c r="D546" s="17" t="str">
        <f>IF(OR($A546="",$B546=""),"",A546*'MPTO_working_2-way'!$G545)</f>
        <v/>
      </c>
      <c r="E546" s="22" t="str">
        <f>IF(OR($A546="",$B546=""),"",B546*'MPTO_working_2-way'!$G545)</f>
        <v/>
      </c>
      <c r="F546" s="17" t="str">
        <f>IF(OR($A546="",$B546=""),"",'MPTO_working_2-way'!D545)</f>
        <v/>
      </c>
      <c r="G546" s="22" t="str">
        <f>IF(OR($A546="",$B546=""),"",'MPTO_working_2-way'!E545)</f>
        <v/>
      </c>
      <c r="H546" s="17" t="str">
        <f>IF(OR($A546="",$B546=""),"",'OddsRatio_working_2-way'!M545)</f>
        <v/>
      </c>
      <c r="I546" s="17" t="str">
        <f>IF(OR($A546="",$B546=""),"",'OddsRatio_working_2-way'!N545)</f>
        <v/>
      </c>
      <c r="J546" s="17" t="str">
        <f>IF('Log_working_2-way'!$D545="","",A546^('Log_working_2-way'!$D545))</f>
        <v/>
      </c>
      <c r="K546" s="22" t="str">
        <f>IF('Log_working_2-way'!$D545="","",B546^('Log_working_2-way'!$D545))</f>
        <v/>
      </c>
    </row>
    <row r="547" spans="3:11" x14ac:dyDescent="0.2">
      <c r="C547" s="20" t="str">
        <f t="shared" si="37"/>
        <v/>
      </c>
      <c r="D547" s="17" t="str">
        <f>IF(OR($A547="",$B547=""),"",A547*'MPTO_working_2-way'!$G546)</f>
        <v/>
      </c>
      <c r="E547" s="22" t="str">
        <f>IF(OR($A547="",$B547=""),"",B547*'MPTO_working_2-way'!$G546)</f>
        <v/>
      </c>
      <c r="F547" s="17" t="str">
        <f>IF(OR($A547="",$B547=""),"",'MPTO_working_2-way'!D546)</f>
        <v/>
      </c>
      <c r="G547" s="22" t="str">
        <f>IF(OR($A547="",$B547=""),"",'MPTO_working_2-way'!E546)</f>
        <v/>
      </c>
      <c r="H547" s="17" t="str">
        <f>IF(OR($A547="",$B547=""),"",'OddsRatio_working_2-way'!M546)</f>
        <v/>
      </c>
      <c r="I547" s="17" t="str">
        <f>IF(OR($A547="",$B547=""),"",'OddsRatio_working_2-way'!N546)</f>
        <v/>
      </c>
      <c r="J547" s="17" t="str">
        <f>IF('Log_working_2-way'!$D546="","",A547^('Log_working_2-way'!$D546))</f>
        <v/>
      </c>
      <c r="K547" s="22" t="str">
        <f>IF('Log_working_2-way'!$D546="","",B547^('Log_working_2-way'!$D546))</f>
        <v/>
      </c>
    </row>
    <row r="548" spans="3:11" x14ac:dyDescent="0.2">
      <c r="C548" s="20" t="str">
        <f t="shared" si="37"/>
        <v/>
      </c>
      <c r="D548" s="17" t="str">
        <f>IF(OR($A548="",$B548=""),"",A548*'MPTO_working_2-way'!$G547)</f>
        <v/>
      </c>
      <c r="E548" s="22" t="str">
        <f>IF(OR($A548="",$B548=""),"",B548*'MPTO_working_2-way'!$G547)</f>
        <v/>
      </c>
      <c r="F548" s="17" t="str">
        <f>IF(OR($A548="",$B548=""),"",'MPTO_working_2-way'!D547)</f>
        <v/>
      </c>
      <c r="G548" s="22" t="str">
        <f>IF(OR($A548="",$B548=""),"",'MPTO_working_2-way'!E547)</f>
        <v/>
      </c>
      <c r="H548" s="17" t="str">
        <f>IF(OR($A548="",$B548=""),"",'OddsRatio_working_2-way'!M547)</f>
        <v/>
      </c>
      <c r="I548" s="17" t="str">
        <f>IF(OR($A548="",$B548=""),"",'OddsRatio_working_2-way'!N547)</f>
        <v/>
      </c>
      <c r="J548" s="17" t="str">
        <f>IF('Log_working_2-way'!$D547="","",A548^('Log_working_2-way'!$D547))</f>
        <v/>
      </c>
      <c r="K548" s="22" t="str">
        <f>IF('Log_working_2-way'!$D547="","",B548^('Log_working_2-way'!$D547))</f>
        <v/>
      </c>
    </row>
    <row r="549" spans="3:11" x14ac:dyDescent="0.2">
      <c r="C549" s="20" t="str">
        <f t="shared" si="37"/>
        <v/>
      </c>
      <c r="D549" s="17" t="str">
        <f>IF(OR($A549="",$B549=""),"",A549*'MPTO_working_2-way'!$G548)</f>
        <v/>
      </c>
      <c r="E549" s="22" t="str">
        <f>IF(OR($A549="",$B549=""),"",B549*'MPTO_working_2-way'!$G548)</f>
        <v/>
      </c>
      <c r="F549" s="17" t="str">
        <f>IF(OR($A549="",$B549=""),"",'MPTO_working_2-way'!D548)</f>
        <v/>
      </c>
      <c r="G549" s="22" t="str">
        <f>IF(OR($A549="",$B549=""),"",'MPTO_working_2-way'!E548)</f>
        <v/>
      </c>
      <c r="H549" s="17" t="str">
        <f>IF(OR($A549="",$B549=""),"",'OddsRatio_working_2-way'!M548)</f>
        <v/>
      </c>
      <c r="I549" s="17" t="str">
        <f>IF(OR($A549="",$B549=""),"",'OddsRatio_working_2-way'!N548)</f>
        <v/>
      </c>
      <c r="J549" s="17" t="str">
        <f>IF('Log_working_2-way'!$D548="","",A549^('Log_working_2-way'!$D548))</f>
        <v/>
      </c>
      <c r="K549" s="22" t="str">
        <f>IF('Log_working_2-way'!$D548="","",B549^('Log_working_2-way'!$D548))</f>
        <v/>
      </c>
    </row>
    <row r="550" spans="3:11" x14ac:dyDescent="0.2">
      <c r="C550" s="20" t="str">
        <f t="shared" si="37"/>
        <v/>
      </c>
      <c r="D550" s="17" t="str">
        <f>IF(OR($A550="",$B550=""),"",A550*'MPTO_working_2-way'!$G549)</f>
        <v/>
      </c>
      <c r="E550" s="22" t="str">
        <f>IF(OR($A550="",$B550=""),"",B550*'MPTO_working_2-way'!$G549)</f>
        <v/>
      </c>
      <c r="F550" s="17" t="str">
        <f>IF(OR($A550="",$B550=""),"",'MPTO_working_2-way'!D549)</f>
        <v/>
      </c>
      <c r="G550" s="22" t="str">
        <f>IF(OR($A550="",$B550=""),"",'MPTO_working_2-way'!E549)</f>
        <v/>
      </c>
      <c r="H550" s="17" t="str">
        <f>IF(OR($A550="",$B550=""),"",'OddsRatio_working_2-way'!M549)</f>
        <v/>
      </c>
      <c r="I550" s="17" t="str">
        <f>IF(OR($A550="",$B550=""),"",'OddsRatio_working_2-way'!N549)</f>
        <v/>
      </c>
      <c r="J550" s="17" t="str">
        <f>IF('Log_working_2-way'!$D549="","",A550^('Log_working_2-way'!$D549))</f>
        <v/>
      </c>
      <c r="K550" s="22" t="str">
        <f>IF('Log_working_2-way'!$D549="","",B550^('Log_working_2-way'!$D549))</f>
        <v/>
      </c>
    </row>
    <row r="551" spans="3:11" x14ac:dyDescent="0.2">
      <c r="C551" s="20" t="str">
        <f t="shared" si="37"/>
        <v/>
      </c>
      <c r="D551" s="17" t="str">
        <f>IF(OR($A551="",$B551=""),"",A551*'MPTO_working_2-way'!$G550)</f>
        <v/>
      </c>
      <c r="E551" s="22" t="str">
        <f>IF(OR($A551="",$B551=""),"",B551*'MPTO_working_2-way'!$G550)</f>
        <v/>
      </c>
      <c r="F551" s="17" t="str">
        <f>IF(OR($A551="",$B551=""),"",'MPTO_working_2-way'!D550)</f>
        <v/>
      </c>
      <c r="G551" s="22" t="str">
        <f>IF(OR($A551="",$B551=""),"",'MPTO_working_2-way'!E550)</f>
        <v/>
      </c>
      <c r="H551" s="17" t="str">
        <f>IF(OR($A551="",$B551=""),"",'OddsRatio_working_2-way'!M550)</f>
        <v/>
      </c>
      <c r="I551" s="17" t="str">
        <f>IF(OR($A551="",$B551=""),"",'OddsRatio_working_2-way'!N550)</f>
        <v/>
      </c>
      <c r="J551" s="17" t="str">
        <f>IF('Log_working_2-way'!$D550="","",A551^('Log_working_2-way'!$D550))</f>
        <v/>
      </c>
      <c r="K551" s="22" t="str">
        <f>IF('Log_working_2-way'!$D550="","",B551^('Log_working_2-way'!$D550))</f>
        <v/>
      </c>
    </row>
    <row r="552" spans="3:11" x14ac:dyDescent="0.2">
      <c r="C552" s="20" t="str">
        <f t="shared" si="37"/>
        <v/>
      </c>
      <c r="D552" s="17" t="str">
        <f>IF(OR($A552="",$B552=""),"",A552*'MPTO_working_2-way'!$G551)</f>
        <v/>
      </c>
      <c r="E552" s="22" t="str">
        <f>IF(OR($A552="",$B552=""),"",B552*'MPTO_working_2-way'!$G551)</f>
        <v/>
      </c>
      <c r="F552" s="17" t="str">
        <f>IF(OR($A552="",$B552=""),"",'MPTO_working_2-way'!D551)</f>
        <v/>
      </c>
      <c r="G552" s="22" t="str">
        <f>IF(OR($A552="",$B552=""),"",'MPTO_working_2-way'!E551)</f>
        <v/>
      </c>
      <c r="H552" s="17" t="str">
        <f>IF(OR($A552="",$B552=""),"",'OddsRatio_working_2-way'!M551)</f>
        <v/>
      </c>
      <c r="I552" s="17" t="str">
        <f>IF(OR($A552="",$B552=""),"",'OddsRatio_working_2-way'!N551)</f>
        <v/>
      </c>
      <c r="J552" s="17" t="str">
        <f>IF('Log_working_2-way'!$D551="","",A552^('Log_working_2-way'!$D551))</f>
        <v/>
      </c>
      <c r="K552" s="22" t="str">
        <f>IF('Log_working_2-way'!$D551="","",B552^('Log_working_2-way'!$D551))</f>
        <v/>
      </c>
    </row>
    <row r="553" spans="3:11" x14ac:dyDescent="0.2">
      <c r="C553" s="20" t="str">
        <f t="shared" si="37"/>
        <v/>
      </c>
      <c r="D553" s="17" t="str">
        <f>IF(OR($A553="",$B553=""),"",A553*'MPTO_working_2-way'!$G552)</f>
        <v/>
      </c>
      <c r="E553" s="22" t="str">
        <f>IF(OR($A553="",$B553=""),"",B553*'MPTO_working_2-way'!$G552)</f>
        <v/>
      </c>
      <c r="F553" s="17" t="str">
        <f>IF(OR($A553="",$B553=""),"",'MPTO_working_2-way'!D552)</f>
        <v/>
      </c>
      <c r="G553" s="22" t="str">
        <f>IF(OR($A553="",$B553=""),"",'MPTO_working_2-way'!E552)</f>
        <v/>
      </c>
      <c r="H553" s="17" t="str">
        <f>IF(OR($A553="",$B553=""),"",'OddsRatio_working_2-way'!M552)</f>
        <v/>
      </c>
      <c r="I553" s="17" t="str">
        <f>IF(OR($A553="",$B553=""),"",'OddsRatio_working_2-way'!N552)</f>
        <v/>
      </c>
      <c r="J553" s="17" t="str">
        <f>IF('Log_working_2-way'!$D552="","",A553^('Log_working_2-way'!$D552))</f>
        <v/>
      </c>
      <c r="K553" s="22" t="str">
        <f>IF('Log_working_2-way'!$D552="","",B553^('Log_working_2-way'!$D552))</f>
        <v/>
      </c>
    </row>
    <row r="554" spans="3:11" x14ac:dyDescent="0.2">
      <c r="C554" s="20" t="str">
        <f t="shared" si="37"/>
        <v/>
      </c>
      <c r="D554" s="17" t="str">
        <f>IF(OR($A554="",$B554=""),"",A554*'MPTO_working_2-way'!$G553)</f>
        <v/>
      </c>
      <c r="E554" s="22" t="str">
        <f>IF(OR($A554="",$B554=""),"",B554*'MPTO_working_2-way'!$G553)</f>
        <v/>
      </c>
      <c r="F554" s="17" t="str">
        <f>IF(OR($A554="",$B554=""),"",'MPTO_working_2-way'!D553)</f>
        <v/>
      </c>
      <c r="G554" s="22" t="str">
        <f>IF(OR($A554="",$B554=""),"",'MPTO_working_2-way'!E553)</f>
        <v/>
      </c>
      <c r="H554" s="17" t="str">
        <f>IF(OR($A554="",$B554=""),"",'OddsRatio_working_2-way'!M553)</f>
        <v/>
      </c>
      <c r="I554" s="17" t="str">
        <f>IF(OR($A554="",$B554=""),"",'OddsRatio_working_2-way'!N553)</f>
        <v/>
      </c>
      <c r="J554" s="17" t="str">
        <f>IF('Log_working_2-way'!$D553="","",A554^('Log_working_2-way'!$D553))</f>
        <v/>
      </c>
      <c r="K554" s="22" t="str">
        <f>IF('Log_working_2-way'!$D553="","",B554^('Log_working_2-way'!$D553))</f>
        <v/>
      </c>
    </row>
    <row r="555" spans="3:11" x14ac:dyDescent="0.2">
      <c r="C555" s="20" t="str">
        <f t="shared" si="37"/>
        <v/>
      </c>
      <c r="D555" s="17" t="str">
        <f>IF(OR($A555="",$B555=""),"",A555*'MPTO_working_2-way'!$G554)</f>
        <v/>
      </c>
      <c r="E555" s="22" t="str">
        <f>IF(OR($A555="",$B555=""),"",B555*'MPTO_working_2-way'!$G554)</f>
        <v/>
      </c>
      <c r="F555" s="17" t="str">
        <f>IF(OR($A555="",$B555=""),"",'MPTO_working_2-way'!D554)</f>
        <v/>
      </c>
      <c r="G555" s="22" t="str">
        <f>IF(OR($A555="",$B555=""),"",'MPTO_working_2-way'!E554)</f>
        <v/>
      </c>
      <c r="H555" s="17" t="str">
        <f>IF(OR($A555="",$B555=""),"",'OddsRatio_working_2-way'!M554)</f>
        <v/>
      </c>
      <c r="I555" s="17" t="str">
        <f>IF(OR($A555="",$B555=""),"",'OddsRatio_working_2-way'!N554)</f>
        <v/>
      </c>
      <c r="J555" s="17" t="str">
        <f>IF('Log_working_2-way'!$D554="","",A555^('Log_working_2-way'!$D554))</f>
        <v/>
      </c>
      <c r="K555" s="22" t="str">
        <f>IF('Log_working_2-way'!$D554="","",B555^('Log_working_2-way'!$D554))</f>
        <v/>
      </c>
    </row>
    <row r="556" spans="3:11" x14ac:dyDescent="0.2">
      <c r="C556" s="20" t="str">
        <f t="shared" si="37"/>
        <v/>
      </c>
      <c r="D556" s="17" t="str">
        <f>IF(OR($A556="",$B556=""),"",A556*'MPTO_working_2-way'!$G555)</f>
        <v/>
      </c>
      <c r="E556" s="22" t="str">
        <f>IF(OR($A556="",$B556=""),"",B556*'MPTO_working_2-way'!$G555)</f>
        <v/>
      </c>
      <c r="F556" s="17" t="str">
        <f>IF(OR($A556="",$B556=""),"",'MPTO_working_2-way'!D555)</f>
        <v/>
      </c>
      <c r="G556" s="22" t="str">
        <f>IF(OR($A556="",$B556=""),"",'MPTO_working_2-way'!E555)</f>
        <v/>
      </c>
      <c r="H556" s="17" t="str">
        <f>IF(OR($A556="",$B556=""),"",'OddsRatio_working_2-way'!M555)</f>
        <v/>
      </c>
      <c r="I556" s="17" t="str">
        <f>IF(OR($A556="",$B556=""),"",'OddsRatio_working_2-way'!N555)</f>
        <v/>
      </c>
      <c r="J556" s="17" t="str">
        <f>IF('Log_working_2-way'!$D555="","",A556^('Log_working_2-way'!$D555))</f>
        <v/>
      </c>
      <c r="K556" s="22" t="str">
        <f>IF('Log_working_2-way'!$D555="","",B556^('Log_working_2-way'!$D555))</f>
        <v/>
      </c>
    </row>
    <row r="557" spans="3:11" x14ac:dyDescent="0.2">
      <c r="C557" s="20" t="str">
        <f t="shared" si="37"/>
        <v/>
      </c>
      <c r="D557" s="17" t="str">
        <f>IF(OR($A557="",$B557=""),"",A557*'MPTO_working_2-way'!$G556)</f>
        <v/>
      </c>
      <c r="E557" s="22" t="str">
        <f>IF(OR($A557="",$B557=""),"",B557*'MPTO_working_2-way'!$G556)</f>
        <v/>
      </c>
      <c r="F557" s="17" t="str">
        <f>IF(OR($A557="",$B557=""),"",'MPTO_working_2-way'!D556)</f>
        <v/>
      </c>
      <c r="G557" s="22" t="str">
        <f>IF(OR($A557="",$B557=""),"",'MPTO_working_2-way'!E556)</f>
        <v/>
      </c>
      <c r="H557" s="17" t="str">
        <f>IF(OR($A557="",$B557=""),"",'OddsRatio_working_2-way'!M556)</f>
        <v/>
      </c>
      <c r="I557" s="17" t="str">
        <f>IF(OR($A557="",$B557=""),"",'OddsRatio_working_2-way'!N556)</f>
        <v/>
      </c>
      <c r="J557" s="17" t="str">
        <f>IF('Log_working_2-way'!$D556="","",A557^('Log_working_2-way'!$D556))</f>
        <v/>
      </c>
      <c r="K557" s="22" t="str">
        <f>IF('Log_working_2-way'!$D556="","",B557^('Log_working_2-way'!$D556))</f>
        <v/>
      </c>
    </row>
    <row r="558" spans="3:11" x14ac:dyDescent="0.2">
      <c r="C558" s="20" t="str">
        <f t="shared" si="37"/>
        <v/>
      </c>
      <c r="D558" s="17" t="str">
        <f>IF(OR($A558="",$B558=""),"",A558*'MPTO_working_2-way'!$G557)</f>
        <v/>
      </c>
      <c r="E558" s="22" t="str">
        <f>IF(OR($A558="",$B558=""),"",B558*'MPTO_working_2-way'!$G557)</f>
        <v/>
      </c>
      <c r="F558" s="17" t="str">
        <f>IF(OR($A558="",$B558=""),"",'MPTO_working_2-way'!D557)</f>
        <v/>
      </c>
      <c r="G558" s="22" t="str">
        <f>IF(OR($A558="",$B558=""),"",'MPTO_working_2-way'!E557)</f>
        <v/>
      </c>
      <c r="H558" s="17" t="str">
        <f>IF(OR($A558="",$B558=""),"",'OddsRatio_working_2-way'!M557)</f>
        <v/>
      </c>
      <c r="I558" s="17" t="str">
        <f>IF(OR($A558="",$B558=""),"",'OddsRatio_working_2-way'!N557)</f>
        <v/>
      </c>
      <c r="J558" s="17" t="str">
        <f>IF('Log_working_2-way'!$D557="","",A558^('Log_working_2-way'!$D557))</f>
        <v/>
      </c>
      <c r="K558" s="22" t="str">
        <f>IF('Log_working_2-way'!$D557="","",B558^('Log_working_2-way'!$D557))</f>
        <v/>
      </c>
    </row>
    <row r="559" spans="3:11" x14ac:dyDescent="0.2">
      <c r="C559" s="20" t="str">
        <f t="shared" si="37"/>
        <v/>
      </c>
      <c r="D559" s="17" t="str">
        <f>IF(OR($A559="",$B559=""),"",A559*'MPTO_working_2-way'!$G558)</f>
        <v/>
      </c>
      <c r="E559" s="22" t="str">
        <f>IF(OR($A559="",$B559=""),"",B559*'MPTO_working_2-way'!$G558)</f>
        <v/>
      </c>
      <c r="F559" s="17" t="str">
        <f>IF(OR($A559="",$B559=""),"",'MPTO_working_2-way'!D558)</f>
        <v/>
      </c>
      <c r="G559" s="22" t="str">
        <f>IF(OR($A559="",$B559=""),"",'MPTO_working_2-way'!E558)</f>
        <v/>
      </c>
      <c r="H559" s="17" t="str">
        <f>IF(OR($A559="",$B559=""),"",'OddsRatio_working_2-way'!M558)</f>
        <v/>
      </c>
      <c r="I559" s="17" t="str">
        <f>IF(OR($A559="",$B559=""),"",'OddsRatio_working_2-way'!N558)</f>
        <v/>
      </c>
      <c r="J559" s="17" t="str">
        <f>IF('Log_working_2-way'!$D558="","",A559^('Log_working_2-way'!$D558))</f>
        <v/>
      </c>
      <c r="K559" s="22" t="str">
        <f>IF('Log_working_2-way'!$D558="","",B559^('Log_working_2-way'!$D558))</f>
        <v/>
      </c>
    </row>
    <row r="560" spans="3:11" x14ac:dyDescent="0.2">
      <c r="C560" s="20" t="str">
        <f t="shared" si="37"/>
        <v/>
      </c>
      <c r="D560" s="17" t="str">
        <f>IF(OR($A560="",$B560=""),"",A560*'MPTO_working_2-way'!$G559)</f>
        <v/>
      </c>
      <c r="E560" s="22" t="str">
        <f>IF(OR($A560="",$B560=""),"",B560*'MPTO_working_2-way'!$G559)</f>
        <v/>
      </c>
      <c r="F560" s="17" t="str">
        <f>IF(OR($A560="",$B560=""),"",'MPTO_working_2-way'!D559)</f>
        <v/>
      </c>
      <c r="G560" s="22" t="str">
        <f>IF(OR($A560="",$B560=""),"",'MPTO_working_2-way'!E559)</f>
        <v/>
      </c>
      <c r="H560" s="17" t="str">
        <f>IF(OR($A560="",$B560=""),"",'OddsRatio_working_2-way'!M559)</f>
        <v/>
      </c>
      <c r="I560" s="17" t="str">
        <f>IF(OR($A560="",$B560=""),"",'OddsRatio_working_2-way'!N559)</f>
        <v/>
      </c>
      <c r="J560" s="17" t="str">
        <f>IF('Log_working_2-way'!$D559="","",A560^('Log_working_2-way'!$D559))</f>
        <v/>
      </c>
      <c r="K560" s="22" t="str">
        <f>IF('Log_working_2-way'!$D559="","",B560^('Log_working_2-way'!$D559))</f>
        <v/>
      </c>
    </row>
    <row r="561" spans="3:11" x14ac:dyDescent="0.2">
      <c r="C561" s="20" t="str">
        <f t="shared" si="37"/>
        <v/>
      </c>
      <c r="D561" s="17" t="str">
        <f>IF(OR($A561="",$B561=""),"",A561*'MPTO_working_2-way'!$G560)</f>
        <v/>
      </c>
      <c r="E561" s="22" t="str">
        <f>IF(OR($A561="",$B561=""),"",B561*'MPTO_working_2-way'!$G560)</f>
        <v/>
      </c>
      <c r="F561" s="17" t="str">
        <f>IF(OR($A561="",$B561=""),"",'MPTO_working_2-way'!D560)</f>
        <v/>
      </c>
      <c r="G561" s="22" t="str">
        <f>IF(OR($A561="",$B561=""),"",'MPTO_working_2-way'!E560)</f>
        <v/>
      </c>
      <c r="H561" s="17" t="str">
        <f>IF(OR($A561="",$B561=""),"",'OddsRatio_working_2-way'!M560)</f>
        <v/>
      </c>
      <c r="I561" s="17" t="str">
        <f>IF(OR($A561="",$B561=""),"",'OddsRatio_working_2-way'!N560)</f>
        <v/>
      </c>
      <c r="J561" s="17" t="str">
        <f>IF('Log_working_2-way'!$D560="","",A561^('Log_working_2-way'!$D560))</f>
        <v/>
      </c>
      <c r="K561" s="22" t="str">
        <f>IF('Log_working_2-way'!$D560="","",B561^('Log_working_2-way'!$D560))</f>
        <v/>
      </c>
    </row>
    <row r="562" spans="3:11" x14ac:dyDescent="0.2">
      <c r="C562" s="20" t="str">
        <f t="shared" si="37"/>
        <v/>
      </c>
      <c r="D562" s="17" t="str">
        <f>IF(OR($A562="",$B562=""),"",A562*'MPTO_working_2-way'!$G561)</f>
        <v/>
      </c>
      <c r="E562" s="22" t="str">
        <f>IF(OR($A562="",$B562=""),"",B562*'MPTO_working_2-way'!$G561)</f>
        <v/>
      </c>
      <c r="F562" s="17" t="str">
        <f>IF(OR($A562="",$B562=""),"",'MPTO_working_2-way'!D561)</f>
        <v/>
      </c>
      <c r="G562" s="22" t="str">
        <f>IF(OR($A562="",$B562=""),"",'MPTO_working_2-way'!E561)</f>
        <v/>
      </c>
      <c r="H562" s="17" t="str">
        <f>IF(OR($A562="",$B562=""),"",'OddsRatio_working_2-way'!M561)</f>
        <v/>
      </c>
      <c r="I562" s="17" t="str">
        <f>IF(OR($A562="",$B562=""),"",'OddsRatio_working_2-way'!N561)</f>
        <v/>
      </c>
      <c r="J562" s="17" t="str">
        <f>IF('Log_working_2-way'!$D561="","",A562^('Log_working_2-way'!$D561))</f>
        <v/>
      </c>
      <c r="K562" s="22" t="str">
        <f>IF('Log_working_2-way'!$D561="","",B562^('Log_working_2-way'!$D561))</f>
        <v/>
      </c>
    </row>
    <row r="563" spans="3:11" x14ac:dyDescent="0.2">
      <c r="C563" s="20" t="str">
        <f t="shared" si="37"/>
        <v/>
      </c>
      <c r="D563" s="17" t="str">
        <f>IF(OR($A563="",$B563=""),"",A563*'MPTO_working_2-way'!$G562)</f>
        <v/>
      </c>
      <c r="E563" s="22" t="str">
        <f>IF(OR($A563="",$B563=""),"",B563*'MPTO_working_2-way'!$G562)</f>
        <v/>
      </c>
      <c r="F563" s="17" t="str">
        <f>IF(OR($A563="",$B563=""),"",'MPTO_working_2-way'!D562)</f>
        <v/>
      </c>
      <c r="G563" s="22" t="str">
        <f>IF(OR($A563="",$B563=""),"",'MPTO_working_2-way'!E562)</f>
        <v/>
      </c>
      <c r="H563" s="17" t="str">
        <f>IF(OR($A563="",$B563=""),"",'OddsRatio_working_2-way'!M562)</f>
        <v/>
      </c>
      <c r="I563" s="17" t="str">
        <f>IF(OR($A563="",$B563=""),"",'OddsRatio_working_2-way'!N562)</f>
        <v/>
      </c>
      <c r="J563" s="17" t="str">
        <f>IF('Log_working_2-way'!$D562="","",A563^('Log_working_2-way'!$D562))</f>
        <v/>
      </c>
      <c r="K563" s="22" t="str">
        <f>IF('Log_working_2-way'!$D562="","",B563^('Log_working_2-way'!$D562))</f>
        <v/>
      </c>
    </row>
    <row r="564" spans="3:11" x14ac:dyDescent="0.2">
      <c r="C564" s="20" t="str">
        <f t="shared" si="37"/>
        <v/>
      </c>
      <c r="D564" s="17" t="str">
        <f>IF(OR($A564="",$B564=""),"",A564*'MPTO_working_2-way'!$G563)</f>
        <v/>
      </c>
      <c r="E564" s="22" t="str">
        <f>IF(OR($A564="",$B564=""),"",B564*'MPTO_working_2-way'!$G563)</f>
        <v/>
      </c>
      <c r="F564" s="17" t="str">
        <f>IF(OR($A564="",$B564=""),"",'MPTO_working_2-way'!D563)</f>
        <v/>
      </c>
      <c r="G564" s="22" t="str">
        <f>IF(OR($A564="",$B564=""),"",'MPTO_working_2-way'!E563)</f>
        <v/>
      </c>
      <c r="H564" s="17" t="str">
        <f>IF(OR($A564="",$B564=""),"",'OddsRatio_working_2-way'!M563)</f>
        <v/>
      </c>
      <c r="I564" s="17" t="str">
        <f>IF(OR($A564="",$B564=""),"",'OddsRatio_working_2-way'!N563)</f>
        <v/>
      </c>
      <c r="J564" s="17" t="str">
        <f>IF('Log_working_2-way'!$D563="","",A564^('Log_working_2-way'!$D563))</f>
        <v/>
      </c>
      <c r="K564" s="22" t="str">
        <f>IF('Log_working_2-way'!$D563="","",B564^('Log_working_2-way'!$D563))</f>
        <v/>
      </c>
    </row>
    <row r="565" spans="3:11" x14ac:dyDescent="0.2">
      <c r="C565" s="20" t="str">
        <f t="shared" si="37"/>
        <v/>
      </c>
      <c r="D565" s="17" t="str">
        <f>IF(OR($A565="",$B565=""),"",A565*'MPTO_working_2-way'!$G564)</f>
        <v/>
      </c>
      <c r="E565" s="22" t="str">
        <f>IF(OR($A565="",$B565=""),"",B565*'MPTO_working_2-way'!$G564)</f>
        <v/>
      </c>
      <c r="F565" s="17" t="str">
        <f>IF(OR($A565="",$B565=""),"",'MPTO_working_2-way'!D564)</f>
        <v/>
      </c>
      <c r="G565" s="22" t="str">
        <f>IF(OR($A565="",$B565=""),"",'MPTO_working_2-way'!E564)</f>
        <v/>
      </c>
      <c r="H565" s="17" t="str">
        <f>IF(OR($A565="",$B565=""),"",'OddsRatio_working_2-way'!M564)</f>
        <v/>
      </c>
      <c r="I565" s="17" t="str">
        <f>IF(OR($A565="",$B565=""),"",'OddsRatio_working_2-way'!N564)</f>
        <v/>
      </c>
      <c r="J565" s="17" t="str">
        <f>IF('Log_working_2-way'!$D564="","",A565^('Log_working_2-way'!$D564))</f>
        <v/>
      </c>
      <c r="K565" s="22" t="str">
        <f>IF('Log_working_2-way'!$D564="","",B565^('Log_working_2-way'!$D564))</f>
        <v/>
      </c>
    </row>
    <row r="566" spans="3:11" x14ac:dyDescent="0.2">
      <c r="C566" s="20" t="str">
        <f t="shared" si="37"/>
        <v/>
      </c>
      <c r="D566" s="17" t="str">
        <f>IF(OR($A566="",$B566=""),"",A566*'MPTO_working_2-way'!$G565)</f>
        <v/>
      </c>
      <c r="E566" s="22" t="str">
        <f>IF(OR($A566="",$B566=""),"",B566*'MPTO_working_2-way'!$G565)</f>
        <v/>
      </c>
      <c r="F566" s="17" t="str">
        <f>IF(OR($A566="",$B566=""),"",'MPTO_working_2-way'!D565)</f>
        <v/>
      </c>
      <c r="G566" s="22" t="str">
        <f>IF(OR($A566="",$B566=""),"",'MPTO_working_2-way'!E565)</f>
        <v/>
      </c>
      <c r="H566" s="17" t="str">
        <f>IF(OR($A566="",$B566=""),"",'OddsRatio_working_2-way'!M565)</f>
        <v/>
      </c>
      <c r="I566" s="17" t="str">
        <f>IF(OR($A566="",$B566=""),"",'OddsRatio_working_2-way'!N565)</f>
        <v/>
      </c>
      <c r="J566" s="17" t="str">
        <f>IF('Log_working_2-way'!$D565="","",A566^('Log_working_2-way'!$D565))</f>
        <v/>
      </c>
      <c r="K566" s="22" t="str">
        <f>IF('Log_working_2-way'!$D565="","",B566^('Log_working_2-way'!$D565))</f>
        <v/>
      </c>
    </row>
    <row r="567" spans="3:11" x14ac:dyDescent="0.2">
      <c r="C567" s="20" t="str">
        <f t="shared" si="37"/>
        <v/>
      </c>
      <c r="D567" s="17" t="str">
        <f>IF(OR($A567="",$B567=""),"",A567*'MPTO_working_2-way'!$G566)</f>
        <v/>
      </c>
      <c r="E567" s="22" t="str">
        <f>IF(OR($A567="",$B567=""),"",B567*'MPTO_working_2-way'!$G566)</f>
        <v/>
      </c>
      <c r="F567" s="17" t="str">
        <f>IF(OR($A567="",$B567=""),"",'MPTO_working_2-way'!D566)</f>
        <v/>
      </c>
      <c r="G567" s="22" t="str">
        <f>IF(OR($A567="",$B567=""),"",'MPTO_working_2-way'!E566)</f>
        <v/>
      </c>
      <c r="H567" s="17" t="str">
        <f>IF(OR($A567="",$B567=""),"",'OddsRatio_working_2-way'!M566)</f>
        <v/>
      </c>
      <c r="I567" s="17" t="str">
        <f>IF(OR($A567="",$B567=""),"",'OddsRatio_working_2-way'!N566)</f>
        <v/>
      </c>
      <c r="J567" s="17" t="str">
        <f>IF('Log_working_2-way'!$D566="","",A567^('Log_working_2-way'!$D566))</f>
        <v/>
      </c>
      <c r="K567" s="22" t="str">
        <f>IF('Log_working_2-way'!$D566="","",B567^('Log_working_2-way'!$D566))</f>
        <v/>
      </c>
    </row>
    <row r="568" spans="3:11" x14ac:dyDescent="0.2">
      <c r="C568" s="20" t="str">
        <f t="shared" si="37"/>
        <v/>
      </c>
      <c r="D568" s="17" t="str">
        <f>IF(OR($A568="",$B568=""),"",A568*'MPTO_working_2-way'!$G567)</f>
        <v/>
      </c>
      <c r="E568" s="22" t="str">
        <f>IF(OR($A568="",$B568=""),"",B568*'MPTO_working_2-way'!$G567)</f>
        <v/>
      </c>
      <c r="F568" s="17" t="str">
        <f>IF(OR($A568="",$B568=""),"",'MPTO_working_2-way'!D567)</f>
        <v/>
      </c>
      <c r="G568" s="22" t="str">
        <f>IF(OR($A568="",$B568=""),"",'MPTO_working_2-way'!E567)</f>
        <v/>
      </c>
      <c r="H568" s="17" t="str">
        <f>IF(OR($A568="",$B568=""),"",'OddsRatio_working_2-way'!M567)</f>
        <v/>
      </c>
      <c r="I568" s="17" t="str">
        <f>IF(OR($A568="",$B568=""),"",'OddsRatio_working_2-way'!N567)</f>
        <v/>
      </c>
      <c r="J568" s="17" t="str">
        <f>IF('Log_working_2-way'!$D567="","",A568^('Log_working_2-way'!$D567))</f>
        <v/>
      </c>
      <c r="K568" s="22" t="str">
        <f>IF('Log_working_2-way'!$D567="","",B568^('Log_working_2-way'!$D567))</f>
        <v/>
      </c>
    </row>
    <row r="569" spans="3:11" x14ac:dyDescent="0.2">
      <c r="C569" s="20" t="str">
        <f t="shared" si="37"/>
        <v/>
      </c>
      <c r="D569" s="17" t="str">
        <f>IF(OR($A569="",$B569=""),"",A569*'MPTO_working_2-way'!$G568)</f>
        <v/>
      </c>
      <c r="E569" s="22" t="str">
        <f>IF(OR($A569="",$B569=""),"",B569*'MPTO_working_2-way'!$G568)</f>
        <v/>
      </c>
      <c r="F569" s="17" t="str">
        <f>IF(OR($A569="",$B569=""),"",'MPTO_working_2-way'!D568)</f>
        <v/>
      </c>
      <c r="G569" s="22" t="str">
        <f>IF(OR($A569="",$B569=""),"",'MPTO_working_2-way'!E568)</f>
        <v/>
      </c>
      <c r="H569" s="17" t="str">
        <f>IF(OR($A569="",$B569=""),"",'OddsRatio_working_2-way'!M568)</f>
        <v/>
      </c>
      <c r="I569" s="17" t="str">
        <f>IF(OR($A569="",$B569=""),"",'OddsRatio_working_2-way'!N568)</f>
        <v/>
      </c>
      <c r="J569" s="17" t="str">
        <f>IF('Log_working_2-way'!$D568="","",A569^('Log_working_2-way'!$D568))</f>
        <v/>
      </c>
      <c r="K569" s="22" t="str">
        <f>IF('Log_working_2-way'!$D568="","",B569^('Log_working_2-way'!$D568))</f>
        <v/>
      </c>
    </row>
    <row r="570" spans="3:11" x14ac:dyDescent="0.2">
      <c r="C570" s="20" t="str">
        <f t="shared" si="37"/>
        <v/>
      </c>
      <c r="D570" s="17" t="str">
        <f>IF(OR($A570="",$B570=""),"",A570*'MPTO_working_2-way'!$G569)</f>
        <v/>
      </c>
      <c r="E570" s="22" t="str">
        <f>IF(OR($A570="",$B570=""),"",B570*'MPTO_working_2-way'!$G569)</f>
        <v/>
      </c>
      <c r="F570" s="17" t="str">
        <f>IF(OR($A570="",$B570=""),"",'MPTO_working_2-way'!D569)</f>
        <v/>
      </c>
      <c r="G570" s="22" t="str">
        <f>IF(OR($A570="",$B570=""),"",'MPTO_working_2-way'!E569)</f>
        <v/>
      </c>
      <c r="H570" s="17" t="str">
        <f>IF(OR($A570="",$B570=""),"",'OddsRatio_working_2-way'!M569)</f>
        <v/>
      </c>
      <c r="I570" s="17" t="str">
        <f>IF(OR($A570="",$B570=""),"",'OddsRatio_working_2-way'!N569)</f>
        <v/>
      </c>
      <c r="J570" s="17" t="str">
        <f>IF('Log_working_2-way'!$D569="","",A570^('Log_working_2-way'!$D569))</f>
        <v/>
      </c>
      <c r="K570" s="22" t="str">
        <f>IF('Log_working_2-way'!$D569="","",B570^('Log_working_2-way'!$D569))</f>
        <v/>
      </c>
    </row>
    <row r="571" spans="3:11" x14ac:dyDescent="0.2">
      <c r="C571" s="20" t="str">
        <f t="shared" si="37"/>
        <v/>
      </c>
      <c r="D571" s="17" t="str">
        <f>IF(OR($A571="",$B571=""),"",A571*'MPTO_working_2-way'!$G570)</f>
        <v/>
      </c>
      <c r="E571" s="22" t="str">
        <f>IF(OR($A571="",$B571=""),"",B571*'MPTO_working_2-way'!$G570)</f>
        <v/>
      </c>
      <c r="F571" s="17" t="str">
        <f>IF(OR($A571="",$B571=""),"",'MPTO_working_2-way'!D570)</f>
        <v/>
      </c>
      <c r="G571" s="22" t="str">
        <f>IF(OR($A571="",$B571=""),"",'MPTO_working_2-way'!E570)</f>
        <v/>
      </c>
      <c r="H571" s="17" t="str">
        <f>IF(OR($A571="",$B571=""),"",'OddsRatio_working_2-way'!M570)</f>
        <v/>
      </c>
      <c r="I571" s="17" t="str">
        <f>IF(OR($A571="",$B571=""),"",'OddsRatio_working_2-way'!N570)</f>
        <v/>
      </c>
      <c r="J571" s="17" t="str">
        <f>IF('Log_working_2-way'!$D570="","",A571^('Log_working_2-way'!$D570))</f>
        <v/>
      </c>
      <c r="K571" s="22" t="str">
        <f>IF('Log_working_2-way'!$D570="","",B571^('Log_working_2-way'!$D570))</f>
        <v/>
      </c>
    </row>
    <row r="572" spans="3:11" x14ac:dyDescent="0.2">
      <c r="C572" s="20" t="str">
        <f t="shared" si="37"/>
        <v/>
      </c>
      <c r="D572" s="17" t="str">
        <f>IF(OR($A572="",$B572=""),"",A572*'MPTO_working_2-way'!$G571)</f>
        <v/>
      </c>
      <c r="E572" s="22" t="str">
        <f>IF(OR($A572="",$B572=""),"",B572*'MPTO_working_2-way'!$G571)</f>
        <v/>
      </c>
      <c r="F572" s="17" t="str">
        <f>IF(OR($A572="",$B572=""),"",'MPTO_working_2-way'!D571)</f>
        <v/>
      </c>
      <c r="G572" s="22" t="str">
        <f>IF(OR($A572="",$B572=""),"",'MPTO_working_2-way'!E571)</f>
        <v/>
      </c>
      <c r="H572" s="17" t="str">
        <f>IF(OR($A572="",$B572=""),"",'OddsRatio_working_2-way'!M571)</f>
        <v/>
      </c>
      <c r="I572" s="17" t="str">
        <f>IF(OR($A572="",$B572=""),"",'OddsRatio_working_2-way'!N571)</f>
        <v/>
      </c>
      <c r="J572" s="17" t="str">
        <f>IF('Log_working_2-way'!$D571="","",A572^('Log_working_2-way'!$D571))</f>
        <v/>
      </c>
      <c r="K572" s="22" t="str">
        <f>IF('Log_working_2-way'!$D571="","",B572^('Log_working_2-way'!$D571))</f>
        <v/>
      </c>
    </row>
    <row r="573" spans="3:11" x14ac:dyDescent="0.2">
      <c r="C573" s="20" t="str">
        <f t="shared" si="37"/>
        <v/>
      </c>
      <c r="D573" s="17" t="str">
        <f>IF(OR($A573="",$B573=""),"",A573*'MPTO_working_2-way'!$G572)</f>
        <v/>
      </c>
      <c r="E573" s="22" t="str">
        <f>IF(OR($A573="",$B573=""),"",B573*'MPTO_working_2-way'!$G572)</f>
        <v/>
      </c>
      <c r="F573" s="17" t="str">
        <f>IF(OR($A573="",$B573=""),"",'MPTO_working_2-way'!D572)</f>
        <v/>
      </c>
      <c r="G573" s="22" t="str">
        <f>IF(OR($A573="",$B573=""),"",'MPTO_working_2-way'!E572)</f>
        <v/>
      </c>
      <c r="H573" s="17" t="str">
        <f>IF(OR($A573="",$B573=""),"",'OddsRatio_working_2-way'!M572)</f>
        <v/>
      </c>
      <c r="I573" s="17" t="str">
        <f>IF(OR($A573="",$B573=""),"",'OddsRatio_working_2-way'!N572)</f>
        <v/>
      </c>
      <c r="J573" s="17" t="str">
        <f>IF('Log_working_2-way'!$D572="","",A573^('Log_working_2-way'!$D572))</f>
        <v/>
      </c>
      <c r="K573" s="22" t="str">
        <f>IF('Log_working_2-way'!$D572="","",B573^('Log_working_2-way'!$D572))</f>
        <v/>
      </c>
    </row>
    <row r="574" spans="3:11" x14ac:dyDescent="0.2">
      <c r="C574" s="20" t="str">
        <f t="shared" si="37"/>
        <v/>
      </c>
      <c r="D574" s="17" t="str">
        <f>IF(OR($A574="",$B574=""),"",A574*'MPTO_working_2-way'!$G573)</f>
        <v/>
      </c>
      <c r="E574" s="22" t="str">
        <f>IF(OR($A574="",$B574=""),"",B574*'MPTO_working_2-way'!$G573)</f>
        <v/>
      </c>
      <c r="F574" s="17" t="str">
        <f>IF(OR($A574="",$B574=""),"",'MPTO_working_2-way'!D573)</f>
        <v/>
      </c>
      <c r="G574" s="22" t="str">
        <f>IF(OR($A574="",$B574=""),"",'MPTO_working_2-way'!E573)</f>
        <v/>
      </c>
      <c r="H574" s="17" t="str">
        <f>IF(OR($A574="",$B574=""),"",'OddsRatio_working_2-way'!M573)</f>
        <v/>
      </c>
      <c r="I574" s="17" t="str">
        <f>IF(OR($A574="",$B574=""),"",'OddsRatio_working_2-way'!N573)</f>
        <v/>
      </c>
      <c r="J574" s="17" t="str">
        <f>IF('Log_working_2-way'!$D573="","",A574^('Log_working_2-way'!$D573))</f>
        <v/>
      </c>
      <c r="K574" s="22" t="str">
        <f>IF('Log_working_2-way'!$D573="","",B574^('Log_working_2-way'!$D573))</f>
        <v/>
      </c>
    </row>
    <row r="575" spans="3:11" x14ac:dyDescent="0.2">
      <c r="C575" s="20" t="str">
        <f t="shared" si="37"/>
        <v/>
      </c>
      <c r="D575" s="17" t="str">
        <f>IF(OR($A575="",$B575=""),"",A575*'MPTO_working_2-way'!$G574)</f>
        <v/>
      </c>
      <c r="E575" s="22" t="str">
        <f>IF(OR($A575="",$B575=""),"",B575*'MPTO_working_2-way'!$G574)</f>
        <v/>
      </c>
      <c r="F575" s="17" t="str">
        <f>IF(OR($A575="",$B575=""),"",'MPTO_working_2-way'!D574)</f>
        <v/>
      </c>
      <c r="G575" s="22" t="str">
        <f>IF(OR($A575="",$B575=""),"",'MPTO_working_2-way'!E574)</f>
        <v/>
      </c>
      <c r="H575" s="17" t="str">
        <f>IF(OR($A575="",$B575=""),"",'OddsRatio_working_2-way'!M574)</f>
        <v/>
      </c>
      <c r="I575" s="17" t="str">
        <f>IF(OR($A575="",$B575=""),"",'OddsRatio_working_2-way'!N574)</f>
        <v/>
      </c>
      <c r="J575" s="17" t="str">
        <f>IF('Log_working_2-way'!$D574="","",A575^('Log_working_2-way'!$D574))</f>
        <v/>
      </c>
      <c r="K575" s="22" t="str">
        <f>IF('Log_working_2-way'!$D574="","",B575^('Log_working_2-way'!$D574))</f>
        <v/>
      </c>
    </row>
    <row r="576" spans="3:11" x14ac:dyDescent="0.2">
      <c r="C576" s="20" t="str">
        <f t="shared" si="37"/>
        <v/>
      </c>
      <c r="D576" s="17" t="str">
        <f>IF(OR($A576="",$B576=""),"",A576*'MPTO_working_2-way'!$G575)</f>
        <v/>
      </c>
      <c r="E576" s="22" t="str">
        <f>IF(OR($A576="",$B576=""),"",B576*'MPTO_working_2-way'!$G575)</f>
        <v/>
      </c>
      <c r="F576" s="17" t="str">
        <f>IF(OR($A576="",$B576=""),"",'MPTO_working_2-way'!D575)</f>
        <v/>
      </c>
      <c r="G576" s="22" t="str">
        <f>IF(OR($A576="",$B576=""),"",'MPTO_working_2-way'!E575)</f>
        <v/>
      </c>
      <c r="H576" s="17" t="str">
        <f>IF(OR($A576="",$B576=""),"",'OddsRatio_working_2-way'!M575)</f>
        <v/>
      </c>
      <c r="I576" s="17" t="str">
        <f>IF(OR($A576="",$B576=""),"",'OddsRatio_working_2-way'!N575)</f>
        <v/>
      </c>
      <c r="J576" s="17" t="str">
        <f>IF('Log_working_2-way'!$D575="","",A576^('Log_working_2-way'!$D575))</f>
        <v/>
      </c>
      <c r="K576" s="22" t="str">
        <f>IF('Log_working_2-way'!$D575="","",B576^('Log_working_2-way'!$D575))</f>
        <v/>
      </c>
    </row>
    <row r="577" spans="3:11" x14ac:dyDescent="0.2">
      <c r="C577" s="20" t="str">
        <f t="shared" si="37"/>
        <v/>
      </c>
      <c r="D577" s="17" t="str">
        <f>IF(OR($A577="",$B577=""),"",A577*'MPTO_working_2-way'!$G576)</f>
        <v/>
      </c>
      <c r="E577" s="22" t="str">
        <f>IF(OR($A577="",$B577=""),"",B577*'MPTO_working_2-way'!$G576)</f>
        <v/>
      </c>
      <c r="F577" s="17" t="str">
        <f>IF(OR($A577="",$B577=""),"",'MPTO_working_2-way'!D576)</f>
        <v/>
      </c>
      <c r="G577" s="22" t="str">
        <f>IF(OR($A577="",$B577=""),"",'MPTO_working_2-way'!E576)</f>
        <v/>
      </c>
      <c r="H577" s="17" t="str">
        <f>IF(OR($A577="",$B577=""),"",'OddsRatio_working_2-way'!M576)</f>
        <v/>
      </c>
      <c r="I577" s="17" t="str">
        <f>IF(OR($A577="",$B577=""),"",'OddsRatio_working_2-way'!N576)</f>
        <v/>
      </c>
      <c r="J577" s="17" t="str">
        <f>IF('Log_working_2-way'!$D576="","",A577^('Log_working_2-way'!$D576))</f>
        <v/>
      </c>
      <c r="K577" s="22" t="str">
        <f>IF('Log_working_2-way'!$D576="","",B577^('Log_working_2-way'!$D576))</f>
        <v/>
      </c>
    </row>
    <row r="578" spans="3:11" x14ac:dyDescent="0.2">
      <c r="C578" s="20" t="str">
        <f t="shared" si="37"/>
        <v/>
      </c>
      <c r="D578" s="17" t="str">
        <f>IF(OR($A578="",$B578=""),"",A578*'MPTO_working_2-way'!$G577)</f>
        <v/>
      </c>
      <c r="E578" s="22" t="str">
        <f>IF(OR($A578="",$B578=""),"",B578*'MPTO_working_2-way'!$G577)</f>
        <v/>
      </c>
      <c r="F578" s="17" t="str">
        <f>IF(OR($A578="",$B578=""),"",'MPTO_working_2-way'!D577)</f>
        <v/>
      </c>
      <c r="G578" s="22" t="str">
        <f>IF(OR($A578="",$B578=""),"",'MPTO_working_2-way'!E577)</f>
        <v/>
      </c>
      <c r="H578" s="17" t="str">
        <f>IF(OR($A578="",$B578=""),"",'OddsRatio_working_2-way'!M577)</f>
        <v/>
      </c>
      <c r="I578" s="17" t="str">
        <f>IF(OR($A578="",$B578=""),"",'OddsRatio_working_2-way'!N577)</f>
        <v/>
      </c>
      <c r="J578" s="17" t="str">
        <f>IF('Log_working_2-way'!$D577="","",A578^('Log_working_2-way'!$D577))</f>
        <v/>
      </c>
      <c r="K578" s="22" t="str">
        <f>IF('Log_working_2-way'!$D577="","",B578^('Log_working_2-way'!$D577))</f>
        <v/>
      </c>
    </row>
    <row r="579" spans="3:11" x14ac:dyDescent="0.2">
      <c r="C579" s="20" t="str">
        <f t="shared" ref="C579:C642" si="38">IF(OR($A579="",$B579=""),"",(1/A579)+(1/B579)-1)</f>
        <v/>
      </c>
      <c r="D579" s="17" t="str">
        <f>IF(OR($A579="",$B579=""),"",A579*'MPTO_working_2-way'!$G578)</f>
        <v/>
      </c>
      <c r="E579" s="22" t="str">
        <f>IF(OR($A579="",$B579=""),"",B579*'MPTO_working_2-way'!$G578)</f>
        <v/>
      </c>
      <c r="F579" s="17" t="str">
        <f>IF(OR($A579="",$B579=""),"",'MPTO_working_2-way'!D578)</f>
        <v/>
      </c>
      <c r="G579" s="22" t="str">
        <f>IF(OR($A579="",$B579=""),"",'MPTO_working_2-way'!E578)</f>
        <v/>
      </c>
      <c r="H579" s="17" t="str">
        <f>IF(OR($A579="",$B579=""),"",'OddsRatio_working_2-way'!M578)</f>
        <v/>
      </c>
      <c r="I579" s="17" t="str">
        <f>IF(OR($A579="",$B579=""),"",'OddsRatio_working_2-way'!N578)</f>
        <v/>
      </c>
      <c r="J579" s="17" t="str">
        <f>IF('Log_working_2-way'!$D578="","",A579^('Log_working_2-way'!$D578))</f>
        <v/>
      </c>
      <c r="K579" s="22" t="str">
        <f>IF('Log_working_2-way'!$D578="","",B579^('Log_working_2-way'!$D578))</f>
        <v/>
      </c>
    </row>
    <row r="580" spans="3:11" x14ac:dyDescent="0.2">
      <c r="C580" s="20" t="str">
        <f t="shared" si="38"/>
        <v/>
      </c>
      <c r="D580" s="17" t="str">
        <f>IF(OR($A580="",$B580=""),"",A580*'MPTO_working_2-way'!$G579)</f>
        <v/>
      </c>
      <c r="E580" s="22" t="str">
        <f>IF(OR($A580="",$B580=""),"",B580*'MPTO_working_2-way'!$G579)</f>
        <v/>
      </c>
      <c r="F580" s="17" t="str">
        <f>IF(OR($A580="",$B580=""),"",'MPTO_working_2-way'!D579)</f>
        <v/>
      </c>
      <c r="G580" s="22" t="str">
        <f>IF(OR($A580="",$B580=""),"",'MPTO_working_2-way'!E579)</f>
        <v/>
      </c>
      <c r="H580" s="17" t="str">
        <f>IF(OR($A580="",$B580=""),"",'OddsRatio_working_2-way'!M579)</f>
        <v/>
      </c>
      <c r="I580" s="17" t="str">
        <f>IF(OR($A580="",$B580=""),"",'OddsRatio_working_2-way'!N579)</f>
        <v/>
      </c>
      <c r="J580" s="17" t="str">
        <f>IF('Log_working_2-way'!$D579="","",A580^('Log_working_2-way'!$D579))</f>
        <v/>
      </c>
      <c r="K580" s="22" t="str">
        <f>IF('Log_working_2-way'!$D579="","",B580^('Log_working_2-way'!$D579))</f>
        <v/>
      </c>
    </row>
    <row r="581" spans="3:11" x14ac:dyDescent="0.2">
      <c r="C581" s="20" t="str">
        <f t="shared" si="38"/>
        <v/>
      </c>
      <c r="D581" s="17" t="str">
        <f>IF(OR($A581="",$B581=""),"",A581*'MPTO_working_2-way'!$G580)</f>
        <v/>
      </c>
      <c r="E581" s="22" t="str">
        <f>IF(OR($A581="",$B581=""),"",B581*'MPTO_working_2-way'!$G580)</f>
        <v/>
      </c>
      <c r="F581" s="17" t="str">
        <f>IF(OR($A581="",$B581=""),"",'MPTO_working_2-way'!D580)</f>
        <v/>
      </c>
      <c r="G581" s="22" t="str">
        <f>IF(OR($A581="",$B581=""),"",'MPTO_working_2-way'!E580)</f>
        <v/>
      </c>
      <c r="H581" s="17" t="str">
        <f>IF(OR($A581="",$B581=""),"",'OddsRatio_working_2-way'!M580)</f>
        <v/>
      </c>
      <c r="I581" s="17" t="str">
        <f>IF(OR($A581="",$B581=""),"",'OddsRatio_working_2-way'!N580)</f>
        <v/>
      </c>
      <c r="J581" s="17" t="str">
        <f>IF('Log_working_2-way'!$D580="","",A581^('Log_working_2-way'!$D580))</f>
        <v/>
      </c>
      <c r="K581" s="22" t="str">
        <f>IF('Log_working_2-way'!$D580="","",B581^('Log_working_2-way'!$D580))</f>
        <v/>
      </c>
    </row>
    <row r="582" spans="3:11" x14ac:dyDescent="0.2">
      <c r="C582" s="20" t="str">
        <f t="shared" si="38"/>
        <v/>
      </c>
      <c r="D582" s="17" t="str">
        <f>IF(OR($A582="",$B582=""),"",A582*'MPTO_working_2-way'!$G581)</f>
        <v/>
      </c>
      <c r="E582" s="22" t="str">
        <f>IF(OR($A582="",$B582=""),"",B582*'MPTO_working_2-way'!$G581)</f>
        <v/>
      </c>
      <c r="F582" s="17" t="str">
        <f>IF(OR($A582="",$B582=""),"",'MPTO_working_2-way'!D581)</f>
        <v/>
      </c>
      <c r="G582" s="22" t="str">
        <f>IF(OR($A582="",$B582=""),"",'MPTO_working_2-way'!E581)</f>
        <v/>
      </c>
      <c r="H582" s="17" t="str">
        <f>IF(OR($A582="",$B582=""),"",'OddsRatio_working_2-way'!M581)</f>
        <v/>
      </c>
      <c r="I582" s="17" t="str">
        <f>IF(OR($A582="",$B582=""),"",'OddsRatio_working_2-way'!N581)</f>
        <v/>
      </c>
      <c r="J582" s="17" t="str">
        <f>IF('Log_working_2-way'!$D581="","",A582^('Log_working_2-way'!$D581))</f>
        <v/>
      </c>
      <c r="K582" s="22" t="str">
        <f>IF('Log_working_2-way'!$D581="","",B582^('Log_working_2-way'!$D581))</f>
        <v/>
      </c>
    </row>
    <row r="583" spans="3:11" x14ac:dyDescent="0.2">
      <c r="C583" s="20" t="str">
        <f t="shared" si="38"/>
        <v/>
      </c>
      <c r="D583" s="17" t="str">
        <f>IF(OR($A583="",$B583=""),"",A583*'MPTO_working_2-way'!$G582)</f>
        <v/>
      </c>
      <c r="E583" s="22" t="str">
        <f>IF(OR($A583="",$B583=""),"",B583*'MPTO_working_2-way'!$G582)</f>
        <v/>
      </c>
      <c r="F583" s="17" t="str">
        <f>IF(OR($A583="",$B583=""),"",'MPTO_working_2-way'!D582)</f>
        <v/>
      </c>
      <c r="G583" s="22" t="str">
        <f>IF(OR($A583="",$B583=""),"",'MPTO_working_2-way'!E582)</f>
        <v/>
      </c>
      <c r="H583" s="17" t="str">
        <f>IF(OR($A583="",$B583=""),"",'OddsRatio_working_2-way'!M582)</f>
        <v/>
      </c>
      <c r="I583" s="17" t="str">
        <f>IF(OR($A583="",$B583=""),"",'OddsRatio_working_2-way'!N582)</f>
        <v/>
      </c>
      <c r="J583" s="17" t="str">
        <f>IF('Log_working_2-way'!$D582="","",A583^('Log_working_2-way'!$D582))</f>
        <v/>
      </c>
      <c r="K583" s="22" t="str">
        <f>IF('Log_working_2-way'!$D582="","",B583^('Log_working_2-way'!$D582))</f>
        <v/>
      </c>
    </row>
    <row r="584" spans="3:11" x14ac:dyDescent="0.2">
      <c r="C584" s="20" t="str">
        <f t="shared" si="38"/>
        <v/>
      </c>
      <c r="D584" s="17" t="str">
        <f>IF(OR($A584="",$B584=""),"",A584*'MPTO_working_2-way'!$G583)</f>
        <v/>
      </c>
      <c r="E584" s="22" t="str">
        <f>IF(OR($A584="",$B584=""),"",B584*'MPTO_working_2-way'!$G583)</f>
        <v/>
      </c>
      <c r="F584" s="17" t="str">
        <f>IF(OR($A584="",$B584=""),"",'MPTO_working_2-way'!D583)</f>
        <v/>
      </c>
      <c r="G584" s="22" t="str">
        <f>IF(OR($A584="",$B584=""),"",'MPTO_working_2-way'!E583)</f>
        <v/>
      </c>
      <c r="H584" s="17" t="str">
        <f>IF(OR($A584="",$B584=""),"",'OddsRatio_working_2-way'!M583)</f>
        <v/>
      </c>
      <c r="I584" s="17" t="str">
        <f>IF(OR($A584="",$B584=""),"",'OddsRatio_working_2-way'!N583)</f>
        <v/>
      </c>
      <c r="J584" s="17" t="str">
        <f>IF('Log_working_2-way'!$D583="","",A584^('Log_working_2-way'!$D583))</f>
        <v/>
      </c>
      <c r="K584" s="22" t="str">
        <f>IF('Log_working_2-way'!$D583="","",B584^('Log_working_2-way'!$D583))</f>
        <v/>
      </c>
    </row>
    <row r="585" spans="3:11" x14ac:dyDescent="0.2">
      <c r="C585" s="20" t="str">
        <f t="shared" si="38"/>
        <v/>
      </c>
      <c r="D585" s="17" t="str">
        <f>IF(OR($A585="",$B585=""),"",A585*'MPTO_working_2-way'!$G584)</f>
        <v/>
      </c>
      <c r="E585" s="22" t="str">
        <f>IF(OR($A585="",$B585=""),"",B585*'MPTO_working_2-way'!$G584)</f>
        <v/>
      </c>
      <c r="F585" s="17" t="str">
        <f>IF(OR($A585="",$B585=""),"",'MPTO_working_2-way'!D584)</f>
        <v/>
      </c>
      <c r="G585" s="22" t="str">
        <f>IF(OR($A585="",$B585=""),"",'MPTO_working_2-way'!E584)</f>
        <v/>
      </c>
      <c r="H585" s="17" t="str">
        <f>IF(OR($A585="",$B585=""),"",'OddsRatio_working_2-way'!M584)</f>
        <v/>
      </c>
      <c r="I585" s="17" t="str">
        <f>IF(OR($A585="",$B585=""),"",'OddsRatio_working_2-way'!N584)</f>
        <v/>
      </c>
      <c r="J585" s="17" t="str">
        <f>IF('Log_working_2-way'!$D584="","",A585^('Log_working_2-way'!$D584))</f>
        <v/>
      </c>
      <c r="K585" s="22" t="str">
        <f>IF('Log_working_2-way'!$D584="","",B585^('Log_working_2-way'!$D584))</f>
        <v/>
      </c>
    </row>
    <row r="586" spans="3:11" x14ac:dyDescent="0.2">
      <c r="C586" s="20" t="str">
        <f t="shared" si="38"/>
        <v/>
      </c>
      <c r="D586" s="17" t="str">
        <f>IF(OR($A586="",$B586=""),"",A586*'MPTO_working_2-way'!$G585)</f>
        <v/>
      </c>
      <c r="E586" s="22" t="str">
        <f>IF(OR($A586="",$B586=""),"",B586*'MPTO_working_2-way'!$G585)</f>
        <v/>
      </c>
      <c r="F586" s="17" t="str">
        <f>IF(OR($A586="",$B586=""),"",'MPTO_working_2-way'!D585)</f>
        <v/>
      </c>
      <c r="G586" s="22" t="str">
        <f>IF(OR($A586="",$B586=""),"",'MPTO_working_2-way'!E585)</f>
        <v/>
      </c>
      <c r="H586" s="17" t="str">
        <f>IF(OR($A586="",$B586=""),"",'OddsRatio_working_2-way'!M585)</f>
        <v/>
      </c>
      <c r="I586" s="17" t="str">
        <f>IF(OR($A586="",$B586=""),"",'OddsRatio_working_2-way'!N585)</f>
        <v/>
      </c>
      <c r="J586" s="17" t="str">
        <f>IF('Log_working_2-way'!$D585="","",A586^('Log_working_2-way'!$D585))</f>
        <v/>
      </c>
      <c r="K586" s="22" t="str">
        <f>IF('Log_working_2-way'!$D585="","",B586^('Log_working_2-way'!$D585))</f>
        <v/>
      </c>
    </row>
    <row r="587" spans="3:11" x14ac:dyDescent="0.2">
      <c r="C587" s="20" t="str">
        <f t="shared" si="38"/>
        <v/>
      </c>
      <c r="D587" s="17" t="str">
        <f>IF(OR($A587="",$B587=""),"",A587*'MPTO_working_2-way'!$G586)</f>
        <v/>
      </c>
      <c r="E587" s="22" t="str">
        <f>IF(OR($A587="",$B587=""),"",B587*'MPTO_working_2-way'!$G586)</f>
        <v/>
      </c>
      <c r="F587" s="17" t="str">
        <f>IF(OR($A587="",$B587=""),"",'MPTO_working_2-way'!D586)</f>
        <v/>
      </c>
      <c r="G587" s="22" t="str">
        <f>IF(OR($A587="",$B587=""),"",'MPTO_working_2-way'!E586)</f>
        <v/>
      </c>
      <c r="H587" s="17" t="str">
        <f>IF(OR($A587="",$B587=""),"",'OddsRatio_working_2-way'!M586)</f>
        <v/>
      </c>
      <c r="I587" s="17" t="str">
        <f>IF(OR($A587="",$B587=""),"",'OddsRatio_working_2-way'!N586)</f>
        <v/>
      </c>
      <c r="J587" s="17" t="str">
        <f>IF('Log_working_2-way'!$D586="","",A587^('Log_working_2-way'!$D586))</f>
        <v/>
      </c>
      <c r="K587" s="22" t="str">
        <f>IF('Log_working_2-way'!$D586="","",B587^('Log_working_2-way'!$D586))</f>
        <v/>
      </c>
    </row>
    <row r="588" spans="3:11" x14ac:dyDescent="0.2">
      <c r="C588" s="20" t="str">
        <f t="shared" si="38"/>
        <v/>
      </c>
      <c r="D588" s="17" t="str">
        <f>IF(OR($A588="",$B588=""),"",A588*'MPTO_working_2-way'!$G587)</f>
        <v/>
      </c>
      <c r="E588" s="22" t="str">
        <f>IF(OR($A588="",$B588=""),"",B588*'MPTO_working_2-way'!$G587)</f>
        <v/>
      </c>
      <c r="F588" s="17" t="str">
        <f>IF(OR($A588="",$B588=""),"",'MPTO_working_2-way'!D587)</f>
        <v/>
      </c>
      <c r="G588" s="22" t="str">
        <f>IF(OR($A588="",$B588=""),"",'MPTO_working_2-way'!E587)</f>
        <v/>
      </c>
      <c r="H588" s="17" t="str">
        <f>IF(OR($A588="",$B588=""),"",'OddsRatio_working_2-way'!M587)</f>
        <v/>
      </c>
      <c r="I588" s="17" t="str">
        <f>IF(OR($A588="",$B588=""),"",'OddsRatio_working_2-way'!N587)</f>
        <v/>
      </c>
      <c r="J588" s="17" t="str">
        <f>IF('Log_working_2-way'!$D587="","",A588^('Log_working_2-way'!$D587))</f>
        <v/>
      </c>
      <c r="K588" s="22" t="str">
        <f>IF('Log_working_2-way'!$D587="","",B588^('Log_working_2-way'!$D587))</f>
        <v/>
      </c>
    </row>
    <row r="589" spans="3:11" x14ac:dyDescent="0.2">
      <c r="C589" s="20" t="str">
        <f t="shared" si="38"/>
        <v/>
      </c>
      <c r="D589" s="17" t="str">
        <f>IF(OR($A589="",$B589=""),"",A589*'MPTO_working_2-way'!$G588)</f>
        <v/>
      </c>
      <c r="E589" s="22" t="str">
        <f>IF(OR($A589="",$B589=""),"",B589*'MPTO_working_2-way'!$G588)</f>
        <v/>
      </c>
      <c r="F589" s="17" t="str">
        <f>IF(OR($A589="",$B589=""),"",'MPTO_working_2-way'!D588)</f>
        <v/>
      </c>
      <c r="G589" s="22" t="str">
        <f>IF(OR($A589="",$B589=""),"",'MPTO_working_2-way'!E588)</f>
        <v/>
      </c>
      <c r="H589" s="17" t="str">
        <f>IF(OR($A589="",$B589=""),"",'OddsRatio_working_2-way'!M588)</f>
        <v/>
      </c>
      <c r="I589" s="17" t="str">
        <f>IF(OR($A589="",$B589=""),"",'OddsRatio_working_2-way'!N588)</f>
        <v/>
      </c>
      <c r="J589" s="17" t="str">
        <f>IF('Log_working_2-way'!$D588="","",A589^('Log_working_2-way'!$D588))</f>
        <v/>
      </c>
      <c r="K589" s="22" t="str">
        <f>IF('Log_working_2-way'!$D588="","",B589^('Log_working_2-way'!$D588))</f>
        <v/>
      </c>
    </row>
    <row r="590" spans="3:11" x14ac:dyDescent="0.2">
      <c r="C590" s="20" t="str">
        <f t="shared" si="38"/>
        <v/>
      </c>
      <c r="D590" s="17" t="str">
        <f>IF(OR($A590="",$B590=""),"",A590*'MPTO_working_2-way'!$G589)</f>
        <v/>
      </c>
      <c r="E590" s="22" t="str">
        <f>IF(OR($A590="",$B590=""),"",B590*'MPTO_working_2-way'!$G589)</f>
        <v/>
      </c>
      <c r="F590" s="17" t="str">
        <f>IF(OR($A590="",$B590=""),"",'MPTO_working_2-way'!D589)</f>
        <v/>
      </c>
      <c r="G590" s="22" t="str">
        <f>IF(OR($A590="",$B590=""),"",'MPTO_working_2-way'!E589)</f>
        <v/>
      </c>
      <c r="H590" s="17" t="str">
        <f>IF(OR($A590="",$B590=""),"",'OddsRatio_working_2-way'!M589)</f>
        <v/>
      </c>
      <c r="I590" s="17" t="str">
        <f>IF(OR($A590="",$B590=""),"",'OddsRatio_working_2-way'!N589)</f>
        <v/>
      </c>
      <c r="J590" s="17" t="str">
        <f>IF('Log_working_2-way'!$D589="","",A590^('Log_working_2-way'!$D589))</f>
        <v/>
      </c>
      <c r="K590" s="22" t="str">
        <f>IF('Log_working_2-way'!$D589="","",B590^('Log_working_2-way'!$D589))</f>
        <v/>
      </c>
    </row>
    <row r="591" spans="3:11" x14ac:dyDescent="0.2">
      <c r="C591" s="20" t="str">
        <f t="shared" si="38"/>
        <v/>
      </c>
      <c r="D591" s="17" t="str">
        <f>IF(OR($A591="",$B591=""),"",A591*'MPTO_working_2-way'!$G590)</f>
        <v/>
      </c>
      <c r="E591" s="22" t="str">
        <f>IF(OR($A591="",$B591=""),"",B591*'MPTO_working_2-way'!$G590)</f>
        <v/>
      </c>
      <c r="F591" s="17" t="str">
        <f>IF(OR($A591="",$B591=""),"",'MPTO_working_2-way'!D590)</f>
        <v/>
      </c>
      <c r="G591" s="22" t="str">
        <f>IF(OR($A591="",$B591=""),"",'MPTO_working_2-way'!E590)</f>
        <v/>
      </c>
      <c r="H591" s="17" t="str">
        <f>IF(OR($A591="",$B591=""),"",'OddsRatio_working_2-way'!M590)</f>
        <v/>
      </c>
      <c r="I591" s="17" t="str">
        <f>IF(OR($A591="",$B591=""),"",'OddsRatio_working_2-way'!N590)</f>
        <v/>
      </c>
      <c r="J591" s="17" t="str">
        <f>IF('Log_working_2-way'!$D590="","",A591^('Log_working_2-way'!$D590))</f>
        <v/>
      </c>
      <c r="K591" s="22" t="str">
        <f>IF('Log_working_2-way'!$D590="","",B591^('Log_working_2-way'!$D590))</f>
        <v/>
      </c>
    </row>
    <row r="592" spans="3:11" x14ac:dyDescent="0.2">
      <c r="C592" s="20" t="str">
        <f t="shared" si="38"/>
        <v/>
      </c>
      <c r="D592" s="17" t="str">
        <f>IF(OR($A592="",$B592=""),"",A592*'MPTO_working_2-way'!$G591)</f>
        <v/>
      </c>
      <c r="E592" s="22" t="str">
        <f>IF(OR($A592="",$B592=""),"",B592*'MPTO_working_2-way'!$G591)</f>
        <v/>
      </c>
      <c r="F592" s="17" t="str">
        <f>IF(OR($A592="",$B592=""),"",'MPTO_working_2-way'!D591)</f>
        <v/>
      </c>
      <c r="G592" s="22" t="str">
        <f>IF(OR($A592="",$B592=""),"",'MPTO_working_2-way'!E591)</f>
        <v/>
      </c>
      <c r="H592" s="17" t="str">
        <f>IF(OR($A592="",$B592=""),"",'OddsRatio_working_2-way'!M591)</f>
        <v/>
      </c>
      <c r="I592" s="17" t="str">
        <f>IF(OR($A592="",$B592=""),"",'OddsRatio_working_2-way'!N591)</f>
        <v/>
      </c>
      <c r="J592" s="17" t="str">
        <f>IF('Log_working_2-way'!$D591="","",A592^('Log_working_2-way'!$D591))</f>
        <v/>
      </c>
      <c r="K592" s="22" t="str">
        <f>IF('Log_working_2-way'!$D591="","",B592^('Log_working_2-way'!$D591))</f>
        <v/>
      </c>
    </row>
    <row r="593" spans="3:11" x14ac:dyDescent="0.2">
      <c r="C593" s="20" t="str">
        <f t="shared" si="38"/>
        <v/>
      </c>
      <c r="D593" s="17" t="str">
        <f>IF(OR($A593="",$B593=""),"",A593*'MPTO_working_2-way'!$G592)</f>
        <v/>
      </c>
      <c r="E593" s="22" t="str">
        <f>IF(OR($A593="",$B593=""),"",B593*'MPTO_working_2-way'!$G592)</f>
        <v/>
      </c>
      <c r="F593" s="17" t="str">
        <f>IF(OR($A593="",$B593=""),"",'MPTO_working_2-way'!D592)</f>
        <v/>
      </c>
      <c r="G593" s="22" t="str">
        <f>IF(OR($A593="",$B593=""),"",'MPTO_working_2-way'!E592)</f>
        <v/>
      </c>
      <c r="H593" s="17" t="str">
        <f>IF(OR($A593="",$B593=""),"",'OddsRatio_working_2-way'!M592)</f>
        <v/>
      </c>
      <c r="I593" s="17" t="str">
        <f>IF(OR($A593="",$B593=""),"",'OddsRatio_working_2-way'!N592)</f>
        <v/>
      </c>
      <c r="J593" s="17" t="str">
        <f>IF('Log_working_2-way'!$D592="","",A593^('Log_working_2-way'!$D592))</f>
        <v/>
      </c>
      <c r="K593" s="22" t="str">
        <f>IF('Log_working_2-way'!$D592="","",B593^('Log_working_2-way'!$D592))</f>
        <v/>
      </c>
    </row>
    <row r="594" spans="3:11" x14ac:dyDescent="0.2">
      <c r="C594" s="20" t="str">
        <f t="shared" si="38"/>
        <v/>
      </c>
      <c r="D594" s="17" t="str">
        <f>IF(OR($A594="",$B594=""),"",A594*'MPTO_working_2-way'!$G593)</f>
        <v/>
      </c>
      <c r="E594" s="22" t="str">
        <f>IF(OR($A594="",$B594=""),"",B594*'MPTO_working_2-way'!$G593)</f>
        <v/>
      </c>
      <c r="F594" s="17" t="str">
        <f>IF(OR($A594="",$B594=""),"",'MPTO_working_2-way'!D593)</f>
        <v/>
      </c>
      <c r="G594" s="22" t="str">
        <f>IF(OR($A594="",$B594=""),"",'MPTO_working_2-way'!E593)</f>
        <v/>
      </c>
      <c r="H594" s="17" t="str">
        <f>IF(OR($A594="",$B594=""),"",'OddsRatio_working_2-way'!M593)</f>
        <v/>
      </c>
      <c r="I594" s="17" t="str">
        <f>IF(OR($A594="",$B594=""),"",'OddsRatio_working_2-way'!N593)</f>
        <v/>
      </c>
      <c r="J594" s="17" t="str">
        <f>IF('Log_working_2-way'!$D593="","",A594^('Log_working_2-way'!$D593))</f>
        <v/>
      </c>
      <c r="K594" s="22" t="str">
        <f>IF('Log_working_2-way'!$D593="","",B594^('Log_working_2-way'!$D593))</f>
        <v/>
      </c>
    </row>
    <row r="595" spans="3:11" x14ac:dyDescent="0.2">
      <c r="C595" s="20" t="str">
        <f t="shared" si="38"/>
        <v/>
      </c>
      <c r="D595" s="17" t="str">
        <f>IF(OR($A595="",$B595=""),"",A595*'MPTO_working_2-way'!$G594)</f>
        <v/>
      </c>
      <c r="E595" s="22" t="str">
        <f>IF(OR($A595="",$B595=""),"",B595*'MPTO_working_2-way'!$G594)</f>
        <v/>
      </c>
      <c r="F595" s="17" t="str">
        <f>IF(OR($A595="",$B595=""),"",'MPTO_working_2-way'!D594)</f>
        <v/>
      </c>
      <c r="G595" s="22" t="str">
        <f>IF(OR($A595="",$B595=""),"",'MPTO_working_2-way'!E594)</f>
        <v/>
      </c>
      <c r="H595" s="17" t="str">
        <f>IF(OR($A595="",$B595=""),"",'OddsRatio_working_2-way'!M594)</f>
        <v/>
      </c>
      <c r="I595" s="17" t="str">
        <f>IF(OR($A595="",$B595=""),"",'OddsRatio_working_2-way'!N594)</f>
        <v/>
      </c>
      <c r="J595" s="17" t="str">
        <f>IF('Log_working_2-way'!$D594="","",A595^('Log_working_2-way'!$D594))</f>
        <v/>
      </c>
      <c r="K595" s="22" t="str">
        <f>IF('Log_working_2-way'!$D594="","",B595^('Log_working_2-way'!$D594))</f>
        <v/>
      </c>
    </row>
    <row r="596" spans="3:11" x14ac:dyDescent="0.2">
      <c r="C596" s="20" t="str">
        <f t="shared" si="38"/>
        <v/>
      </c>
      <c r="D596" s="17" t="str">
        <f>IF(OR($A596="",$B596=""),"",A596*'MPTO_working_2-way'!$G595)</f>
        <v/>
      </c>
      <c r="E596" s="22" t="str">
        <f>IF(OR($A596="",$B596=""),"",B596*'MPTO_working_2-way'!$G595)</f>
        <v/>
      </c>
      <c r="F596" s="17" t="str">
        <f>IF(OR($A596="",$B596=""),"",'MPTO_working_2-way'!D595)</f>
        <v/>
      </c>
      <c r="G596" s="22" t="str">
        <f>IF(OR($A596="",$B596=""),"",'MPTO_working_2-way'!E595)</f>
        <v/>
      </c>
      <c r="H596" s="17" t="str">
        <f>IF(OR($A596="",$B596=""),"",'OddsRatio_working_2-way'!M595)</f>
        <v/>
      </c>
      <c r="I596" s="17" t="str">
        <f>IF(OR($A596="",$B596=""),"",'OddsRatio_working_2-way'!N595)</f>
        <v/>
      </c>
      <c r="J596" s="17" t="str">
        <f>IF('Log_working_2-way'!$D595="","",A596^('Log_working_2-way'!$D595))</f>
        <v/>
      </c>
      <c r="K596" s="22" t="str">
        <f>IF('Log_working_2-way'!$D595="","",B596^('Log_working_2-way'!$D595))</f>
        <v/>
      </c>
    </row>
    <row r="597" spans="3:11" x14ac:dyDescent="0.2">
      <c r="C597" s="20" t="str">
        <f t="shared" si="38"/>
        <v/>
      </c>
      <c r="D597" s="17" t="str">
        <f>IF(OR($A597="",$B597=""),"",A597*'MPTO_working_2-way'!$G596)</f>
        <v/>
      </c>
      <c r="E597" s="22" t="str">
        <f>IF(OR($A597="",$B597=""),"",B597*'MPTO_working_2-way'!$G596)</f>
        <v/>
      </c>
      <c r="F597" s="17" t="str">
        <f>IF(OR($A597="",$B597=""),"",'MPTO_working_2-way'!D596)</f>
        <v/>
      </c>
      <c r="G597" s="22" t="str">
        <f>IF(OR($A597="",$B597=""),"",'MPTO_working_2-way'!E596)</f>
        <v/>
      </c>
      <c r="H597" s="17" t="str">
        <f>IF(OR($A597="",$B597=""),"",'OddsRatio_working_2-way'!M596)</f>
        <v/>
      </c>
      <c r="I597" s="17" t="str">
        <f>IF(OR($A597="",$B597=""),"",'OddsRatio_working_2-way'!N596)</f>
        <v/>
      </c>
      <c r="J597" s="17" t="str">
        <f>IF('Log_working_2-way'!$D596="","",A597^('Log_working_2-way'!$D596))</f>
        <v/>
      </c>
      <c r="K597" s="22" t="str">
        <f>IF('Log_working_2-way'!$D596="","",B597^('Log_working_2-way'!$D596))</f>
        <v/>
      </c>
    </row>
    <row r="598" spans="3:11" x14ac:dyDescent="0.2">
      <c r="C598" s="20" t="str">
        <f t="shared" si="38"/>
        <v/>
      </c>
      <c r="D598" s="17" t="str">
        <f>IF(OR($A598="",$B598=""),"",A598*'MPTO_working_2-way'!$G597)</f>
        <v/>
      </c>
      <c r="E598" s="22" t="str">
        <f>IF(OR($A598="",$B598=""),"",B598*'MPTO_working_2-way'!$G597)</f>
        <v/>
      </c>
      <c r="F598" s="17" t="str">
        <f>IF(OR($A598="",$B598=""),"",'MPTO_working_2-way'!D597)</f>
        <v/>
      </c>
      <c r="G598" s="22" t="str">
        <f>IF(OR($A598="",$B598=""),"",'MPTO_working_2-way'!E597)</f>
        <v/>
      </c>
      <c r="H598" s="17" t="str">
        <f>IF(OR($A598="",$B598=""),"",'OddsRatio_working_2-way'!M597)</f>
        <v/>
      </c>
      <c r="I598" s="17" t="str">
        <f>IF(OR($A598="",$B598=""),"",'OddsRatio_working_2-way'!N597)</f>
        <v/>
      </c>
      <c r="J598" s="17" t="str">
        <f>IF('Log_working_2-way'!$D597="","",A598^('Log_working_2-way'!$D597))</f>
        <v/>
      </c>
      <c r="K598" s="22" t="str">
        <f>IF('Log_working_2-way'!$D597="","",B598^('Log_working_2-way'!$D597))</f>
        <v/>
      </c>
    </row>
    <row r="599" spans="3:11" x14ac:dyDescent="0.2">
      <c r="C599" s="20" t="str">
        <f t="shared" si="38"/>
        <v/>
      </c>
      <c r="D599" s="17" t="str">
        <f>IF(OR($A599="",$B599=""),"",A599*'MPTO_working_2-way'!$G598)</f>
        <v/>
      </c>
      <c r="E599" s="22" t="str">
        <f>IF(OR($A599="",$B599=""),"",B599*'MPTO_working_2-way'!$G598)</f>
        <v/>
      </c>
      <c r="F599" s="17" t="str">
        <f>IF(OR($A599="",$B599=""),"",'MPTO_working_2-way'!D598)</f>
        <v/>
      </c>
      <c r="G599" s="22" t="str">
        <f>IF(OR($A599="",$B599=""),"",'MPTO_working_2-way'!E598)</f>
        <v/>
      </c>
      <c r="H599" s="17" t="str">
        <f>IF(OR($A599="",$B599=""),"",'OddsRatio_working_2-way'!M598)</f>
        <v/>
      </c>
      <c r="I599" s="17" t="str">
        <f>IF(OR($A599="",$B599=""),"",'OddsRatio_working_2-way'!N598)</f>
        <v/>
      </c>
      <c r="J599" s="17" t="str">
        <f>IF('Log_working_2-way'!$D598="","",A599^('Log_working_2-way'!$D598))</f>
        <v/>
      </c>
      <c r="K599" s="22" t="str">
        <f>IF('Log_working_2-way'!$D598="","",B599^('Log_working_2-way'!$D598))</f>
        <v/>
      </c>
    </row>
    <row r="600" spans="3:11" x14ac:dyDescent="0.2">
      <c r="C600" s="20" t="str">
        <f t="shared" si="38"/>
        <v/>
      </c>
      <c r="D600" s="17" t="str">
        <f>IF(OR($A600="",$B600=""),"",A600*'MPTO_working_2-way'!$G599)</f>
        <v/>
      </c>
      <c r="E600" s="22" t="str">
        <f>IF(OR($A600="",$B600=""),"",B600*'MPTO_working_2-way'!$G599)</f>
        <v/>
      </c>
      <c r="F600" s="17" t="str">
        <f>IF(OR($A600="",$B600=""),"",'MPTO_working_2-way'!D599)</f>
        <v/>
      </c>
      <c r="G600" s="22" t="str">
        <f>IF(OR($A600="",$B600=""),"",'MPTO_working_2-way'!E599)</f>
        <v/>
      </c>
      <c r="H600" s="17" t="str">
        <f>IF(OR($A600="",$B600=""),"",'OddsRatio_working_2-way'!M599)</f>
        <v/>
      </c>
      <c r="I600" s="17" t="str">
        <f>IF(OR($A600="",$B600=""),"",'OddsRatio_working_2-way'!N599)</f>
        <v/>
      </c>
      <c r="J600" s="17" t="str">
        <f>IF('Log_working_2-way'!$D599="","",A600^('Log_working_2-way'!$D599))</f>
        <v/>
      </c>
      <c r="K600" s="22" t="str">
        <f>IF('Log_working_2-way'!$D599="","",B600^('Log_working_2-way'!$D599))</f>
        <v/>
      </c>
    </row>
    <row r="601" spans="3:11" x14ac:dyDescent="0.2">
      <c r="C601" s="20" t="str">
        <f t="shared" si="38"/>
        <v/>
      </c>
      <c r="D601" s="17" t="str">
        <f>IF(OR($A601="",$B601=""),"",A601*'MPTO_working_2-way'!$G600)</f>
        <v/>
      </c>
      <c r="E601" s="22" t="str">
        <f>IF(OR($A601="",$B601=""),"",B601*'MPTO_working_2-way'!$G600)</f>
        <v/>
      </c>
      <c r="F601" s="17" t="str">
        <f>IF(OR($A601="",$B601=""),"",'MPTO_working_2-way'!D600)</f>
        <v/>
      </c>
      <c r="G601" s="22" t="str">
        <f>IF(OR($A601="",$B601=""),"",'MPTO_working_2-way'!E600)</f>
        <v/>
      </c>
      <c r="H601" s="17" t="str">
        <f>IF(OR($A601="",$B601=""),"",'OddsRatio_working_2-way'!M600)</f>
        <v/>
      </c>
      <c r="I601" s="17" t="str">
        <f>IF(OR($A601="",$B601=""),"",'OddsRatio_working_2-way'!N600)</f>
        <v/>
      </c>
      <c r="J601" s="17" t="str">
        <f>IF('Log_working_2-way'!$D600="","",A601^('Log_working_2-way'!$D600))</f>
        <v/>
      </c>
      <c r="K601" s="22" t="str">
        <f>IF('Log_working_2-way'!$D600="","",B601^('Log_working_2-way'!$D600))</f>
        <v/>
      </c>
    </row>
    <row r="602" spans="3:11" x14ac:dyDescent="0.2">
      <c r="C602" s="20" t="str">
        <f t="shared" si="38"/>
        <v/>
      </c>
      <c r="D602" s="17" t="str">
        <f>IF(OR($A602="",$B602=""),"",A602*'MPTO_working_2-way'!$G601)</f>
        <v/>
      </c>
      <c r="E602" s="22" t="str">
        <f>IF(OR($A602="",$B602=""),"",B602*'MPTO_working_2-way'!$G601)</f>
        <v/>
      </c>
      <c r="F602" s="17" t="str">
        <f>IF(OR($A602="",$B602=""),"",'MPTO_working_2-way'!D601)</f>
        <v/>
      </c>
      <c r="G602" s="22" t="str">
        <f>IF(OR($A602="",$B602=""),"",'MPTO_working_2-way'!E601)</f>
        <v/>
      </c>
      <c r="H602" s="17" t="str">
        <f>IF(OR($A602="",$B602=""),"",'OddsRatio_working_2-way'!M601)</f>
        <v/>
      </c>
      <c r="I602" s="17" t="str">
        <f>IF(OR($A602="",$B602=""),"",'OddsRatio_working_2-way'!N601)</f>
        <v/>
      </c>
      <c r="J602" s="17" t="str">
        <f>IF('Log_working_2-way'!$D601="","",A602^('Log_working_2-way'!$D601))</f>
        <v/>
      </c>
      <c r="K602" s="22" t="str">
        <f>IF('Log_working_2-way'!$D601="","",B602^('Log_working_2-way'!$D601))</f>
        <v/>
      </c>
    </row>
    <row r="603" spans="3:11" x14ac:dyDescent="0.2">
      <c r="C603" s="20" t="str">
        <f t="shared" si="38"/>
        <v/>
      </c>
      <c r="D603" s="17" t="str">
        <f>IF(OR($A603="",$B603=""),"",A603*'MPTO_working_2-way'!$G602)</f>
        <v/>
      </c>
      <c r="E603" s="22" t="str">
        <f>IF(OR($A603="",$B603=""),"",B603*'MPTO_working_2-way'!$G602)</f>
        <v/>
      </c>
      <c r="F603" s="17" t="str">
        <f>IF(OR($A603="",$B603=""),"",'MPTO_working_2-way'!D602)</f>
        <v/>
      </c>
      <c r="G603" s="22" t="str">
        <f>IF(OR($A603="",$B603=""),"",'MPTO_working_2-way'!E602)</f>
        <v/>
      </c>
      <c r="H603" s="17" t="str">
        <f>IF(OR($A603="",$B603=""),"",'OddsRatio_working_2-way'!M602)</f>
        <v/>
      </c>
      <c r="I603" s="17" t="str">
        <f>IF(OR($A603="",$B603=""),"",'OddsRatio_working_2-way'!N602)</f>
        <v/>
      </c>
      <c r="J603" s="17" t="str">
        <f>IF('Log_working_2-way'!$D602="","",A603^('Log_working_2-way'!$D602))</f>
        <v/>
      </c>
      <c r="K603" s="22" t="str">
        <f>IF('Log_working_2-way'!$D602="","",B603^('Log_working_2-way'!$D602))</f>
        <v/>
      </c>
    </row>
    <row r="604" spans="3:11" x14ac:dyDescent="0.2">
      <c r="C604" s="20" t="str">
        <f t="shared" si="38"/>
        <v/>
      </c>
      <c r="D604" s="17" t="str">
        <f>IF(OR($A604="",$B604=""),"",A604*'MPTO_working_2-way'!$G603)</f>
        <v/>
      </c>
      <c r="E604" s="22" t="str">
        <f>IF(OR($A604="",$B604=""),"",B604*'MPTO_working_2-way'!$G603)</f>
        <v/>
      </c>
      <c r="F604" s="17" t="str">
        <f>IF(OR($A604="",$B604=""),"",'MPTO_working_2-way'!D603)</f>
        <v/>
      </c>
      <c r="G604" s="22" t="str">
        <f>IF(OR($A604="",$B604=""),"",'MPTO_working_2-way'!E603)</f>
        <v/>
      </c>
      <c r="H604" s="17" t="str">
        <f>IF(OR($A604="",$B604=""),"",'OddsRatio_working_2-way'!M603)</f>
        <v/>
      </c>
      <c r="I604" s="17" t="str">
        <f>IF(OR($A604="",$B604=""),"",'OddsRatio_working_2-way'!N603)</f>
        <v/>
      </c>
      <c r="J604" s="17" t="str">
        <f>IF('Log_working_2-way'!$D603="","",A604^('Log_working_2-way'!$D603))</f>
        <v/>
      </c>
      <c r="K604" s="22" t="str">
        <f>IF('Log_working_2-way'!$D603="","",B604^('Log_working_2-way'!$D603))</f>
        <v/>
      </c>
    </row>
    <row r="605" spans="3:11" x14ac:dyDescent="0.2">
      <c r="C605" s="20" t="str">
        <f t="shared" si="38"/>
        <v/>
      </c>
      <c r="D605" s="17" t="str">
        <f>IF(OR($A605="",$B605=""),"",A605*'MPTO_working_2-way'!$G604)</f>
        <v/>
      </c>
      <c r="E605" s="22" t="str">
        <f>IF(OR($A605="",$B605=""),"",B605*'MPTO_working_2-way'!$G604)</f>
        <v/>
      </c>
      <c r="F605" s="17" t="str">
        <f>IF(OR($A605="",$B605=""),"",'MPTO_working_2-way'!D604)</f>
        <v/>
      </c>
      <c r="G605" s="22" t="str">
        <f>IF(OR($A605="",$B605=""),"",'MPTO_working_2-way'!E604)</f>
        <v/>
      </c>
      <c r="H605" s="17" t="str">
        <f>IF(OR($A605="",$B605=""),"",'OddsRatio_working_2-way'!M604)</f>
        <v/>
      </c>
      <c r="I605" s="17" t="str">
        <f>IF(OR($A605="",$B605=""),"",'OddsRatio_working_2-way'!N604)</f>
        <v/>
      </c>
      <c r="J605" s="17" t="str">
        <f>IF('Log_working_2-way'!$D604="","",A605^('Log_working_2-way'!$D604))</f>
        <v/>
      </c>
      <c r="K605" s="22" t="str">
        <f>IF('Log_working_2-way'!$D604="","",B605^('Log_working_2-way'!$D604))</f>
        <v/>
      </c>
    </row>
    <row r="606" spans="3:11" x14ac:dyDescent="0.2">
      <c r="C606" s="20" t="str">
        <f t="shared" si="38"/>
        <v/>
      </c>
      <c r="D606" s="17" t="str">
        <f>IF(OR($A606="",$B606=""),"",A606*'MPTO_working_2-way'!$G605)</f>
        <v/>
      </c>
      <c r="E606" s="22" t="str">
        <f>IF(OR($A606="",$B606=""),"",B606*'MPTO_working_2-way'!$G605)</f>
        <v/>
      </c>
      <c r="F606" s="17" t="str">
        <f>IF(OR($A606="",$B606=""),"",'MPTO_working_2-way'!D605)</f>
        <v/>
      </c>
      <c r="G606" s="22" t="str">
        <f>IF(OR($A606="",$B606=""),"",'MPTO_working_2-way'!E605)</f>
        <v/>
      </c>
      <c r="H606" s="17" t="str">
        <f>IF(OR($A606="",$B606=""),"",'OddsRatio_working_2-way'!M605)</f>
        <v/>
      </c>
      <c r="I606" s="17" t="str">
        <f>IF(OR($A606="",$B606=""),"",'OddsRatio_working_2-way'!N605)</f>
        <v/>
      </c>
      <c r="J606" s="17" t="str">
        <f>IF('Log_working_2-way'!$D605="","",A606^('Log_working_2-way'!$D605))</f>
        <v/>
      </c>
      <c r="K606" s="22" t="str">
        <f>IF('Log_working_2-way'!$D605="","",B606^('Log_working_2-way'!$D605))</f>
        <v/>
      </c>
    </row>
    <row r="607" spans="3:11" x14ac:dyDescent="0.2">
      <c r="C607" s="20" t="str">
        <f t="shared" si="38"/>
        <v/>
      </c>
      <c r="D607" s="17" t="str">
        <f>IF(OR($A607="",$B607=""),"",A607*'MPTO_working_2-way'!$G606)</f>
        <v/>
      </c>
      <c r="E607" s="22" t="str">
        <f>IF(OR($A607="",$B607=""),"",B607*'MPTO_working_2-way'!$G606)</f>
        <v/>
      </c>
      <c r="F607" s="17" t="str">
        <f>IF(OR($A607="",$B607=""),"",'MPTO_working_2-way'!D606)</f>
        <v/>
      </c>
      <c r="G607" s="22" t="str">
        <f>IF(OR($A607="",$B607=""),"",'MPTO_working_2-way'!E606)</f>
        <v/>
      </c>
      <c r="H607" s="17" t="str">
        <f>IF(OR($A607="",$B607=""),"",'OddsRatio_working_2-way'!M606)</f>
        <v/>
      </c>
      <c r="I607" s="17" t="str">
        <f>IF(OR($A607="",$B607=""),"",'OddsRatio_working_2-way'!N606)</f>
        <v/>
      </c>
      <c r="J607" s="17" t="str">
        <f>IF('Log_working_2-way'!$D606="","",A607^('Log_working_2-way'!$D606))</f>
        <v/>
      </c>
      <c r="K607" s="22" t="str">
        <f>IF('Log_working_2-way'!$D606="","",B607^('Log_working_2-way'!$D606))</f>
        <v/>
      </c>
    </row>
    <row r="608" spans="3:11" x14ac:dyDescent="0.2">
      <c r="C608" s="20" t="str">
        <f t="shared" si="38"/>
        <v/>
      </c>
      <c r="D608" s="17" t="str">
        <f>IF(OR($A608="",$B608=""),"",A608*'MPTO_working_2-way'!$G607)</f>
        <v/>
      </c>
      <c r="E608" s="22" t="str">
        <f>IF(OR($A608="",$B608=""),"",B608*'MPTO_working_2-way'!$G607)</f>
        <v/>
      </c>
      <c r="F608" s="17" t="str">
        <f>IF(OR($A608="",$B608=""),"",'MPTO_working_2-way'!D607)</f>
        <v/>
      </c>
      <c r="G608" s="22" t="str">
        <f>IF(OR($A608="",$B608=""),"",'MPTO_working_2-way'!E607)</f>
        <v/>
      </c>
      <c r="H608" s="17" t="str">
        <f>IF(OR($A608="",$B608=""),"",'OddsRatio_working_2-way'!M607)</f>
        <v/>
      </c>
      <c r="I608" s="17" t="str">
        <f>IF(OR($A608="",$B608=""),"",'OddsRatio_working_2-way'!N607)</f>
        <v/>
      </c>
      <c r="J608" s="17" t="str">
        <f>IF('Log_working_2-way'!$D607="","",A608^('Log_working_2-way'!$D607))</f>
        <v/>
      </c>
      <c r="K608" s="22" t="str">
        <f>IF('Log_working_2-way'!$D607="","",B608^('Log_working_2-way'!$D607))</f>
        <v/>
      </c>
    </row>
    <row r="609" spans="3:11" x14ac:dyDescent="0.2">
      <c r="C609" s="20" t="str">
        <f t="shared" si="38"/>
        <v/>
      </c>
      <c r="D609" s="17" t="str">
        <f>IF(OR($A609="",$B609=""),"",A609*'MPTO_working_2-way'!$G608)</f>
        <v/>
      </c>
      <c r="E609" s="22" t="str">
        <f>IF(OR($A609="",$B609=""),"",B609*'MPTO_working_2-way'!$G608)</f>
        <v/>
      </c>
      <c r="F609" s="17" t="str">
        <f>IF(OR($A609="",$B609=""),"",'MPTO_working_2-way'!D608)</f>
        <v/>
      </c>
      <c r="G609" s="22" t="str">
        <f>IF(OR($A609="",$B609=""),"",'MPTO_working_2-way'!E608)</f>
        <v/>
      </c>
      <c r="H609" s="17" t="str">
        <f>IF(OR($A609="",$B609=""),"",'OddsRatio_working_2-way'!M608)</f>
        <v/>
      </c>
      <c r="I609" s="17" t="str">
        <f>IF(OR($A609="",$B609=""),"",'OddsRatio_working_2-way'!N608)</f>
        <v/>
      </c>
      <c r="J609" s="17" t="str">
        <f>IF('Log_working_2-way'!$D608="","",A609^('Log_working_2-way'!$D608))</f>
        <v/>
      </c>
      <c r="K609" s="22" t="str">
        <f>IF('Log_working_2-way'!$D608="","",B609^('Log_working_2-way'!$D608))</f>
        <v/>
      </c>
    </row>
    <row r="610" spans="3:11" x14ac:dyDescent="0.2">
      <c r="C610" s="20" t="str">
        <f t="shared" si="38"/>
        <v/>
      </c>
      <c r="D610" s="17" t="str">
        <f>IF(OR($A610="",$B610=""),"",A610*'MPTO_working_2-way'!$G609)</f>
        <v/>
      </c>
      <c r="E610" s="22" t="str">
        <f>IF(OR($A610="",$B610=""),"",B610*'MPTO_working_2-way'!$G609)</f>
        <v/>
      </c>
      <c r="F610" s="17" t="str">
        <f>IF(OR($A610="",$B610=""),"",'MPTO_working_2-way'!D609)</f>
        <v/>
      </c>
      <c r="G610" s="22" t="str">
        <f>IF(OR($A610="",$B610=""),"",'MPTO_working_2-way'!E609)</f>
        <v/>
      </c>
      <c r="H610" s="17" t="str">
        <f>IF(OR($A610="",$B610=""),"",'OddsRatio_working_2-way'!M609)</f>
        <v/>
      </c>
      <c r="I610" s="17" t="str">
        <f>IF(OR($A610="",$B610=""),"",'OddsRatio_working_2-way'!N609)</f>
        <v/>
      </c>
      <c r="J610" s="17" t="str">
        <f>IF('Log_working_2-way'!$D609="","",A610^('Log_working_2-way'!$D609))</f>
        <v/>
      </c>
      <c r="K610" s="22" t="str">
        <f>IF('Log_working_2-way'!$D609="","",B610^('Log_working_2-way'!$D609))</f>
        <v/>
      </c>
    </row>
    <row r="611" spans="3:11" x14ac:dyDescent="0.2">
      <c r="C611" s="20" t="str">
        <f t="shared" si="38"/>
        <v/>
      </c>
      <c r="D611" s="17" t="str">
        <f>IF(OR($A611="",$B611=""),"",A611*'MPTO_working_2-way'!$G610)</f>
        <v/>
      </c>
      <c r="E611" s="22" t="str">
        <f>IF(OR($A611="",$B611=""),"",B611*'MPTO_working_2-way'!$G610)</f>
        <v/>
      </c>
      <c r="F611" s="17" t="str">
        <f>IF(OR($A611="",$B611=""),"",'MPTO_working_2-way'!D610)</f>
        <v/>
      </c>
      <c r="G611" s="22" t="str">
        <f>IF(OR($A611="",$B611=""),"",'MPTO_working_2-way'!E610)</f>
        <v/>
      </c>
      <c r="H611" s="17" t="str">
        <f>IF(OR($A611="",$B611=""),"",'OddsRatio_working_2-way'!M610)</f>
        <v/>
      </c>
      <c r="I611" s="17" t="str">
        <f>IF(OR($A611="",$B611=""),"",'OddsRatio_working_2-way'!N610)</f>
        <v/>
      </c>
      <c r="J611" s="17" t="str">
        <f>IF('Log_working_2-way'!$D610="","",A611^('Log_working_2-way'!$D610))</f>
        <v/>
      </c>
      <c r="K611" s="22" t="str">
        <f>IF('Log_working_2-way'!$D610="","",B611^('Log_working_2-way'!$D610))</f>
        <v/>
      </c>
    </row>
    <row r="612" spans="3:11" x14ac:dyDescent="0.2">
      <c r="C612" s="20" t="str">
        <f t="shared" si="38"/>
        <v/>
      </c>
      <c r="D612" s="17" t="str">
        <f>IF(OR($A612="",$B612=""),"",A612*'MPTO_working_2-way'!$G611)</f>
        <v/>
      </c>
      <c r="E612" s="22" t="str">
        <f>IF(OR($A612="",$B612=""),"",B612*'MPTO_working_2-way'!$G611)</f>
        <v/>
      </c>
      <c r="F612" s="17" t="str">
        <f>IF(OR($A612="",$B612=""),"",'MPTO_working_2-way'!D611)</f>
        <v/>
      </c>
      <c r="G612" s="22" t="str">
        <f>IF(OR($A612="",$B612=""),"",'MPTO_working_2-way'!E611)</f>
        <v/>
      </c>
      <c r="H612" s="17" t="str">
        <f>IF(OR($A612="",$B612=""),"",'OddsRatio_working_2-way'!M611)</f>
        <v/>
      </c>
      <c r="I612" s="17" t="str">
        <f>IF(OR($A612="",$B612=""),"",'OddsRatio_working_2-way'!N611)</f>
        <v/>
      </c>
      <c r="J612" s="17" t="str">
        <f>IF('Log_working_2-way'!$D611="","",A612^('Log_working_2-way'!$D611))</f>
        <v/>
      </c>
      <c r="K612" s="22" t="str">
        <f>IF('Log_working_2-way'!$D611="","",B612^('Log_working_2-way'!$D611))</f>
        <v/>
      </c>
    </row>
    <row r="613" spans="3:11" x14ac:dyDescent="0.2">
      <c r="C613" s="20" t="str">
        <f t="shared" si="38"/>
        <v/>
      </c>
      <c r="D613" s="17" t="str">
        <f>IF(OR($A613="",$B613=""),"",A613*'MPTO_working_2-way'!$G612)</f>
        <v/>
      </c>
      <c r="E613" s="22" t="str">
        <f>IF(OR($A613="",$B613=""),"",B613*'MPTO_working_2-way'!$G612)</f>
        <v/>
      </c>
      <c r="F613" s="17" t="str">
        <f>IF(OR($A613="",$B613=""),"",'MPTO_working_2-way'!D612)</f>
        <v/>
      </c>
      <c r="G613" s="22" t="str">
        <f>IF(OR($A613="",$B613=""),"",'MPTO_working_2-way'!E612)</f>
        <v/>
      </c>
      <c r="H613" s="17" t="str">
        <f>IF(OR($A613="",$B613=""),"",'OddsRatio_working_2-way'!M612)</f>
        <v/>
      </c>
      <c r="I613" s="17" t="str">
        <f>IF(OR($A613="",$B613=""),"",'OddsRatio_working_2-way'!N612)</f>
        <v/>
      </c>
      <c r="J613" s="17" t="str">
        <f>IF('Log_working_2-way'!$D612="","",A613^('Log_working_2-way'!$D612))</f>
        <v/>
      </c>
      <c r="K613" s="22" t="str">
        <f>IF('Log_working_2-way'!$D612="","",B613^('Log_working_2-way'!$D612))</f>
        <v/>
      </c>
    </row>
    <row r="614" spans="3:11" x14ac:dyDescent="0.2">
      <c r="C614" s="20" t="str">
        <f t="shared" si="38"/>
        <v/>
      </c>
      <c r="D614" s="17" t="str">
        <f>IF(OR($A614="",$B614=""),"",A614*'MPTO_working_2-way'!$G613)</f>
        <v/>
      </c>
      <c r="E614" s="22" t="str">
        <f>IF(OR($A614="",$B614=""),"",B614*'MPTO_working_2-way'!$G613)</f>
        <v/>
      </c>
      <c r="F614" s="17" t="str">
        <f>IF(OR($A614="",$B614=""),"",'MPTO_working_2-way'!D613)</f>
        <v/>
      </c>
      <c r="G614" s="22" t="str">
        <f>IF(OR($A614="",$B614=""),"",'MPTO_working_2-way'!E613)</f>
        <v/>
      </c>
      <c r="H614" s="17" t="str">
        <f>IF(OR($A614="",$B614=""),"",'OddsRatio_working_2-way'!M613)</f>
        <v/>
      </c>
      <c r="I614" s="17" t="str">
        <f>IF(OR($A614="",$B614=""),"",'OddsRatio_working_2-way'!N613)</f>
        <v/>
      </c>
      <c r="J614" s="17" t="str">
        <f>IF('Log_working_2-way'!$D613="","",A614^('Log_working_2-way'!$D613))</f>
        <v/>
      </c>
      <c r="K614" s="22" t="str">
        <f>IF('Log_working_2-way'!$D613="","",B614^('Log_working_2-way'!$D613))</f>
        <v/>
      </c>
    </row>
    <row r="615" spans="3:11" x14ac:dyDescent="0.2">
      <c r="C615" s="20" t="str">
        <f t="shared" si="38"/>
        <v/>
      </c>
      <c r="D615" s="17" t="str">
        <f>IF(OR($A615="",$B615=""),"",A615*'MPTO_working_2-way'!$G614)</f>
        <v/>
      </c>
      <c r="E615" s="22" t="str">
        <f>IF(OR($A615="",$B615=""),"",B615*'MPTO_working_2-way'!$G614)</f>
        <v/>
      </c>
      <c r="F615" s="17" t="str">
        <f>IF(OR($A615="",$B615=""),"",'MPTO_working_2-way'!D614)</f>
        <v/>
      </c>
      <c r="G615" s="22" t="str">
        <f>IF(OR($A615="",$B615=""),"",'MPTO_working_2-way'!E614)</f>
        <v/>
      </c>
      <c r="H615" s="17" t="str">
        <f>IF(OR($A615="",$B615=""),"",'OddsRatio_working_2-way'!M614)</f>
        <v/>
      </c>
      <c r="I615" s="17" t="str">
        <f>IF(OR($A615="",$B615=""),"",'OddsRatio_working_2-way'!N614)</f>
        <v/>
      </c>
      <c r="J615" s="17" t="str">
        <f>IF('Log_working_2-way'!$D614="","",A615^('Log_working_2-way'!$D614))</f>
        <v/>
      </c>
      <c r="K615" s="22" t="str">
        <f>IF('Log_working_2-way'!$D614="","",B615^('Log_working_2-way'!$D614))</f>
        <v/>
      </c>
    </row>
    <row r="616" spans="3:11" x14ac:dyDescent="0.2">
      <c r="C616" s="20" t="str">
        <f t="shared" si="38"/>
        <v/>
      </c>
      <c r="D616" s="17" t="str">
        <f>IF(OR($A616="",$B616=""),"",A616*'MPTO_working_2-way'!$G615)</f>
        <v/>
      </c>
      <c r="E616" s="22" t="str">
        <f>IF(OR($A616="",$B616=""),"",B616*'MPTO_working_2-way'!$G615)</f>
        <v/>
      </c>
      <c r="F616" s="17" t="str">
        <f>IF(OR($A616="",$B616=""),"",'MPTO_working_2-way'!D615)</f>
        <v/>
      </c>
      <c r="G616" s="22" t="str">
        <f>IF(OR($A616="",$B616=""),"",'MPTO_working_2-way'!E615)</f>
        <v/>
      </c>
      <c r="H616" s="17" t="str">
        <f>IF(OR($A616="",$B616=""),"",'OddsRatio_working_2-way'!M615)</f>
        <v/>
      </c>
      <c r="I616" s="17" t="str">
        <f>IF(OR($A616="",$B616=""),"",'OddsRatio_working_2-way'!N615)</f>
        <v/>
      </c>
      <c r="J616" s="17" t="str">
        <f>IF('Log_working_2-way'!$D615="","",A616^('Log_working_2-way'!$D615))</f>
        <v/>
      </c>
      <c r="K616" s="22" t="str">
        <f>IF('Log_working_2-way'!$D615="","",B616^('Log_working_2-way'!$D615))</f>
        <v/>
      </c>
    </row>
    <row r="617" spans="3:11" x14ac:dyDescent="0.2">
      <c r="C617" s="20" t="str">
        <f t="shared" si="38"/>
        <v/>
      </c>
      <c r="D617" s="17" t="str">
        <f>IF(OR($A617="",$B617=""),"",A617*'MPTO_working_2-way'!$G616)</f>
        <v/>
      </c>
      <c r="E617" s="22" t="str">
        <f>IF(OR($A617="",$B617=""),"",B617*'MPTO_working_2-way'!$G616)</f>
        <v/>
      </c>
      <c r="F617" s="17" t="str">
        <f>IF(OR($A617="",$B617=""),"",'MPTO_working_2-way'!D616)</f>
        <v/>
      </c>
      <c r="G617" s="22" t="str">
        <f>IF(OR($A617="",$B617=""),"",'MPTO_working_2-way'!E616)</f>
        <v/>
      </c>
      <c r="H617" s="17" t="str">
        <f>IF(OR($A617="",$B617=""),"",'OddsRatio_working_2-way'!M616)</f>
        <v/>
      </c>
      <c r="I617" s="17" t="str">
        <f>IF(OR($A617="",$B617=""),"",'OddsRatio_working_2-way'!N616)</f>
        <v/>
      </c>
      <c r="J617" s="17" t="str">
        <f>IF('Log_working_2-way'!$D616="","",A617^('Log_working_2-way'!$D616))</f>
        <v/>
      </c>
      <c r="K617" s="22" t="str">
        <f>IF('Log_working_2-way'!$D616="","",B617^('Log_working_2-way'!$D616))</f>
        <v/>
      </c>
    </row>
    <row r="618" spans="3:11" x14ac:dyDescent="0.2">
      <c r="C618" s="20" t="str">
        <f t="shared" si="38"/>
        <v/>
      </c>
      <c r="D618" s="17" t="str">
        <f>IF(OR($A618="",$B618=""),"",A618*'MPTO_working_2-way'!$G617)</f>
        <v/>
      </c>
      <c r="E618" s="22" t="str">
        <f>IF(OR($A618="",$B618=""),"",B618*'MPTO_working_2-way'!$G617)</f>
        <v/>
      </c>
      <c r="F618" s="17" t="str">
        <f>IF(OR($A618="",$B618=""),"",'MPTO_working_2-way'!D617)</f>
        <v/>
      </c>
      <c r="G618" s="22" t="str">
        <f>IF(OR($A618="",$B618=""),"",'MPTO_working_2-way'!E617)</f>
        <v/>
      </c>
      <c r="H618" s="17" t="str">
        <f>IF(OR($A618="",$B618=""),"",'OddsRatio_working_2-way'!M617)</f>
        <v/>
      </c>
      <c r="I618" s="17" t="str">
        <f>IF(OR($A618="",$B618=""),"",'OddsRatio_working_2-way'!N617)</f>
        <v/>
      </c>
      <c r="J618" s="17" t="str">
        <f>IF('Log_working_2-way'!$D617="","",A618^('Log_working_2-way'!$D617))</f>
        <v/>
      </c>
      <c r="K618" s="22" t="str">
        <f>IF('Log_working_2-way'!$D617="","",B618^('Log_working_2-way'!$D617))</f>
        <v/>
      </c>
    </row>
    <row r="619" spans="3:11" x14ac:dyDescent="0.2">
      <c r="C619" s="20" t="str">
        <f t="shared" si="38"/>
        <v/>
      </c>
      <c r="D619" s="17" t="str">
        <f>IF(OR($A619="",$B619=""),"",A619*'MPTO_working_2-way'!$G618)</f>
        <v/>
      </c>
      <c r="E619" s="22" t="str">
        <f>IF(OR($A619="",$B619=""),"",B619*'MPTO_working_2-way'!$G618)</f>
        <v/>
      </c>
      <c r="F619" s="17" t="str">
        <f>IF(OR($A619="",$B619=""),"",'MPTO_working_2-way'!D618)</f>
        <v/>
      </c>
      <c r="G619" s="22" t="str">
        <f>IF(OR($A619="",$B619=""),"",'MPTO_working_2-way'!E618)</f>
        <v/>
      </c>
      <c r="H619" s="17" t="str">
        <f>IF(OR($A619="",$B619=""),"",'OddsRatio_working_2-way'!M618)</f>
        <v/>
      </c>
      <c r="I619" s="17" t="str">
        <f>IF(OR($A619="",$B619=""),"",'OddsRatio_working_2-way'!N618)</f>
        <v/>
      </c>
      <c r="J619" s="17" t="str">
        <f>IF('Log_working_2-way'!$D618="","",A619^('Log_working_2-way'!$D618))</f>
        <v/>
      </c>
      <c r="K619" s="22" t="str">
        <f>IF('Log_working_2-way'!$D618="","",B619^('Log_working_2-way'!$D618))</f>
        <v/>
      </c>
    </row>
    <row r="620" spans="3:11" x14ac:dyDescent="0.2">
      <c r="C620" s="20" t="str">
        <f t="shared" si="38"/>
        <v/>
      </c>
      <c r="D620" s="17" t="str">
        <f>IF(OR($A620="",$B620=""),"",A620*'MPTO_working_2-way'!$G619)</f>
        <v/>
      </c>
      <c r="E620" s="22" t="str">
        <f>IF(OR($A620="",$B620=""),"",B620*'MPTO_working_2-way'!$G619)</f>
        <v/>
      </c>
      <c r="F620" s="17" t="str">
        <f>IF(OR($A620="",$B620=""),"",'MPTO_working_2-way'!D619)</f>
        <v/>
      </c>
      <c r="G620" s="22" t="str">
        <f>IF(OR($A620="",$B620=""),"",'MPTO_working_2-way'!E619)</f>
        <v/>
      </c>
      <c r="H620" s="17" t="str">
        <f>IF(OR($A620="",$B620=""),"",'OddsRatio_working_2-way'!M619)</f>
        <v/>
      </c>
      <c r="I620" s="17" t="str">
        <f>IF(OR($A620="",$B620=""),"",'OddsRatio_working_2-way'!N619)</f>
        <v/>
      </c>
      <c r="J620" s="17" t="str">
        <f>IF('Log_working_2-way'!$D619="","",A620^('Log_working_2-way'!$D619))</f>
        <v/>
      </c>
      <c r="K620" s="22" t="str">
        <f>IF('Log_working_2-way'!$D619="","",B620^('Log_working_2-way'!$D619))</f>
        <v/>
      </c>
    </row>
    <row r="621" spans="3:11" x14ac:dyDescent="0.2">
      <c r="C621" s="20" t="str">
        <f t="shared" si="38"/>
        <v/>
      </c>
      <c r="D621" s="17" t="str">
        <f>IF(OR($A621="",$B621=""),"",A621*'MPTO_working_2-way'!$G620)</f>
        <v/>
      </c>
      <c r="E621" s="22" t="str">
        <f>IF(OR($A621="",$B621=""),"",B621*'MPTO_working_2-way'!$G620)</f>
        <v/>
      </c>
      <c r="F621" s="17" t="str">
        <f>IF(OR($A621="",$B621=""),"",'MPTO_working_2-way'!D620)</f>
        <v/>
      </c>
      <c r="G621" s="22" t="str">
        <f>IF(OR($A621="",$B621=""),"",'MPTO_working_2-way'!E620)</f>
        <v/>
      </c>
      <c r="H621" s="17" t="str">
        <f>IF(OR($A621="",$B621=""),"",'OddsRatio_working_2-way'!M620)</f>
        <v/>
      </c>
      <c r="I621" s="17" t="str">
        <f>IF(OR($A621="",$B621=""),"",'OddsRatio_working_2-way'!N620)</f>
        <v/>
      </c>
      <c r="J621" s="17" t="str">
        <f>IF('Log_working_2-way'!$D620="","",A621^('Log_working_2-way'!$D620))</f>
        <v/>
      </c>
      <c r="K621" s="22" t="str">
        <f>IF('Log_working_2-way'!$D620="","",B621^('Log_working_2-way'!$D620))</f>
        <v/>
      </c>
    </row>
    <row r="622" spans="3:11" x14ac:dyDescent="0.2">
      <c r="C622" s="20" t="str">
        <f t="shared" si="38"/>
        <v/>
      </c>
      <c r="D622" s="17" t="str">
        <f>IF(OR($A622="",$B622=""),"",A622*'MPTO_working_2-way'!$G621)</f>
        <v/>
      </c>
      <c r="E622" s="22" t="str">
        <f>IF(OR($A622="",$B622=""),"",B622*'MPTO_working_2-way'!$G621)</f>
        <v/>
      </c>
      <c r="F622" s="17" t="str">
        <f>IF(OR($A622="",$B622=""),"",'MPTO_working_2-way'!D621)</f>
        <v/>
      </c>
      <c r="G622" s="22" t="str">
        <f>IF(OR($A622="",$B622=""),"",'MPTO_working_2-way'!E621)</f>
        <v/>
      </c>
      <c r="H622" s="17" t="str">
        <f>IF(OR($A622="",$B622=""),"",'OddsRatio_working_2-way'!M621)</f>
        <v/>
      </c>
      <c r="I622" s="17" t="str">
        <f>IF(OR($A622="",$B622=""),"",'OddsRatio_working_2-way'!N621)</f>
        <v/>
      </c>
      <c r="J622" s="17" t="str">
        <f>IF('Log_working_2-way'!$D621="","",A622^('Log_working_2-way'!$D621))</f>
        <v/>
      </c>
      <c r="K622" s="22" t="str">
        <f>IF('Log_working_2-way'!$D621="","",B622^('Log_working_2-way'!$D621))</f>
        <v/>
      </c>
    </row>
    <row r="623" spans="3:11" x14ac:dyDescent="0.2">
      <c r="C623" s="20" t="str">
        <f t="shared" si="38"/>
        <v/>
      </c>
      <c r="D623" s="17" t="str">
        <f>IF(OR($A623="",$B623=""),"",A623*'MPTO_working_2-way'!$G622)</f>
        <v/>
      </c>
      <c r="E623" s="22" t="str">
        <f>IF(OR($A623="",$B623=""),"",B623*'MPTO_working_2-way'!$G622)</f>
        <v/>
      </c>
      <c r="F623" s="17" t="str">
        <f>IF(OR($A623="",$B623=""),"",'MPTO_working_2-way'!D622)</f>
        <v/>
      </c>
      <c r="G623" s="22" t="str">
        <f>IF(OR($A623="",$B623=""),"",'MPTO_working_2-way'!E622)</f>
        <v/>
      </c>
      <c r="H623" s="17" t="str">
        <f>IF(OR($A623="",$B623=""),"",'OddsRatio_working_2-way'!M622)</f>
        <v/>
      </c>
      <c r="I623" s="17" t="str">
        <f>IF(OR($A623="",$B623=""),"",'OddsRatio_working_2-way'!N622)</f>
        <v/>
      </c>
      <c r="J623" s="17" t="str">
        <f>IF('Log_working_2-way'!$D622="","",A623^('Log_working_2-way'!$D622))</f>
        <v/>
      </c>
      <c r="K623" s="22" t="str">
        <f>IF('Log_working_2-way'!$D622="","",B623^('Log_working_2-way'!$D622))</f>
        <v/>
      </c>
    </row>
    <row r="624" spans="3:11" x14ac:dyDescent="0.2">
      <c r="C624" s="20" t="str">
        <f t="shared" si="38"/>
        <v/>
      </c>
      <c r="D624" s="17" t="str">
        <f>IF(OR($A624="",$B624=""),"",A624*'MPTO_working_2-way'!$G623)</f>
        <v/>
      </c>
      <c r="E624" s="22" t="str">
        <f>IF(OR($A624="",$B624=""),"",B624*'MPTO_working_2-way'!$G623)</f>
        <v/>
      </c>
      <c r="F624" s="17" t="str">
        <f>IF(OR($A624="",$B624=""),"",'MPTO_working_2-way'!D623)</f>
        <v/>
      </c>
      <c r="G624" s="22" t="str">
        <f>IF(OR($A624="",$B624=""),"",'MPTO_working_2-way'!E623)</f>
        <v/>
      </c>
      <c r="H624" s="17" t="str">
        <f>IF(OR($A624="",$B624=""),"",'OddsRatio_working_2-way'!M623)</f>
        <v/>
      </c>
      <c r="I624" s="17" t="str">
        <f>IF(OR($A624="",$B624=""),"",'OddsRatio_working_2-way'!N623)</f>
        <v/>
      </c>
      <c r="J624" s="17" t="str">
        <f>IF('Log_working_2-way'!$D623="","",A624^('Log_working_2-way'!$D623))</f>
        <v/>
      </c>
      <c r="K624" s="22" t="str">
        <f>IF('Log_working_2-way'!$D623="","",B624^('Log_working_2-way'!$D623))</f>
        <v/>
      </c>
    </row>
    <row r="625" spans="3:11" x14ac:dyDescent="0.2">
      <c r="C625" s="20" t="str">
        <f t="shared" si="38"/>
        <v/>
      </c>
      <c r="D625" s="17" t="str">
        <f>IF(OR($A625="",$B625=""),"",A625*'MPTO_working_2-way'!$G624)</f>
        <v/>
      </c>
      <c r="E625" s="22" t="str">
        <f>IF(OR($A625="",$B625=""),"",B625*'MPTO_working_2-way'!$G624)</f>
        <v/>
      </c>
      <c r="F625" s="17" t="str">
        <f>IF(OR($A625="",$B625=""),"",'MPTO_working_2-way'!D624)</f>
        <v/>
      </c>
      <c r="G625" s="22" t="str">
        <f>IF(OR($A625="",$B625=""),"",'MPTO_working_2-way'!E624)</f>
        <v/>
      </c>
      <c r="H625" s="17" t="str">
        <f>IF(OR($A625="",$B625=""),"",'OddsRatio_working_2-way'!M624)</f>
        <v/>
      </c>
      <c r="I625" s="17" t="str">
        <f>IF(OR($A625="",$B625=""),"",'OddsRatio_working_2-way'!N624)</f>
        <v/>
      </c>
      <c r="J625" s="17" t="str">
        <f>IF('Log_working_2-way'!$D624="","",A625^('Log_working_2-way'!$D624))</f>
        <v/>
      </c>
      <c r="K625" s="22" t="str">
        <f>IF('Log_working_2-way'!$D624="","",B625^('Log_working_2-way'!$D624))</f>
        <v/>
      </c>
    </row>
    <row r="626" spans="3:11" x14ac:dyDescent="0.2">
      <c r="C626" s="20" t="str">
        <f t="shared" si="38"/>
        <v/>
      </c>
      <c r="D626" s="17" t="str">
        <f>IF(OR($A626="",$B626=""),"",A626*'MPTO_working_2-way'!$G625)</f>
        <v/>
      </c>
      <c r="E626" s="22" t="str">
        <f>IF(OR($A626="",$B626=""),"",B626*'MPTO_working_2-way'!$G625)</f>
        <v/>
      </c>
      <c r="F626" s="17" t="str">
        <f>IF(OR($A626="",$B626=""),"",'MPTO_working_2-way'!D625)</f>
        <v/>
      </c>
      <c r="G626" s="22" t="str">
        <f>IF(OR($A626="",$B626=""),"",'MPTO_working_2-way'!E625)</f>
        <v/>
      </c>
      <c r="H626" s="17" t="str">
        <f>IF(OR($A626="",$B626=""),"",'OddsRatio_working_2-way'!M625)</f>
        <v/>
      </c>
      <c r="I626" s="17" t="str">
        <f>IF(OR($A626="",$B626=""),"",'OddsRatio_working_2-way'!N625)</f>
        <v/>
      </c>
      <c r="J626" s="17" t="str">
        <f>IF('Log_working_2-way'!$D625="","",A626^('Log_working_2-way'!$D625))</f>
        <v/>
      </c>
      <c r="K626" s="22" t="str">
        <f>IF('Log_working_2-way'!$D625="","",B626^('Log_working_2-way'!$D625))</f>
        <v/>
      </c>
    </row>
    <row r="627" spans="3:11" x14ac:dyDescent="0.2">
      <c r="C627" s="20" t="str">
        <f t="shared" si="38"/>
        <v/>
      </c>
      <c r="D627" s="17" t="str">
        <f>IF(OR($A627="",$B627=""),"",A627*'MPTO_working_2-way'!$G626)</f>
        <v/>
      </c>
      <c r="E627" s="22" t="str">
        <f>IF(OR($A627="",$B627=""),"",B627*'MPTO_working_2-way'!$G626)</f>
        <v/>
      </c>
      <c r="F627" s="17" t="str">
        <f>IF(OR($A627="",$B627=""),"",'MPTO_working_2-way'!D626)</f>
        <v/>
      </c>
      <c r="G627" s="22" t="str">
        <f>IF(OR($A627="",$B627=""),"",'MPTO_working_2-way'!E626)</f>
        <v/>
      </c>
      <c r="H627" s="17" t="str">
        <f>IF(OR($A627="",$B627=""),"",'OddsRatio_working_2-way'!M626)</f>
        <v/>
      </c>
      <c r="I627" s="17" t="str">
        <f>IF(OR($A627="",$B627=""),"",'OddsRatio_working_2-way'!N626)</f>
        <v/>
      </c>
      <c r="J627" s="17" t="str">
        <f>IF('Log_working_2-way'!$D626="","",A627^('Log_working_2-way'!$D626))</f>
        <v/>
      </c>
      <c r="K627" s="22" t="str">
        <f>IF('Log_working_2-way'!$D626="","",B627^('Log_working_2-way'!$D626))</f>
        <v/>
      </c>
    </row>
    <row r="628" spans="3:11" x14ac:dyDescent="0.2">
      <c r="C628" s="20" t="str">
        <f t="shared" si="38"/>
        <v/>
      </c>
      <c r="D628" s="17" t="str">
        <f>IF(OR($A628="",$B628=""),"",A628*'MPTO_working_2-way'!$G627)</f>
        <v/>
      </c>
      <c r="E628" s="22" t="str">
        <f>IF(OR($A628="",$B628=""),"",B628*'MPTO_working_2-way'!$G627)</f>
        <v/>
      </c>
      <c r="F628" s="17" t="str">
        <f>IF(OR($A628="",$B628=""),"",'MPTO_working_2-way'!D627)</f>
        <v/>
      </c>
      <c r="G628" s="22" t="str">
        <f>IF(OR($A628="",$B628=""),"",'MPTO_working_2-way'!E627)</f>
        <v/>
      </c>
      <c r="H628" s="17" t="str">
        <f>IF(OR($A628="",$B628=""),"",'OddsRatio_working_2-way'!M627)</f>
        <v/>
      </c>
      <c r="I628" s="17" t="str">
        <f>IF(OR($A628="",$B628=""),"",'OddsRatio_working_2-way'!N627)</f>
        <v/>
      </c>
      <c r="J628" s="17" t="str">
        <f>IF('Log_working_2-way'!$D627="","",A628^('Log_working_2-way'!$D627))</f>
        <v/>
      </c>
      <c r="K628" s="22" t="str">
        <f>IF('Log_working_2-way'!$D627="","",B628^('Log_working_2-way'!$D627))</f>
        <v/>
      </c>
    </row>
    <row r="629" spans="3:11" x14ac:dyDescent="0.2">
      <c r="C629" s="20" t="str">
        <f t="shared" si="38"/>
        <v/>
      </c>
      <c r="D629" s="17" t="str">
        <f>IF(OR($A629="",$B629=""),"",A629*'MPTO_working_2-way'!$G628)</f>
        <v/>
      </c>
      <c r="E629" s="22" t="str">
        <f>IF(OR($A629="",$B629=""),"",B629*'MPTO_working_2-way'!$G628)</f>
        <v/>
      </c>
      <c r="F629" s="17" t="str">
        <f>IF(OR($A629="",$B629=""),"",'MPTO_working_2-way'!D628)</f>
        <v/>
      </c>
      <c r="G629" s="22" t="str">
        <f>IF(OR($A629="",$B629=""),"",'MPTO_working_2-way'!E628)</f>
        <v/>
      </c>
      <c r="H629" s="17" t="str">
        <f>IF(OR($A629="",$B629=""),"",'OddsRatio_working_2-way'!M628)</f>
        <v/>
      </c>
      <c r="I629" s="17" t="str">
        <f>IF(OR($A629="",$B629=""),"",'OddsRatio_working_2-way'!N628)</f>
        <v/>
      </c>
      <c r="J629" s="17" t="str">
        <f>IF('Log_working_2-way'!$D628="","",A629^('Log_working_2-way'!$D628))</f>
        <v/>
      </c>
      <c r="K629" s="22" t="str">
        <f>IF('Log_working_2-way'!$D628="","",B629^('Log_working_2-way'!$D628))</f>
        <v/>
      </c>
    </row>
    <row r="630" spans="3:11" x14ac:dyDescent="0.2">
      <c r="C630" s="20" t="str">
        <f t="shared" si="38"/>
        <v/>
      </c>
      <c r="D630" s="17" t="str">
        <f>IF(OR($A630="",$B630=""),"",A630*'MPTO_working_2-way'!$G629)</f>
        <v/>
      </c>
      <c r="E630" s="22" t="str">
        <f>IF(OR($A630="",$B630=""),"",B630*'MPTO_working_2-way'!$G629)</f>
        <v/>
      </c>
      <c r="F630" s="17" t="str">
        <f>IF(OR($A630="",$B630=""),"",'MPTO_working_2-way'!D629)</f>
        <v/>
      </c>
      <c r="G630" s="22" t="str">
        <f>IF(OR($A630="",$B630=""),"",'MPTO_working_2-way'!E629)</f>
        <v/>
      </c>
      <c r="H630" s="17" t="str">
        <f>IF(OR($A630="",$B630=""),"",'OddsRatio_working_2-way'!M629)</f>
        <v/>
      </c>
      <c r="I630" s="17" t="str">
        <f>IF(OR($A630="",$B630=""),"",'OddsRatio_working_2-way'!N629)</f>
        <v/>
      </c>
      <c r="J630" s="17" t="str">
        <f>IF('Log_working_2-way'!$D629="","",A630^('Log_working_2-way'!$D629))</f>
        <v/>
      </c>
      <c r="K630" s="22" t="str">
        <f>IF('Log_working_2-way'!$D629="","",B630^('Log_working_2-way'!$D629))</f>
        <v/>
      </c>
    </row>
    <row r="631" spans="3:11" x14ac:dyDescent="0.2">
      <c r="C631" s="20" t="str">
        <f t="shared" si="38"/>
        <v/>
      </c>
      <c r="D631" s="17" t="str">
        <f>IF(OR($A631="",$B631=""),"",A631*'MPTO_working_2-way'!$G630)</f>
        <v/>
      </c>
      <c r="E631" s="22" t="str">
        <f>IF(OR($A631="",$B631=""),"",B631*'MPTO_working_2-way'!$G630)</f>
        <v/>
      </c>
      <c r="F631" s="17" t="str">
        <f>IF(OR($A631="",$B631=""),"",'MPTO_working_2-way'!D630)</f>
        <v/>
      </c>
      <c r="G631" s="22" t="str">
        <f>IF(OR($A631="",$B631=""),"",'MPTO_working_2-way'!E630)</f>
        <v/>
      </c>
      <c r="H631" s="17" t="str">
        <f>IF(OR($A631="",$B631=""),"",'OddsRatio_working_2-way'!M630)</f>
        <v/>
      </c>
      <c r="I631" s="17" t="str">
        <f>IF(OR($A631="",$B631=""),"",'OddsRatio_working_2-way'!N630)</f>
        <v/>
      </c>
      <c r="J631" s="17" t="str">
        <f>IF('Log_working_2-way'!$D630="","",A631^('Log_working_2-way'!$D630))</f>
        <v/>
      </c>
      <c r="K631" s="22" t="str">
        <f>IF('Log_working_2-way'!$D630="","",B631^('Log_working_2-way'!$D630))</f>
        <v/>
      </c>
    </row>
    <row r="632" spans="3:11" x14ac:dyDescent="0.2">
      <c r="C632" s="20" t="str">
        <f t="shared" si="38"/>
        <v/>
      </c>
      <c r="D632" s="17" t="str">
        <f>IF(OR($A632="",$B632=""),"",A632*'MPTO_working_2-way'!$G631)</f>
        <v/>
      </c>
      <c r="E632" s="22" t="str">
        <f>IF(OR($A632="",$B632=""),"",B632*'MPTO_working_2-way'!$G631)</f>
        <v/>
      </c>
      <c r="F632" s="17" t="str">
        <f>IF(OR($A632="",$B632=""),"",'MPTO_working_2-way'!D631)</f>
        <v/>
      </c>
      <c r="G632" s="22" t="str">
        <f>IF(OR($A632="",$B632=""),"",'MPTO_working_2-way'!E631)</f>
        <v/>
      </c>
      <c r="H632" s="17" t="str">
        <f>IF(OR($A632="",$B632=""),"",'OddsRatio_working_2-way'!M631)</f>
        <v/>
      </c>
      <c r="I632" s="17" t="str">
        <f>IF(OR($A632="",$B632=""),"",'OddsRatio_working_2-way'!N631)</f>
        <v/>
      </c>
      <c r="J632" s="17" t="str">
        <f>IF('Log_working_2-way'!$D631="","",A632^('Log_working_2-way'!$D631))</f>
        <v/>
      </c>
      <c r="K632" s="22" t="str">
        <f>IF('Log_working_2-way'!$D631="","",B632^('Log_working_2-way'!$D631))</f>
        <v/>
      </c>
    </row>
    <row r="633" spans="3:11" x14ac:dyDescent="0.2">
      <c r="C633" s="20" t="str">
        <f t="shared" si="38"/>
        <v/>
      </c>
      <c r="D633" s="17" t="str">
        <f>IF(OR($A633="",$B633=""),"",A633*'MPTO_working_2-way'!$G632)</f>
        <v/>
      </c>
      <c r="E633" s="22" t="str">
        <f>IF(OR($A633="",$B633=""),"",B633*'MPTO_working_2-way'!$G632)</f>
        <v/>
      </c>
      <c r="F633" s="17" t="str">
        <f>IF(OR($A633="",$B633=""),"",'MPTO_working_2-way'!D632)</f>
        <v/>
      </c>
      <c r="G633" s="22" t="str">
        <f>IF(OR($A633="",$B633=""),"",'MPTO_working_2-way'!E632)</f>
        <v/>
      </c>
      <c r="H633" s="17" t="str">
        <f>IF(OR($A633="",$B633=""),"",'OddsRatio_working_2-way'!M632)</f>
        <v/>
      </c>
      <c r="I633" s="17" t="str">
        <f>IF(OR($A633="",$B633=""),"",'OddsRatio_working_2-way'!N632)</f>
        <v/>
      </c>
      <c r="J633" s="17" t="str">
        <f>IF('Log_working_2-way'!$D632="","",A633^('Log_working_2-way'!$D632))</f>
        <v/>
      </c>
      <c r="K633" s="22" t="str">
        <f>IF('Log_working_2-way'!$D632="","",B633^('Log_working_2-way'!$D632))</f>
        <v/>
      </c>
    </row>
    <row r="634" spans="3:11" x14ac:dyDescent="0.2">
      <c r="C634" s="20" t="str">
        <f t="shared" si="38"/>
        <v/>
      </c>
      <c r="D634" s="17" t="str">
        <f>IF(OR($A634="",$B634=""),"",A634*'MPTO_working_2-way'!$G633)</f>
        <v/>
      </c>
      <c r="E634" s="22" t="str">
        <f>IF(OR($A634="",$B634=""),"",B634*'MPTO_working_2-way'!$G633)</f>
        <v/>
      </c>
      <c r="F634" s="17" t="str">
        <f>IF(OR($A634="",$B634=""),"",'MPTO_working_2-way'!D633)</f>
        <v/>
      </c>
      <c r="G634" s="22" t="str">
        <f>IF(OR($A634="",$B634=""),"",'MPTO_working_2-way'!E633)</f>
        <v/>
      </c>
      <c r="H634" s="17" t="str">
        <f>IF(OR($A634="",$B634=""),"",'OddsRatio_working_2-way'!M633)</f>
        <v/>
      </c>
      <c r="I634" s="17" t="str">
        <f>IF(OR($A634="",$B634=""),"",'OddsRatio_working_2-way'!N633)</f>
        <v/>
      </c>
      <c r="J634" s="17" t="str">
        <f>IF('Log_working_2-way'!$D633="","",A634^('Log_working_2-way'!$D633))</f>
        <v/>
      </c>
      <c r="K634" s="22" t="str">
        <f>IF('Log_working_2-way'!$D633="","",B634^('Log_working_2-way'!$D633))</f>
        <v/>
      </c>
    </row>
    <row r="635" spans="3:11" x14ac:dyDescent="0.2">
      <c r="C635" s="20" t="str">
        <f t="shared" si="38"/>
        <v/>
      </c>
      <c r="D635" s="17" t="str">
        <f>IF(OR($A635="",$B635=""),"",A635*'MPTO_working_2-way'!$G634)</f>
        <v/>
      </c>
      <c r="E635" s="22" t="str">
        <f>IF(OR($A635="",$B635=""),"",B635*'MPTO_working_2-way'!$G634)</f>
        <v/>
      </c>
      <c r="F635" s="17" t="str">
        <f>IF(OR($A635="",$B635=""),"",'MPTO_working_2-way'!D634)</f>
        <v/>
      </c>
      <c r="G635" s="22" t="str">
        <f>IF(OR($A635="",$B635=""),"",'MPTO_working_2-way'!E634)</f>
        <v/>
      </c>
      <c r="H635" s="17" t="str">
        <f>IF(OR($A635="",$B635=""),"",'OddsRatio_working_2-way'!M634)</f>
        <v/>
      </c>
      <c r="I635" s="17" t="str">
        <f>IF(OR($A635="",$B635=""),"",'OddsRatio_working_2-way'!N634)</f>
        <v/>
      </c>
      <c r="J635" s="17" t="str">
        <f>IF('Log_working_2-way'!$D634="","",A635^('Log_working_2-way'!$D634))</f>
        <v/>
      </c>
      <c r="K635" s="22" t="str">
        <f>IF('Log_working_2-way'!$D634="","",B635^('Log_working_2-way'!$D634))</f>
        <v/>
      </c>
    </row>
    <row r="636" spans="3:11" x14ac:dyDescent="0.2">
      <c r="C636" s="20" t="str">
        <f t="shared" si="38"/>
        <v/>
      </c>
      <c r="D636" s="17" t="str">
        <f>IF(OR($A636="",$B636=""),"",A636*'MPTO_working_2-way'!$G635)</f>
        <v/>
      </c>
      <c r="E636" s="22" t="str">
        <f>IF(OR($A636="",$B636=""),"",B636*'MPTO_working_2-way'!$G635)</f>
        <v/>
      </c>
      <c r="F636" s="17" t="str">
        <f>IF(OR($A636="",$B636=""),"",'MPTO_working_2-way'!D635)</f>
        <v/>
      </c>
      <c r="G636" s="22" t="str">
        <f>IF(OR($A636="",$B636=""),"",'MPTO_working_2-way'!E635)</f>
        <v/>
      </c>
      <c r="H636" s="17" t="str">
        <f>IF(OR($A636="",$B636=""),"",'OddsRatio_working_2-way'!M635)</f>
        <v/>
      </c>
      <c r="I636" s="17" t="str">
        <f>IF(OR($A636="",$B636=""),"",'OddsRatio_working_2-way'!N635)</f>
        <v/>
      </c>
      <c r="J636" s="17" t="str">
        <f>IF('Log_working_2-way'!$D635="","",A636^('Log_working_2-way'!$D635))</f>
        <v/>
      </c>
      <c r="K636" s="22" t="str">
        <f>IF('Log_working_2-way'!$D635="","",B636^('Log_working_2-way'!$D635))</f>
        <v/>
      </c>
    </row>
    <row r="637" spans="3:11" x14ac:dyDescent="0.2">
      <c r="C637" s="20" t="str">
        <f t="shared" si="38"/>
        <v/>
      </c>
      <c r="D637" s="17" t="str">
        <f>IF(OR($A637="",$B637=""),"",A637*'MPTO_working_2-way'!$G636)</f>
        <v/>
      </c>
      <c r="E637" s="22" t="str">
        <f>IF(OR($A637="",$B637=""),"",B637*'MPTO_working_2-way'!$G636)</f>
        <v/>
      </c>
      <c r="F637" s="17" t="str">
        <f>IF(OR($A637="",$B637=""),"",'MPTO_working_2-way'!D636)</f>
        <v/>
      </c>
      <c r="G637" s="22" t="str">
        <f>IF(OR($A637="",$B637=""),"",'MPTO_working_2-way'!E636)</f>
        <v/>
      </c>
      <c r="H637" s="17" t="str">
        <f>IF(OR($A637="",$B637=""),"",'OddsRatio_working_2-way'!M636)</f>
        <v/>
      </c>
      <c r="I637" s="17" t="str">
        <f>IF(OR($A637="",$B637=""),"",'OddsRatio_working_2-way'!N636)</f>
        <v/>
      </c>
      <c r="J637" s="17" t="str">
        <f>IF('Log_working_2-way'!$D636="","",A637^('Log_working_2-way'!$D636))</f>
        <v/>
      </c>
      <c r="K637" s="22" t="str">
        <f>IF('Log_working_2-way'!$D636="","",B637^('Log_working_2-way'!$D636))</f>
        <v/>
      </c>
    </row>
    <row r="638" spans="3:11" x14ac:dyDescent="0.2">
      <c r="C638" s="20" t="str">
        <f t="shared" si="38"/>
        <v/>
      </c>
      <c r="D638" s="17" t="str">
        <f>IF(OR($A638="",$B638=""),"",A638*'MPTO_working_2-way'!$G637)</f>
        <v/>
      </c>
      <c r="E638" s="22" t="str">
        <f>IF(OR($A638="",$B638=""),"",B638*'MPTO_working_2-way'!$G637)</f>
        <v/>
      </c>
      <c r="F638" s="17" t="str">
        <f>IF(OR($A638="",$B638=""),"",'MPTO_working_2-way'!D637)</f>
        <v/>
      </c>
      <c r="G638" s="22" t="str">
        <f>IF(OR($A638="",$B638=""),"",'MPTO_working_2-way'!E637)</f>
        <v/>
      </c>
      <c r="H638" s="17" t="str">
        <f>IF(OR($A638="",$B638=""),"",'OddsRatio_working_2-way'!M637)</f>
        <v/>
      </c>
      <c r="I638" s="17" t="str">
        <f>IF(OR($A638="",$B638=""),"",'OddsRatio_working_2-way'!N637)</f>
        <v/>
      </c>
      <c r="J638" s="17" t="str">
        <f>IF('Log_working_2-way'!$D637="","",A638^('Log_working_2-way'!$D637))</f>
        <v/>
      </c>
      <c r="K638" s="22" t="str">
        <f>IF('Log_working_2-way'!$D637="","",B638^('Log_working_2-way'!$D637))</f>
        <v/>
      </c>
    </row>
    <row r="639" spans="3:11" x14ac:dyDescent="0.2">
      <c r="C639" s="20" t="str">
        <f t="shared" si="38"/>
        <v/>
      </c>
      <c r="D639" s="17" t="str">
        <f>IF(OR($A639="",$B639=""),"",A639*'MPTO_working_2-way'!$G638)</f>
        <v/>
      </c>
      <c r="E639" s="22" t="str">
        <f>IF(OR($A639="",$B639=""),"",B639*'MPTO_working_2-way'!$G638)</f>
        <v/>
      </c>
      <c r="F639" s="17" t="str">
        <f>IF(OR($A639="",$B639=""),"",'MPTO_working_2-way'!D638)</f>
        <v/>
      </c>
      <c r="G639" s="22" t="str">
        <f>IF(OR($A639="",$B639=""),"",'MPTO_working_2-way'!E638)</f>
        <v/>
      </c>
      <c r="H639" s="17" t="str">
        <f>IF(OR($A639="",$B639=""),"",'OddsRatio_working_2-way'!M638)</f>
        <v/>
      </c>
      <c r="I639" s="17" t="str">
        <f>IF(OR($A639="",$B639=""),"",'OddsRatio_working_2-way'!N638)</f>
        <v/>
      </c>
      <c r="J639" s="17" t="str">
        <f>IF('Log_working_2-way'!$D638="","",A639^('Log_working_2-way'!$D638))</f>
        <v/>
      </c>
      <c r="K639" s="22" t="str">
        <f>IF('Log_working_2-way'!$D638="","",B639^('Log_working_2-way'!$D638))</f>
        <v/>
      </c>
    </row>
    <row r="640" spans="3:11" x14ac:dyDescent="0.2">
      <c r="C640" s="20" t="str">
        <f t="shared" si="38"/>
        <v/>
      </c>
      <c r="D640" s="17" t="str">
        <f>IF(OR($A640="",$B640=""),"",A640*'MPTO_working_2-way'!$G639)</f>
        <v/>
      </c>
      <c r="E640" s="22" t="str">
        <f>IF(OR($A640="",$B640=""),"",B640*'MPTO_working_2-way'!$G639)</f>
        <v/>
      </c>
      <c r="F640" s="17" t="str">
        <f>IF(OR($A640="",$B640=""),"",'MPTO_working_2-way'!D639)</f>
        <v/>
      </c>
      <c r="G640" s="22" t="str">
        <f>IF(OR($A640="",$B640=""),"",'MPTO_working_2-way'!E639)</f>
        <v/>
      </c>
      <c r="H640" s="17" t="str">
        <f>IF(OR($A640="",$B640=""),"",'OddsRatio_working_2-way'!M639)</f>
        <v/>
      </c>
      <c r="I640" s="17" t="str">
        <f>IF(OR($A640="",$B640=""),"",'OddsRatio_working_2-way'!N639)</f>
        <v/>
      </c>
      <c r="J640" s="17" t="str">
        <f>IF('Log_working_2-way'!$D639="","",A640^('Log_working_2-way'!$D639))</f>
        <v/>
      </c>
      <c r="K640" s="22" t="str">
        <f>IF('Log_working_2-way'!$D639="","",B640^('Log_working_2-way'!$D639))</f>
        <v/>
      </c>
    </row>
    <row r="641" spans="3:11" x14ac:dyDescent="0.2">
      <c r="C641" s="20" t="str">
        <f t="shared" si="38"/>
        <v/>
      </c>
      <c r="D641" s="17" t="str">
        <f>IF(OR($A641="",$B641=""),"",A641*'MPTO_working_2-way'!$G640)</f>
        <v/>
      </c>
      <c r="E641" s="22" t="str">
        <f>IF(OR($A641="",$B641=""),"",B641*'MPTO_working_2-way'!$G640)</f>
        <v/>
      </c>
      <c r="F641" s="17" t="str">
        <f>IF(OR($A641="",$B641=""),"",'MPTO_working_2-way'!D640)</f>
        <v/>
      </c>
      <c r="G641" s="22" t="str">
        <f>IF(OR($A641="",$B641=""),"",'MPTO_working_2-way'!E640)</f>
        <v/>
      </c>
      <c r="H641" s="17" t="str">
        <f>IF(OR($A641="",$B641=""),"",'OddsRatio_working_2-way'!M640)</f>
        <v/>
      </c>
      <c r="I641" s="17" t="str">
        <f>IF(OR($A641="",$B641=""),"",'OddsRatio_working_2-way'!N640)</f>
        <v/>
      </c>
      <c r="J641" s="17" t="str">
        <f>IF('Log_working_2-way'!$D640="","",A641^('Log_working_2-way'!$D640))</f>
        <v/>
      </c>
      <c r="K641" s="22" t="str">
        <f>IF('Log_working_2-way'!$D640="","",B641^('Log_working_2-way'!$D640))</f>
        <v/>
      </c>
    </row>
    <row r="642" spans="3:11" x14ac:dyDescent="0.2">
      <c r="C642" s="20" t="str">
        <f t="shared" si="38"/>
        <v/>
      </c>
      <c r="D642" s="17" t="str">
        <f>IF(OR($A642="",$B642=""),"",A642*'MPTO_working_2-way'!$G641)</f>
        <v/>
      </c>
      <c r="E642" s="22" t="str">
        <f>IF(OR($A642="",$B642=""),"",B642*'MPTO_working_2-way'!$G641)</f>
        <v/>
      </c>
      <c r="F642" s="17" t="str">
        <f>IF(OR($A642="",$B642=""),"",'MPTO_working_2-way'!D641)</f>
        <v/>
      </c>
      <c r="G642" s="22" t="str">
        <f>IF(OR($A642="",$B642=""),"",'MPTO_working_2-way'!E641)</f>
        <v/>
      </c>
      <c r="H642" s="17" t="str">
        <f>IF(OR($A642="",$B642=""),"",'OddsRatio_working_2-way'!M641)</f>
        <v/>
      </c>
      <c r="I642" s="17" t="str">
        <f>IF(OR($A642="",$B642=""),"",'OddsRatio_working_2-way'!N641)</f>
        <v/>
      </c>
      <c r="J642" s="17" t="str">
        <f>IF('Log_working_2-way'!$D641="","",A642^('Log_working_2-way'!$D641))</f>
        <v/>
      </c>
      <c r="K642" s="22" t="str">
        <f>IF('Log_working_2-way'!$D641="","",B642^('Log_working_2-way'!$D641))</f>
        <v/>
      </c>
    </row>
    <row r="643" spans="3:11" x14ac:dyDescent="0.2">
      <c r="C643" s="20" t="str">
        <f t="shared" ref="C643:C706" si="39">IF(OR($A643="",$B643=""),"",(1/A643)+(1/B643)-1)</f>
        <v/>
      </c>
      <c r="D643" s="17" t="str">
        <f>IF(OR($A643="",$B643=""),"",A643*'MPTO_working_2-way'!$G642)</f>
        <v/>
      </c>
      <c r="E643" s="22" t="str">
        <f>IF(OR($A643="",$B643=""),"",B643*'MPTO_working_2-way'!$G642)</f>
        <v/>
      </c>
      <c r="F643" s="17" t="str">
        <f>IF(OR($A643="",$B643=""),"",'MPTO_working_2-way'!D642)</f>
        <v/>
      </c>
      <c r="G643" s="22" t="str">
        <f>IF(OR($A643="",$B643=""),"",'MPTO_working_2-way'!E642)</f>
        <v/>
      </c>
      <c r="H643" s="17" t="str">
        <f>IF(OR($A643="",$B643=""),"",'OddsRatio_working_2-way'!M642)</f>
        <v/>
      </c>
      <c r="I643" s="17" t="str">
        <f>IF(OR($A643="",$B643=""),"",'OddsRatio_working_2-way'!N642)</f>
        <v/>
      </c>
      <c r="J643" s="17" t="str">
        <f>IF('Log_working_2-way'!$D642="","",A643^('Log_working_2-way'!$D642))</f>
        <v/>
      </c>
      <c r="K643" s="22" t="str">
        <f>IF('Log_working_2-way'!$D642="","",B643^('Log_working_2-way'!$D642))</f>
        <v/>
      </c>
    </row>
    <row r="644" spans="3:11" x14ac:dyDescent="0.2">
      <c r="C644" s="20" t="str">
        <f t="shared" si="39"/>
        <v/>
      </c>
      <c r="D644" s="17" t="str">
        <f>IF(OR($A644="",$B644=""),"",A644*'MPTO_working_2-way'!$G643)</f>
        <v/>
      </c>
      <c r="E644" s="22" t="str">
        <f>IF(OR($A644="",$B644=""),"",B644*'MPTO_working_2-way'!$G643)</f>
        <v/>
      </c>
      <c r="F644" s="17" t="str">
        <f>IF(OR($A644="",$B644=""),"",'MPTO_working_2-way'!D643)</f>
        <v/>
      </c>
      <c r="G644" s="22" t="str">
        <f>IF(OR($A644="",$B644=""),"",'MPTO_working_2-way'!E643)</f>
        <v/>
      </c>
      <c r="H644" s="17" t="str">
        <f>IF(OR($A644="",$B644=""),"",'OddsRatio_working_2-way'!M643)</f>
        <v/>
      </c>
      <c r="I644" s="17" t="str">
        <f>IF(OR($A644="",$B644=""),"",'OddsRatio_working_2-way'!N643)</f>
        <v/>
      </c>
      <c r="J644" s="17" t="str">
        <f>IF('Log_working_2-way'!$D643="","",A644^('Log_working_2-way'!$D643))</f>
        <v/>
      </c>
      <c r="K644" s="22" t="str">
        <f>IF('Log_working_2-way'!$D643="","",B644^('Log_working_2-way'!$D643))</f>
        <v/>
      </c>
    </row>
    <row r="645" spans="3:11" x14ac:dyDescent="0.2">
      <c r="C645" s="20" t="str">
        <f t="shared" si="39"/>
        <v/>
      </c>
      <c r="D645" s="17" t="str">
        <f>IF(OR($A645="",$B645=""),"",A645*'MPTO_working_2-way'!$G644)</f>
        <v/>
      </c>
      <c r="E645" s="22" t="str">
        <f>IF(OR($A645="",$B645=""),"",B645*'MPTO_working_2-way'!$G644)</f>
        <v/>
      </c>
      <c r="F645" s="17" t="str">
        <f>IF(OR($A645="",$B645=""),"",'MPTO_working_2-way'!D644)</f>
        <v/>
      </c>
      <c r="G645" s="22" t="str">
        <f>IF(OR($A645="",$B645=""),"",'MPTO_working_2-way'!E644)</f>
        <v/>
      </c>
      <c r="H645" s="17" t="str">
        <f>IF(OR($A645="",$B645=""),"",'OddsRatio_working_2-way'!M644)</f>
        <v/>
      </c>
      <c r="I645" s="17" t="str">
        <f>IF(OR($A645="",$B645=""),"",'OddsRatio_working_2-way'!N644)</f>
        <v/>
      </c>
      <c r="J645" s="17" t="str">
        <f>IF('Log_working_2-way'!$D644="","",A645^('Log_working_2-way'!$D644))</f>
        <v/>
      </c>
      <c r="K645" s="22" t="str">
        <f>IF('Log_working_2-way'!$D644="","",B645^('Log_working_2-way'!$D644))</f>
        <v/>
      </c>
    </row>
    <row r="646" spans="3:11" x14ac:dyDescent="0.2">
      <c r="C646" s="20" t="str">
        <f t="shared" si="39"/>
        <v/>
      </c>
      <c r="D646" s="17" t="str">
        <f>IF(OR($A646="",$B646=""),"",A646*'MPTO_working_2-way'!$G645)</f>
        <v/>
      </c>
      <c r="E646" s="22" t="str">
        <f>IF(OR($A646="",$B646=""),"",B646*'MPTO_working_2-way'!$G645)</f>
        <v/>
      </c>
      <c r="F646" s="17" t="str">
        <f>IF(OR($A646="",$B646=""),"",'MPTO_working_2-way'!D645)</f>
        <v/>
      </c>
      <c r="G646" s="22" t="str">
        <f>IF(OR($A646="",$B646=""),"",'MPTO_working_2-way'!E645)</f>
        <v/>
      </c>
      <c r="H646" s="17" t="str">
        <f>IF(OR($A646="",$B646=""),"",'OddsRatio_working_2-way'!M645)</f>
        <v/>
      </c>
      <c r="I646" s="17" t="str">
        <f>IF(OR($A646="",$B646=""),"",'OddsRatio_working_2-way'!N645)</f>
        <v/>
      </c>
      <c r="J646" s="17" t="str">
        <f>IF('Log_working_2-way'!$D645="","",A646^('Log_working_2-way'!$D645))</f>
        <v/>
      </c>
      <c r="K646" s="22" t="str">
        <f>IF('Log_working_2-way'!$D645="","",B646^('Log_working_2-way'!$D645))</f>
        <v/>
      </c>
    </row>
    <row r="647" spans="3:11" x14ac:dyDescent="0.2">
      <c r="C647" s="20" t="str">
        <f t="shared" si="39"/>
        <v/>
      </c>
      <c r="D647" s="17" t="str">
        <f>IF(OR($A647="",$B647=""),"",A647*'MPTO_working_2-way'!$G646)</f>
        <v/>
      </c>
      <c r="E647" s="22" t="str">
        <f>IF(OR($A647="",$B647=""),"",B647*'MPTO_working_2-way'!$G646)</f>
        <v/>
      </c>
      <c r="F647" s="17" t="str">
        <f>IF(OR($A647="",$B647=""),"",'MPTO_working_2-way'!D646)</f>
        <v/>
      </c>
      <c r="G647" s="22" t="str">
        <f>IF(OR($A647="",$B647=""),"",'MPTO_working_2-way'!E646)</f>
        <v/>
      </c>
      <c r="H647" s="17" t="str">
        <f>IF(OR($A647="",$B647=""),"",'OddsRatio_working_2-way'!M646)</f>
        <v/>
      </c>
      <c r="I647" s="17" t="str">
        <f>IF(OR($A647="",$B647=""),"",'OddsRatio_working_2-way'!N646)</f>
        <v/>
      </c>
      <c r="J647" s="17" t="str">
        <f>IF('Log_working_2-way'!$D646="","",A647^('Log_working_2-way'!$D646))</f>
        <v/>
      </c>
      <c r="K647" s="22" t="str">
        <f>IF('Log_working_2-way'!$D646="","",B647^('Log_working_2-way'!$D646))</f>
        <v/>
      </c>
    </row>
    <row r="648" spans="3:11" x14ac:dyDescent="0.2">
      <c r="C648" s="20" t="str">
        <f t="shared" si="39"/>
        <v/>
      </c>
      <c r="D648" s="17" t="str">
        <f>IF(OR($A648="",$B648=""),"",A648*'MPTO_working_2-way'!$G647)</f>
        <v/>
      </c>
      <c r="E648" s="22" t="str">
        <f>IF(OR($A648="",$B648=""),"",B648*'MPTO_working_2-way'!$G647)</f>
        <v/>
      </c>
      <c r="F648" s="17" t="str">
        <f>IF(OR($A648="",$B648=""),"",'MPTO_working_2-way'!D647)</f>
        <v/>
      </c>
      <c r="G648" s="22" t="str">
        <f>IF(OR($A648="",$B648=""),"",'MPTO_working_2-way'!E647)</f>
        <v/>
      </c>
      <c r="H648" s="17" t="str">
        <f>IF(OR($A648="",$B648=""),"",'OddsRatio_working_2-way'!M647)</f>
        <v/>
      </c>
      <c r="I648" s="17" t="str">
        <f>IF(OR($A648="",$B648=""),"",'OddsRatio_working_2-way'!N647)</f>
        <v/>
      </c>
      <c r="J648" s="17" t="str">
        <f>IF('Log_working_2-way'!$D647="","",A648^('Log_working_2-way'!$D647))</f>
        <v/>
      </c>
      <c r="K648" s="22" t="str">
        <f>IF('Log_working_2-way'!$D647="","",B648^('Log_working_2-way'!$D647))</f>
        <v/>
      </c>
    </row>
    <row r="649" spans="3:11" x14ac:dyDescent="0.2">
      <c r="C649" s="20" t="str">
        <f t="shared" si="39"/>
        <v/>
      </c>
      <c r="D649" s="17" t="str">
        <f>IF(OR($A649="",$B649=""),"",A649*'MPTO_working_2-way'!$G648)</f>
        <v/>
      </c>
      <c r="E649" s="22" t="str">
        <f>IF(OR($A649="",$B649=""),"",B649*'MPTO_working_2-way'!$G648)</f>
        <v/>
      </c>
      <c r="F649" s="17" t="str">
        <f>IF(OR($A649="",$B649=""),"",'MPTO_working_2-way'!D648)</f>
        <v/>
      </c>
      <c r="G649" s="22" t="str">
        <f>IF(OR($A649="",$B649=""),"",'MPTO_working_2-way'!E648)</f>
        <v/>
      </c>
      <c r="H649" s="17" t="str">
        <f>IF(OR($A649="",$B649=""),"",'OddsRatio_working_2-way'!M648)</f>
        <v/>
      </c>
      <c r="I649" s="17" t="str">
        <f>IF(OR($A649="",$B649=""),"",'OddsRatio_working_2-way'!N648)</f>
        <v/>
      </c>
      <c r="J649" s="17" t="str">
        <f>IF('Log_working_2-way'!$D648="","",A649^('Log_working_2-way'!$D648))</f>
        <v/>
      </c>
      <c r="K649" s="22" t="str">
        <f>IF('Log_working_2-way'!$D648="","",B649^('Log_working_2-way'!$D648))</f>
        <v/>
      </c>
    </row>
    <row r="650" spans="3:11" x14ac:dyDescent="0.2">
      <c r="C650" s="20" t="str">
        <f t="shared" si="39"/>
        <v/>
      </c>
      <c r="D650" s="17" t="str">
        <f>IF(OR($A650="",$B650=""),"",A650*'MPTO_working_2-way'!$G649)</f>
        <v/>
      </c>
      <c r="E650" s="22" t="str">
        <f>IF(OR($A650="",$B650=""),"",B650*'MPTO_working_2-way'!$G649)</f>
        <v/>
      </c>
      <c r="F650" s="17" t="str">
        <f>IF(OR($A650="",$B650=""),"",'MPTO_working_2-way'!D649)</f>
        <v/>
      </c>
      <c r="G650" s="22" t="str">
        <f>IF(OR($A650="",$B650=""),"",'MPTO_working_2-way'!E649)</f>
        <v/>
      </c>
      <c r="H650" s="17" t="str">
        <f>IF(OR($A650="",$B650=""),"",'OddsRatio_working_2-way'!M649)</f>
        <v/>
      </c>
      <c r="I650" s="17" t="str">
        <f>IF(OR($A650="",$B650=""),"",'OddsRatio_working_2-way'!N649)</f>
        <v/>
      </c>
      <c r="J650" s="17" t="str">
        <f>IF('Log_working_2-way'!$D649="","",A650^('Log_working_2-way'!$D649))</f>
        <v/>
      </c>
      <c r="K650" s="22" t="str">
        <f>IF('Log_working_2-way'!$D649="","",B650^('Log_working_2-way'!$D649))</f>
        <v/>
      </c>
    </row>
    <row r="651" spans="3:11" x14ac:dyDescent="0.2">
      <c r="C651" s="20" t="str">
        <f t="shared" si="39"/>
        <v/>
      </c>
      <c r="D651" s="17" t="str">
        <f>IF(OR($A651="",$B651=""),"",A651*'MPTO_working_2-way'!$G650)</f>
        <v/>
      </c>
      <c r="E651" s="22" t="str">
        <f>IF(OR($A651="",$B651=""),"",B651*'MPTO_working_2-way'!$G650)</f>
        <v/>
      </c>
      <c r="F651" s="17" t="str">
        <f>IF(OR($A651="",$B651=""),"",'MPTO_working_2-way'!D650)</f>
        <v/>
      </c>
      <c r="G651" s="22" t="str">
        <f>IF(OR($A651="",$B651=""),"",'MPTO_working_2-way'!E650)</f>
        <v/>
      </c>
      <c r="H651" s="17" t="str">
        <f>IF(OR($A651="",$B651=""),"",'OddsRatio_working_2-way'!M650)</f>
        <v/>
      </c>
      <c r="I651" s="17" t="str">
        <f>IF(OR($A651="",$B651=""),"",'OddsRatio_working_2-way'!N650)</f>
        <v/>
      </c>
      <c r="J651" s="17" t="str">
        <f>IF('Log_working_2-way'!$D650="","",A651^('Log_working_2-way'!$D650))</f>
        <v/>
      </c>
      <c r="K651" s="22" t="str">
        <f>IF('Log_working_2-way'!$D650="","",B651^('Log_working_2-way'!$D650))</f>
        <v/>
      </c>
    </row>
    <row r="652" spans="3:11" x14ac:dyDescent="0.2">
      <c r="C652" s="20" t="str">
        <f t="shared" si="39"/>
        <v/>
      </c>
      <c r="D652" s="17" t="str">
        <f>IF(OR($A652="",$B652=""),"",A652*'MPTO_working_2-way'!$G651)</f>
        <v/>
      </c>
      <c r="E652" s="22" t="str">
        <f>IF(OR($A652="",$B652=""),"",B652*'MPTO_working_2-way'!$G651)</f>
        <v/>
      </c>
      <c r="F652" s="17" t="str">
        <f>IF(OR($A652="",$B652=""),"",'MPTO_working_2-way'!D651)</f>
        <v/>
      </c>
      <c r="G652" s="22" t="str">
        <f>IF(OR($A652="",$B652=""),"",'MPTO_working_2-way'!E651)</f>
        <v/>
      </c>
      <c r="H652" s="17" t="str">
        <f>IF(OR($A652="",$B652=""),"",'OddsRatio_working_2-way'!M651)</f>
        <v/>
      </c>
      <c r="I652" s="17" t="str">
        <f>IF(OR($A652="",$B652=""),"",'OddsRatio_working_2-way'!N651)</f>
        <v/>
      </c>
      <c r="J652" s="17" t="str">
        <f>IF('Log_working_2-way'!$D651="","",A652^('Log_working_2-way'!$D651))</f>
        <v/>
      </c>
      <c r="K652" s="22" t="str">
        <f>IF('Log_working_2-way'!$D651="","",B652^('Log_working_2-way'!$D651))</f>
        <v/>
      </c>
    </row>
    <row r="653" spans="3:11" x14ac:dyDescent="0.2">
      <c r="C653" s="20" t="str">
        <f t="shared" si="39"/>
        <v/>
      </c>
      <c r="D653" s="17" t="str">
        <f>IF(OR($A653="",$B653=""),"",A653*'MPTO_working_2-way'!$G652)</f>
        <v/>
      </c>
      <c r="E653" s="22" t="str">
        <f>IF(OR($A653="",$B653=""),"",B653*'MPTO_working_2-way'!$G652)</f>
        <v/>
      </c>
      <c r="F653" s="17" t="str">
        <f>IF(OR($A653="",$B653=""),"",'MPTO_working_2-way'!D652)</f>
        <v/>
      </c>
      <c r="G653" s="22" t="str">
        <f>IF(OR($A653="",$B653=""),"",'MPTO_working_2-way'!E652)</f>
        <v/>
      </c>
      <c r="H653" s="17" t="str">
        <f>IF(OR($A653="",$B653=""),"",'OddsRatio_working_2-way'!M652)</f>
        <v/>
      </c>
      <c r="I653" s="17" t="str">
        <f>IF(OR($A653="",$B653=""),"",'OddsRatio_working_2-way'!N652)</f>
        <v/>
      </c>
      <c r="J653" s="17" t="str">
        <f>IF('Log_working_2-way'!$D652="","",A653^('Log_working_2-way'!$D652))</f>
        <v/>
      </c>
      <c r="K653" s="22" t="str">
        <f>IF('Log_working_2-way'!$D652="","",B653^('Log_working_2-way'!$D652))</f>
        <v/>
      </c>
    </row>
    <row r="654" spans="3:11" x14ac:dyDescent="0.2">
      <c r="C654" s="20" t="str">
        <f t="shared" si="39"/>
        <v/>
      </c>
      <c r="D654" s="17" t="str">
        <f>IF(OR($A654="",$B654=""),"",A654*'MPTO_working_2-way'!$G653)</f>
        <v/>
      </c>
      <c r="E654" s="22" t="str">
        <f>IF(OR($A654="",$B654=""),"",B654*'MPTO_working_2-way'!$G653)</f>
        <v/>
      </c>
      <c r="F654" s="17" t="str">
        <f>IF(OR($A654="",$B654=""),"",'MPTO_working_2-way'!D653)</f>
        <v/>
      </c>
      <c r="G654" s="22" t="str">
        <f>IF(OR($A654="",$B654=""),"",'MPTO_working_2-way'!E653)</f>
        <v/>
      </c>
      <c r="H654" s="17" t="str">
        <f>IF(OR($A654="",$B654=""),"",'OddsRatio_working_2-way'!M653)</f>
        <v/>
      </c>
      <c r="I654" s="17" t="str">
        <f>IF(OR($A654="",$B654=""),"",'OddsRatio_working_2-way'!N653)</f>
        <v/>
      </c>
      <c r="J654" s="17" t="str">
        <f>IF('Log_working_2-way'!$D653="","",A654^('Log_working_2-way'!$D653))</f>
        <v/>
      </c>
      <c r="K654" s="22" t="str">
        <f>IF('Log_working_2-way'!$D653="","",B654^('Log_working_2-way'!$D653))</f>
        <v/>
      </c>
    </row>
    <row r="655" spans="3:11" x14ac:dyDescent="0.2">
      <c r="C655" s="20" t="str">
        <f t="shared" si="39"/>
        <v/>
      </c>
      <c r="D655" s="17" t="str">
        <f>IF(OR($A655="",$B655=""),"",A655*'MPTO_working_2-way'!$G654)</f>
        <v/>
      </c>
      <c r="E655" s="22" t="str">
        <f>IF(OR($A655="",$B655=""),"",B655*'MPTO_working_2-way'!$G654)</f>
        <v/>
      </c>
      <c r="F655" s="17" t="str">
        <f>IF(OR($A655="",$B655=""),"",'MPTO_working_2-way'!D654)</f>
        <v/>
      </c>
      <c r="G655" s="22" t="str">
        <f>IF(OR($A655="",$B655=""),"",'MPTO_working_2-way'!E654)</f>
        <v/>
      </c>
      <c r="H655" s="17" t="str">
        <f>IF(OR($A655="",$B655=""),"",'OddsRatio_working_2-way'!M654)</f>
        <v/>
      </c>
      <c r="I655" s="17" t="str">
        <f>IF(OR($A655="",$B655=""),"",'OddsRatio_working_2-way'!N654)</f>
        <v/>
      </c>
      <c r="J655" s="17" t="str">
        <f>IF('Log_working_2-way'!$D654="","",A655^('Log_working_2-way'!$D654))</f>
        <v/>
      </c>
      <c r="K655" s="22" t="str">
        <f>IF('Log_working_2-way'!$D654="","",B655^('Log_working_2-way'!$D654))</f>
        <v/>
      </c>
    </row>
    <row r="656" spans="3:11" x14ac:dyDescent="0.2">
      <c r="C656" s="20" t="str">
        <f t="shared" si="39"/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39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39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39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39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39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39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39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39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39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39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39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39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39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39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39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39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39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39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39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39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39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39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39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39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39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39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39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39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39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39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39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39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39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39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39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39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39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39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39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39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39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39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39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39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39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39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39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39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39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39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40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40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40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40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40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40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40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40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40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40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40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40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40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40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40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40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40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40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40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40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40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40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40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40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40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40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40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40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40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40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40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40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40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40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40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40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40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40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40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40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40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40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40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40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40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40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40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40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40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40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40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40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40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40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40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40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40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40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40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40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40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40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40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40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41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41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41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41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41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41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41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41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41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41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41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41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41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41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41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41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41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41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41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41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41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41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41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41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41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41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41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41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41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41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41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41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41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41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41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41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41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41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41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41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41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41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41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41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41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41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41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41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41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41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41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41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41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41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41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41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41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41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41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41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41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41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41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41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42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42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42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42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42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42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42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42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42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42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42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42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42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42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42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42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42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42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42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42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42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42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42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42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42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42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42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42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42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42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42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42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42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42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42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42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42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42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42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42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42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42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42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42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42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42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42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42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42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42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42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42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42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42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42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42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42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42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42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42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42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42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42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42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43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43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43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43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43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43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43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43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43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43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43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43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43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43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43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43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43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43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43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43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43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43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43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43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43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43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43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43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43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43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43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43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43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43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43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43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43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43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43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43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43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43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43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43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43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43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43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43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43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43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43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43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43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43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43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43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43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43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43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43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43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43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43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43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44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44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44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44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44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44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44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44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44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44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44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44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44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44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44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44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44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44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44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44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44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44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44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44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44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44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44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44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44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44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44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44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44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44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44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44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44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44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44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44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I1002"/>
  <sheetViews>
    <sheetView tabSelected="1" zoomScale="80" zoomScaleNormal="80" workbookViewId="0">
      <pane ySplit="2" topLeftCell="A335" activePane="bottomLeft" state="frozen"/>
      <selection pane="bottomLeft" activeCell="AJ336" sqref="AJ336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35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42"/>
    <col min="32" max="33" width="10" style="4"/>
    <col min="34" max="35" width="10" style="42"/>
    <col min="36" max="16384" width="10" style="4"/>
  </cols>
  <sheetData>
    <row r="1" spans="1:35" s="13" customFormat="1" x14ac:dyDescent="0.2">
      <c r="A1" s="70" t="s">
        <v>9</v>
      </c>
      <c r="B1" s="70"/>
      <c r="C1" s="71"/>
      <c r="D1" s="18"/>
      <c r="E1" s="72" t="s">
        <v>25</v>
      </c>
      <c r="F1" s="70"/>
      <c r="G1" s="71"/>
      <c r="H1" s="72" t="s">
        <v>23</v>
      </c>
      <c r="I1" s="70"/>
      <c r="J1" s="71"/>
      <c r="K1" s="72" t="s">
        <v>11</v>
      </c>
      <c r="L1" s="70"/>
      <c r="M1" s="71"/>
      <c r="N1" s="72" t="s">
        <v>181</v>
      </c>
      <c r="O1" s="70"/>
      <c r="P1" s="70"/>
      <c r="Q1" s="13" t="s">
        <v>32</v>
      </c>
      <c r="R1" s="13" t="s">
        <v>33</v>
      </c>
      <c r="S1" s="34" t="s">
        <v>180</v>
      </c>
      <c r="T1" s="13" t="s">
        <v>200</v>
      </c>
      <c r="U1" s="13" t="s">
        <v>191</v>
      </c>
      <c r="V1" s="13" t="s">
        <v>192</v>
      </c>
      <c r="W1" s="13" t="s">
        <v>193</v>
      </c>
      <c r="X1" s="13" t="s">
        <v>194</v>
      </c>
      <c r="Y1" s="13" t="s">
        <v>195</v>
      </c>
      <c r="Z1" s="13" t="s">
        <v>196</v>
      </c>
      <c r="AA1" s="13" t="s">
        <v>197</v>
      </c>
      <c r="AB1" s="13" t="s">
        <v>198</v>
      </c>
      <c r="AC1" s="13" t="s">
        <v>199</v>
      </c>
      <c r="AD1" s="41" t="s">
        <v>212</v>
      </c>
      <c r="AE1" s="41" t="s">
        <v>213</v>
      </c>
      <c r="AF1" s="13" t="s">
        <v>210</v>
      </c>
      <c r="AG1" s="13" t="s">
        <v>211</v>
      </c>
      <c r="AH1" s="41" t="s">
        <v>209</v>
      </c>
      <c r="AI1" s="41" t="s">
        <v>214</v>
      </c>
    </row>
    <row r="2" spans="1:35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5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29">
        <f>(1/E3)* 100</f>
        <v>68.886805356023672</v>
      </c>
      <c r="O3" s="30">
        <f>(1/F3)* 100</f>
        <v>18.491354178743595</v>
      </c>
      <c r="P3" s="30">
        <f>(1/G3)* 100</f>
        <v>12.621840465232726</v>
      </c>
      <c r="S3" s="35"/>
      <c r="AD3" s="42"/>
      <c r="AE3" s="42"/>
      <c r="AH3" s="42"/>
      <c r="AI3" s="42"/>
    </row>
    <row r="4" spans="1:35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29">
        <f t="shared" ref="N4:N13" si="0">(1/E4)* 100</f>
        <v>41.151224438273154</v>
      </c>
      <c r="O4" s="30">
        <f t="shared" ref="O4:O13" si="1">(1/F4)* 100</f>
        <v>28.805857106791212</v>
      </c>
      <c r="P4" s="30">
        <f t="shared" ref="P4:P13" si="2">(1/G4)* 100</f>
        <v>30.04291845493562</v>
      </c>
      <c r="S4" s="35"/>
      <c r="AD4" s="42"/>
      <c r="AE4" s="42"/>
      <c r="AH4" s="42"/>
      <c r="AI4" s="42"/>
    </row>
    <row r="5" spans="1:35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29">
        <f t="shared" si="0"/>
        <v>84.464355000557461</v>
      </c>
      <c r="O5" s="30">
        <f t="shared" si="1"/>
        <v>10.874434162113946</v>
      </c>
      <c r="P5" s="30">
        <f t="shared" si="2"/>
        <v>4.6612108373285759</v>
      </c>
      <c r="S5" s="35"/>
      <c r="AD5" s="42"/>
      <c r="AE5" s="42"/>
      <c r="AH5" s="42"/>
      <c r="AI5" s="42"/>
    </row>
    <row r="6" spans="1:35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29">
        <f t="shared" si="0"/>
        <v>15.425349339746258</v>
      </c>
      <c r="O6" s="30">
        <f t="shared" si="1"/>
        <v>21.280959175875534</v>
      </c>
      <c r="P6" s="30">
        <f t="shared" si="2"/>
        <v>63.293691484378201</v>
      </c>
      <c r="S6" s="35"/>
      <c r="AD6" s="42"/>
      <c r="AE6" s="42"/>
      <c r="AH6" s="42"/>
      <c r="AI6" s="42"/>
    </row>
    <row r="7" spans="1:35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29">
        <f t="shared" si="0"/>
        <v>51.323800084949745</v>
      </c>
      <c r="O7" s="30">
        <f t="shared" si="1"/>
        <v>26.140922176601066</v>
      </c>
      <c r="P7" s="30">
        <f t="shared" si="2"/>
        <v>22.535277738449196</v>
      </c>
      <c r="S7" s="35"/>
      <c r="AD7" s="42"/>
      <c r="AE7" s="42"/>
      <c r="AH7" s="42"/>
      <c r="AI7" s="42"/>
    </row>
    <row r="8" spans="1:35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29">
        <f t="shared" si="0"/>
        <v>85.952987465005421</v>
      </c>
      <c r="O8" s="30">
        <f t="shared" si="1"/>
        <v>10.524855607959847</v>
      </c>
      <c r="P8" s="30">
        <f t="shared" si="2"/>
        <v>3.5221569270347293</v>
      </c>
    </row>
    <row r="9" spans="1:35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29">
        <f t="shared" si="0"/>
        <v>40.084705034242461</v>
      </c>
      <c r="O9" s="30">
        <f t="shared" si="1"/>
        <v>28.766670671632827</v>
      </c>
      <c r="P9" s="30">
        <f t="shared" si="2"/>
        <v>31.148624294124712</v>
      </c>
    </row>
    <row r="10" spans="1:35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29">
        <f t="shared" si="0"/>
        <v>54.458937550098376</v>
      </c>
      <c r="O10" s="30">
        <f t="shared" si="1"/>
        <v>24.816731035487862</v>
      </c>
      <c r="P10" s="30">
        <f t="shared" si="2"/>
        <v>20.724331414413754</v>
      </c>
    </row>
    <row r="11" spans="1:35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29">
        <f t="shared" si="0"/>
        <v>46.666620595288279</v>
      </c>
      <c r="O11" s="30">
        <f t="shared" si="1"/>
        <v>26.630408491876462</v>
      </c>
      <c r="P11" s="30">
        <f t="shared" si="2"/>
        <v>26.702970912835255</v>
      </c>
    </row>
    <row r="12" spans="1:35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29">
        <f t="shared" si="0"/>
        <v>8.4918890899434878</v>
      </c>
      <c r="O12" s="30">
        <f t="shared" si="1"/>
        <v>15.739395076529719</v>
      </c>
      <c r="P12" s="30">
        <f t="shared" si="2"/>
        <v>75.768715833526784</v>
      </c>
    </row>
    <row r="13" spans="1:35" ht="15" x14ac:dyDescent="0.25">
      <c r="A13">
        <v>1.1200000000000001</v>
      </c>
      <c r="B13">
        <v>9.75</v>
      </c>
      <c r="C13">
        <v>25.19</v>
      </c>
      <c r="D13" s="20">
        <f t="shared" si="3"/>
        <v>3.5119538394647432E-2</v>
      </c>
      <c r="E13" s="17">
        <f>IF(OR($A13="",$B13="",$C13=""),"",A13*'MPTO_working_3-way'!$I12)</f>
        <v>1.1593338830020052</v>
      </c>
      <c r="F13" s="21">
        <f>IF(OR($A13="",$B13="",$C13=""),"",B13*'MPTO_working_3-way'!$I12)</f>
        <v>10.092415499347812</v>
      </c>
      <c r="G13" s="22">
        <f>IF(OR($A13="",$B13="",$C13=""),"",C13*'MPTO_working_3-way'!$I12)</f>
        <v>26.074661172161171</v>
      </c>
      <c r="H13" s="17">
        <f>IF(OR($A13="",$B13="",$C13=""),"",'MPTO_working_3-way'!E12)</f>
        <v>1.1348797423354562</v>
      </c>
      <c r="I13" s="21">
        <f>IF(OR($A13="",$B13="",$C13=""),"",'MPTO_working_3-way'!F12)</f>
        <v>11.006235170630273</v>
      </c>
      <c r="J13" s="22">
        <f>IF(OR($A13="",$B13="",$C13=""),"",'MPTO_working_3-way'!G12)</f>
        <v>35.724773263490498</v>
      </c>
      <c r="K13" s="17">
        <f>IF(OR($A13="",$B13="",$C13=""),"",'OddsRatio_working_3-way'!H12)</f>
        <v>1.1404000515491173</v>
      </c>
      <c r="L13" s="21">
        <f>IF(OR($A13="",$B13="",$C13=""),"",'OddsRatio_working_3-way'!I12)</f>
        <v>11.237503758789787</v>
      </c>
      <c r="M13" s="22">
        <f>IF(OR($A13="",$B13="",$C13=""),"",'OddsRatio_working_3-way'!J12)</f>
        <v>29.302310391442852</v>
      </c>
      <c r="N13" s="29">
        <f t="shared" si="0"/>
        <v>86.256428338881761</v>
      </c>
      <c r="O13" s="30">
        <f t="shared" si="1"/>
        <v>9.9084307425177016</v>
      </c>
      <c r="P13" s="30">
        <f t="shared" si="2"/>
        <v>3.8351409186005387</v>
      </c>
    </row>
    <row r="14" spans="1:35" ht="15" x14ac:dyDescent="0.25">
      <c r="A14">
        <v>4.08</v>
      </c>
      <c r="B14">
        <v>3.05</v>
      </c>
      <c r="C14">
        <v>2.19</v>
      </c>
      <c r="D14" s="20">
        <f t="shared" si="3"/>
        <v>2.9587896240912848E-2</v>
      </c>
      <c r="E14" s="17">
        <f>IF(OR($A14="",$B14="",$C14=""),"",A14*'MPTO_working_3-way'!$I13)</f>
        <v>4.2007186166629245</v>
      </c>
      <c r="F14" s="21">
        <f>IF(OR($A14="",$B14="",$C14=""),"",B14*'MPTO_working_3-way'!$I13)</f>
        <v>3.1402430835347839</v>
      </c>
      <c r="G14" s="22">
        <f>IF(OR($A14="",$B14="",$C14=""),"",C14*'MPTO_working_3-way'!$I13)</f>
        <v>2.2547974927675991</v>
      </c>
      <c r="H14" s="17">
        <f>IF(OR($A14="",$B14="",$C14=""),"",'MPTO_working_3-way'!E13)</f>
        <v>4.2510607232884929</v>
      </c>
      <c r="I14" s="21">
        <f>IF(OR($A14="",$B14="",$C14=""),"",'MPTO_working_3-way'!F13)</f>
        <v>3.1445925768656489</v>
      </c>
      <c r="J14" s="22">
        <f>IF(OR($A14="",$B14="",$C14=""),"",'MPTO_working_3-way'!G13)</f>
        <v>2.2383464118102183</v>
      </c>
      <c r="K14" s="17">
        <f>IF(OR($A14="",$B14="",$C14=""),"",'OddsRatio_working_3-way'!H13)</f>
        <v>4.2236508699571358</v>
      </c>
      <c r="L14" s="21">
        <f>IF(OR($A14="",$B14="",$C14=""),"",'OddsRatio_working_3-way'!I13)</f>
        <v>3.1456117803286121</v>
      </c>
      <c r="M14" s="22">
        <f>IF(OR($A14="",$B14="",$C14=""),"",'OddsRatio_working_3-way'!J13)</f>
        <v>2.2455014724834381</v>
      </c>
      <c r="N14" s="29">
        <f t="shared" ref="N14:N77" si="4">(1/E14)* 100</f>
        <v>23.805450715820758</v>
      </c>
      <c r="O14" s="30">
        <f t="shared" ref="O14:O77" si="5">(1/F14)* 100</f>
        <v>31.844668498540557</v>
      </c>
      <c r="P14" s="30">
        <f t="shared" ref="P14:P77" si="6">(1/G14)* 100</f>
        <v>44.349880785638675</v>
      </c>
    </row>
    <row r="15" spans="1:35" ht="15" x14ac:dyDescent="0.25">
      <c r="A15">
        <v>2.0499999999999998</v>
      </c>
      <c r="B15">
        <v>3.51</v>
      </c>
      <c r="C15">
        <v>3.9</v>
      </c>
      <c r="D15" s="20">
        <f t="shared" si="3"/>
        <v>2.9115419359321937E-2</v>
      </c>
      <c r="E15" s="17">
        <f>IF(OR($A15="",$B15="",$C15=""),"",A15*'MPTO_working_3-way'!$I14)</f>
        <v>2.1096866096866096</v>
      </c>
      <c r="F15" s="21">
        <f>IF(OR($A15="",$B15="",$C15=""),"",B15*'MPTO_working_3-way'!$I14)</f>
        <v>3.6121951219512196</v>
      </c>
      <c r="G15" s="22">
        <f>IF(OR($A15="",$B15="",$C15=""),"",C15*'MPTO_working_3-way'!$I14)</f>
        <v>4.0135501355013554</v>
      </c>
      <c r="H15" s="17">
        <f>IF(OR($A15="",$B15="",$C15=""),"",'MPTO_working_3-way'!E14)</f>
        <v>2.0916137784022091</v>
      </c>
      <c r="I15" s="21">
        <f>IF(OR($A15="",$B15="",$C15=""),"",'MPTO_working_3-way'!F14)</f>
        <v>3.63378503492972</v>
      </c>
      <c r="J15" s="22">
        <f>IF(OR($A15="",$B15="",$C15=""),"",'MPTO_working_3-way'!G14)</f>
        <v>4.0534222138766314</v>
      </c>
      <c r="K15" s="17">
        <f>IF(OR($A15="",$B15="",$C15=""),"",'OddsRatio_working_3-way'!H14)</f>
        <v>2.0988757837534959</v>
      </c>
      <c r="L15" s="21">
        <f>IF(OR($A15="",$B15="",$C15=""),"",'OddsRatio_working_3-way'!I14)</f>
        <v>3.6268363973535944</v>
      </c>
      <c r="M15" s="22">
        <f>IF(OR($A15="",$B15="",$C15=""),"",'OddsRatio_working_3-way'!J14)</f>
        <v>4.0349902598906073</v>
      </c>
      <c r="N15" s="29">
        <f t="shared" si="4"/>
        <v>47.400405131667796</v>
      </c>
      <c r="O15" s="30">
        <f t="shared" si="5"/>
        <v>27.683997299122215</v>
      </c>
      <c r="P15" s="30">
        <f t="shared" si="6"/>
        <v>24.915597569209989</v>
      </c>
    </row>
    <row r="16" spans="1:35" ht="15" x14ac:dyDescent="0.25">
      <c r="A16">
        <v>6.08</v>
      </c>
      <c r="B16">
        <v>4.3</v>
      </c>
      <c r="C16">
        <v>1.58</v>
      </c>
      <c r="D16" s="20">
        <f t="shared" si="3"/>
        <v>2.9943216150473351E-2</v>
      </c>
      <c r="E16" s="17">
        <f>IF(OR($A16="",$B16="",$C16=""),"",A16*'MPTO_working_3-way'!$I15)</f>
        <v>6.2620547541948781</v>
      </c>
      <c r="F16" s="21">
        <f>IF(OR($A16="",$B16="",$C16=""),"",B16*'MPTO_working_3-way'!$I15)</f>
        <v>4.4287558294470353</v>
      </c>
      <c r="G16" s="22">
        <f>IF(OR($A16="",$B16="",$C16=""),"",C16*'MPTO_working_3-way'!$I15)</f>
        <v>1.627310281517748</v>
      </c>
      <c r="H16" s="17">
        <f>IF(OR($A16="",$B16="",$C16=""),"",'MPTO_working_3-way'!E15)</f>
        <v>6.472801424070469</v>
      </c>
      <c r="I16" s="21">
        <f>IF(OR($A16="",$B16="",$C16=""),"",'MPTO_working_3-way'!F15)</f>
        <v>4.4928258391607372</v>
      </c>
      <c r="J16" s="22">
        <f>IF(OR($A16="",$B16="",$C16=""),"",'MPTO_working_3-way'!G15)</f>
        <v>1.6053159837046693</v>
      </c>
      <c r="K16" s="17">
        <f>IF(OR($A16="",$B16="",$C16=""),"",'OddsRatio_working_3-way'!H15)</f>
        <v>6.36705908948041</v>
      </c>
      <c r="L16" s="21">
        <f>IF(OR($A16="",$B16="",$C16=""),"",'OddsRatio_working_3-way'!I15)</f>
        <v>4.4864753927727072</v>
      </c>
      <c r="M16" s="22">
        <f>IF(OR($A16="",$B16="",$C16=""),"",'OddsRatio_working_3-way'!J15)</f>
        <v>1.612774462972173</v>
      </c>
      <c r="N16" s="29">
        <f t="shared" si="4"/>
        <v>15.969199236562273</v>
      </c>
      <c r="O16" s="30">
        <f t="shared" si="5"/>
        <v>22.57970496704619</v>
      </c>
      <c r="P16" s="30">
        <f t="shared" si="6"/>
        <v>61.451095796391527</v>
      </c>
    </row>
    <row r="17" spans="1:16" ht="15" x14ac:dyDescent="0.25">
      <c r="A17">
        <v>2.2799999999999998</v>
      </c>
      <c r="B17">
        <v>3.22</v>
      </c>
      <c r="C17">
        <v>3.43</v>
      </c>
      <c r="D17" s="20">
        <f t="shared" si="3"/>
        <v>4.0700686943623499E-2</v>
      </c>
      <c r="E17" s="17">
        <f>IF(OR($A17="",$B17="",$C17=""),"",A17*'MPTO_working_3-way'!$I16)</f>
        <v>2.3727975662314615</v>
      </c>
      <c r="F17" s="21">
        <f>IF(OR($A17="",$B17="",$C17=""),"",B17*'MPTO_working_3-way'!$I16)</f>
        <v>3.3510562119584679</v>
      </c>
      <c r="G17" s="22">
        <f>IF(OR($A17="",$B17="",$C17=""),"",C17*'MPTO_working_3-way'!$I16)</f>
        <v>3.5696033562166289</v>
      </c>
      <c r="H17" s="17">
        <f>IF(OR($A17="",$B17="",$C17=""),"",'MPTO_working_3-way'!E16)</f>
        <v>2.3527773369168066</v>
      </c>
      <c r="I17" s="21">
        <f>IF(OR($A17="",$B17="",$C17=""),"",'MPTO_working_3-way'!F16)</f>
        <v>3.3670928096483697</v>
      </c>
      <c r="J17" s="22">
        <f>IF(OR($A17="",$B17="",$C17=""),"",'MPTO_working_3-way'!G16)</f>
        <v>3.5974031861503266</v>
      </c>
      <c r="K17" s="17">
        <f>IF(OR($A17="",$B17="",$C17=""),"",'OddsRatio_working_3-way'!H16)</f>
        <v>2.3613348977298285</v>
      </c>
      <c r="L17" s="21">
        <f>IF(OR($A17="",$B17="",$C17=""),"",'OddsRatio_working_3-way'!I16)</f>
        <v>3.3610652132501722</v>
      </c>
      <c r="M17" s="22">
        <f>IF(OR($A17="",$B17="",$C17=""),"",'OddsRatio_working_3-way'!J16)</f>
        <v>3.5844092199089728</v>
      </c>
      <c r="N17" s="29">
        <f t="shared" si="4"/>
        <v>42.14434531759175</v>
      </c>
      <c r="O17" s="30">
        <f t="shared" si="5"/>
        <v>29.841337678294778</v>
      </c>
      <c r="P17" s="30">
        <f t="shared" si="6"/>
        <v>28.014317004113465</v>
      </c>
    </row>
    <row r="18" spans="1:16" ht="15" x14ac:dyDescent="0.25">
      <c r="A18">
        <v>1.78</v>
      </c>
      <c r="B18">
        <v>3.89</v>
      </c>
      <c r="C18">
        <v>4.55</v>
      </c>
      <c r="D18" s="20">
        <f t="shared" si="3"/>
        <v>3.8647381329568464E-2</v>
      </c>
      <c r="E18" s="17">
        <f>IF(OR($A18="",$B18="",$C18=""),"",A18*'MPTO_working_3-way'!$I17)</f>
        <v>1.8487923387666318</v>
      </c>
      <c r="F18" s="21">
        <f>IF(OR($A18="",$B18="",$C18=""),"",B18*'MPTO_working_3-way'!$I17)</f>
        <v>4.0403383133720219</v>
      </c>
      <c r="G18" s="22">
        <f>IF(OR($A18="",$B18="",$C18=""),"",C18*'MPTO_working_3-way'!$I17)</f>
        <v>4.7258455850495364</v>
      </c>
      <c r="H18" s="17">
        <f>IF(OR($A18="",$B18="",$C18=""),"",'MPTO_working_3-way'!E17)</f>
        <v>1.8217747144373526</v>
      </c>
      <c r="I18" s="21">
        <f>IF(OR($A18="",$B18="",$C18=""),"",'MPTO_working_3-way'!F17)</f>
        <v>4.0952229714711077</v>
      </c>
      <c r="J18" s="22">
        <f>IF(OR($A18="",$B18="",$C18=""),"",'MPTO_working_3-way'!G17)</f>
        <v>4.8333051223190369</v>
      </c>
      <c r="K18" s="17">
        <f>IF(OR($A18="",$B18="",$C18=""),"",'OddsRatio_working_3-way'!H17)</f>
        <v>1.8315871655358316</v>
      </c>
      <c r="L18" s="21">
        <f>IF(OR($A18="",$B18="",$C18=""),"",'OddsRatio_working_3-way'!I17)</f>
        <v>4.0811370620494269</v>
      </c>
      <c r="M18" s="22">
        <f>IF(OR($A18="",$B18="",$C18=""),"",'OddsRatio_working_3-way'!J17)</f>
        <v>4.7847877405797465</v>
      </c>
      <c r="N18" s="29">
        <f t="shared" si="4"/>
        <v>54.0893630415583</v>
      </c>
      <c r="O18" s="30">
        <f t="shared" si="5"/>
        <v>24.7504026257002</v>
      </c>
      <c r="P18" s="30">
        <f t="shared" si="6"/>
        <v>21.160234332741489</v>
      </c>
    </row>
    <row r="19" spans="1:16" ht="15" x14ac:dyDescent="0.25">
      <c r="A19">
        <v>2.97</v>
      </c>
      <c r="B19">
        <v>3.25</v>
      </c>
      <c r="C19">
        <v>2.5299999999999998</v>
      </c>
      <c r="D19" s="20">
        <f t="shared" si="3"/>
        <v>3.9649561388691801E-2</v>
      </c>
      <c r="E19" s="17">
        <f>IF(OR($A19="",$B19="",$C19=""),"",A19*'MPTO_working_3-way'!$I18)</f>
        <v>3.0877591973244147</v>
      </c>
      <c r="F19" s="21">
        <f>IF(OR($A19="",$B19="",$C19=""),"",B19*'MPTO_working_3-way'!$I18)</f>
        <v>3.3788610745132486</v>
      </c>
      <c r="G19" s="22">
        <f>IF(OR($A19="",$B19="",$C19=""),"",C19*'MPTO_working_3-way'!$I18)</f>
        <v>2.6303133903133902</v>
      </c>
      <c r="H19" s="17">
        <f>IF(OR($A19="",$B19="",$C19=""),"",'MPTO_working_3-way'!E18)</f>
        <v>3.0913447591640653</v>
      </c>
      <c r="I19" s="21">
        <f>IF(OR($A19="",$B19="",$C19=""),"",'MPTO_working_3-way'!F18)</f>
        <v>3.3958649348000662</v>
      </c>
      <c r="J19" s="22">
        <f>IF(OR($A19="",$B19="",$C19=""),"",'MPTO_working_3-way'!G18)</f>
        <v>2.617524243704497</v>
      </c>
      <c r="K19" s="17">
        <f>IF(OR($A19="",$B19="",$C19=""),"",'OddsRatio_working_3-way'!H18)</f>
        <v>3.0902533305371715</v>
      </c>
      <c r="L19" s="21">
        <f>IF(OR($A19="",$B19="",$C19=""),"",'OddsRatio_working_3-way'!I18)</f>
        <v>3.3873451744713878</v>
      </c>
      <c r="M19" s="22">
        <f>IF(OR($A19="",$B19="",$C19=""),"",'OddsRatio_working_3-way'!J18)</f>
        <v>2.6233947186405442</v>
      </c>
      <c r="N19" s="29">
        <f t="shared" si="4"/>
        <v>32.385945149690222</v>
      </c>
      <c r="O19" s="30">
        <f t="shared" si="5"/>
        <v>29.595771413716911</v>
      </c>
      <c r="P19" s="30">
        <f t="shared" si="6"/>
        <v>38.018283436592867</v>
      </c>
    </row>
    <row r="20" spans="1:16" ht="15" x14ac:dyDescent="0.25">
      <c r="A20">
        <v>2.16</v>
      </c>
      <c r="B20">
        <v>3.59</v>
      </c>
      <c r="C20">
        <v>3.36</v>
      </c>
      <c r="D20" s="20">
        <f t="shared" si="3"/>
        <v>3.9133542615436667E-2</v>
      </c>
      <c r="E20" s="17">
        <f>IF(OR($A20="",$B20="",$C20=""),"",A20*'MPTO_working_3-way'!$I19)</f>
        <v>2.2445284520493431</v>
      </c>
      <c r="F20" s="21">
        <f>IF(OR($A20="",$B20="",$C20=""),"",B20*'MPTO_working_3-way'!$I19)</f>
        <v>3.7304894179894177</v>
      </c>
      <c r="G20" s="22">
        <f>IF(OR($A20="",$B20="",$C20=""),"",C20*'MPTO_working_3-way'!$I19)</f>
        <v>3.491488703187867</v>
      </c>
      <c r="H20" s="17">
        <f>IF(OR($A20="",$B20="",$C20=""),"",'MPTO_working_3-way'!E19)</f>
        <v>2.2226250174023896</v>
      </c>
      <c r="I20" s="21">
        <f>IF(OR($A20="",$B20="",$C20=""),"",'MPTO_working_3-way'!F19)</f>
        <v>3.7663787879488755</v>
      </c>
      <c r="J20" s="22">
        <f>IF(OR($A20="",$B20="",$C20=""),"",'MPTO_working_3-way'!G19)</f>
        <v>3.5140178848876147</v>
      </c>
      <c r="K20" s="17">
        <f>IF(OR($A20="",$B20="",$C20=""),"",'OddsRatio_working_3-way'!H19)</f>
        <v>2.2316713596357598</v>
      </c>
      <c r="L20" s="21">
        <f>IF(OR($A20="",$B20="",$C20=""),"",'OddsRatio_working_3-way'!I19)</f>
        <v>3.7500248460832899</v>
      </c>
      <c r="M20" s="22">
        <f>IF(OR($A20="",$B20="",$C20=""),"",'OddsRatio_working_3-way'!J19)</f>
        <v>3.5058141454658553</v>
      </c>
      <c r="N20" s="29">
        <f t="shared" si="4"/>
        <v>44.552787873415483</v>
      </c>
      <c r="O20" s="30">
        <f t="shared" si="5"/>
        <v>26.806134207960291</v>
      </c>
      <c r="P20" s="30">
        <f t="shared" si="6"/>
        <v>28.641077918624241</v>
      </c>
    </row>
    <row r="21" spans="1:16" ht="15" x14ac:dyDescent="0.25">
      <c r="A21">
        <v>2.14</v>
      </c>
      <c r="B21">
        <v>3.48</v>
      </c>
      <c r="C21">
        <v>3.5</v>
      </c>
      <c r="D21" s="20">
        <f t="shared" si="3"/>
        <v>4.0360327179534305E-2</v>
      </c>
      <c r="E21" s="17">
        <f>IF(OR($A21="",$B21="",$C21=""),"",A21*'MPTO_working_3-way'!$I20)</f>
        <v>2.2263711001642035</v>
      </c>
      <c r="F21" s="21">
        <f>IF(OR($A21="",$B21="",$C21=""),"",B21*'MPTO_working_3-way'!$I20)</f>
        <v>3.6204539385847792</v>
      </c>
      <c r="G21" s="22">
        <f>IF(OR($A21="",$B21="",$C21=""),"",C21*'MPTO_working_3-way'!$I20)</f>
        <v>3.6412611451283698</v>
      </c>
      <c r="H21" s="17">
        <f>IF(OR($A21="",$B21="",$C21=""),"",'MPTO_working_3-way'!E20)</f>
        <v>2.2034377817853921</v>
      </c>
      <c r="I21" s="21">
        <f>IF(OR($A21="",$B21="",$C21=""),"",'MPTO_working_3-way'!F20)</f>
        <v>3.6509291250350171</v>
      </c>
      <c r="J21" s="22">
        <f>IF(OR($A21="",$B21="",$C21=""),"",'MPTO_working_3-way'!G20)</f>
        <v>3.6729482940027047</v>
      </c>
      <c r="K21" s="17">
        <f>IF(OR($A21="",$B21="",$C21=""),"",'OddsRatio_working_3-way'!H20)</f>
        <v>2.2128273732619443</v>
      </c>
      <c r="L21" s="21">
        <f>IF(OR($A21="",$B21="",$C21=""),"",'OddsRatio_working_3-way'!I20)</f>
        <v>3.6384314786751069</v>
      </c>
      <c r="M21" s="22">
        <f>IF(OR($A21="",$B21="",$C21=""),"",'OddsRatio_working_3-way'!J20)</f>
        <v>3.6597091518902278</v>
      </c>
      <c r="N21" s="29">
        <f t="shared" si="4"/>
        <v>44.916141784550028</v>
      </c>
      <c r="O21" s="30">
        <f t="shared" si="5"/>
        <v>27.620845810039391</v>
      </c>
      <c r="P21" s="30">
        <f t="shared" si="6"/>
        <v>27.463012405410591</v>
      </c>
    </row>
    <row r="22" spans="1:16" ht="15" x14ac:dyDescent="0.25">
      <c r="A22">
        <v>2.4700000000000002</v>
      </c>
      <c r="B22">
        <v>3.12</v>
      </c>
      <c r="C22">
        <v>3.19</v>
      </c>
      <c r="D22" s="20">
        <f t="shared" si="3"/>
        <v>3.8850743932413723E-2</v>
      </c>
      <c r="E22" s="17">
        <f>IF(OR($A22="",$B22="",$C22=""),"",A22*'MPTO_working_3-way'!$I21)</f>
        <v>2.5659613375130621</v>
      </c>
      <c r="F22" s="21">
        <f>IF(OR($A22="",$B22="",$C22=""),"",B22*'MPTO_working_3-way'!$I21)</f>
        <v>3.2412143210691311</v>
      </c>
      <c r="G22" s="22">
        <f>IF(OR($A22="",$B22="",$C22=""),"",C22*'MPTO_working_3-way'!$I21)</f>
        <v>3.3139338731443999</v>
      </c>
      <c r="H22" s="17">
        <f>IF(OR($A22="",$B22="",$C22=""),"",'MPTO_working_3-way'!E21)</f>
        <v>2.551618921510598</v>
      </c>
      <c r="I22" s="21">
        <f>IF(OR($A22="",$B22="",$C22=""),"",'MPTO_working_3-way'!F21)</f>
        <v>3.251370905623006</v>
      </c>
      <c r="J22" s="22">
        <f>IF(OR($A22="",$B22="",$C22=""),"",'MPTO_working_3-way'!G21)</f>
        <v>3.3274617404095888</v>
      </c>
      <c r="K22" s="17">
        <f>IF(OR($A22="",$B22="",$C22=""),"",'OddsRatio_working_3-way'!H21)</f>
        <v>2.5580477222240523</v>
      </c>
      <c r="L22" s="21">
        <f>IF(OR($A22="",$B22="",$C22=""),"",'OddsRatio_working_3-way'!I21)</f>
        <v>3.2469803885135993</v>
      </c>
      <c r="M22" s="22">
        <f>IF(OR($A22="",$B22="",$C22=""),"",'OddsRatio_working_3-way'!J21)</f>
        <v>3.3211731371909345</v>
      </c>
      <c r="N22" s="29">
        <f t="shared" si="4"/>
        <v>38.971748536523279</v>
      </c>
      <c r="O22" s="30">
        <f t="shared" si="5"/>
        <v>30.852634258080929</v>
      </c>
      <c r="P22" s="30">
        <f t="shared" si="6"/>
        <v>30.175617205395771</v>
      </c>
    </row>
    <row r="23" spans="1:16" ht="15" x14ac:dyDescent="0.25">
      <c r="A23">
        <v>9.41</v>
      </c>
      <c r="B23">
        <v>5.56</v>
      </c>
      <c r="C23">
        <v>1.28</v>
      </c>
      <c r="D23" s="20">
        <f t="shared" si="3"/>
        <v>6.7376040718965857E-2</v>
      </c>
      <c r="E23" s="17">
        <f>IF(OR($A23="",$B23="",$C23=""),"",A23*'MPTO_working_3-way'!$I22)</f>
        <v>10.044008543165468</v>
      </c>
      <c r="F23" s="21">
        <f>IF(OR($A23="",$B23="",$C23=""),"",B23*'MPTO_working_3-way'!$I22)</f>
        <v>5.9346107863974495</v>
      </c>
      <c r="G23" s="22">
        <f>IF(OR($A23="",$B23="",$C23=""),"",C23*'MPTO_working_3-way'!$I22)</f>
        <v>1.3662413321202764</v>
      </c>
      <c r="H23" s="17">
        <f>IF(OR($A23="",$B23="",$C23=""),"",'MPTO_working_3-way'!E22)</f>
        <v>11.93157309104109</v>
      </c>
      <c r="I23" s="21">
        <f>IF(OR($A23="",$B23="",$C23=""),"",'MPTO_working_3-way'!F22)</f>
        <v>6.3533436922717303</v>
      </c>
      <c r="J23" s="22">
        <f>IF(OR($A23="",$B23="",$C23=""),"",'MPTO_working_3-way'!G22)</f>
        <v>1.3178853974184077</v>
      </c>
      <c r="K23" s="17">
        <f>IF(OR($A23="",$B23="",$C23=""),"",'OddsRatio_working_3-way'!H22)</f>
        <v>10.92175211131307</v>
      </c>
      <c r="L23" s="21">
        <f>IF(OR($A23="",$B23="",$C23=""),"",'OddsRatio_working_3-way'!I22)</f>
        <v>6.3796896108903214</v>
      </c>
      <c r="M23" s="22">
        <f>IF(OR($A23="",$B23="",$C23=""),"",'OddsRatio_working_3-way'!J22)</f>
        <v>1.3303318182125636</v>
      </c>
      <c r="N23" s="29">
        <f t="shared" si="4"/>
        <v>9.9561842834199759</v>
      </c>
      <c r="O23" s="30">
        <f t="shared" si="5"/>
        <v>16.850304695500355</v>
      </c>
      <c r="P23" s="30">
        <f t="shared" si="6"/>
        <v>73.193511021079644</v>
      </c>
    </row>
    <row r="24" spans="1:16" ht="15" x14ac:dyDescent="0.25">
      <c r="A24">
        <v>1.33</v>
      </c>
      <c r="B24">
        <v>4.8899999999999997</v>
      </c>
      <c r="C24">
        <v>9.1999999999999993</v>
      </c>
      <c r="D24" s="20">
        <f t="shared" si="3"/>
        <v>6.5074328927145819E-2</v>
      </c>
      <c r="E24" s="17">
        <f>IF(OR($A24="",$B24="",$C24=""),"",A24*'MPTO_working_3-way'!$I23)</f>
        <v>1.416548857473104</v>
      </c>
      <c r="F24" s="21">
        <f>IF(OR($A24="",$B24="",$C24=""),"",B24*'MPTO_working_3-way'!$I23)</f>
        <v>5.2082134684537431</v>
      </c>
      <c r="G24" s="22">
        <f>IF(OR($A24="",$B24="",$C24=""),"",C24*'MPTO_working_3-way'!$I23)</f>
        <v>9.7986838261297411</v>
      </c>
      <c r="H24" s="17">
        <f>IF(OR($A24="",$B24="",$C24=""),"",'MPTO_working_3-way'!E23)</f>
        <v>1.3695098372370136</v>
      </c>
      <c r="I24" s="21">
        <f>IF(OR($A24="",$B24="",$C24=""),"",'MPTO_working_3-way'!F23)</f>
        <v>5.4702340501134561</v>
      </c>
      <c r="J24" s="22">
        <f>IF(OR($A24="",$B24="",$C24=""),"",'MPTO_working_3-way'!G23)</f>
        <v>11.493696790254996</v>
      </c>
      <c r="K24" s="17">
        <f>IF(OR($A24="",$B24="",$C24=""),"",'OddsRatio_working_3-way'!H23)</f>
        <v>1.3825438362630253</v>
      </c>
      <c r="L24" s="21">
        <f>IF(OR($A24="",$B24="",$C24=""),"",'OddsRatio_working_3-way'!I23)</f>
        <v>5.5093803729186925</v>
      </c>
      <c r="M24" s="22">
        <f>IF(OR($A24="",$B24="",$C24=""),"",'OddsRatio_working_3-way'!J23)</f>
        <v>10.505634719263053</v>
      </c>
      <c r="N24" s="29">
        <f t="shared" si="4"/>
        <v>70.594105859775254</v>
      </c>
      <c r="O24" s="30">
        <f t="shared" si="5"/>
        <v>19.200441880061575</v>
      </c>
      <c r="P24" s="30">
        <f t="shared" si="6"/>
        <v>10.205452260163163</v>
      </c>
    </row>
    <row r="25" spans="1:16" ht="15" x14ac:dyDescent="0.25">
      <c r="A25">
        <v>1.17</v>
      </c>
      <c r="B25">
        <v>6.91</v>
      </c>
      <c r="C25">
        <v>15.41</v>
      </c>
      <c r="D25" s="20">
        <f t="shared" si="3"/>
        <v>6.4311581661283146E-2</v>
      </c>
      <c r="E25" s="17">
        <f>IF(OR($A25="",$B25="",$C25=""),"",A25*'MPTO_working_3-way'!$I24)</f>
        <v>1.2452445505437013</v>
      </c>
      <c r="F25" s="21">
        <f>IF(OR($A25="",$B25="",$C25=""),"",B25*'MPTO_working_3-way'!$I24)</f>
        <v>7.3543930292794668</v>
      </c>
      <c r="G25" s="22">
        <f>IF(OR($A25="",$B25="",$C25=""),"",C25*'MPTO_working_3-way'!$I24)</f>
        <v>16.401041473400372</v>
      </c>
      <c r="H25" s="17">
        <f>IF(OR($A25="",$B25="",$C25=""),"",'MPTO_working_3-way'!E24)</f>
        <v>1.2001003368170478</v>
      </c>
      <c r="I25" s="21">
        <f>IF(OR($A25="",$B25="",$C25=""),"",'MPTO_working_3-way'!F24)</f>
        <v>8.1115759338202693</v>
      </c>
      <c r="J25" s="22">
        <f>IF(OR($A25="",$B25="",$C25=""),"",'MPTO_working_3-way'!G24)</f>
        <v>23.011923535449551</v>
      </c>
      <c r="K25" s="17">
        <f>IF(OR($A25="",$B25="",$C25=""),"",'OddsRatio_working_3-way'!H24)</f>
        <v>1.210076725596184</v>
      </c>
      <c r="L25" s="21">
        <f>IF(OR($A25="",$B25="",$C25=""),"",'OddsRatio_working_3-way'!I24)</f>
        <v>8.3032555780791117</v>
      </c>
      <c r="M25" s="22">
        <f>IF(OR($A25="",$B25="",$C25=""),"",'OddsRatio_working_3-way'!J24)</f>
        <v>18.807091857888324</v>
      </c>
      <c r="N25" s="29">
        <f t="shared" si="4"/>
        <v>80.305511039046735</v>
      </c>
      <c r="O25" s="30">
        <f t="shared" si="5"/>
        <v>13.597315183167103</v>
      </c>
      <c r="P25" s="30">
        <f t="shared" si="6"/>
        <v>6.0971737777861579</v>
      </c>
    </row>
    <row r="26" spans="1:16" ht="15" x14ac:dyDescent="0.25">
      <c r="A26">
        <v>1.96</v>
      </c>
      <c r="B26">
        <v>3.58</v>
      </c>
      <c r="C26">
        <v>4.1399999999999997</v>
      </c>
      <c r="D26" s="20">
        <f t="shared" si="3"/>
        <v>3.1079584291007212E-2</v>
      </c>
      <c r="E26" s="17">
        <f>IF(OR($A26="",$B26="",$C26=""),"",A26*'MPTO_working_3-way'!$I25)</f>
        <v>2.0209159852103742</v>
      </c>
      <c r="F26" s="21">
        <f>IF(OR($A26="",$B26="",$C26=""),"",B26*'MPTO_working_3-way'!$I25)</f>
        <v>3.6912649117618059</v>
      </c>
      <c r="G26" s="22">
        <f>IF(OR($A26="",$B26="",$C26=""),"",C26*'MPTO_working_3-way'!$I25)</f>
        <v>4.2686694789647692</v>
      </c>
      <c r="H26" s="17">
        <f>IF(OR($A26="",$B26="",$C26=""),"",'MPTO_working_3-way'!E25)</f>
        <v>2.0006233133899984</v>
      </c>
      <c r="I26" s="21">
        <f>IF(OR($A26="",$B26="",$C26=""),"",'MPTO_working_3-way'!F25)</f>
        <v>3.7178902432864485</v>
      </c>
      <c r="J26" s="22">
        <f>IF(OR($A26="",$B26="",$C26=""),"",'MPTO_working_3-way'!G25)</f>
        <v>4.325520837469484</v>
      </c>
      <c r="K26" s="17">
        <f>IF(OR($A26="",$B26="",$C26=""),"",'OddsRatio_working_3-way'!H25)</f>
        <v>2.008552837117259</v>
      </c>
      <c r="L26" s="21">
        <f>IF(OR($A26="",$B26="",$C26=""),"",'OddsRatio_working_3-way'!I25)</f>
        <v>3.7104857497526349</v>
      </c>
      <c r="M26" s="22">
        <f>IF(OR($A26="",$B26="",$C26=""),"",'OddsRatio_working_3-way'!J25)</f>
        <v>4.2988082380710342</v>
      </c>
      <c r="N26" s="29">
        <f t="shared" si="4"/>
        <v>49.482512252774406</v>
      </c>
      <c r="O26" s="30">
        <f t="shared" si="5"/>
        <v>27.090984361854144</v>
      </c>
      <c r="P26" s="30">
        <f t="shared" si="6"/>
        <v>23.426503385371461</v>
      </c>
    </row>
    <row r="27" spans="1:16" ht="15" x14ac:dyDescent="0.25">
      <c r="A27">
        <v>6.28</v>
      </c>
      <c r="B27">
        <v>3.99</v>
      </c>
      <c r="C27">
        <v>1.6</v>
      </c>
      <c r="D27" s="20">
        <f t="shared" si="3"/>
        <v>3.4862235205848968E-2</v>
      </c>
      <c r="E27" s="17">
        <f>IF(OR($A27="",$B27="",$C27=""),"",A27*'MPTO_working_3-way'!$I26)</f>
        <v>6.4989348370927313</v>
      </c>
      <c r="F27" s="21">
        <f>IF(OR($A27="",$B27="",$C27=""),"",B27*'MPTO_working_3-way'!$I26)</f>
        <v>4.1291003184713375</v>
      </c>
      <c r="G27" s="22">
        <f>IF(OR($A27="",$B27="",$C27=""),"",C27*'MPTO_working_3-way'!$I26)</f>
        <v>1.6557795763293583</v>
      </c>
      <c r="H27" s="17">
        <f>IF(OR($A27="",$B27="",$C27=""),"",'MPTO_working_3-way'!E26)</f>
        <v>6.7743827981020948</v>
      </c>
      <c r="I27" s="21">
        <f>IF(OR($A27="",$B27="",$C27=""),"",'MPTO_working_3-way'!F26)</f>
        <v>4.1839985083308049</v>
      </c>
      <c r="J27" s="22">
        <f>IF(OR($A27="",$B27="",$C27=""),"",'MPTO_working_3-way'!G26)</f>
        <v>1.6303127175565568</v>
      </c>
      <c r="K27" s="17">
        <f>IF(OR($A27="",$B27="",$C27=""),"",'OddsRatio_working_3-way'!H26)</f>
        <v>6.6242088210553325</v>
      </c>
      <c r="L27" s="21">
        <f>IF(OR($A27="",$B27="",$C27=""),"",'OddsRatio_working_3-way'!I26)</f>
        <v>4.1849212831355</v>
      </c>
      <c r="M27" s="22">
        <f>IF(OR($A27="",$B27="",$C27=""),"",'OddsRatio_working_3-way'!J26)</f>
        <v>1.6391146387562878</v>
      </c>
      <c r="N27" s="29">
        <f t="shared" si="4"/>
        <v>15.387136893456614</v>
      </c>
      <c r="O27" s="30">
        <f t="shared" si="5"/>
        <v>24.218350799726192</v>
      </c>
      <c r="P27" s="30">
        <f t="shared" si="6"/>
        <v>60.394512306817191</v>
      </c>
    </row>
    <row r="28" spans="1:16" ht="15" x14ac:dyDescent="0.25">
      <c r="A28">
        <v>1.36</v>
      </c>
      <c r="B28">
        <v>5.78</v>
      </c>
      <c r="C28">
        <v>7.93</v>
      </c>
      <c r="D28" s="20">
        <f t="shared" si="3"/>
        <v>3.4407903061825618E-2</v>
      </c>
      <c r="E28" s="17">
        <f>IF(OR($A28="",$B28="",$C28=""),"",A28*'MPTO_working_3-way'!$I27)</f>
        <v>1.406794748164083</v>
      </c>
      <c r="F28" s="21">
        <f>IF(OR($A28="",$B28="",$C28=""),"",B28*'MPTO_working_3-way'!$I27)</f>
        <v>5.9788776796973524</v>
      </c>
      <c r="G28" s="22">
        <f>IF(OR($A28="",$B28="",$C28=""),"",C28*'MPTO_working_3-way'!$I27)</f>
        <v>8.2028546712802761</v>
      </c>
      <c r="H28" s="17">
        <f>IF(OR($A28="",$B28="",$C28=""),"",'MPTO_working_3-way'!E27)</f>
        <v>1.3815497576619808</v>
      </c>
      <c r="I28" s="21">
        <f>IF(OR($A28="",$B28="",$C28=""),"",'MPTO_working_3-way'!F27)</f>
        <v>6.1903758626743928</v>
      </c>
      <c r="J28" s="22">
        <f>IF(OR($A28="",$B28="",$C28=""),"",'MPTO_working_3-way'!G27)</f>
        <v>8.7234074948137721</v>
      </c>
      <c r="K28" s="17">
        <f>IF(OR($A28="",$B28="",$C28=""),"",'OddsRatio_working_3-way'!H27)</f>
        <v>1.3889619862702125</v>
      </c>
      <c r="L28" s="21">
        <f>IF(OR($A28="",$B28="",$C28=""),"",'OddsRatio_working_3-way'!I27)</f>
        <v>6.1645508176989301</v>
      </c>
      <c r="M28" s="22">
        <f>IF(OR($A28="",$B28="",$C28=""),"",'OddsRatio_working_3-way'!J27)</f>
        <v>8.4875182357015859</v>
      </c>
      <c r="N28" s="29">
        <f t="shared" si="4"/>
        <v>71.083575006591076</v>
      </c>
      <c r="O28" s="30">
        <f t="shared" si="5"/>
        <v>16.725547060374371</v>
      </c>
      <c r="P28" s="30">
        <f t="shared" si="6"/>
        <v>12.190877933034539</v>
      </c>
    </row>
    <row r="29" spans="1:16" ht="15" x14ac:dyDescent="0.25">
      <c r="A29">
        <v>2.3199999999999998</v>
      </c>
      <c r="B29">
        <v>3.65</v>
      </c>
      <c r="C29">
        <v>3.05</v>
      </c>
      <c r="D29" s="20">
        <f t="shared" si="3"/>
        <v>3.2875937957363099E-2</v>
      </c>
      <c r="E29" s="17">
        <f>IF(OR($A29="",$B29="",$C29=""),"",A29*'MPTO_working_3-way'!$I28)</f>
        <v>2.3962721760610823</v>
      </c>
      <c r="F29" s="21">
        <f>IF(OR($A29="",$B29="",$C29=""),"",B29*'MPTO_working_3-way'!$I28)</f>
        <v>3.7699971735443754</v>
      </c>
      <c r="G29" s="22">
        <f>IF(OR($A29="",$B29="",$C29=""),"",C29*'MPTO_working_3-way'!$I28)</f>
        <v>3.1502716107699573</v>
      </c>
      <c r="H29" s="17">
        <f>IF(OR($A29="",$B29="",$C29=""),"",'MPTO_working_3-way'!E28)</f>
        <v>2.3805225448869987</v>
      </c>
      <c r="I29" s="21">
        <f>IF(OR($A29="",$B29="",$C29=""),"",'MPTO_working_3-way'!F28)</f>
        <v>3.8020796019412235</v>
      </c>
      <c r="J29" s="22">
        <f>IF(OR($A29="",$B29="",$C29=""),"",'MPTO_working_3-way'!G28)</f>
        <v>3.1554679514068469</v>
      </c>
      <c r="K29" s="17">
        <f>IF(OR($A29="",$B29="",$C29=""),"",'OddsRatio_working_3-way'!H28)</f>
        <v>2.3874737189912141</v>
      </c>
      <c r="L29" s="21">
        <f>IF(OR($A29="",$B29="",$C29=""),"",'OddsRatio_working_3-way'!I28)</f>
        <v>3.7854586025202401</v>
      </c>
      <c r="M29" s="22">
        <f>IF(OR($A29="",$B29="",$C29=""),"",'OddsRatio_working_3-way'!J28)</f>
        <v>3.1547887302515063</v>
      </c>
      <c r="N29" s="29">
        <f t="shared" si="4"/>
        <v>41.731486514347836</v>
      </c>
      <c r="O29" s="30">
        <f t="shared" si="5"/>
        <v>26.525218825558078</v>
      </c>
      <c r="P29" s="30">
        <f t="shared" si="6"/>
        <v>31.74329466009409</v>
      </c>
    </row>
    <row r="30" spans="1:16" ht="15" x14ac:dyDescent="0.25">
      <c r="A30">
        <v>1.53</v>
      </c>
      <c r="B30">
        <v>4.3099999999999996</v>
      </c>
      <c r="C30">
        <v>6.59</v>
      </c>
      <c r="D30" s="20">
        <f t="shared" si="3"/>
        <v>3.7358401012029585E-2</v>
      </c>
      <c r="E30" s="17">
        <f>IF(OR($A30="",$B30="",$C30=""),"",A30*'MPTO_working_3-way'!$I29)</f>
        <v>1.5871583535484053</v>
      </c>
      <c r="F30" s="21">
        <f>IF(OR($A30="",$B30="",$C30=""),"",B30*'MPTO_working_3-way'!$I29)</f>
        <v>4.4710147083618468</v>
      </c>
      <c r="G30" s="22">
        <f>IF(OR($A30="",$B30="",$C30=""),"",C30*'MPTO_working_3-way'!$I29)</f>
        <v>6.836191862669275</v>
      </c>
      <c r="H30" s="17">
        <f>IF(OR($A30="",$B30="",$C30=""),"",'MPTO_working_3-way'!E29)</f>
        <v>1.5597169509730529</v>
      </c>
      <c r="I30" s="21">
        <f>IF(OR($A30="",$B30="",$C30=""),"",'MPTO_working_3-way'!F29)</f>
        <v>4.5544441664011321</v>
      </c>
      <c r="J30" s="22">
        <f>IF(OR($A30="",$B30="",$C30=""),"",'MPTO_working_3-way'!G29)</f>
        <v>7.1791493866247071</v>
      </c>
      <c r="K30" s="17">
        <f>IF(OR($A30="",$B30="",$C30=""),"",'OddsRatio_working_3-way'!H29)</f>
        <v>1.5687686854698546</v>
      </c>
      <c r="L30" s="21">
        <f>IF(OR($A30="",$B30="",$C30=""),"",'OddsRatio_working_3-way'!I29)</f>
        <v>4.552121413028714</v>
      </c>
      <c r="M30" s="22">
        <f>IF(OR($A30="",$B30="",$C30=""),"",'OddsRatio_working_3-way'!J29)</f>
        <v>6.9988999090122404</v>
      </c>
      <c r="N30" s="29">
        <f t="shared" si="4"/>
        <v>63.005685460704221</v>
      </c>
      <c r="O30" s="30">
        <f t="shared" si="5"/>
        <v>22.366287414124702</v>
      </c>
      <c r="P30" s="30">
        <f t="shared" si="6"/>
        <v>14.628027125171087</v>
      </c>
    </row>
    <row r="31" spans="1:16" ht="15" x14ac:dyDescent="0.25">
      <c r="A31">
        <v>1.63</v>
      </c>
      <c r="B31">
        <v>3.93</v>
      </c>
      <c r="C31">
        <v>6.08</v>
      </c>
      <c r="D31" s="20">
        <f t="shared" si="3"/>
        <v>3.2423542934515215E-2</v>
      </c>
      <c r="E31" s="17">
        <f>IF(OR($A31="",$B31="",$C31=""),"",A31*'MPTO_working_3-way'!$I30)</f>
        <v>1.6828503749832597</v>
      </c>
      <c r="F31" s="21">
        <f>IF(OR($A31="",$B31="",$C31=""),"",B31*'MPTO_working_3-way'!$I30)</f>
        <v>4.0574245237326449</v>
      </c>
      <c r="G31" s="22">
        <f>IF(OR($A31="",$B31="",$C31=""),"",C31*'MPTO_working_3-way'!$I30)</f>
        <v>6.2771351410418523</v>
      </c>
      <c r="H31" s="17">
        <f>IF(OR($A31="",$B31="",$C31=""),"",'MPTO_working_3-way'!E30)</f>
        <v>1.6592303147731171</v>
      </c>
      <c r="I31" s="21">
        <f>IF(OR($A31="",$B31="",$C31=""),"",'MPTO_working_3-way'!F30)</f>
        <v>4.1043307991057594</v>
      </c>
      <c r="J31" s="22">
        <f>IF(OR($A31="",$B31="",$C31=""),"",'MPTO_working_3-way'!G30)</f>
        <v>6.5076273448231792</v>
      </c>
      <c r="K31" s="17">
        <f>IF(OR($A31="",$B31="",$C31=""),"",'OddsRatio_working_3-way'!H30)</f>
        <v>1.6675266035419938</v>
      </c>
      <c r="L31" s="21">
        <f>IF(OR($A31="",$B31="",$C31=""),"",'OddsRatio_working_3-way'!I30)</f>
        <v>4.1045284894889562</v>
      </c>
      <c r="M31" s="22">
        <f>IF(OR($A31="",$B31="",$C31=""),"",'OddsRatio_working_3-way'!J30)</f>
        <v>6.3825954698306804</v>
      </c>
      <c r="N31" s="29">
        <f t="shared" si="4"/>
        <v>59.422989403318013</v>
      </c>
      <c r="O31" s="30">
        <f t="shared" si="5"/>
        <v>24.646176266516122</v>
      </c>
      <c r="P31" s="30">
        <f t="shared" si="6"/>
        <v>15.930834330165849</v>
      </c>
    </row>
    <row r="32" spans="1:16" ht="15" x14ac:dyDescent="0.25">
      <c r="A32">
        <v>2.73</v>
      </c>
      <c r="B32">
        <v>3.08</v>
      </c>
      <c r="C32">
        <v>2.87</v>
      </c>
      <c r="D32" s="20">
        <f t="shared" si="3"/>
        <v>3.9407746724819948E-2</v>
      </c>
      <c r="E32" s="17">
        <f>IF(OR($A32="",$B32="",$C32=""),"",A32*'MPTO_working_3-way'!$I31)</f>
        <v>2.8375831485587586</v>
      </c>
      <c r="F32" s="21">
        <f>IF(OR($A32="",$B32="",$C32=""),"",B32*'MPTO_working_3-way'!$I31)</f>
        <v>3.2013758599124453</v>
      </c>
      <c r="G32" s="22">
        <f>IF(OR($A32="",$B32="",$C32=""),"",C32*'MPTO_working_3-way'!$I31)</f>
        <v>2.9831002331002332</v>
      </c>
      <c r="H32" s="17">
        <f>IF(OR($A32="",$B32="",$C32=""),"",'MPTO_working_3-way'!E31)</f>
        <v>2.8315420704035326</v>
      </c>
      <c r="I32" s="21">
        <f>IF(OR($A32="",$B32="",$C32=""),"",'MPTO_working_3-way'!F31)</f>
        <v>3.2098667802177747</v>
      </c>
      <c r="J32" s="22">
        <f>IF(OR($A32="",$B32="",$C32=""),"",'MPTO_working_3-way'!G31)</f>
        <v>2.9824381499903105</v>
      </c>
      <c r="K32" s="17">
        <f>IF(OR($A32="",$B32="",$C32=""),"",'OddsRatio_working_3-way'!H31)</f>
        <v>2.8344553571790541</v>
      </c>
      <c r="L32" s="21">
        <f>IF(OR($A32="",$B32="",$C32=""),"",'OddsRatio_working_3-way'!I31)</f>
        <v>3.2055879438915795</v>
      </c>
      <c r="M32" s="22">
        <f>IF(OR($A32="",$B32="",$C32=""),"",'OddsRatio_working_3-way'!J31)</f>
        <v>2.9829083918640644</v>
      </c>
      <c r="N32" s="29">
        <f t="shared" si="4"/>
        <v>35.241258058214491</v>
      </c>
      <c r="O32" s="30">
        <f t="shared" si="5"/>
        <v>31.2365696425083</v>
      </c>
      <c r="P32" s="30">
        <f t="shared" si="6"/>
        <v>33.522172299277202</v>
      </c>
    </row>
    <row r="33" spans="1:35" ht="15" x14ac:dyDescent="0.25">
      <c r="A33">
        <v>4.22</v>
      </c>
      <c r="B33">
        <v>3.52</v>
      </c>
      <c r="C33">
        <v>1.93</v>
      </c>
      <c r="D33" s="20">
        <f t="shared" si="3"/>
        <v>3.9192448761365739E-2</v>
      </c>
      <c r="E33" s="17">
        <f>IF(OR($A33="",$B33="",$C33=""),"",A33*'MPTO_working_3-way'!$I32)</f>
        <v>4.3853921337729629</v>
      </c>
      <c r="F33" s="21">
        <f>IF(OR($A33="",$B33="",$C33=""),"",B33*'MPTO_working_3-way'!$I32)</f>
        <v>3.6579574196400073</v>
      </c>
      <c r="G33" s="22">
        <f>IF(OR($A33="",$B33="",$C33=""),"",C33*'MPTO_working_3-way'!$I32)</f>
        <v>2.005641426109436</v>
      </c>
      <c r="H33" s="17">
        <f>IF(OR($A33="",$B33="",$C33=""),"",'MPTO_working_3-way'!E32)</f>
        <v>4.4662262286214949</v>
      </c>
      <c r="I33" s="21">
        <f>IF(OR($A33="",$B33="",$C33=""),"",'MPTO_working_3-way'!F32)</f>
        <v>3.6896725689775534</v>
      </c>
      <c r="J33" s="22">
        <f>IF(OR($A33="",$B33="",$C33=""),"",'MPTO_working_3-way'!G32)</f>
        <v>1.9799213583773994</v>
      </c>
      <c r="K33" s="17">
        <f>IF(OR($A33="",$B33="",$C33=""),"",'OddsRatio_working_3-way'!H32)</f>
        <v>4.4272466332768436</v>
      </c>
      <c r="L33" s="21">
        <f>IF(OR($A33="",$B33="",$C33=""),"",'OddsRatio_working_3-way'!I32)</f>
        <v>3.6821930173470947</v>
      </c>
      <c r="M33" s="22">
        <f>IF(OR($A33="",$B33="",$C33=""),"",'OddsRatio_working_3-way'!J32)</f>
        <v>1.9898569468780944</v>
      </c>
      <c r="N33" s="29">
        <f t="shared" si="4"/>
        <v>22.802977920691713</v>
      </c>
      <c r="O33" s="30">
        <f t="shared" si="5"/>
        <v>27.337661029920181</v>
      </c>
      <c r="P33" s="30">
        <f t="shared" si="6"/>
        <v>49.859361049388099</v>
      </c>
    </row>
    <row r="34" spans="1:35" ht="15" x14ac:dyDescent="0.25">
      <c r="A34">
        <v>2.09</v>
      </c>
      <c r="B34">
        <v>3.52</v>
      </c>
      <c r="C34">
        <v>3.69</v>
      </c>
      <c r="D34" s="20">
        <f t="shared" si="3"/>
        <v>3.3562518639540517E-2</v>
      </c>
      <c r="E34" s="17">
        <f>IF(OR($A34="",$B34="",$C34=""),"",A34*'MPTO_working_3-way'!$I33)</f>
        <v>2.1601456639566394</v>
      </c>
      <c r="F34" s="21">
        <f>IF(OR($A34="",$B34="",$C34=""),"",B34*'MPTO_working_3-way'!$I33)</f>
        <v>3.6381400656111826</v>
      </c>
      <c r="G34" s="22">
        <f>IF(OR($A34="",$B34="",$C34=""),"",C34*'MPTO_working_3-way'!$I33)</f>
        <v>3.8138456937799043</v>
      </c>
      <c r="H34" s="17">
        <f>IF(OR($A34="",$B34="",$C34=""),"",'MPTO_working_3-way'!E33)</f>
        <v>2.1400381318845221</v>
      </c>
      <c r="I34" s="21">
        <f>IF(OR($A34="",$B34="",$C34=""),"",'MPTO_working_3-way'!F33)</f>
        <v>3.6643002229182096</v>
      </c>
      <c r="J34" s="22">
        <f>IF(OR($A34="",$B34="",$C34=""),"",'MPTO_working_3-way'!G33)</f>
        <v>3.8488894618969294</v>
      </c>
      <c r="K34" s="17">
        <f>IF(OR($A34="",$B34="",$C34=""),"",'OddsRatio_working_3-way'!H33)</f>
        <v>2.1481757820323564</v>
      </c>
      <c r="L34" s="21">
        <f>IF(OR($A34="",$B34="",$C34=""),"",'OddsRatio_working_3-way'!I33)</f>
        <v>3.6544981382766415</v>
      </c>
      <c r="M34" s="22">
        <f>IF(OR($A34="",$B34="",$C34=""),"",'OddsRatio_working_3-way'!J33)</f>
        <v>3.8335714253826048</v>
      </c>
      <c r="N34" s="29">
        <f t="shared" si="4"/>
        <v>46.293174422707494</v>
      </c>
      <c r="O34" s="30">
        <f t="shared" si="5"/>
        <v>27.486572313482572</v>
      </c>
      <c r="P34" s="30">
        <f t="shared" si="6"/>
        <v>26.220253263809933</v>
      </c>
    </row>
    <row r="35" spans="1:35" s="28" customFormat="1" ht="15" x14ac:dyDescent="0.25">
      <c r="A35" s="23">
        <v>8.61</v>
      </c>
      <c r="B35" s="23">
        <v>4.45</v>
      </c>
      <c r="C35" s="23">
        <v>1.45</v>
      </c>
      <c r="D35" s="24">
        <f t="shared" si="3"/>
        <v>3.0518292120431667E-2</v>
      </c>
      <c r="E35" s="25">
        <f>IF(OR($A35="",$B35="",$C35=""),"",A35*'MPTO_working_3-way'!$I34)</f>
        <v>8.8727624951569162</v>
      </c>
      <c r="F35" s="26">
        <f>IF(OR($A35="",$B35="",$C35=""),"",B35*'MPTO_working_3-way'!$I34)</f>
        <v>4.5858063999359215</v>
      </c>
      <c r="G35" s="27">
        <f>IF(OR($A35="",$B35="",$C35=""),"",C35*'MPTO_working_3-way'!$I34)</f>
        <v>1.4942515235746259</v>
      </c>
      <c r="H35" s="25">
        <f>IF(OR($A35="",$B35="",$C35=""),"",'MPTO_working_3-way'!E34)</f>
        <v>9.4365212935662832</v>
      </c>
      <c r="I35" s="26">
        <f>IF(OR($A35="",$B35="",$C35=""),"",'MPTO_working_3-way'!F34)</f>
        <v>4.6609977760237049</v>
      </c>
      <c r="J35" s="27">
        <f>IF(OR($A35="",$B35="",$C35=""),"",'MPTO_working_3-way'!G34)</f>
        <v>1.471708447012652</v>
      </c>
      <c r="K35" s="25">
        <f>IF(OR($A35="",$B35="",$C35=""),"",'OddsRatio_working_3-way'!H34)</f>
        <v>9.1011464324472335</v>
      </c>
      <c r="L35" s="26">
        <f>IF(OR($A35="",$B35="",$C35=""),"",'OddsRatio_working_3-way'!I34)</f>
        <v>4.6726616546574187</v>
      </c>
      <c r="M35" s="27">
        <f>IF(OR($A35="",$B35="",$C35=""),"",'OddsRatio_working_3-way'!J34)</f>
        <v>1.4790428245205327</v>
      </c>
      <c r="N35" s="29">
        <f t="shared" si="4"/>
        <v>11.270447062522379</v>
      </c>
      <c r="O35" s="30">
        <f t="shared" si="5"/>
        <v>21.806415552430934</v>
      </c>
      <c r="P35" s="30">
        <f t="shared" si="6"/>
        <v>66.923137385046672</v>
      </c>
      <c r="Q35" t="s">
        <v>34</v>
      </c>
      <c r="R35" t="s">
        <v>35</v>
      </c>
      <c r="S35" s="36">
        <v>44019</v>
      </c>
      <c r="AD35" s="43"/>
      <c r="AE35" s="43"/>
      <c r="AH35" s="43"/>
      <c r="AI35" s="43"/>
    </row>
    <row r="36" spans="1:35" ht="15" x14ac:dyDescent="0.25">
      <c r="A36">
        <v>1.77</v>
      </c>
      <c r="B36">
        <v>3.75</v>
      </c>
      <c r="C36">
        <v>5.05</v>
      </c>
      <c r="D36" s="20">
        <f t="shared" si="3"/>
        <v>2.9658220059294083E-2</v>
      </c>
      <c r="E36" s="17">
        <f>IF(OR($A36="",$B36="",$C36=""),"",A36*'MPTO_working_3-way'!$I35)</f>
        <v>1.8224950495049506</v>
      </c>
      <c r="F36" s="21">
        <f>IF(OR($A36="",$B36="",$C36=""),"",B36*'MPTO_working_3-way'!$I35)</f>
        <v>3.8612183252223526</v>
      </c>
      <c r="G36" s="22">
        <f>IF(OR($A36="",$B36="",$C36=""),"",C36*'MPTO_working_3-way'!$I35)</f>
        <v>5.1997740112994348</v>
      </c>
      <c r="H36" s="17">
        <f>IF(OR($A36="",$B36="",$C36=""),"",'MPTO_working_3-way'!E35)</f>
        <v>1.8015236917950406</v>
      </c>
      <c r="I36" s="21">
        <f>IF(OR($A36="",$B36="",$C36=""),"",'MPTO_working_3-way'!F35)</f>
        <v>3.8943752995338161</v>
      </c>
      <c r="J36" s="22">
        <f>IF(OR($A36="",$B36="",$C36=""),"",'MPTO_working_3-way'!G35)</f>
        <v>5.3153679954012958</v>
      </c>
      <c r="K36" s="17">
        <f>IF(OR($A36="",$B36="",$C36=""),"",'OddsRatio_working_3-way'!H35)</f>
        <v>1.8092711439490206</v>
      </c>
      <c r="L36" s="21">
        <f>IF(OR($A36="",$B36="",$C36=""),"",'OddsRatio_working_3-way'!I35)</f>
        <v>3.890254085532217</v>
      </c>
      <c r="M36" s="22">
        <f>IF(OR($A36="",$B36="",$C36=""),"",'OddsRatio_working_3-way'!J35)</f>
        <v>5.256556016874721</v>
      </c>
      <c r="N36" s="29">
        <f t="shared" si="4"/>
        <v>54.869833543396062</v>
      </c>
      <c r="O36" s="30">
        <f t="shared" si="5"/>
        <v>25.898561432482943</v>
      </c>
      <c r="P36" s="30">
        <f t="shared" si="6"/>
        <v>19.231605024120995</v>
      </c>
      <c r="Q36" t="s">
        <v>36</v>
      </c>
      <c r="R36" t="s">
        <v>37</v>
      </c>
      <c r="S36" s="36">
        <v>44019</v>
      </c>
    </row>
    <row r="37" spans="1:35" ht="15" x14ac:dyDescent="0.25">
      <c r="A37">
        <v>2.4300000000000002</v>
      </c>
      <c r="B37">
        <v>3.43</v>
      </c>
      <c r="C37">
        <v>3.06</v>
      </c>
      <c r="D37" s="20">
        <f t="shared" si="3"/>
        <v>2.98652088701441E-2</v>
      </c>
      <c r="E37" s="17">
        <f>IF(OR($A37="",$B37="",$C37=""),"",A37*'MPTO_working_3-way'!$I36)</f>
        <v>2.5025724575544501</v>
      </c>
      <c r="F37" s="21">
        <f>IF(OR($A37="",$B37="",$C37=""),"",B37*'MPTO_working_3-way'!$I36)</f>
        <v>3.5324376664245944</v>
      </c>
      <c r="G37" s="22">
        <f>IF(OR($A37="",$B37="",$C37=""),"",C37*'MPTO_working_3-way'!$I36)</f>
        <v>3.1513875391426409</v>
      </c>
      <c r="H37" s="17">
        <f>IF(OR($A37="",$B37="",$C37=""),"",'MPTO_working_3-way'!E36)</f>
        <v>2.490240969007893</v>
      </c>
      <c r="I37" s="21">
        <f>IF(OR($A37="",$B37="",$C37=""),"",'MPTO_working_3-way'!F36)</f>
        <v>3.5512609619351321</v>
      </c>
      <c r="J37" s="22">
        <f>IF(OR($A37="",$B37="",$C37=""),"",'MPTO_working_3-way'!G36)</f>
        <v>3.1561440802237541</v>
      </c>
      <c r="K37" s="17">
        <f>IF(OR($A37="",$B37="",$C37=""),"",'OddsRatio_working_3-way'!H36)</f>
        <v>2.4957835650588067</v>
      </c>
      <c r="L37" s="21">
        <f>IF(OR($A37="",$B37="",$C37=""),"",'OddsRatio_working_3-way'!I36)</f>
        <v>3.5417860581069243</v>
      </c>
      <c r="M37" s="22">
        <f>IF(OR($A37="",$B37="",$C37=""),"",'OddsRatio_working_3-way'!J36)</f>
        <v>3.1547651356791202</v>
      </c>
      <c r="N37" s="29">
        <f t="shared" si="4"/>
        <v>39.958882987836219</v>
      </c>
      <c r="O37" s="30">
        <f t="shared" si="5"/>
        <v>28.309062874764436</v>
      </c>
      <c r="P37" s="30">
        <f t="shared" si="6"/>
        <v>31.732054137399352</v>
      </c>
      <c r="Q37" t="s">
        <v>38</v>
      </c>
      <c r="R37" t="s">
        <v>39</v>
      </c>
      <c r="S37" s="36">
        <v>44019</v>
      </c>
    </row>
    <row r="38" spans="1:35" ht="15" x14ac:dyDescent="0.25">
      <c r="A38">
        <v>2.92</v>
      </c>
      <c r="B38">
        <v>3.06</v>
      </c>
      <c r="C38">
        <v>2.7</v>
      </c>
      <c r="D38" s="20">
        <f t="shared" si="3"/>
        <v>3.9633509415943013E-2</v>
      </c>
      <c r="E38" s="17">
        <f>IF(OR($A38="",$B38="",$C38=""),"",A38*'MPTO_working_3-way'!$I37)</f>
        <v>3.0357298474945535</v>
      </c>
      <c r="F38" s="21">
        <f>IF(OR($A38="",$B38="",$C38=""),"",B38*'MPTO_working_3-way'!$I37)</f>
        <v>3.1812785388127858</v>
      </c>
      <c r="G38" s="22">
        <f>IF(OR($A38="",$B38="",$C38=""),"",C38*'MPTO_working_3-way'!$I37)</f>
        <v>2.8070104754230463</v>
      </c>
      <c r="H38" s="17">
        <f>IF(OR($A38="",$B38="",$C38=""),"",'MPTO_working_3-way'!E37)</f>
        <v>3.0371634891379884</v>
      </c>
      <c r="I38" s="21">
        <f>IF(OR($A38="",$B38="",$C38=""),"",'MPTO_working_3-way'!F37)</f>
        <v>3.1889156779392174</v>
      </c>
      <c r="J38" s="22">
        <f>IF(OR($A38="",$B38="",$C38=""),"",'MPTO_working_3-way'!G37)</f>
        <v>2.7998718734332355</v>
      </c>
      <c r="K38" s="17">
        <f>IF(OR($A38="",$B38="",$C38=""),"",'OddsRatio_working_3-way'!H37)</f>
        <v>3.036622895798514</v>
      </c>
      <c r="L38" s="21">
        <f>IF(OR($A38="",$B38="",$C38=""),"",'OddsRatio_working_3-way'!I37)</f>
        <v>3.1851266486171554</v>
      </c>
      <c r="M38" s="22">
        <f>IF(OR($A38="",$B38="",$C38=""),"",'OddsRatio_working_3-way'!J37)</f>
        <v>2.8032598556549337</v>
      </c>
      <c r="N38" s="29">
        <f t="shared" si="4"/>
        <v>32.941007607291517</v>
      </c>
      <c r="O38" s="30">
        <f t="shared" si="5"/>
        <v>31.433902684082099</v>
      </c>
      <c r="P38" s="30">
        <f t="shared" si="6"/>
        <v>35.625089708626376</v>
      </c>
      <c r="Q38" t="s">
        <v>40</v>
      </c>
      <c r="R38" t="s">
        <v>41</v>
      </c>
      <c r="S38" s="36">
        <v>44019</v>
      </c>
    </row>
    <row r="39" spans="1:35" ht="15" x14ac:dyDescent="0.25">
      <c r="A39">
        <v>1.29</v>
      </c>
      <c r="B39">
        <v>5.69</v>
      </c>
      <c r="C39">
        <v>10.92</v>
      </c>
      <c r="D39" s="20">
        <f t="shared" si="3"/>
        <v>4.2515814453526257E-2</v>
      </c>
      <c r="E39" s="17">
        <f>IF(OR($A39="",$B39="",$C39=""),"",A39*'MPTO_working_3-way'!$I38)</f>
        <v>1.344845400645049</v>
      </c>
      <c r="F39" s="21">
        <f>IF(OR($A39="",$B39="",$C39=""),"",B39*'MPTO_working_3-way'!$I38)</f>
        <v>5.9319149842405645</v>
      </c>
      <c r="G39" s="22">
        <f>IF(OR($A39="",$B39="",$C39=""),"",C39*'MPTO_working_3-way'!$I38)</f>
        <v>11.384272693832507</v>
      </c>
      <c r="H39" s="17">
        <f>IF(OR($A39="",$B39="",$C39=""),"",'MPTO_working_3-way'!E38)</f>
        <v>1.3140227004883238</v>
      </c>
      <c r="I39" s="21">
        <f>IF(OR($A39="",$B39="",$C39=""),"",'MPTO_working_3-way'!F38)</f>
        <v>6.1890768059953354</v>
      </c>
      <c r="J39" s="22">
        <f>IF(OR($A39="",$B39="",$C39=""),"",'MPTO_working_3-way'!G38)</f>
        <v>12.919370280991915</v>
      </c>
      <c r="K39" s="17">
        <f>IF(OR($A39="",$B39="",$C39=""),"",'OddsRatio_working_3-way'!H38)</f>
        <v>1.3226163561539914</v>
      </c>
      <c r="L39" s="21">
        <f>IF(OR($A39="",$B39="",$C39=""),"",'OddsRatio_working_3-way'!I38)</f>
        <v>6.2174852081455825</v>
      </c>
      <c r="M39" s="22">
        <f>IF(OR($A39="",$B39="",$C39=""),"",'OddsRatio_working_3-way'!J38)</f>
        <v>12.035704320853766</v>
      </c>
      <c r="N39" s="29">
        <f t="shared" si="4"/>
        <v>74.357989365941577</v>
      </c>
      <c r="O39" s="30">
        <f t="shared" si="5"/>
        <v>16.857962439730166</v>
      </c>
      <c r="P39" s="30">
        <f t="shared" si="6"/>
        <v>8.784048194328264</v>
      </c>
      <c r="Q39" t="s">
        <v>42</v>
      </c>
      <c r="R39" t="s">
        <v>43</v>
      </c>
      <c r="S39" s="36">
        <v>44019</v>
      </c>
    </row>
    <row r="40" spans="1:35" ht="15" x14ac:dyDescent="0.25">
      <c r="A40">
        <v>3.03</v>
      </c>
      <c r="B40">
        <v>3.31</v>
      </c>
      <c r="C40">
        <v>2.4500000000000002</v>
      </c>
      <c r="D40" s="20">
        <f t="shared" si="3"/>
        <v>4.0311072231830058E-2</v>
      </c>
      <c r="E40" s="17">
        <f>IF(OR($A40="",$B40="",$C40=""),"",A40*'MPTO_working_3-way'!$I39)</f>
        <v>3.1521425488624448</v>
      </c>
      <c r="F40" s="21">
        <f>IF(OR($A40="",$B40="",$C40=""),"",B40*'MPTO_working_3-way'!$I39)</f>
        <v>3.4434296490873577</v>
      </c>
      <c r="G40" s="22">
        <f>IF(OR($A40="",$B40="",$C40=""),"",C40*'MPTO_working_3-way'!$I39)</f>
        <v>2.5487621269679837</v>
      </c>
      <c r="H40" s="17">
        <f>IF(OR($A40="",$B40="",$C40=""),"",'MPTO_working_3-way'!E39)</f>
        <v>3.158599810566336</v>
      </c>
      <c r="I40" s="21">
        <f>IF(OR($A40="",$B40="",$C40=""),"",'MPTO_working_3-way'!F39)</f>
        <v>3.4640698759891042</v>
      </c>
      <c r="J40" s="22">
        <f>IF(OR($A40="",$B40="",$C40=""),"",'MPTO_working_3-way'!G39)</f>
        <v>2.5334013692295714</v>
      </c>
      <c r="K40" s="17">
        <f>IF(OR($A40="",$B40="",$C40=""),"",'OddsRatio_working_3-way'!H39)</f>
        <v>3.1564209020282492</v>
      </c>
      <c r="L40" s="21">
        <f>IF(OR($A40="",$B40="",$C40=""),"",'OddsRatio_working_3-way'!I39)</f>
        <v>3.453858267825249</v>
      </c>
      <c r="M40" s="22">
        <f>IF(OR($A40="",$B40="",$C40=""),"",'OddsRatio_working_3-way'!J39)</f>
        <v>2.5403006443058929</v>
      </c>
      <c r="N40" s="29">
        <f t="shared" si="4"/>
        <v>31.724453589856942</v>
      </c>
      <c r="O40" s="30">
        <f t="shared" si="5"/>
        <v>29.040814011258771</v>
      </c>
      <c r="P40" s="30">
        <f t="shared" si="6"/>
        <v>39.234732398884297</v>
      </c>
      <c r="Q40" t="s">
        <v>44</v>
      </c>
      <c r="R40" t="s">
        <v>45</v>
      </c>
      <c r="S40" s="36">
        <v>44019</v>
      </c>
    </row>
    <row r="41" spans="1:35" ht="15" x14ac:dyDescent="0.25">
      <c r="A41">
        <v>2.73</v>
      </c>
      <c r="B41">
        <v>3.22</v>
      </c>
      <c r="C41">
        <v>2.76</v>
      </c>
      <c r="D41" s="20">
        <f t="shared" si="3"/>
        <v>3.9178213091256575E-2</v>
      </c>
      <c r="E41" s="17">
        <f>IF(OR($A41="",$B41="",$C41=""),"",A41*'MPTO_working_3-way'!$I40)</f>
        <v>2.8369565217391304</v>
      </c>
      <c r="F41" s="21">
        <f>IF(OR($A41="",$B41="",$C41=""),"",B41*'MPTO_working_3-way'!$I40)</f>
        <v>3.3461538461538463</v>
      </c>
      <c r="G41" s="22">
        <f>IF(OR($A41="",$B41="",$C41=""),"",C41*'MPTO_working_3-way'!$I40)</f>
        <v>2.8681318681318677</v>
      </c>
      <c r="H41" s="17">
        <f>IF(OR($A41="",$B41="",$C41=""),"",'MPTO_working_3-way'!E40)</f>
        <v>2.8309287646528403</v>
      </c>
      <c r="I41" s="21">
        <f>IF(OR($A41="",$B41="",$C41=""),"",'MPTO_working_3-way'!F40)</f>
        <v>3.3613490364025695</v>
      </c>
      <c r="J41" s="22">
        <f>IF(OR($A41="",$B41="",$C41=""),"",'MPTO_working_3-way'!G40)</f>
        <v>2.8632010943912443</v>
      </c>
      <c r="K41" s="17">
        <f>IF(OR($A41="",$B41="",$C41=""),"",'OddsRatio_working_3-way'!H40)</f>
        <v>2.8340005574031384</v>
      </c>
      <c r="L41" s="21">
        <f>IF(OR($A41="",$B41="",$C41=""),"",'OddsRatio_working_3-way'!I40)</f>
        <v>3.3534573626791713</v>
      </c>
      <c r="M41" s="22">
        <f>IF(OR($A41="",$B41="",$C41=""),"",'OddsRatio_working_3-way'!J40)</f>
        <v>2.8658040352771801</v>
      </c>
      <c r="N41" s="29">
        <f t="shared" si="4"/>
        <v>35.249042145593876</v>
      </c>
      <c r="O41" s="30">
        <f t="shared" si="5"/>
        <v>29.885057471264364</v>
      </c>
      <c r="P41" s="30">
        <f t="shared" si="6"/>
        <v>34.865900383141771</v>
      </c>
      <c r="Q41" t="s">
        <v>46</v>
      </c>
      <c r="R41" t="s">
        <v>47</v>
      </c>
      <c r="S41" s="36">
        <v>44019</v>
      </c>
    </row>
    <row r="42" spans="1:35" ht="15" x14ac:dyDescent="0.25">
      <c r="A42">
        <v>2.08</v>
      </c>
      <c r="B42">
        <v>3.44</v>
      </c>
      <c r="C42">
        <v>3.75</v>
      </c>
      <c r="D42" s="20">
        <f t="shared" si="3"/>
        <v>3.8133571854501946E-2</v>
      </c>
      <c r="E42" s="17">
        <f>IF(OR($A42="",$B42="",$C42=""),"",A42*'MPTO_working_3-way'!$I41)</f>
        <v>2.1593178294573643</v>
      </c>
      <c r="F42" s="21">
        <f>IF(OR($A42="",$B42="",$C42=""),"",B42*'MPTO_working_3-way'!$I41)</f>
        <v>3.5711794871794869</v>
      </c>
      <c r="G42" s="22">
        <f>IF(OR($A42="",$B42="",$C42=""),"",C42*'MPTO_working_3-way'!$I41)</f>
        <v>3.8930008944543824</v>
      </c>
      <c r="H42" s="17">
        <f>IF(OR($A42="",$B42="",$C42=""),"",'MPTO_working_3-way'!E41)</f>
        <v>2.1364871751316459</v>
      </c>
      <c r="I42" s="21">
        <f>IF(OR($A42="",$B42="",$C42=""),"",'MPTO_working_3-way'!F41)</f>
        <v>3.597297200672124</v>
      </c>
      <c r="J42" s="22">
        <f>IF(OR($A42="",$B42="",$C42=""),"",'MPTO_working_3-way'!G41)</f>
        <v>3.9376981176378503</v>
      </c>
      <c r="K42" s="17">
        <f>IF(OR($A42="",$B42="",$C42=""),"",'OddsRatio_working_3-way'!H41)</f>
        <v>2.1456998802508713</v>
      </c>
      <c r="L42" s="21">
        <f>IF(OR($A42="",$B42="",$C42=""),"",'OddsRatio_working_3-way'!I41)</f>
        <v>3.588433062789004</v>
      </c>
      <c r="M42" s="22">
        <f>IF(OR($A42="",$B42="",$C42=""),"",'OddsRatio_working_3-way'!J41)</f>
        <v>3.9172913617499021</v>
      </c>
      <c r="N42" s="29">
        <f t="shared" si="4"/>
        <v>46.310922197650711</v>
      </c>
      <c r="O42" s="30">
        <f t="shared" si="5"/>
        <v>28.001952956719034</v>
      </c>
      <c r="P42" s="30">
        <f t="shared" si="6"/>
        <v>25.687124845630262</v>
      </c>
      <c r="Q42" t="s">
        <v>48</v>
      </c>
      <c r="R42" t="s">
        <v>49</v>
      </c>
      <c r="S42" s="36">
        <v>44019</v>
      </c>
    </row>
    <row r="43" spans="1:35" ht="15" x14ac:dyDescent="0.25">
      <c r="A43">
        <v>7.35</v>
      </c>
      <c r="B43">
        <v>5.35</v>
      </c>
      <c r="C43">
        <v>1.4</v>
      </c>
      <c r="D43" s="20">
        <f t="shared" si="3"/>
        <v>3.7256023904889135E-2</v>
      </c>
      <c r="E43" s="17">
        <f>IF(OR($A43="",$B43="",$C43=""),"",A43*'MPTO_working_3-way'!$I42)</f>
        <v>7.6238317757009346</v>
      </c>
      <c r="F43" s="21">
        <f>IF(OR($A43="",$B43="",$C43=""),"",B43*'MPTO_working_3-way'!$I42)</f>
        <v>5.5493197278911568</v>
      </c>
      <c r="G43" s="22">
        <f>IF(OR($A43="",$B43="",$C43=""),"",C43*'MPTO_working_3-way'!$I42)</f>
        <v>1.4521584334668447</v>
      </c>
      <c r="H43" s="17">
        <f>IF(OR($A43="",$B43="",$C43=""),"",'MPTO_working_3-way'!E42)</f>
        <v>8.0882756256427832</v>
      </c>
      <c r="I43" s="21">
        <f>IF(OR($A43="",$B43="",$C43=""),"",'MPTO_working_3-way'!F42)</f>
        <v>5.7307505465144519</v>
      </c>
      <c r="J43" s="22">
        <f>IF(OR($A43="",$B43="",$C43=""),"",'MPTO_working_3-way'!G42)</f>
        <v>1.4247712793260665</v>
      </c>
      <c r="K43" s="17">
        <f>IF(OR($A43="",$B43="",$C43=""),"",'OddsRatio_working_3-way'!H42)</f>
        <v>7.8739463103801928</v>
      </c>
      <c r="L43" s="21">
        <f>IF(OR($A43="",$B43="",$C43=""),"",'OddsRatio_working_3-way'!I42)</f>
        <v>5.7089238504179285</v>
      </c>
      <c r="M43" s="22">
        <f>IF(OR($A43="",$B43="",$C43=""),"",'OddsRatio_working_3-way'!J42)</f>
        <v>1.4330044919924534</v>
      </c>
      <c r="N43" s="29">
        <f t="shared" si="4"/>
        <v>13.116763714373276</v>
      </c>
      <c r="O43" s="30">
        <f t="shared" si="5"/>
        <v>18.020226785167022</v>
      </c>
      <c r="P43" s="30">
        <f t="shared" si="6"/>
        <v>68.863009500459711</v>
      </c>
      <c r="Q43" t="s">
        <v>50</v>
      </c>
      <c r="R43" t="s">
        <v>51</v>
      </c>
      <c r="S43" s="36">
        <v>44019</v>
      </c>
    </row>
    <row r="44" spans="1:35" ht="15" x14ac:dyDescent="0.25">
      <c r="A44">
        <v>3.44</v>
      </c>
      <c r="B44">
        <v>3.37</v>
      </c>
      <c r="C44">
        <v>2.2400000000000002</v>
      </c>
      <c r="D44" s="20">
        <f t="shared" si="3"/>
        <v>3.3862150891686316E-2</v>
      </c>
      <c r="E44" s="17">
        <f>IF(OR($A44="",$B44="",$C44=""),"",A44*'MPTO_working_3-way'!$I43)</f>
        <v>3.556485799067401</v>
      </c>
      <c r="F44" s="21">
        <f>IF(OR($A44="",$B44="",$C44=""),"",B44*'MPTO_working_3-way'!$I43)</f>
        <v>3.484115448504983</v>
      </c>
      <c r="G44" s="22">
        <f>IF(OR($A44="",$B44="",$C44=""),"",C44*'MPTO_working_3-way'!$I43)</f>
        <v>2.3158512179973774</v>
      </c>
      <c r="H44" s="17">
        <f>IF(OR($A44="",$B44="",$C44=""),"",'MPTO_working_3-way'!E43)</f>
        <v>3.5789662477341921</v>
      </c>
      <c r="I44" s="21">
        <f>IF(OR($A44="",$B44="",$C44=""),"",'MPTO_working_3-way'!F43)</f>
        <v>3.503258643788286</v>
      </c>
      <c r="J44" s="22">
        <f>IF(OR($A44="",$B44="",$C44=""),"",'MPTO_working_3-way'!G43)</f>
        <v>2.2981046796797266</v>
      </c>
      <c r="K44" s="17">
        <f>IF(OR($A44="",$B44="",$C44=""),"",'OddsRatio_working_3-way'!H43)</f>
        <v>3.5690933278157106</v>
      </c>
      <c r="L44" s="21">
        <f>IF(OR($A44="",$B44="",$C44=""),"",'OddsRatio_working_3-way'!I43)</f>
        <v>3.4953898307062437</v>
      </c>
      <c r="M44" s="22">
        <f>IF(OR($A44="",$B44="",$C44=""),"",'OddsRatio_working_3-way'!J43)</f>
        <v>2.3056048059391316</v>
      </c>
      <c r="N44" s="29">
        <f t="shared" si="4"/>
        <v>28.117643553145211</v>
      </c>
      <c r="O44" s="30">
        <f t="shared" si="5"/>
        <v>28.701689561667514</v>
      </c>
      <c r="P44" s="30">
        <f t="shared" si="6"/>
        <v>43.180666885187286</v>
      </c>
      <c r="Q44" t="s">
        <v>52</v>
      </c>
      <c r="R44" t="s">
        <v>53</v>
      </c>
      <c r="S44" s="36">
        <v>44019</v>
      </c>
    </row>
    <row r="45" spans="1:35" ht="15" x14ac:dyDescent="0.25">
      <c r="A45">
        <v>2.0699999999999998</v>
      </c>
      <c r="B45">
        <v>3.21</v>
      </c>
      <c r="C45">
        <v>4.1900000000000004</v>
      </c>
      <c r="D45" s="20">
        <f t="shared" si="3"/>
        <v>3.3281751677265881E-2</v>
      </c>
      <c r="E45" s="17">
        <f>IF(OR($A45="",$B45="",$C45=""),"",A45*'MPTO_working_3-way'!$I44)</f>
        <v>2.1388932259719402</v>
      </c>
      <c r="F45" s="21">
        <f>IF(OR($A45="",$B45="",$C45=""),"",B45*'MPTO_working_3-way'!$I44)</f>
        <v>3.3168344228840234</v>
      </c>
      <c r="G45" s="22">
        <f>IF(OR($A45="",$B45="",$C45=""),"",C45*'MPTO_working_3-way'!$I44)</f>
        <v>4.3294505395277447</v>
      </c>
      <c r="H45" s="17">
        <f>IF(OR($A45="",$B45="",$C45=""),"",'MPTO_working_3-way'!E44)</f>
        <v>2.1186536277100325</v>
      </c>
      <c r="I45" s="21">
        <f>IF(OR($A45="",$B45="",$C45=""),"",'MPTO_working_3-way'!F44)</f>
        <v>3.3285340030899886</v>
      </c>
      <c r="J45" s="22">
        <f>IF(OR($A45="",$B45="",$C45=""),"",'MPTO_working_3-way'!G44)</f>
        <v>4.3942606739352739</v>
      </c>
      <c r="K45" s="17">
        <f>IF(OR($A45="",$B45="",$C45=""),"",'OddsRatio_working_3-way'!H44)</f>
        <v>2.1270216641596154</v>
      </c>
      <c r="L45" s="21">
        <f>IF(OR($A45="",$B45="",$C45=""),"",'OddsRatio_working_3-way'!I44)</f>
        <v>3.3277737175633182</v>
      </c>
      <c r="M45" s="22">
        <f>IF(OR($A45="",$B45="",$C45=""),"",'OddsRatio_working_3-way'!J44)</f>
        <v>4.3599991669805371</v>
      </c>
      <c r="N45" s="29">
        <f t="shared" si="4"/>
        <v>46.753151950611624</v>
      </c>
      <c r="O45" s="30">
        <f t="shared" si="5"/>
        <v>30.149228827964503</v>
      </c>
      <c r="P45" s="30">
        <f t="shared" si="6"/>
        <v>23.097619221423873</v>
      </c>
      <c r="Q45" t="s">
        <v>54</v>
      </c>
      <c r="R45" t="s">
        <v>55</v>
      </c>
      <c r="S45" s="36">
        <v>44019</v>
      </c>
    </row>
    <row r="46" spans="1:35" ht="15" x14ac:dyDescent="0.25">
      <c r="A46">
        <v>4.6399999999999997</v>
      </c>
      <c r="B46">
        <v>3.16</v>
      </c>
      <c r="C46">
        <v>2</v>
      </c>
      <c r="D46" s="20">
        <f t="shared" si="3"/>
        <v>3.1972937581842054E-2</v>
      </c>
      <c r="E46" s="17">
        <f>IF(OR($A46="",$B46="",$C46=""),"",A46*'MPTO_working_3-way'!$I45)</f>
        <v>4.788354430379747</v>
      </c>
      <c r="F46" s="21">
        <f>IF(OR($A46="",$B46="",$C46=""),"",B46*'MPTO_working_3-way'!$I45)</f>
        <v>3.2610344827586211</v>
      </c>
      <c r="G46" s="22">
        <f>IF(OR($A46="",$B46="",$C46=""),"",C46*'MPTO_working_3-way'!$I45)</f>
        <v>2.0639458751636841</v>
      </c>
      <c r="H46" s="17">
        <f>IF(OR($A46="",$B46="",$C46=""),"",'MPTO_working_3-way'!E45)</f>
        <v>4.8813920454545459</v>
      </c>
      <c r="I46" s="21">
        <f>IF(OR($A46="",$B46="",$C46=""),"",'MPTO_working_3-way'!F45)</f>
        <v>3.2701320328297849</v>
      </c>
      <c r="J46" s="22">
        <f>IF(OR($A46="",$B46="",$C46=""),"",'MPTO_working_3-way'!G45)</f>
        <v>2.0435590574593028</v>
      </c>
      <c r="K46" s="17">
        <f>IF(OR($A46="",$B46="",$C46=""),"",'OddsRatio_working_3-way'!H45)</f>
        <v>4.8292385714673758</v>
      </c>
      <c r="L46" s="21">
        <f>IF(OR($A46="",$B46="",$C46=""),"",'OddsRatio_working_3-way'!I45)</f>
        <v>3.2722954160355866</v>
      </c>
      <c r="M46" s="22">
        <f>IF(OR($A46="",$B46="",$C46=""),"",'OddsRatio_working_3-way'!J45)</f>
        <v>2.0519886185349936</v>
      </c>
      <c r="N46" s="29">
        <f t="shared" si="4"/>
        <v>20.884001268901343</v>
      </c>
      <c r="O46" s="30">
        <f t="shared" si="5"/>
        <v>30.665115787247537</v>
      </c>
      <c r="P46" s="30">
        <f t="shared" si="6"/>
        <v>48.450882943851113</v>
      </c>
      <c r="Q46" t="s">
        <v>56</v>
      </c>
      <c r="R46" t="s">
        <v>57</v>
      </c>
      <c r="S46" s="36">
        <v>44019</v>
      </c>
    </row>
    <row r="47" spans="1:35" ht="15" x14ac:dyDescent="0.25">
      <c r="A47">
        <v>2.4700000000000002</v>
      </c>
      <c r="B47">
        <v>2.95</v>
      </c>
      <c r="C47">
        <v>3.38</v>
      </c>
      <c r="D47" s="20">
        <f t="shared" si="3"/>
        <v>3.9699338608279788E-2</v>
      </c>
      <c r="E47" s="17">
        <f>IF(OR($A47="",$B47="",$C47=""),"",A47*'MPTO_working_3-way'!$I46)</f>
        <v>2.5680573663624511</v>
      </c>
      <c r="F47" s="21">
        <f>IF(OR($A47="",$B47="",$C47=""),"",B47*'MPTO_working_3-way'!$I46)</f>
        <v>3.0671130488944254</v>
      </c>
      <c r="G47" s="22">
        <f>IF(OR($A47="",$B47="",$C47=""),"",C47*'MPTO_working_3-way'!$I46)</f>
        <v>3.5141837644959857</v>
      </c>
      <c r="H47" s="17">
        <f>IF(OR($A47="",$B47="",$C47=""),"",'MPTO_working_3-way'!E46)</f>
        <v>2.5534619168924291</v>
      </c>
      <c r="I47" s="21">
        <f>IF(OR($A47="",$B47="",$C47=""),"",'MPTO_working_3-way'!F46)</f>
        <v>3.069839417950837</v>
      </c>
      <c r="J47" s="22">
        <f>IF(OR($A47="",$B47="",$C47=""),"",'MPTO_working_3-way'!G46)</f>
        <v>3.5382589694264426</v>
      </c>
      <c r="K47" s="17">
        <f>IF(OR($A47="",$B47="",$C47=""),"",'OddsRatio_working_3-way'!H46)</f>
        <v>2.5601259217566059</v>
      </c>
      <c r="L47" s="21">
        <f>IF(OR($A47="",$B47="",$C47=""),"",'OddsRatio_working_3-way'!I46)</f>
        <v>3.0695547941669257</v>
      </c>
      <c r="M47" s="22">
        <f>IF(OR($A47="",$B47="",$C47=""),"",'OddsRatio_working_3-way'!J46)</f>
        <v>3.5259181590345037</v>
      </c>
      <c r="N47" s="29">
        <f t="shared" si="4"/>
        <v>38.939940092399858</v>
      </c>
      <c r="O47" s="30">
        <f t="shared" si="5"/>
        <v>32.603949840077171</v>
      </c>
      <c r="P47" s="30">
        <f t="shared" si="6"/>
        <v>28.456110067522971</v>
      </c>
      <c r="Q47" t="s">
        <v>58</v>
      </c>
      <c r="R47" t="s">
        <v>59</v>
      </c>
      <c r="S47" s="36">
        <v>44019</v>
      </c>
    </row>
    <row r="48" spans="1:35" ht="15" x14ac:dyDescent="0.25">
      <c r="A48">
        <v>1.57</v>
      </c>
      <c r="B48">
        <v>3.61</v>
      </c>
      <c r="C48">
        <v>6.77</v>
      </c>
      <c r="D48" s="20">
        <f t="shared" si="3"/>
        <v>6.1661472853151711E-2</v>
      </c>
      <c r="E48" s="17">
        <f>IF(OR($A48="",$B48="",$C48=""),"",A48*'MPTO_working_3-way'!$I47)</f>
        <v>1.6668085123794483</v>
      </c>
      <c r="F48" s="21">
        <f>IF(OR($A48="",$B48="",$C48=""),"",B48*'MPTO_working_3-way'!$I47)</f>
        <v>3.8325979169998776</v>
      </c>
      <c r="G48" s="22">
        <f>IF(OR($A48="",$B48="",$C48=""),"",C48*'MPTO_working_3-way'!$I47)</f>
        <v>7.1874481712158369</v>
      </c>
      <c r="H48" s="17">
        <f>IF(OR($A48="",$B48="",$C48=""),"",'MPTO_working_3-way'!E47)</f>
        <v>1.6223525110499355</v>
      </c>
      <c r="I48" s="21">
        <f>IF(OR($A48="",$B48="",$C48=""),"",'MPTO_working_3-way'!F47)</f>
        <v>3.8993273844965008</v>
      </c>
      <c r="J48" s="22">
        <f>IF(OR($A48="",$B48="",$C48=""),"",'MPTO_working_3-way'!G47)</f>
        <v>7.8643145797239322</v>
      </c>
      <c r="K48" s="17">
        <f>IF(OR($A48="",$B48="",$C48=""),"",'OddsRatio_working_3-way'!H47)</f>
        <v>1.6375210533049596</v>
      </c>
      <c r="L48" s="21">
        <f>IF(OR($A48="",$B48="",$C48=""),"",'OddsRatio_working_3-way'!I47)</f>
        <v>3.9191753493437638</v>
      </c>
      <c r="M48" s="22">
        <f>IF(OR($A48="",$B48="",$C48=""),"",'OddsRatio_working_3-way'!J47)</f>
        <v>7.4535025922274016</v>
      </c>
      <c r="N48" s="29">
        <f t="shared" si="4"/>
        <v>59.994893988899335</v>
      </c>
      <c r="O48" s="30">
        <f t="shared" si="5"/>
        <v>26.091962205698604</v>
      </c>
      <c r="P48" s="30">
        <f t="shared" si="6"/>
        <v>13.913143805402061</v>
      </c>
      <c r="Q48" t="s">
        <v>60</v>
      </c>
      <c r="R48" t="s">
        <v>61</v>
      </c>
      <c r="S48" s="36">
        <v>44019</v>
      </c>
    </row>
    <row r="49" spans="1:19" ht="15" x14ac:dyDescent="0.25">
      <c r="A49">
        <v>3.28</v>
      </c>
      <c r="B49">
        <v>2.92</v>
      </c>
      <c r="C49">
        <v>2.54</v>
      </c>
      <c r="D49" s="20">
        <f t="shared" si="3"/>
        <v>4.1044589606720194E-2</v>
      </c>
      <c r="E49" s="17">
        <f>IF(OR($A49="",$B49="",$C49=""),"",A49*'MPTO_working_3-way'!$I48)</f>
        <v>3.414626253910042</v>
      </c>
      <c r="F49" s="21">
        <f>IF(OR($A49="",$B49="",$C49=""),"",B49*'MPTO_working_3-way'!$I48)</f>
        <v>3.0398502016516229</v>
      </c>
      <c r="G49" s="22">
        <f>IF(OR($A49="",$B49="",$C49=""),"",C49*'MPTO_working_3-way'!$I48)</f>
        <v>2.6442532576010693</v>
      </c>
      <c r="H49" s="17">
        <f>IF(OR($A49="",$B49="",$C49=""),"",'MPTO_working_3-way'!E48)</f>
        <v>3.4341069863669627</v>
      </c>
      <c r="I49" s="21">
        <f>IF(OR($A49="",$B49="",$C49=""),"",'MPTO_working_3-way'!F48)</f>
        <v>3.0415084677274167</v>
      </c>
      <c r="J49" s="22">
        <f>IF(OR($A49="",$B49="",$C49=""),"",'MPTO_working_3-way'!G48)</f>
        <v>2.6314455917119823</v>
      </c>
      <c r="K49" s="17">
        <f>IF(OR($A49="",$B49="",$C49=""),"",'OddsRatio_working_3-way'!H48)</f>
        <v>3.4241747619190055</v>
      </c>
      <c r="L49" s="21">
        <f>IF(OR($A49="",$B49="",$C49=""),"",'OddsRatio_working_3-way'!I48)</f>
        <v>3.0414103258265315</v>
      </c>
      <c r="M49" s="22">
        <f>IF(OR($A49="",$B49="",$C49=""),"",'OddsRatio_working_3-way'!J48)</f>
        <v>2.6373811988400306</v>
      </c>
      <c r="N49" s="29">
        <f t="shared" si="4"/>
        <v>29.285781975550428</v>
      </c>
      <c r="O49" s="30">
        <f t="shared" si="5"/>
        <v>32.8963578355498</v>
      </c>
      <c r="P49" s="30">
        <f t="shared" si="6"/>
        <v>37.817860188899765</v>
      </c>
      <c r="Q49" t="s">
        <v>62</v>
      </c>
      <c r="R49" t="s">
        <v>63</v>
      </c>
      <c r="S49" s="36">
        <v>44019</v>
      </c>
    </row>
    <row r="50" spans="1:19" ht="15" x14ac:dyDescent="0.25">
      <c r="A50">
        <v>3.75</v>
      </c>
      <c r="B50">
        <v>3.94</v>
      </c>
      <c r="C50">
        <v>1.93</v>
      </c>
      <c r="D50" s="20">
        <f t="shared" si="3"/>
        <v>3.8608488291558274E-2</v>
      </c>
      <c r="E50" s="17">
        <f>IF(OR($A50="",$B50="",$C50=""),"",A50*'MPTO_working_3-way'!$I49)</f>
        <v>3.8947818310933435</v>
      </c>
      <c r="F50" s="21">
        <f>IF(OR($A50="",$B50="",$C50=""),"",B50*'MPTO_working_3-way'!$I49)</f>
        <v>4.0921174438687391</v>
      </c>
      <c r="G50" s="22">
        <f>IF(OR($A50="",$B50="",$C50=""),"",C50*'MPTO_working_3-way'!$I49)</f>
        <v>2.0045143824027072</v>
      </c>
      <c r="H50" s="17">
        <f>IF(OR($A50="",$B50="",$C50=""),"",'MPTO_working_3-way'!E49)</f>
        <v>3.9401542489861439</v>
      </c>
      <c r="I50" s="21">
        <f>IF(OR($A50="",$B50="",$C50=""),"",'MPTO_working_3-way'!F49)</f>
        <v>4.1504520523686965</v>
      </c>
      <c r="J50" s="22">
        <f>IF(OR($A50="",$B50="",$C50=""),"",'MPTO_working_3-way'!G49)</f>
        <v>1.9791585934219493</v>
      </c>
      <c r="K50" s="17">
        <f>IF(OR($A50="",$B50="",$C50=""),"",'OddsRatio_working_3-way'!H49)</f>
        <v>3.9240513030738411</v>
      </c>
      <c r="L50" s="21">
        <f>IF(OR($A50="",$B50="",$C50=""),"",'OddsRatio_working_3-way'!I49)</f>
        <v>4.1260766658316719</v>
      </c>
      <c r="M50" s="22">
        <f>IF(OR($A50="",$B50="",$C50=""),"",'OddsRatio_working_3-way'!J49)</f>
        <v>1.9888609861304261</v>
      </c>
      <c r="N50" s="29">
        <f t="shared" si="4"/>
        <v>25.675379093551946</v>
      </c>
      <c r="O50" s="30">
        <f t="shared" si="5"/>
        <v>24.437226294624317</v>
      </c>
      <c r="P50" s="30">
        <f t="shared" si="6"/>
        <v>49.887394611823737</v>
      </c>
      <c r="Q50" t="s">
        <v>64</v>
      </c>
      <c r="R50" t="s">
        <v>65</v>
      </c>
      <c r="S50" s="36">
        <v>44019</v>
      </c>
    </row>
    <row r="51" spans="1:19" ht="15" x14ac:dyDescent="0.25">
      <c r="A51">
        <v>1.3</v>
      </c>
      <c r="B51">
        <v>5.76</v>
      </c>
      <c r="C51">
        <v>10.09</v>
      </c>
      <c r="D51" s="20">
        <f t="shared" si="3"/>
        <v>4.1949908092128174E-2</v>
      </c>
      <c r="E51" s="17">
        <f>IF(OR($A51="",$B51="",$C51=""),"",A51*'MPTO_working_3-way'!$I50)</f>
        <v>1.3545348805197668</v>
      </c>
      <c r="F51" s="21">
        <f>IF(OR($A51="",$B51="",$C51=""),"",B51*'MPTO_working_3-way'!$I50)</f>
        <v>6.0016314706106577</v>
      </c>
      <c r="G51" s="22">
        <f>IF(OR($A51="",$B51="",$C51=""),"",C51*'MPTO_working_3-way'!$I50)</f>
        <v>10.513274572649573</v>
      </c>
      <c r="H51" s="17">
        <f>IF(OR($A51="",$B51="",$C51=""),"",'MPTO_working_3-way'!E50)</f>
        <v>1.324069320735398</v>
      </c>
      <c r="I51" s="21">
        <f>IF(OR($A51="",$B51="",$C51=""),"",'MPTO_working_3-way'!F50)</f>
        <v>6.2645726326588838</v>
      </c>
      <c r="J51" s="22">
        <f>IF(OR($A51="",$B51="",$C51=""),"",'MPTO_working_3-way'!G50)</f>
        <v>11.747468193041342</v>
      </c>
      <c r="K51" s="17">
        <f>IF(OR($A51="",$B51="",$C51=""),"",'OddsRatio_working_3-way'!H50)</f>
        <v>1.3325908181794102</v>
      </c>
      <c r="L51" s="21">
        <f>IF(OR($A51="",$B51="",$C51=""),"",'OddsRatio_working_3-way'!I50)</f>
        <v>6.2771076484466377</v>
      </c>
      <c r="M51" s="22">
        <f>IF(OR($A51="",$B51="",$C51=""),"",'OddsRatio_working_3-way'!J50)</f>
        <v>11.077501790836122</v>
      </c>
      <c r="N51" s="29">
        <f t="shared" si="4"/>
        <v>73.826079666274566</v>
      </c>
      <c r="O51" s="30">
        <f t="shared" si="5"/>
        <v>16.662136035791136</v>
      </c>
      <c r="P51" s="30">
        <f t="shared" si="6"/>
        <v>9.5117842979342857</v>
      </c>
      <c r="Q51" t="s">
        <v>66</v>
      </c>
      <c r="R51" t="s">
        <v>67</v>
      </c>
      <c r="S51" s="36">
        <v>44019</v>
      </c>
    </row>
    <row r="52" spans="1:19" ht="15" x14ac:dyDescent="0.25">
      <c r="A52">
        <v>1.1200000000000001</v>
      </c>
      <c r="B52">
        <v>9.75</v>
      </c>
      <c r="C52">
        <v>25.19</v>
      </c>
      <c r="D52" s="20">
        <f t="shared" si="3"/>
        <v>3.5119538394647432E-2</v>
      </c>
      <c r="E52" s="17">
        <f>IF(OR($A52="",$B52="",$C52=""),"",A52*'MPTO_working_3-way'!$I51)</f>
        <v>1.1593338830020052</v>
      </c>
      <c r="F52" s="21">
        <f>IF(OR($A52="",$B52="",$C52=""),"",B52*'MPTO_working_3-way'!$I51)</f>
        <v>10.092415499347812</v>
      </c>
      <c r="G52" s="22">
        <f>IF(OR($A52="",$B52="",$C52=""),"",C52*'MPTO_working_3-way'!$I51)</f>
        <v>26.074661172161171</v>
      </c>
      <c r="H52" s="17">
        <f>IF(OR($A52="",$B52="",$C52=""),"",'MPTO_working_3-way'!E51)</f>
        <v>1.1348797423354562</v>
      </c>
      <c r="I52" s="21">
        <f>IF(OR($A52="",$B52="",$C52=""),"",'MPTO_working_3-way'!F51)</f>
        <v>11.006235170630273</v>
      </c>
      <c r="J52" s="22">
        <f>IF(OR($A52="",$B52="",$C52=""),"",'MPTO_working_3-way'!G51)</f>
        <v>35.724773263490498</v>
      </c>
      <c r="K52" s="17">
        <f>IF(OR($A52="",$B52="",$C52=""),"",'OddsRatio_working_3-way'!H51)</f>
        <v>1.1404000515491173</v>
      </c>
      <c r="L52" s="21">
        <f>IF(OR($A52="",$B52="",$C52=""),"",'OddsRatio_working_3-way'!I51)</f>
        <v>11.237503758789787</v>
      </c>
      <c r="M52" s="22">
        <f>IF(OR($A52="",$B52="",$C52=""),"",'OddsRatio_working_3-way'!J51)</f>
        <v>29.302310391442852</v>
      </c>
      <c r="N52" s="29">
        <f t="shared" si="4"/>
        <v>86.256428338881761</v>
      </c>
      <c r="O52" s="30">
        <f t="shared" si="5"/>
        <v>9.9084307425177016</v>
      </c>
      <c r="P52" s="30">
        <f t="shared" si="6"/>
        <v>3.8351409186005387</v>
      </c>
      <c r="Q52" t="s">
        <v>68</v>
      </c>
      <c r="R52" t="s">
        <v>69</v>
      </c>
      <c r="S52" s="36">
        <v>44050</v>
      </c>
    </row>
    <row r="53" spans="1:19" ht="15" x14ac:dyDescent="0.25">
      <c r="A53">
        <v>4.08</v>
      </c>
      <c r="B53">
        <v>3.05</v>
      </c>
      <c r="C53">
        <v>2.19</v>
      </c>
      <c r="D53" s="20">
        <f t="shared" si="3"/>
        <v>2.9587896240912848E-2</v>
      </c>
      <c r="E53" s="17">
        <f>IF(OR($A53="",$B53="",$C53=""),"",A53*'MPTO_working_3-way'!$I52)</f>
        <v>4.2007186166629245</v>
      </c>
      <c r="F53" s="21">
        <f>IF(OR($A53="",$B53="",$C53=""),"",B53*'MPTO_working_3-way'!$I52)</f>
        <v>3.1402430835347839</v>
      </c>
      <c r="G53" s="22">
        <f>IF(OR($A53="",$B53="",$C53=""),"",C53*'MPTO_working_3-way'!$I52)</f>
        <v>2.2547974927675991</v>
      </c>
      <c r="H53" s="17">
        <f>IF(OR($A53="",$B53="",$C53=""),"",'MPTO_working_3-way'!E52)</f>
        <v>4.2510607232884929</v>
      </c>
      <c r="I53" s="21">
        <f>IF(OR($A53="",$B53="",$C53=""),"",'MPTO_working_3-way'!F52)</f>
        <v>3.1445925768656489</v>
      </c>
      <c r="J53" s="22">
        <f>IF(OR($A53="",$B53="",$C53=""),"",'MPTO_working_3-way'!G52)</f>
        <v>2.2383464118102183</v>
      </c>
      <c r="K53" s="17">
        <f>IF(OR($A53="",$B53="",$C53=""),"",'OddsRatio_working_3-way'!H52)</f>
        <v>4.2236508699571358</v>
      </c>
      <c r="L53" s="21">
        <f>IF(OR($A53="",$B53="",$C53=""),"",'OddsRatio_working_3-way'!I52)</f>
        <v>3.1456117803286121</v>
      </c>
      <c r="M53" s="22">
        <f>IF(OR($A53="",$B53="",$C53=""),"",'OddsRatio_working_3-way'!J52)</f>
        <v>2.2455014724834381</v>
      </c>
      <c r="N53" s="29">
        <f t="shared" si="4"/>
        <v>23.805450715820758</v>
      </c>
      <c r="O53" s="30">
        <f t="shared" si="5"/>
        <v>31.844668498540557</v>
      </c>
      <c r="P53" s="30">
        <f t="shared" si="6"/>
        <v>44.349880785638675</v>
      </c>
      <c r="Q53" t="s">
        <v>70</v>
      </c>
      <c r="R53" t="s">
        <v>71</v>
      </c>
      <c r="S53" s="36">
        <v>44050</v>
      </c>
    </row>
    <row r="54" spans="1:19" ht="15" x14ac:dyDescent="0.25">
      <c r="A54">
        <v>2.0499999999999998</v>
      </c>
      <c r="B54">
        <v>3.51</v>
      </c>
      <c r="C54">
        <v>3.9</v>
      </c>
      <c r="D54" s="20">
        <f t="shared" si="3"/>
        <v>2.9115419359321937E-2</v>
      </c>
      <c r="E54" s="17">
        <f>IF(OR($A54="",$B54="",$C54=""),"",A54*'MPTO_working_3-way'!$I53)</f>
        <v>2.1096866096866096</v>
      </c>
      <c r="F54" s="21">
        <f>IF(OR($A54="",$B54="",$C54=""),"",B54*'MPTO_working_3-way'!$I53)</f>
        <v>3.6121951219512196</v>
      </c>
      <c r="G54" s="22">
        <f>IF(OR($A54="",$B54="",$C54=""),"",C54*'MPTO_working_3-way'!$I53)</f>
        <v>4.0135501355013554</v>
      </c>
      <c r="H54" s="17">
        <f>IF(OR($A54="",$B54="",$C54=""),"",'MPTO_working_3-way'!E53)</f>
        <v>2.0916137784022091</v>
      </c>
      <c r="I54" s="21">
        <f>IF(OR($A54="",$B54="",$C54=""),"",'MPTO_working_3-way'!F53)</f>
        <v>3.63378503492972</v>
      </c>
      <c r="J54" s="22">
        <f>IF(OR($A54="",$B54="",$C54=""),"",'MPTO_working_3-way'!G53)</f>
        <v>4.0534222138766314</v>
      </c>
      <c r="K54" s="17">
        <f>IF(OR($A54="",$B54="",$C54=""),"",'OddsRatio_working_3-way'!H53)</f>
        <v>2.0988757837534959</v>
      </c>
      <c r="L54" s="21">
        <f>IF(OR($A54="",$B54="",$C54=""),"",'OddsRatio_working_3-way'!I53)</f>
        <v>3.6268363973535944</v>
      </c>
      <c r="M54" s="22">
        <f>IF(OR($A54="",$B54="",$C54=""),"",'OddsRatio_working_3-way'!J53)</f>
        <v>4.0349902598906073</v>
      </c>
      <c r="N54" s="29">
        <f t="shared" si="4"/>
        <v>47.400405131667796</v>
      </c>
      <c r="O54" s="30">
        <f t="shared" si="5"/>
        <v>27.683997299122215</v>
      </c>
      <c r="P54" s="30">
        <f t="shared" si="6"/>
        <v>24.915597569209989</v>
      </c>
      <c r="Q54" t="s">
        <v>72</v>
      </c>
      <c r="R54" t="s">
        <v>73</v>
      </c>
      <c r="S54" s="36">
        <v>44050</v>
      </c>
    </row>
    <row r="55" spans="1:19" ht="15" x14ac:dyDescent="0.25">
      <c r="A55">
        <v>6.08</v>
      </c>
      <c r="B55">
        <v>4.3</v>
      </c>
      <c r="C55">
        <v>1.58</v>
      </c>
      <c r="D55" s="20">
        <f t="shared" si="3"/>
        <v>2.9943216150473351E-2</v>
      </c>
      <c r="E55" s="17">
        <f>IF(OR($A55="",$B55="",$C55=""),"",A55*'MPTO_working_3-way'!$I54)</f>
        <v>6.2620547541948781</v>
      </c>
      <c r="F55" s="21">
        <f>IF(OR($A55="",$B55="",$C55=""),"",B55*'MPTO_working_3-way'!$I54)</f>
        <v>4.4287558294470353</v>
      </c>
      <c r="G55" s="22">
        <f>IF(OR($A55="",$B55="",$C55=""),"",C55*'MPTO_working_3-way'!$I54)</f>
        <v>1.627310281517748</v>
      </c>
      <c r="H55" s="17">
        <f>IF(OR($A55="",$B55="",$C55=""),"",'MPTO_working_3-way'!E54)</f>
        <v>6.472801424070469</v>
      </c>
      <c r="I55" s="21">
        <f>IF(OR($A55="",$B55="",$C55=""),"",'MPTO_working_3-way'!F54)</f>
        <v>4.4928258391607372</v>
      </c>
      <c r="J55" s="22">
        <f>IF(OR($A55="",$B55="",$C55=""),"",'MPTO_working_3-way'!G54)</f>
        <v>1.6053159837046693</v>
      </c>
      <c r="K55" s="17">
        <f>IF(OR($A55="",$B55="",$C55=""),"",'OddsRatio_working_3-way'!H54)</f>
        <v>6.36705908948041</v>
      </c>
      <c r="L55" s="21">
        <f>IF(OR($A55="",$B55="",$C55=""),"",'OddsRatio_working_3-way'!I54)</f>
        <v>4.4864753927727072</v>
      </c>
      <c r="M55" s="22">
        <f>IF(OR($A55="",$B55="",$C55=""),"",'OddsRatio_working_3-way'!J54)</f>
        <v>1.612774462972173</v>
      </c>
      <c r="N55" s="29">
        <f t="shared" si="4"/>
        <v>15.969199236562273</v>
      </c>
      <c r="O55" s="30">
        <f t="shared" si="5"/>
        <v>22.57970496704619</v>
      </c>
      <c r="P55" s="30">
        <f t="shared" si="6"/>
        <v>61.451095796391527</v>
      </c>
      <c r="Q55" t="s">
        <v>74</v>
      </c>
      <c r="R55" t="s">
        <v>75</v>
      </c>
      <c r="S55" s="36">
        <v>44050</v>
      </c>
    </row>
    <row r="56" spans="1:19" ht="15" x14ac:dyDescent="0.25">
      <c r="A56">
        <v>2.2799999999999998</v>
      </c>
      <c r="B56">
        <v>3.22</v>
      </c>
      <c r="C56">
        <v>3.43</v>
      </c>
      <c r="D56" s="20">
        <f t="shared" si="3"/>
        <v>4.0700686943623499E-2</v>
      </c>
      <c r="E56" s="17">
        <f>IF(OR($A56="",$B56="",$C56=""),"",A56*'MPTO_working_3-way'!$I55)</f>
        <v>2.3727975662314615</v>
      </c>
      <c r="F56" s="21">
        <f>IF(OR($A56="",$B56="",$C56=""),"",B56*'MPTO_working_3-way'!$I55)</f>
        <v>3.3510562119584679</v>
      </c>
      <c r="G56" s="22">
        <f>IF(OR($A56="",$B56="",$C56=""),"",C56*'MPTO_working_3-way'!$I55)</f>
        <v>3.5696033562166289</v>
      </c>
      <c r="H56" s="17">
        <f>IF(OR($A56="",$B56="",$C56=""),"",'MPTO_working_3-way'!E55)</f>
        <v>2.3527773369168066</v>
      </c>
      <c r="I56" s="21">
        <f>IF(OR($A56="",$B56="",$C56=""),"",'MPTO_working_3-way'!F55)</f>
        <v>3.3670928096483697</v>
      </c>
      <c r="J56" s="22">
        <f>IF(OR($A56="",$B56="",$C56=""),"",'MPTO_working_3-way'!G55)</f>
        <v>3.5974031861503266</v>
      </c>
      <c r="K56" s="17">
        <f>IF(OR($A56="",$B56="",$C56=""),"",'OddsRatio_working_3-way'!H55)</f>
        <v>2.3613348977298285</v>
      </c>
      <c r="L56" s="21">
        <f>IF(OR($A56="",$B56="",$C56=""),"",'OddsRatio_working_3-way'!I55)</f>
        <v>3.3610652132501722</v>
      </c>
      <c r="M56" s="22">
        <f>IF(OR($A56="",$B56="",$C56=""),"",'OddsRatio_working_3-way'!J55)</f>
        <v>3.5844092199089728</v>
      </c>
      <c r="N56" s="29">
        <f t="shared" si="4"/>
        <v>42.14434531759175</v>
      </c>
      <c r="O56" s="30">
        <f t="shared" si="5"/>
        <v>29.841337678294778</v>
      </c>
      <c r="P56" s="30">
        <f t="shared" si="6"/>
        <v>28.014317004113465</v>
      </c>
      <c r="Q56" t="s">
        <v>76</v>
      </c>
      <c r="R56" t="s">
        <v>77</v>
      </c>
      <c r="S56" s="36">
        <v>44050</v>
      </c>
    </row>
    <row r="57" spans="1:19" ht="15" x14ac:dyDescent="0.25">
      <c r="A57">
        <v>1.78</v>
      </c>
      <c r="B57">
        <v>3.89</v>
      </c>
      <c r="C57">
        <v>4.55</v>
      </c>
      <c r="D57" s="20">
        <f t="shared" si="3"/>
        <v>3.8647381329568464E-2</v>
      </c>
      <c r="E57" s="17">
        <f>IF(OR($A57="",$B57="",$C57=""),"",A57*'MPTO_working_3-way'!$I56)</f>
        <v>1.8487923387666318</v>
      </c>
      <c r="F57" s="21">
        <f>IF(OR($A57="",$B57="",$C57=""),"",B57*'MPTO_working_3-way'!$I56)</f>
        <v>4.0403383133720219</v>
      </c>
      <c r="G57" s="22">
        <f>IF(OR($A57="",$B57="",$C57=""),"",C57*'MPTO_working_3-way'!$I56)</f>
        <v>4.7258455850495364</v>
      </c>
      <c r="H57" s="17">
        <f>IF(OR($A57="",$B57="",$C57=""),"",'MPTO_working_3-way'!E56)</f>
        <v>1.8217747144373526</v>
      </c>
      <c r="I57" s="21">
        <f>IF(OR($A57="",$B57="",$C57=""),"",'MPTO_working_3-way'!F56)</f>
        <v>4.0952229714711077</v>
      </c>
      <c r="J57" s="22">
        <f>IF(OR($A57="",$B57="",$C57=""),"",'MPTO_working_3-way'!G56)</f>
        <v>4.8333051223190369</v>
      </c>
      <c r="K57" s="17">
        <f>IF(OR($A57="",$B57="",$C57=""),"",'OddsRatio_working_3-way'!H56)</f>
        <v>1.8315871655358316</v>
      </c>
      <c r="L57" s="21">
        <f>IF(OR($A57="",$B57="",$C57=""),"",'OddsRatio_working_3-way'!I56)</f>
        <v>4.0811370620494269</v>
      </c>
      <c r="M57" s="22">
        <f>IF(OR($A57="",$B57="",$C57=""),"",'OddsRatio_working_3-way'!J56)</f>
        <v>4.7847877405797465</v>
      </c>
      <c r="N57" s="29">
        <f t="shared" si="4"/>
        <v>54.0893630415583</v>
      </c>
      <c r="O57" s="30">
        <f t="shared" si="5"/>
        <v>24.7504026257002</v>
      </c>
      <c r="P57" s="30">
        <f t="shared" si="6"/>
        <v>21.160234332741489</v>
      </c>
      <c r="Q57" t="s">
        <v>78</v>
      </c>
      <c r="R57" t="s">
        <v>79</v>
      </c>
      <c r="S57" s="36">
        <v>44050</v>
      </c>
    </row>
    <row r="58" spans="1:19" ht="15" x14ac:dyDescent="0.25">
      <c r="A58">
        <v>2.97</v>
      </c>
      <c r="B58">
        <v>3.25</v>
      </c>
      <c r="C58">
        <v>2.5299999999999998</v>
      </c>
      <c r="D58" s="20">
        <f t="shared" si="3"/>
        <v>3.9649561388691801E-2</v>
      </c>
      <c r="E58" s="17">
        <f>IF(OR($A58="",$B58="",$C58=""),"",A58*'MPTO_working_3-way'!$I57)</f>
        <v>3.0877591973244147</v>
      </c>
      <c r="F58" s="21">
        <f>IF(OR($A58="",$B58="",$C58=""),"",B58*'MPTO_working_3-way'!$I57)</f>
        <v>3.3788610745132486</v>
      </c>
      <c r="G58" s="22">
        <f>IF(OR($A58="",$B58="",$C58=""),"",C58*'MPTO_working_3-way'!$I57)</f>
        <v>2.6303133903133902</v>
      </c>
      <c r="H58" s="17">
        <f>IF(OR($A58="",$B58="",$C58=""),"",'MPTO_working_3-way'!E57)</f>
        <v>3.0913447591640653</v>
      </c>
      <c r="I58" s="21">
        <f>IF(OR($A58="",$B58="",$C58=""),"",'MPTO_working_3-way'!F57)</f>
        <v>3.3958649348000662</v>
      </c>
      <c r="J58" s="22">
        <f>IF(OR($A58="",$B58="",$C58=""),"",'MPTO_working_3-way'!G57)</f>
        <v>2.617524243704497</v>
      </c>
      <c r="K58" s="17">
        <f>IF(OR($A58="",$B58="",$C58=""),"",'OddsRatio_working_3-way'!H57)</f>
        <v>3.0902533305371715</v>
      </c>
      <c r="L58" s="21">
        <f>IF(OR($A58="",$B58="",$C58=""),"",'OddsRatio_working_3-way'!I57)</f>
        <v>3.3873451744713878</v>
      </c>
      <c r="M58" s="22">
        <f>IF(OR($A58="",$B58="",$C58=""),"",'OddsRatio_working_3-way'!J57)</f>
        <v>2.6233947186405442</v>
      </c>
      <c r="N58" s="29">
        <f t="shared" si="4"/>
        <v>32.385945149690222</v>
      </c>
      <c r="O58" s="30">
        <f t="shared" si="5"/>
        <v>29.595771413716911</v>
      </c>
      <c r="P58" s="30">
        <f t="shared" si="6"/>
        <v>38.018283436592867</v>
      </c>
      <c r="Q58" t="s">
        <v>80</v>
      </c>
      <c r="R58" t="s">
        <v>81</v>
      </c>
      <c r="S58" s="36">
        <v>44050</v>
      </c>
    </row>
    <row r="59" spans="1:19" ht="15" x14ac:dyDescent="0.25">
      <c r="A59">
        <v>2.16</v>
      </c>
      <c r="B59">
        <v>3.59</v>
      </c>
      <c r="C59">
        <v>3.36</v>
      </c>
      <c r="D59" s="20">
        <f t="shared" si="3"/>
        <v>3.9133542615436667E-2</v>
      </c>
      <c r="E59" s="17">
        <f>IF(OR($A59="",$B59="",$C59=""),"",A59*'MPTO_working_3-way'!$I58)</f>
        <v>2.2445284520493431</v>
      </c>
      <c r="F59" s="21">
        <f>IF(OR($A59="",$B59="",$C59=""),"",B59*'MPTO_working_3-way'!$I58)</f>
        <v>3.7304894179894177</v>
      </c>
      <c r="G59" s="22">
        <f>IF(OR($A59="",$B59="",$C59=""),"",C59*'MPTO_working_3-way'!$I58)</f>
        <v>3.491488703187867</v>
      </c>
      <c r="H59" s="17">
        <f>IF(OR($A59="",$B59="",$C59=""),"",'MPTO_working_3-way'!E58)</f>
        <v>2.2226250174023896</v>
      </c>
      <c r="I59" s="21">
        <f>IF(OR($A59="",$B59="",$C59=""),"",'MPTO_working_3-way'!F58)</f>
        <v>3.7663787879488755</v>
      </c>
      <c r="J59" s="22">
        <f>IF(OR($A59="",$B59="",$C59=""),"",'MPTO_working_3-way'!G58)</f>
        <v>3.5140178848876147</v>
      </c>
      <c r="K59" s="17">
        <f>IF(OR($A59="",$B59="",$C59=""),"",'OddsRatio_working_3-way'!H58)</f>
        <v>2.2316713596357598</v>
      </c>
      <c r="L59" s="21">
        <f>IF(OR($A59="",$B59="",$C59=""),"",'OddsRatio_working_3-way'!I58)</f>
        <v>3.7500248460832899</v>
      </c>
      <c r="M59" s="22">
        <f>IF(OR($A59="",$B59="",$C59=""),"",'OddsRatio_working_3-way'!J58)</f>
        <v>3.5058141454658553</v>
      </c>
      <c r="N59" s="29">
        <f t="shared" si="4"/>
        <v>44.552787873415483</v>
      </c>
      <c r="O59" s="30">
        <f t="shared" si="5"/>
        <v>26.806134207960291</v>
      </c>
      <c r="P59" s="30">
        <f t="shared" si="6"/>
        <v>28.641077918624241</v>
      </c>
      <c r="Q59" t="s">
        <v>82</v>
      </c>
      <c r="R59" t="s">
        <v>83</v>
      </c>
      <c r="S59" s="36">
        <v>44050</v>
      </c>
    </row>
    <row r="60" spans="1:19" ht="15" x14ac:dyDescent="0.25">
      <c r="A60">
        <v>2.14</v>
      </c>
      <c r="B60">
        <v>3.48</v>
      </c>
      <c r="C60">
        <v>3.5</v>
      </c>
      <c r="D60" s="20">
        <f t="shared" si="3"/>
        <v>4.0360327179534305E-2</v>
      </c>
      <c r="E60" s="17">
        <f>IF(OR($A60="",$B60="",$C60=""),"",A60*'MPTO_working_3-way'!$I59)</f>
        <v>2.2263711001642035</v>
      </c>
      <c r="F60" s="21">
        <f>IF(OR($A60="",$B60="",$C60=""),"",B60*'MPTO_working_3-way'!$I59)</f>
        <v>3.6204539385847792</v>
      </c>
      <c r="G60" s="22">
        <f>IF(OR($A60="",$B60="",$C60=""),"",C60*'MPTO_working_3-way'!$I59)</f>
        <v>3.6412611451283698</v>
      </c>
      <c r="H60" s="17">
        <f>IF(OR($A60="",$B60="",$C60=""),"",'MPTO_working_3-way'!E59)</f>
        <v>2.2034377817853921</v>
      </c>
      <c r="I60" s="21">
        <f>IF(OR($A60="",$B60="",$C60=""),"",'MPTO_working_3-way'!F59)</f>
        <v>3.6509291250350171</v>
      </c>
      <c r="J60" s="22">
        <f>IF(OR($A60="",$B60="",$C60=""),"",'MPTO_working_3-way'!G59)</f>
        <v>3.6729482940027047</v>
      </c>
      <c r="K60" s="17">
        <f>IF(OR($A60="",$B60="",$C60=""),"",'OddsRatio_working_3-way'!H59)</f>
        <v>2.2128273732619443</v>
      </c>
      <c r="L60" s="21">
        <f>IF(OR($A60="",$B60="",$C60=""),"",'OddsRatio_working_3-way'!I59)</f>
        <v>3.6384314786751069</v>
      </c>
      <c r="M60" s="22">
        <f>IF(OR($A60="",$B60="",$C60=""),"",'OddsRatio_working_3-way'!J59)</f>
        <v>3.6597091518902278</v>
      </c>
      <c r="N60" s="29">
        <f t="shared" si="4"/>
        <v>44.916141784550028</v>
      </c>
      <c r="O60" s="30">
        <f t="shared" si="5"/>
        <v>27.620845810039391</v>
      </c>
      <c r="P60" s="30">
        <f t="shared" si="6"/>
        <v>27.463012405410591</v>
      </c>
      <c r="Q60" t="s">
        <v>84</v>
      </c>
      <c r="R60" t="s">
        <v>85</v>
      </c>
      <c r="S60" s="36">
        <v>44050</v>
      </c>
    </row>
    <row r="61" spans="1:19" ht="15" x14ac:dyDescent="0.25">
      <c r="A61">
        <v>2.4700000000000002</v>
      </c>
      <c r="B61">
        <v>3.12</v>
      </c>
      <c r="C61">
        <v>3.19</v>
      </c>
      <c r="D61" s="20">
        <f t="shared" si="3"/>
        <v>3.8850743932413723E-2</v>
      </c>
      <c r="E61" s="17">
        <f>IF(OR($A61="",$B61="",$C61=""),"",A61*'MPTO_working_3-way'!$I60)</f>
        <v>2.5659613375130621</v>
      </c>
      <c r="F61" s="21">
        <f>IF(OR($A61="",$B61="",$C61=""),"",B61*'MPTO_working_3-way'!$I60)</f>
        <v>3.2412143210691311</v>
      </c>
      <c r="G61" s="22">
        <f>IF(OR($A61="",$B61="",$C61=""),"",C61*'MPTO_working_3-way'!$I60)</f>
        <v>3.3139338731443999</v>
      </c>
      <c r="H61" s="17">
        <f>IF(OR($A61="",$B61="",$C61=""),"",'MPTO_working_3-way'!E60)</f>
        <v>2.551618921510598</v>
      </c>
      <c r="I61" s="21">
        <f>IF(OR($A61="",$B61="",$C61=""),"",'MPTO_working_3-way'!F60)</f>
        <v>3.251370905623006</v>
      </c>
      <c r="J61" s="22">
        <f>IF(OR($A61="",$B61="",$C61=""),"",'MPTO_working_3-way'!G60)</f>
        <v>3.3274617404095888</v>
      </c>
      <c r="K61" s="17">
        <f>IF(OR($A61="",$B61="",$C61=""),"",'OddsRatio_working_3-way'!H60)</f>
        <v>2.5580477222240523</v>
      </c>
      <c r="L61" s="21">
        <f>IF(OR($A61="",$B61="",$C61=""),"",'OddsRatio_working_3-way'!I60)</f>
        <v>3.2469803885135993</v>
      </c>
      <c r="M61" s="22">
        <f>IF(OR($A61="",$B61="",$C61=""),"",'OddsRatio_working_3-way'!J60)</f>
        <v>3.3211731371909345</v>
      </c>
      <c r="N61" s="29">
        <f t="shared" si="4"/>
        <v>38.971748536523279</v>
      </c>
      <c r="O61" s="30">
        <f t="shared" si="5"/>
        <v>30.852634258080929</v>
      </c>
      <c r="P61" s="30">
        <f t="shared" si="6"/>
        <v>30.175617205395771</v>
      </c>
      <c r="Q61" t="s">
        <v>86</v>
      </c>
      <c r="R61" t="s">
        <v>87</v>
      </c>
      <c r="S61" s="36">
        <v>44050</v>
      </c>
    </row>
    <row r="62" spans="1:19" ht="15" x14ac:dyDescent="0.25">
      <c r="A62">
        <v>9.41</v>
      </c>
      <c r="B62">
        <v>5.56</v>
      </c>
      <c r="C62">
        <v>1.28</v>
      </c>
      <c r="D62" s="20">
        <f t="shared" si="3"/>
        <v>6.7376040718965857E-2</v>
      </c>
      <c r="E62" s="17">
        <f>IF(OR($A62="",$B62="",$C62=""),"",A62*'MPTO_working_3-way'!$I61)</f>
        <v>10.044008543165468</v>
      </c>
      <c r="F62" s="21">
        <f>IF(OR($A62="",$B62="",$C62=""),"",B62*'MPTO_working_3-way'!$I61)</f>
        <v>5.9346107863974495</v>
      </c>
      <c r="G62" s="22">
        <f>IF(OR($A62="",$B62="",$C62=""),"",C62*'MPTO_working_3-way'!$I61)</f>
        <v>1.3662413321202764</v>
      </c>
      <c r="H62" s="17">
        <f>IF(OR($A62="",$B62="",$C62=""),"",'MPTO_working_3-way'!E61)</f>
        <v>11.93157309104109</v>
      </c>
      <c r="I62" s="21">
        <f>IF(OR($A62="",$B62="",$C62=""),"",'MPTO_working_3-way'!F61)</f>
        <v>6.3533436922717303</v>
      </c>
      <c r="J62" s="22">
        <f>IF(OR($A62="",$B62="",$C62=""),"",'MPTO_working_3-way'!G61)</f>
        <v>1.3178853974184077</v>
      </c>
      <c r="K62" s="17">
        <f>IF(OR($A62="",$B62="",$C62=""),"",'OddsRatio_working_3-way'!H61)</f>
        <v>10.92175211131307</v>
      </c>
      <c r="L62" s="21">
        <f>IF(OR($A62="",$B62="",$C62=""),"",'OddsRatio_working_3-way'!I61)</f>
        <v>6.3796896108903214</v>
      </c>
      <c r="M62" s="22">
        <f>IF(OR($A62="",$B62="",$C62=""),"",'OddsRatio_working_3-way'!J61)</f>
        <v>1.3303318182125636</v>
      </c>
      <c r="N62" s="29">
        <f t="shared" si="4"/>
        <v>9.9561842834199759</v>
      </c>
      <c r="O62" s="30">
        <f t="shared" si="5"/>
        <v>16.850304695500355</v>
      </c>
      <c r="P62" s="30">
        <f t="shared" si="6"/>
        <v>73.193511021079644</v>
      </c>
      <c r="Q62" t="s">
        <v>88</v>
      </c>
      <c r="R62" t="s">
        <v>89</v>
      </c>
      <c r="S62" s="36">
        <v>44050</v>
      </c>
    </row>
    <row r="63" spans="1:19" ht="15" x14ac:dyDescent="0.25">
      <c r="A63">
        <v>1.33</v>
      </c>
      <c r="B63">
        <v>4.8899999999999997</v>
      </c>
      <c r="C63">
        <v>9.1999999999999993</v>
      </c>
      <c r="D63" s="20">
        <f t="shared" si="3"/>
        <v>6.5074328927145819E-2</v>
      </c>
      <c r="E63" s="17">
        <f>IF(OR($A63="",$B63="",$C63=""),"",A63*'MPTO_working_3-way'!$I62)</f>
        <v>1.416548857473104</v>
      </c>
      <c r="F63" s="21">
        <f>IF(OR($A63="",$B63="",$C63=""),"",B63*'MPTO_working_3-way'!$I62)</f>
        <v>5.2082134684537431</v>
      </c>
      <c r="G63" s="22">
        <f>IF(OR($A63="",$B63="",$C63=""),"",C63*'MPTO_working_3-way'!$I62)</f>
        <v>9.7986838261297411</v>
      </c>
      <c r="H63" s="17">
        <f>IF(OR($A63="",$B63="",$C63=""),"",'MPTO_working_3-way'!E62)</f>
        <v>1.3695098372370136</v>
      </c>
      <c r="I63" s="21">
        <f>IF(OR($A63="",$B63="",$C63=""),"",'MPTO_working_3-way'!F62)</f>
        <v>5.4702340501134561</v>
      </c>
      <c r="J63" s="22">
        <f>IF(OR($A63="",$B63="",$C63=""),"",'MPTO_working_3-way'!G62)</f>
        <v>11.493696790254996</v>
      </c>
      <c r="K63" s="17">
        <f>IF(OR($A63="",$B63="",$C63=""),"",'OddsRatio_working_3-way'!H62)</f>
        <v>1.3825438362630253</v>
      </c>
      <c r="L63" s="21">
        <f>IF(OR($A63="",$B63="",$C63=""),"",'OddsRatio_working_3-way'!I62)</f>
        <v>5.5093803729186925</v>
      </c>
      <c r="M63" s="22">
        <f>IF(OR($A63="",$B63="",$C63=""),"",'OddsRatio_working_3-way'!J62)</f>
        <v>10.505634719263053</v>
      </c>
      <c r="N63" s="29">
        <f t="shared" si="4"/>
        <v>70.594105859775254</v>
      </c>
      <c r="O63" s="30">
        <f t="shared" si="5"/>
        <v>19.200441880061575</v>
      </c>
      <c r="P63" s="30">
        <f t="shared" si="6"/>
        <v>10.205452260163163</v>
      </c>
      <c r="Q63" t="s">
        <v>90</v>
      </c>
      <c r="R63" t="s">
        <v>91</v>
      </c>
      <c r="S63" s="36">
        <v>44050</v>
      </c>
    </row>
    <row r="64" spans="1:19" ht="15" x14ac:dyDescent="0.25">
      <c r="A64">
        <v>1.17</v>
      </c>
      <c r="B64">
        <v>6.91</v>
      </c>
      <c r="C64">
        <v>15.41</v>
      </c>
      <c r="D64" s="20">
        <f t="shared" si="3"/>
        <v>6.4311581661283146E-2</v>
      </c>
      <c r="E64" s="17">
        <f>IF(OR($A64="",$B64="",$C64=""),"",A64*'MPTO_working_3-way'!$I63)</f>
        <v>1.2452445505437013</v>
      </c>
      <c r="F64" s="21">
        <f>IF(OR($A64="",$B64="",$C64=""),"",B64*'MPTO_working_3-way'!$I63)</f>
        <v>7.3543930292794668</v>
      </c>
      <c r="G64" s="22">
        <f>IF(OR($A64="",$B64="",$C64=""),"",C64*'MPTO_working_3-way'!$I63)</f>
        <v>16.401041473400372</v>
      </c>
      <c r="H64" s="17">
        <f>IF(OR($A64="",$B64="",$C64=""),"",'MPTO_working_3-way'!E63)</f>
        <v>1.2001003368170478</v>
      </c>
      <c r="I64" s="21">
        <f>IF(OR($A64="",$B64="",$C64=""),"",'MPTO_working_3-way'!F63)</f>
        <v>8.1115759338202693</v>
      </c>
      <c r="J64" s="22">
        <f>IF(OR($A64="",$B64="",$C64=""),"",'MPTO_working_3-way'!G63)</f>
        <v>23.011923535449551</v>
      </c>
      <c r="K64" s="17">
        <f>IF(OR($A64="",$B64="",$C64=""),"",'OddsRatio_working_3-way'!H63)</f>
        <v>1.210076725596184</v>
      </c>
      <c r="L64" s="21">
        <f>IF(OR($A64="",$B64="",$C64=""),"",'OddsRatio_working_3-way'!I63)</f>
        <v>8.3032555780791117</v>
      </c>
      <c r="M64" s="22">
        <f>IF(OR($A64="",$B64="",$C64=""),"",'OddsRatio_working_3-way'!J63)</f>
        <v>18.807091857888324</v>
      </c>
      <c r="N64" s="29">
        <f t="shared" si="4"/>
        <v>80.305511039046735</v>
      </c>
      <c r="O64" s="30">
        <f t="shared" si="5"/>
        <v>13.597315183167103</v>
      </c>
      <c r="P64" s="30">
        <f t="shared" si="6"/>
        <v>6.0971737777861579</v>
      </c>
      <c r="Q64" t="s">
        <v>92</v>
      </c>
      <c r="R64" t="s">
        <v>93</v>
      </c>
      <c r="S64" s="36">
        <v>44050</v>
      </c>
    </row>
    <row r="65" spans="1:19" ht="15" x14ac:dyDescent="0.25">
      <c r="A65">
        <v>1.96</v>
      </c>
      <c r="B65">
        <v>3.58</v>
      </c>
      <c r="C65">
        <v>4.1399999999999997</v>
      </c>
      <c r="D65" s="20">
        <f t="shared" si="3"/>
        <v>3.1079584291007212E-2</v>
      </c>
      <c r="E65" s="17">
        <f>IF(OR($A65="",$B65="",$C65=""),"",A65*'MPTO_working_3-way'!$I64)</f>
        <v>2.0209159852103742</v>
      </c>
      <c r="F65" s="21">
        <f>IF(OR($A65="",$B65="",$C65=""),"",B65*'MPTO_working_3-way'!$I64)</f>
        <v>3.6912649117618059</v>
      </c>
      <c r="G65" s="22">
        <f>IF(OR($A65="",$B65="",$C65=""),"",C65*'MPTO_working_3-way'!$I64)</f>
        <v>4.2686694789647692</v>
      </c>
      <c r="H65" s="17">
        <f>IF(OR($A65="",$B65="",$C65=""),"",'MPTO_working_3-way'!E64)</f>
        <v>2.0006233133899984</v>
      </c>
      <c r="I65" s="21">
        <f>IF(OR($A65="",$B65="",$C65=""),"",'MPTO_working_3-way'!F64)</f>
        <v>3.7178902432864485</v>
      </c>
      <c r="J65" s="22">
        <f>IF(OR($A65="",$B65="",$C65=""),"",'MPTO_working_3-way'!G64)</f>
        <v>4.325520837469484</v>
      </c>
      <c r="K65" s="17">
        <f>IF(OR($A65="",$B65="",$C65=""),"",'OddsRatio_working_3-way'!H64)</f>
        <v>2.008552837117259</v>
      </c>
      <c r="L65" s="21">
        <f>IF(OR($A65="",$B65="",$C65=""),"",'OddsRatio_working_3-way'!I64)</f>
        <v>3.7104857497526349</v>
      </c>
      <c r="M65" s="22">
        <f>IF(OR($A65="",$B65="",$C65=""),"",'OddsRatio_working_3-way'!J64)</f>
        <v>4.2988082380710342</v>
      </c>
      <c r="N65" s="29">
        <f t="shared" si="4"/>
        <v>49.482512252774406</v>
      </c>
      <c r="O65" s="30">
        <f t="shared" si="5"/>
        <v>27.090984361854144</v>
      </c>
      <c r="P65" s="30">
        <f t="shared" si="6"/>
        <v>23.426503385371461</v>
      </c>
      <c r="Q65" t="s">
        <v>94</v>
      </c>
      <c r="R65" t="s">
        <v>95</v>
      </c>
      <c r="S65" s="36">
        <v>44050</v>
      </c>
    </row>
    <row r="66" spans="1:19" ht="15" x14ac:dyDescent="0.25">
      <c r="A66">
        <v>6.28</v>
      </c>
      <c r="B66">
        <v>3.99</v>
      </c>
      <c r="C66">
        <v>1.6</v>
      </c>
      <c r="D66" s="20">
        <f t="shared" si="3"/>
        <v>3.4862235205848968E-2</v>
      </c>
      <c r="E66" s="17">
        <f>IF(OR($A66="",$B66="",$C66=""),"",A66*'MPTO_working_3-way'!$I65)</f>
        <v>6.4989348370927313</v>
      </c>
      <c r="F66" s="21">
        <f>IF(OR($A66="",$B66="",$C66=""),"",B66*'MPTO_working_3-way'!$I65)</f>
        <v>4.1291003184713375</v>
      </c>
      <c r="G66" s="22">
        <f>IF(OR($A66="",$B66="",$C66=""),"",C66*'MPTO_working_3-way'!$I65)</f>
        <v>1.6557795763293583</v>
      </c>
      <c r="H66" s="17">
        <f>IF(OR($A66="",$B66="",$C66=""),"",'MPTO_working_3-way'!E65)</f>
        <v>6.7743827981020948</v>
      </c>
      <c r="I66" s="21">
        <f>IF(OR($A66="",$B66="",$C66=""),"",'MPTO_working_3-way'!F65)</f>
        <v>4.1839985083308049</v>
      </c>
      <c r="J66" s="22">
        <f>IF(OR($A66="",$B66="",$C66=""),"",'MPTO_working_3-way'!G65)</f>
        <v>1.6303127175565568</v>
      </c>
      <c r="K66" s="17">
        <f>IF(OR($A66="",$B66="",$C66=""),"",'OddsRatio_working_3-way'!H65)</f>
        <v>6.6242088210553325</v>
      </c>
      <c r="L66" s="21">
        <f>IF(OR($A66="",$B66="",$C66=""),"",'OddsRatio_working_3-way'!I65)</f>
        <v>4.1849212831355</v>
      </c>
      <c r="M66" s="22">
        <f>IF(OR($A66="",$B66="",$C66=""),"",'OddsRatio_working_3-way'!J65)</f>
        <v>1.6391146387562878</v>
      </c>
      <c r="N66" s="29">
        <f t="shared" si="4"/>
        <v>15.387136893456614</v>
      </c>
      <c r="O66" s="30">
        <f t="shared" si="5"/>
        <v>24.218350799726192</v>
      </c>
      <c r="P66" s="30">
        <f t="shared" si="6"/>
        <v>60.394512306817191</v>
      </c>
      <c r="Q66" t="s">
        <v>96</v>
      </c>
      <c r="R66" t="s">
        <v>97</v>
      </c>
      <c r="S66" s="36">
        <v>44050</v>
      </c>
    </row>
    <row r="67" spans="1:19" ht="15" x14ac:dyDescent="0.25">
      <c r="A67">
        <v>1.36</v>
      </c>
      <c r="B67">
        <v>5.78</v>
      </c>
      <c r="C67">
        <v>7.93</v>
      </c>
      <c r="D67" s="20">
        <f t="shared" si="3"/>
        <v>3.4407903061825618E-2</v>
      </c>
      <c r="E67" s="17">
        <f>IF(OR($A67="",$B67="",$C67=""),"",A67*'MPTO_working_3-way'!$I66)</f>
        <v>1.406794748164083</v>
      </c>
      <c r="F67" s="21">
        <f>IF(OR($A67="",$B67="",$C67=""),"",B67*'MPTO_working_3-way'!$I66)</f>
        <v>5.9788776796973524</v>
      </c>
      <c r="G67" s="22">
        <f>IF(OR($A67="",$B67="",$C67=""),"",C67*'MPTO_working_3-way'!$I66)</f>
        <v>8.2028546712802761</v>
      </c>
      <c r="H67" s="17">
        <f>IF(OR($A67="",$B67="",$C67=""),"",'MPTO_working_3-way'!E66)</f>
        <v>1.3815497576619808</v>
      </c>
      <c r="I67" s="21">
        <f>IF(OR($A67="",$B67="",$C67=""),"",'MPTO_working_3-way'!F66)</f>
        <v>6.1903758626743928</v>
      </c>
      <c r="J67" s="22">
        <f>IF(OR($A67="",$B67="",$C67=""),"",'MPTO_working_3-way'!G66)</f>
        <v>8.7234074948137721</v>
      </c>
      <c r="K67" s="17">
        <f>IF(OR($A67="",$B67="",$C67=""),"",'OddsRatio_working_3-way'!H66)</f>
        <v>1.3889619862702125</v>
      </c>
      <c r="L67" s="21">
        <f>IF(OR($A67="",$B67="",$C67=""),"",'OddsRatio_working_3-way'!I66)</f>
        <v>6.1645508176989301</v>
      </c>
      <c r="M67" s="22">
        <f>IF(OR($A67="",$B67="",$C67=""),"",'OddsRatio_working_3-way'!J66)</f>
        <v>8.4875182357015859</v>
      </c>
      <c r="N67" s="29">
        <f t="shared" si="4"/>
        <v>71.083575006591076</v>
      </c>
      <c r="O67" s="30">
        <f t="shared" si="5"/>
        <v>16.725547060374371</v>
      </c>
      <c r="P67" s="30">
        <f t="shared" si="6"/>
        <v>12.190877933034539</v>
      </c>
      <c r="Q67" t="s">
        <v>98</v>
      </c>
      <c r="R67" t="s">
        <v>99</v>
      </c>
      <c r="S67" s="36">
        <v>44050</v>
      </c>
    </row>
    <row r="68" spans="1:19" ht="15" x14ac:dyDescent="0.25">
      <c r="A68">
        <v>2.3199999999999998</v>
      </c>
      <c r="B68">
        <v>3.65</v>
      </c>
      <c r="C68">
        <v>3.05</v>
      </c>
      <c r="D68" s="20">
        <f t="shared" si="3"/>
        <v>3.2875937957363099E-2</v>
      </c>
      <c r="E68" s="17">
        <f>IF(OR($A68="",$B68="",$C68=""),"",A68*'MPTO_working_3-way'!$I67)</f>
        <v>2.3962721760610823</v>
      </c>
      <c r="F68" s="21">
        <f>IF(OR($A68="",$B68="",$C68=""),"",B68*'MPTO_working_3-way'!$I67)</f>
        <v>3.7699971735443754</v>
      </c>
      <c r="G68" s="22">
        <f>IF(OR($A68="",$B68="",$C68=""),"",C68*'MPTO_working_3-way'!$I67)</f>
        <v>3.1502716107699573</v>
      </c>
      <c r="H68" s="17">
        <f>IF(OR($A68="",$B68="",$C68=""),"",'MPTO_working_3-way'!E67)</f>
        <v>2.3805225448869987</v>
      </c>
      <c r="I68" s="21">
        <f>IF(OR($A68="",$B68="",$C68=""),"",'MPTO_working_3-way'!F67)</f>
        <v>3.8020796019412235</v>
      </c>
      <c r="J68" s="22">
        <f>IF(OR($A68="",$B68="",$C68=""),"",'MPTO_working_3-way'!G67)</f>
        <v>3.1554679514068469</v>
      </c>
      <c r="K68" s="17">
        <f>IF(OR($A68="",$B68="",$C68=""),"",'OddsRatio_working_3-way'!H67)</f>
        <v>2.3874737189912141</v>
      </c>
      <c r="L68" s="21">
        <f>IF(OR($A68="",$B68="",$C68=""),"",'OddsRatio_working_3-way'!I67)</f>
        <v>3.7854586025202401</v>
      </c>
      <c r="M68" s="22">
        <f>IF(OR($A68="",$B68="",$C68=""),"",'OddsRatio_working_3-way'!J67)</f>
        <v>3.1547887302515063</v>
      </c>
      <c r="N68" s="29">
        <f t="shared" si="4"/>
        <v>41.731486514347836</v>
      </c>
      <c r="O68" s="30">
        <f t="shared" si="5"/>
        <v>26.525218825558078</v>
      </c>
      <c r="P68" s="30">
        <f t="shared" si="6"/>
        <v>31.74329466009409</v>
      </c>
      <c r="Q68" t="s">
        <v>100</v>
      </c>
      <c r="R68" t="s">
        <v>101</v>
      </c>
      <c r="S68" s="36">
        <v>44050</v>
      </c>
    </row>
    <row r="69" spans="1:19" ht="15" x14ac:dyDescent="0.25">
      <c r="A69">
        <v>1.53</v>
      </c>
      <c r="B69">
        <v>4.3099999999999996</v>
      </c>
      <c r="C69">
        <v>6.59</v>
      </c>
      <c r="D69" s="20">
        <f t="shared" ref="D69:D132" si="7">IF(OR($A69="",$B69="",$C69=""),"",(1/A69)+(1/B69)+(1/C69)-1)</f>
        <v>3.7358401012029585E-2</v>
      </c>
      <c r="E69" s="17">
        <f>IF(OR($A69="",$B69="",$C69=""),"",A69*'MPTO_working_3-way'!$I68)</f>
        <v>1.5871583535484053</v>
      </c>
      <c r="F69" s="21">
        <f>IF(OR($A69="",$B69="",$C69=""),"",B69*'MPTO_working_3-way'!$I68)</f>
        <v>4.4710147083618468</v>
      </c>
      <c r="G69" s="22">
        <f>IF(OR($A69="",$B69="",$C69=""),"",C69*'MPTO_working_3-way'!$I68)</f>
        <v>6.836191862669275</v>
      </c>
      <c r="H69" s="17">
        <f>IF(OR($A69="",$B69="",$C69=""),"",'MPTO_working_3-way'!E68)</f>
        <v>1.5597169509730529</v>
      </c>
      <c r="I69" s="21">
        <f>IF(OR($A69="",$B69="",$C69=""),"",'MPTO_working_3-way'!F68)</f>
        <v>4.5544441664011321</v>
      </c>
      <c r="J69" s="22">
        <f>IF(OR($A69="",$B69="",$C69=""),"",'MPTO_working_3-way'!G68)</f>
        <v>7.1791493866247071</v>
      </c>
      <c r="K69" s="17">
        <f>IF(OR($A69="",$B69="",$C69=""),"",'OddsRatio_working_3-way'!H68)</f>
        <v>1.5687686854698546</v>
      </c>
      <c r="L69" s="21">
        <f>IF(OR($A69="",$B69="",$C69=""),"",'OddsRatio_working_3-way'!I68)</f>
        <v>4.552121413028714</v>
      </c>
      <c r="M69" s="22">
        <f>IF(OR($A69="",$B69="",$C69=""),"",'OddsRatio_working_3-way'!J68)</f>
        <v>6.9988999090122404</v>
      </c>
      <c r="N69" s="29">
        <f t="shared" si="4"/>
        <v>63.005685460704221</v>
      </c>
      <c r="O69" s="30">
        <f t="shared" si="5"/>
        <v>22.366287414124702</v>
      </c>
      <c r="P69" s="30">
        <f t="shared" si="6"/>
        <v>14.628027125171087</v>
      </c>
      <c r="Q69" t="s">
        <v>102</v>
      </c>
      <c r="R69" t="s">
        <v>103</v>
      </c>
      <c r="S69" s="36">
        <v>44050</v>
      </c>
    </row>
    <row r="70" spans="1:19" ht="15" x14ac:dyDescent="0.25">
      <c r="A70">
        <v>1.63</v>
      </c>
      <c r="B70">
        <v>3.93</v>
      </c>
      <c r="C70">
        <v>6.08</v>
      </c>
      <c r="D70" s="20">
        <f t="shared" si="7"/>
        <v>3.2423542934515215E-2</v>
      </c>
      <c r="E70" s="17">
        <f>IF(OR($A70="",$B70="",$C70=""),"",A70*'MPTO_working_3-way'!$I69)</f>
        <v>1.6828503749832597</v>
      </c>
      <c r="F70" s="21">
        <f>IF(OR($A70="",$B70="",$C70=""),"",B70*'MPTO_working_3-way'!$I69)</f>
        <v>4.0574245237326449</v>
      </c>
      <c r="G70" s="22">
        <f>IF(OR($A70="",$B70="",$C70=""),"",C70*'MPTO_working_3-way'!$I69)</f>
        <v>6.2771351410418523</v>
      </c>
      <c r="H70" s="17">
        <f>IF(OR($A70="",$B70="",$C70=""),"",'MPTO_working_3-way'!E69)</f>
        <v>1.6592303147731171</v>
      </c>
      <c r="I70" s="21">
        <f>IF(OR($A70="",$B70="",$C70=""),"",'MPTO_working_3-way'!F69)</f>
        <v>4.1043307991057594</v>
      </c>
      <c r="J70" s="22">
        <f>IF(OR($A70="",$B70="",$C70=""),"",'MPTO_working_3-way'!G69)</f>
        <v>6.5076273448231792</v>
      </c>
      <c r="K70" s="17">
        <f>IF(OR($A70="",$B70="",$C70=""),"",'OddsRatio_working_3-way'!H69)</f>
        <v>1.6675266035419938</v>
      </c>
      <c r="L70" s="21">
        <f>IF(OR($A70="",$B70="",$C70=""),"",'OddsRatio_working_3-way'!I69)</f>
        <v>4.1045284894889562</v>
      </c>
      <c r="M70" s="22">
        <f>IF(OR($A70="",$B70="",$C70=""),"",'OddsRatio_working_3-way'!J69)</f>
        <v>6.3825954698306804</v>
      </c>
      <c r="N70" s="29">
        <f t="shared" si="4"/>
        <v>59.422989403318013</v>
      </c>
      <c r="O70" s="30">
        <f t="shared" si="5"/>
        <v>24.646176266516122</v>
      </c>
      <c r="P70" s="30">
        <f t="shared" si="6"/>
        <v>15.930834330165849</v>
      </c>
      <c r="Q70" t="s">
        <v>104</v>
      </c>
      <c r="R70" t="s">
        <v>105</v>
      </c>
      <c r="S70" s="36">
        <v>44050</v>
      </c>
    </row>
    <row r="71" spans="1:19" ht="15" x14ac:dyDescent="0.25">
      <c r="A71">
        <v>2.73</v>
      </c>
      <c r="B71">
        <v>3.08</v>
      </c>
      <c r="C71">
        <v>2.87</v>
      </c>
      <c r="D71" s="20">
        <f t="shared" si="7"/>
        <v>3.9407746724819948E-2</v>
      </c>
      <c r="E71" s="17">
        <f>IF(OR($A71="",$B71="",$C71=""),"",A71*'MPTO_working_3-way'!$I70)</f>
        <v>2.8375831485587586</v>
      </c>
      <c r="F71" s="21">
        <f>IF(OR($A71="",$B71="",$C71=""),"",B71*'MPTO_working_3-way'!$I70)</f>
        <v>3.2013758599124453</v>
      </c>
      <c r="G71" s="22">
        <f>IF(OR($A71="",$B71="",$C71=""),"",C71*'MPTO_working_3-way'!$I70)</f>
        <v>2.9831002331002332</v>
      </c>
      <c r="H71" s="17">
        <f>IF(OR($A71="",$B71="",$C71=""),"",'MPTO_working_3-way'!E70)</f>
        <v>2.8315420704035326</v>
      </c>
      <c r="I71" s="21">
        <f>IF(OR($A71="",$B71="",$C71=""),"",'MPTO_working_3-way'!F70)</f>
        <v>3.2098667802177747</v>
      </c>
      <c r="J71" s="22">
        <f>IF(OR($A71="",$B71="",$C71=""),"",'MPTO_working_3-way'!G70)</f>
        <v>2.9824381499903105</v>
      </c>
      <c r="K71" s="17">
        <f>IF(OR($A71="",$B71="",$C71=""),"",'OddsRatio_working_3-way'!H70)</f>
        <v>2.8344553571790541</v>
      </c>
      <c r="L71" s="21">
        <f>IF(OR($A71="",$B71="",$C71=""),"",'OddsRatio_working_3-way'!I70)</f>
        <v>3.2055879438915795</v>
      </c>
      <c r="M71" s="22">
        <f>IF(OR($A71="",$B71="",$C71=""),"",'OddsRatio_working_3-way'!J70)</f>
        <v>2.9829083918640644</v>
      </c>
      <c r="N71" s="29">
        <f t="shared" si="4"/>
        <v>35.241258058214491</v>
      </c>
      <c r="O71" s="30">
        <f t="shared" si="5"/>
        <v>31.2365696425083</v>
      </c>
      <c r="P71" s="30">
        <f t="shared" si="6"/>
        <v>33.522172299277202</v>
      </c>
      <c r="Q71" t="s">
        <v>106</v>
      </c>
      <c r="R71" t="s">
        <v>107</v>
      </c>
      <c r="S71" s="36">
        <v>44050</v>
      </c>
    </row>
    <row r="72" spans="1:19" ht="15" x14ac:dyDescent="0.25">
      <c r="A72">
        <v>4.22</v>
      </c>
      <c r="B72">
        <v>3.52</v>
      </c>
      <c r="C72">
        <v>1.93</v>
      </c>
      <c r="D72" s="20">
        <f t="shared" si="7"/>
        <v>3.9192448761365739E-2</v>
      </c>
      <c r="E72" s="17">
        <f>IF(OR($A72="",$B72="",$C72=""),"",A72*'MPTO_working_3-way'!$I71)</f>
        <v>4.3853921337729629</v>
      </c>
      <c r="F72" s="21">
        <f>IF(OR($A72="",$B72="",$C72=""),"",B72*'MPTO_working_3-way'!$I71)</f>
        <v>3.6579574196400073</v>
      </c>
      <c r="G72" s="22">
        <f>IF(OR($A72="",$B72="",$C72=""),"",C72*'MPTO_working_3-way'!$I71)</f>
        <v>2.005641426109436</v>
      </c>
      <c r="H72" s="17">
        <f>IF(OR($A72="",$B72="",$C72=""),"",'MPTO_working_3-way'!E71)</f>
        <v>4.4662262286214949</v>
      </c>
      <c r="I72" s="21">
        <f>IF(OR($A72="",$B72="",$C72=""),"",'MPTO_working_3-way'!F71)</f>
        <v>3.6896725689775534</v>
      </c>
      <c r="J72" s="22">
        <f>IF(OR($A72="",$B72="",$C72=""),"",'MPTO_working_3-way'!G71)</f>
        <v>1.9799213583773994</v>
      </c>
      <c r="K72" s="17">
        <f>IF(OR($A72="",$B72="",$C72=""),"",'OddsRatio_working_3-way'!H71)</f>
        <v>4.4272466332768436</v>
      </c>
      <c r="L72" s="21">
        <f>IF(OR($A72="",$B72="",$C72=""),"",'OddsRatio_working_3-way'!I71)</f>
        <v>3.6821930173470947</v>
      </c>
      <c r="M72" s="22">
        <f>IF(OR($A72="",$B72="",$C72=""),"",'OddsRatio_working_3-way'!J71)</f>
        <v>1.9898569468780944</v>
      </c>
      <c r="N72" s="29">
        <f t="shared" si="4"/>
        <v>22.802977920691713</v>
      </c>
      <c r="O72" s="30">
        <f t="shared" si="5"/>
        <v>27.337661029920181</v>
      </c>
      <c r="P72" s="30">
        <f t="shared" si="6"/>
        <v>49.859361049388099</v>
      </c>
      <c r="Q72" t="s">
        <v>108</v>
      </c>
      <c r="R72" t="s">
        <v>109</v>
      </c>
      <c r="S72" s="36">
        <v>44050</v>
      </c>
    </row>
    <row r="73" spans="1:19" ht="15" x14ac:dyDescent="0.25">
      <c r="A73">
        <v>2.09</v>
      </c>
      <c r="B73">
        <v>3.52</v>
      </c>
      <c r="C73">
        <v>3.69</v>
      </c>
      <c r="D73" s="20">
        <f t="shared" si="7"/>
        <v>3.3562518639540517E-2</v>
      </c>
      <c r="E73" s="17">
        <f>IF(OR($A73="",$B73="",$C73=""),"",A73*'MPTO_working_3-way'!$I72)</f>
        <v>2.1601456639566394</v>
      </c>
      <c r="F73" s="21">
        <f>IF(OR($A73="",$B73="",$C73=""),"",B73*'MPTO_working_3-way'!$I72)</f>
        <v>3.6381400656111826</v>
      </c>
      <c r="G73" s="22">
        <f>IF(OR($A73="",$B73="",$C73=""),"",C73*'MPTO_working_3-way'!$I72)</f>
        <v>3.8138456937799043</v>
      </c>
      <c r="H73" s="17">
        <f>IF(OR($A73="",$B73="",$C73=""),"",'MPTO_working_3-way'!E72)</f>
        <v>2.1400381318845221</v>
      </c>
      <c r="I73" s="21">
        <f>IF(OR($A73="",$B73="",$C73=""),"",'MPTO_working_3-way'!F72)</f>
        <v>3.6643002229182096</v>
      </c>
      <c r="J73" s="22">
        <f>IF(OR($A73="",$B73="",$C73=""),"",'MPTO_working_3-way'!G72)</f>
        <v>3.8488894618969294</v>
      </c>
      <c r="K73" s="17">
        <f>IF(OR($A73="",$B73="",$C73=""),"",'OddsRatio_working_3-way'!H72)</f>
        <v>2.1481757820323564</v>
      </c>
      <c r="L73" s="21">
        <f>IF(OR($A73="",$B73="",$C73=""),"",'OddsRatio_working_3-way'!I72)</f>
        <v>3.6544981382766415</v>
      </c>
      <c r="M73" s="22">
        <f>IF(OR($A73="",$B73="",$C73=""),"",'OddsRatio_working_3-way'!J72)</f>
        <v>3.8335714253826048</v>
      </c>
      <c r="N73" s="29">
        <f t="shared" si="4"/>
        <v>46.293174422707494</v>
      </c>
      <c r="O73" s="30">
        <f t="shared" si="5"/>
        <v>27.486572313482572</v>
      </c>
      <c r="P73" s="30">
        <f t="shared" si="6"/>
        <v>26.220253263809933</v>
      </c>
      <c r="Q73" t="s">
        <v>110</v>
      </c>
      <c r="R73" t="s">
        <v>111</v>
      </c>
      <c r="S73" s="36">
        <v>44050</v>
      </c>
    </row>
    <row r="74" spans="1:19" ht="15" x14ac:dyDescent="0.25">
      <c r="A74">
        <v>2.68</v>
      </c>
      <c r="B74">
        <v>3.12</v>
      </c>
      <c r="C74">
        <v>2.94</v>
      </c>
      <c r="D74" s="20">
        <f t="shared" si="7"/>
        <v>3.3783203292798047E-2</v>
      </c>
      <c r="E74" s="17">
        <f>IF(OR($A74="",$B74="",$C74=""),"",A74*'MPTO_working_3-way'!$I73)</f>
        <v>2.7705389848246988</v>
      </c>
      <c r="F74" s="21">
        <f>IF(OR($A74="",$B74="",$C74=""),"",B74*'MPTO_working_3-way'!$I73)</f>
        <v>3.22540359427353</v>
      </c>
      <c r="G74" s="22">
        <f>IF(OR($A74="",$B74="",$C74=""),"",C74*'MPTO_working_3-way'!$I73)</f>
        <v>3.0393226176808263</v>
      </c>
      <c r="H74" s="17">
        <f>IF(OR($A74="",$B74="",$C74=""),"",'MPTO_working_3-way'!E73)</f>
        <v>2.7633984294907536</v>
      </c>
      <c r="I74" s="21">
        <f>IF(OR($A74="",$B74="",$C74=""),"",'MPTO_working_3-way'!F73)</f>
        <v>3.2336114221253158</v>
      </c>
      <c r="J74" s="22">
        <f>IF(OR($A74="",$B74="",$C74=""),"",'MPTO_working_3-way'!G73)</f>
        <v>3.0406690705286779</v>
      </c>
      <c r="K74" s="17">
        <f>IF(OR($A74="",$B74="",$C74=""),"",'OddsRatio_working_3-way'!H73)</f>
        <v>2.7667807387957328</v>
      </c>
      <c r="L74" s="21">
        <f>IF(OR($A74="",$B74="",$C74=""),"",'OddsRatio_working_3-way'!I73)</f>
        <v>3.2295090275279477</v>
      </c>
      <c r="M74" s="22">
        <f>IF(OR($A74="",$B74="",$C74=""),"",'OddsRatio_working_3-way'!J73)</f>
        <v>3.040211091228405</v>
      </c>
      <c r="N74" s="29">
        <f t="shared" si="4"/>
        <v>36.094059873453588</v>
      </c>
      <c r="O74" s="30">
        <f t="shared" si="5"/>
        <v>31.003871942581927</v>
      </c>
      <c r="P74" s="30">
        <f t="shared" si="6"/>
        <v>32.902068183964495</v>
      </c>
      <c r="Q74" t="s">
        <v>112</v>
      </c>
      <c r="R74" t="s">
        <v>113</v>
      </c>
      <c r="S74" s="36">
        <v>44050</v>
      </c>
    </row>
    <row r="75" spans="1:19" ht="15" x14ac:dyDescent="0.25">
      <c r="A75">
        <v>1.1399999999999999</v>
      </c>
      <c r="B75">
        <v>8.5500000000000007</v>
      </c>
      <c r="C75">
        <v>22.52</v>
      </c>
      <c r="D75" s="20">
        <f t="shared" si="7"/>
        <v>3.8557020140641773E-2</v>
      </c>
      <c r="E75" s="17">
        <f>IF(OR($A75="",$B75="",$C75=""),"",A75*'MPTO_working_3-way'!$I74)</f>
        <v>1.1839550029603316</v>
      </c>
      <c r="F75" s="21">
        <f>IF(OR($A75="",$B75="",$C75=""),"",B75*'MPTO_working_3-way'!$I74)</f>
        <v>8.8796625222024872</v>
      </c>
      <c r="G75" s="22">
        <f>IF(OR($A75="",$B75="",$C75=""),"",C75*'MPTO_working_3-way'!$I74)</f>
        <v>23.388304093567253</v>
      </c>
      <c r="H75" s="17">
        <f>IF(OR($A75="",$B75="",$C75=""),"",'MPTO_working_3-way'!E74)</f>
        <v>1.1569512654323459</v>
      </c>
      <c r="I75" s="21">
        <f>IF(OR($A75="",$B75="",$C75=""),"",'MPTO_working_3-way'!F74)</f>
        <v>9.6055274710655887</v>
      </c>
      <c r="J75" s="22">
        <f>IF(OR($A75="",$B75="",$C75=""),"",'MPTO_working_3-way'!G74)</f>
        <v>31.693075825743463</v>
      </c>
      <c r="K75" s="17">
        <f>IF(OR($A75="",$B75="",$C75=""),"",'OddsRatio_working_3-way'!H74)</f>
        <v>1.163239833011342</v>
      </c>
      <c r="L75" s="21">
        <f>IF(OR($A75="",$B75="",$C75=""),"",'OddsRatio_working_3-way'!I74)</f>
        <v>9.8032909945402356</v>
      </c>
      <c r="M75" s="22">
        <f>IF(OR($A75="",$B75="",$C75=""),"",'OddsRatio_working_3-way'!J74)</f>
        <v>26.092294331457733</v>
      </c>
      <c r="N75" s="29">
        <f t="shared" si="4"/>
        <v>84.462669400410064</v>
      </c>
      <c r="O75" s="30">
        <f t="shared" si="5"/>
        <v>11.261689253388008</v>
      </c>
      <c r="P75" s="30">
        <f t="shared" si="6"/>
        <v>4.2756413462019296</v>
      </c>
      <c r="Q75" t="s">
        <v>114</v>
      </c>
      <c r="R75" t="s">
        <v>115</v>
      </c>
      <c r="S75" s="36">
        <v>44050</v>
      </c>
    </row>
    <row r="76" spans="1:19" ht="15" x14ac:dyDescent="0.25">
      <c r="A76">
        <v>2.65</v>
      </c>
      <c r="B76">
        <v>2.67</v>
      </c>
      <c r="C76">
        <v>3.47</v>
      </c>
      <c r="D76" s="20">
        <f t="shared" si="7"/>
        <v>4.007476381237618E-2</v>
      </c>
      <c r="E76" s="17">
        <f>IF(OR($A76="",$B76="",$C76=""),"",A76*'MPTO_working_3-way'!$I75)</f>
        <v>2.7561981241027969</v>
      </c>
      <c r="F76" s="21">
        <f>IF(OR($A76="",$B76="",$C76=""),"",B76*'MPTO_working_3-way'!$I75)</f>
        <v>2.7769996193790445</v>
      </c>
      <c r="G76" s="22">
        <f>IF(OR($A76="",$B76="",$C76=""),"",C76*'MPTO_working_3-way'!$I75)</f>
        <v>3.6090594304289456</v>
      </c>
      <c r="H76" s="17">
        <f>IF(OR($A76="",$B76="",$C76=""),"",'MPTO_working_3-way'!E75)</f>
        <v>2.7472509663555171</v>
      </c>
      <c r="I76" s="21">
        <f>IF(OR($A76="",$B76="",$C76=""),"",'MPTO_working_3-way'!F75)</f>
        <v>2.7687517961130474</v>
      </c>
      <c r="J76" s="22">
        <f>IF(OR($A76="",$B76="",$C76=""),"",'MPTO_working_3-way'!G75)</f>
        <v>3.6386634908535651</v>
      </c>
      <c r="K76" s="17">
        <f>IF(OR($A76="",$B76="",$C76=""),"",'OddsRatio_working_3-way'!H75)</f>
        <v>2.751998746744035</v>
      </c>
      <c r="L76" s="21">
        <f>IF(OR($A76="",$B76="",$C76=""),"",'OddsRatio_working_3-way'!I75)</f>
        <v>2.7732350951894178</v>
      </c>
      <c r="M76" s="22">
        <f>IF(OR($A76="",$B76="",$C76=""),"",'OddsRatio_working_3-way'!J75)</f>
        <v>3.6226890330047081</v>
      </c>
      <c r="N76" s="29">
        <f t="shared" si="4"/>
        <v>36.281862006038558</v>
      </c>
      <c r="O76" s="30">
        <f t="shared" si="5"/>
        <v>36.010087758802307</v>
      </c>
      <c r="P76" s="30">
        <f t="shared" si="6"/>
        <v>27.708050235159128</v>
      </c>
      <c r="Q76" t="s">
        <v>116</v>
      </c>
      <c r="R76" t="s">
        <v>117</v>
      </c>
      <c r="S76" s="36">
        <v>44050</v>
      </c>
    </row>
    <row r="77" spans="1:19" ht="15" x14ac:dyDescent="0.25">
      <c r="A77">
        <v>2.42</v>
      </c>
      <c r="B77">
        <v>2.82</v>
      </c>
      <c r="C77">
        <v>3.67</v>
      </c>
      <c r="D77" s="20">
        <f t="shared" si="7"/>
        <v>4.0312633606579551E-2</v>
      </c>
      <c r="E77" s="17">
        <f>IF(OR($A77="",$B77="",$C77=""),"",A77*'MPTO_working_3-way'!$I76)</f>
        <v>2.5175565733279224</v>
      </c>
      <c r="F77" s="21">
        <f>IF(OR($A77="",$B77="",$C77=""),"",B77*'MPTO_working_3-way'!$I76)</f>
        <v>2.9336816267705541</v>
      </c>
      <c r="G77" s="22">
        <f>IF(OR($A77="",$B77="",$C77=""),"",C77*'MPTO_working_3-way'!$I76)</f>
        <v>3.8179473653361469</v>
      </c>
      <c r="H77" s="17">
        <f>IF(OR($A77="",$B77="",$C77=""),"",'MPTO_working_3-way'!E76)</f>
        <v>2.5013407439001378</v>
      </c>
      <c r="I77" s="21">
        <f>IF(OR($A77="",$B77="",$C77=""),"",'MPTO_working_3-way'!F76)</f>
        <v>2.9310695862474341</v>
      </c>
      <c r="J77" s="22">
        <f>IF(OR($A77="",$B77="",$C77=""),"",'MPTO_working_3-way'!G76)</f>
        <v>3.860377563227424</v>
      </c>
      <c r="K77" s="17">
        <f>IF(OR($A77="",$B77="",$C77=""),"",'OddsRatio_working_3-way'!H76)</f>
        <v>2.5089665947571946</v>
      </c>
      <c r="L77" s="21">
        <f>IF(OR($A77="",$B77="",$C77=""),"",'OddsRatio_working_3-way'!I76)</f>
        <v>2.9340276073648552</v>
      </c>
      <c r="M77" s="22">
        <f>IF(OR($A77="",$B77="",$C77=""),"",'OddsRatio_working_3-way'!J76)</f>
        <v>3.837282259156134</v>
      </c>
      <c r="N77" s="29">
        <f t="shared" si="4"/>
        <v>39.721053762780556</v>
      </c>
      <c r="O77" s="30">
        <f t="shared" si="5"/>
        <v>34.086861739691116</v>
      </c>
      <c r="P77" s="30">
        <f t="shared" si="6"/>
        <v>26.192084497528324</v>
      </c>
      <c r="Q77" t="s">
        <v>118</v>
      </c>
      <c r="R77" t="s">
        <v>119</v>
      </c>
      <c r="S77" s="36">
        <v>44050</v>
      </c>
    </row>
    <row r="78" spans="1:19" ht="15" x14ac:dyDescent="0.25">
      <c r="A78">
        <v>1.93</v>
      </c>
      <c r="B78">
        <v>3.3</v>
      </c>
      <c r="C78">
        <v>4.63</v>
      </c>
      <c r="D78" s="20">
        <f t="shared" si="7"/>
        <v>3.7147739438499139E-2</v>
      </c>
      <c r="E78" s="17">
        <f>IF(OR($A78="",$B78="",$C78=""),"",A78*'MPTO_working_3-way'!$I77)</f>
        <v>2.0016951371163034</v>
      </c>
      <c r="F78" s="21">
        <f>IF(OR($A78="",$B78="",$C78=""),"",B78*'MPTO_working_3-way'!$I77)</f>
        <v>3.4225875401470471</v>
      </c>
      <c r="G78" s="22">
        <f>IF(OR($A78="",$B78="",$C78=""),"",C78*'MPTO_working_3-way'!$I77)</f>
        <v>4.8019940336002511</v>
      </c>
      <c r="H78" s="17">
        <f>IF(OR($A78="",$B78="",$C78=""),"",'MPTO_working_3-way'!E77)</f>
        <v>1.9772531451176165</v>
      </c>
      <c r="I78" s="21">
        <f>IF(OR($A78="",$B78="",$C78=""),"",'MPTO_working_3-way'!F77)</f>
        <v>3.4405912041216116</v>
      </c>
      <c r="J78" s="22">
        <f>IF(OR($A78="",$B78="",$C78=""),"",'MPTO_working_3-way'!G77)</f>
        <v>4.9115879404182978</v>
      </c>
      <c r="K78" s="17">
        <f>IF(OR($A78="",$B78="",$C78=""),"",'OddsRatio_working_3-way'!H77)</f>
        <v>1.9869477771004045</v>
      </c>
      <c r="L78" s="21">
        <f>IF(OR($A78="",$B78="",$C78=""),"",'OddsRatio_working_3-way'!I77)</f>
        <v>3.4408385885278827</v>
      </c>
      <c r="M78" s="22">
        <f>IF(OR($A78="",$B78="",$C78=""),"",'OddsRatio_working_3-way'!J77)</f>
        <v>4.8522800331983547</v>
      </c>
      <c r="N78" s="29">
        <f t="shared" ref="N78:N107" si="8">(1/E78)* 100</f>
        <v>49.957657460297739</v>
      </c>
      <c r="O78" s="30">
        <f t="shared" ref="O78:O107" si="9">(1/F78)* 100</f>
        <v>29.217660272234742</v>
      </c>
      <c r="P78" s="30">
        <f t="shared" ref="P78:P107" si="10">(1/G78)* 100</f>
        <v>20.824682267467523</v>
      </c>
      <c r="Q78" t="s">
        <v>120</v>
      </c>
      <c r="R78" t="s">
        <v>121</v>
      </c>
      <c r="S78" s="36">
        <v>44050</v>
      </c>
    </row>
    <row r="79" spans="1:19" ht="15" x14ac:dyDescent="0.25">
      <c r="A79">
        <v>2.2599999999999998</v>
      </c>
      <c r="B79">
        <v>2.97</v>
      </c>
      <c r="C79">
        <v>3.85</v>
      </c>
      <c r="D79" s="20">
        <f t="shared" si="7"/>
        <v>3.8918472546791261E-2</v>
      </c>
      <c r="E79" s="17">
        <f>IF(OR($A79="",$B79="",$C79=""),"",A79*'MPTO_working_3-way'!$I78)</f>
        <v>2.3479557479557482</v>
      </c>
      <c r="F79" s="21">
        <f>IF(OR($A79="",$B79="",$C79=""),"",B79*'MPTO_working_3-way'!$I78)</f>
        <v>3.0855878634639704</v>
      </c>
      <c r="G79" s="22">
        <f>IF(OR($A79="",$B79="",$C79=""),"",C79*'MPTO_working_3-way'!$I78)</f>
        <v>3.9998361193051464</v>
      </c>
      <c r="H79" s="17">
        <f>IF(OR($A79="",$B79="",$C79=""),"",'MPTO_working_3-way'!E78)</f>
        <v>2.3282613220044466</v>
      </c>
      <c r="I79" s="21">
        <f>IF(OR($A79="",$B79="",$C79=""),"",'MPTO_working_3-way'!F78)</f>
        <v>3.0890176501268871</v>
      </c>
      <c r="J79" s="22">
        <f>IF(OR($A79="",$B79="",$C79=""),"",'MPTO_working_3-way'!G78)</f>
        <v>4.0523985579328077</v>
      </c>
      <c r="K79" s="17">
        <f>IF(OR($A79="",$B79="",$C79=""),"",'OddsRatio_working_3-way'!H78)</f>
        <v>2.3369620567023648</v>
      </c>
      <c r="L79" s="21">
        <f>IF(OR($A79="",$B79="",$C79=""),"",'OddsRatio_working_3-way'!I78)</f>
        <v>3.0903295648441746</v>
      </c>
      <c r="M79" s="22">
        <f>IF(OR($A79="",$B79="",$C79=""),"",'OddsRatio_working_3-way'!J78)</f>
        <v>4.0240808425410641</v>
      </c>
      <c r="N79" s="29">
        <f t="shared" si="8"/>
        <v>42.590240504773213</v>
      </c>
      <c r="O79" s="30">
        <f t="shared" si="9"/>
        <v>32.408735198918336</v>
      </c>
      <c r="P79" s="30">
        <f t="shared" si="10"/>
        <v>25.001024296308433</v>
      </c>
      <c r="Q79" t="s">
        <v>122</v>
      </c>
      <c r="R79" t="s">
        <v>123</v>
      </c>
      <c r="S79" s="36">
        <v>44050</v>
      </c>
    </row>
    <row r="80" spans="1:19" ht="15" x14ac:dyDescent="0.25">
      <c r="A80">
        <v>1.79</v>
      </c>
      <c r="B80">
        <v>3.86</v>
      </c>
      <c r="C80">
        <v>4.5</v>
      </c>
      <c r="D80" s="20">
        <f t="shared" si="7"/>
        <v>3.9948797612270548E-2</v>
      </c>
      <c r="E80" s="17">
        <f>IF(OR($A80="",$B80="",$C80=""),"",A80*'MPTO_working_3-way'!$I79)</f>
        <v>1.8615083477259644</v>
      </c>
      <c r="F80" s="21">
        <f>IF(OR($A80="",$B80="",$C80=""),"",B80*'MPTO_working_3-way'!$I79)</f>
        <v>4.014202358783364</v>
      </c>
      <c r="G80" s="22">
        <f>IF(OR($A80="",$B80="",$C80=""),"",C80*'MPTO_working_3-way'!$I79)</f>
        <v>4.6797695892552174</v>
      </c>
      <c r="H80" s="17">
        <f>IF(OR($A80="",$B80="",$C80=""),"",'MPTO_working_3-way'!E79)</f>
        <v>1.8337084880641819</v>
      </c>
      <c r="I80" s="21">
        <f>IF(OR($A80="",$B80="",$C80=""),"",'MPTO_working_3-way'!F79)</f>
        <v>4.0691579163194884</v>
      </c>
      <c r="J80" s="22">
        <f>IF(OR($A80="",$B80="",$C80=""),"",'MPTO_working_3-way'!G79)</f>
        <v>4.7868429290622547</v>
      </c>
      <c r="K80" s="17">
        <f>IF(OR($A80="",$B80="",$C80=""),"",'OddsRatio_working_3-way'!H79)</f>
        <v>1.8438351869093206</v>
      </c>
      <c r="L80" s="21">
        <f>IF(OR($A80="",$B80="",$C80=""),"",'OddsRatio_working_3-way'!I79)</f>
        <v>4.0548970057729807</v>
      </c>
      <c r="M80" s="22">
        <f>IF(OR($A80="",$B80="",$C80=""),"",'OddsRatio_working_3-way'!J79)</f>
        <v>4.7385103217501525</v>
      </c>
      <c r="N80" s="29">
        <f t="shared" si="8"/>
        <v>53.719877282398933</v>
      </c>
      <c r="O80" s="30">
        <f t="shared" si="9"/>
        <v>24.911549309713497</v>
      </c>
      <c r="P80" s="30">
        <f t="shared" si="10"/>
        <v>21.368573407887574</v>
      </c>
      <c r="Q80" t="s">
        <v>124</v>
      </c>
      <c r="R80" t="s">
        <v>125</v>
      </c>
      <c r="S80" s="36">
        <v>44050</v>
      </c>
    </row>
    <row r="81" spans="1:19" ht="15" x14ac:dyDescent="0.25">
      <c r="A81">
        <v>1.35</v>
      </c>
      <c r="B81">
        <v>5.3</v>
      </c>
      <c r="C81">
        <v>8.64</v>
      </c>
      <c r="D81" s="20">
        <f t="shared" si="7"/>
        <v>4.5160726764500225E-2</v>
      </c>
      <c r="E81" s="17">
        <f>IF(OR($A81="",$B81="",$C81=""),"",A81*'MPTO_working_3-way'!$I80)</f>
        <v>1.4109669811320753</v>
      </c>
      <c r="F81" s="21">
        <f>IF(OR($A81="",$B81="",$C81=""),"",B81*'MPTO_working_3-way'!$I80)</f>
        <v>5.5393518518518512</v>
      </c>
      <c r="G81" s="22">
        <f>IF(OR($A81="",$B81="",$C81=""),"",C81*'MPTO_working_3-way'!$I80)</f>
        <v>9.030188679245283</v>
      </c>
      <c r="H81" s="17">
        <f>IF(OR($A81="",$B81="",$C81=""),"",'MPTO_working_3-way'!E80)</f>
        <v>1.3780042530995467</v>
      </c>
      <c r="I81" s="21">
        <f>IF(OR($A81="",$B81="",$C81=""),"",'MPTO_working_3-way'!F80)</f>
        <v>5.7595170216334042</v>
      </c>
      <c r="J81" s="22">
        <f>IF(OR($A81="",$B81="",$C81=""),"",'MPTO_working_3-way'!G80)</f>
        <v>9.9317524580682441</v>
      </c>
      <c r="K81" s="17">
        <f>IF(OR($A81="",$B81="",$C81=""),"",'OddsRatio_working_3-way'!H80)</f>
        <v>1.3875304486556972</v>
      </c>
      <c r="L81" s="21">
        <f>IF(OR($A81="",$B81="",$C81=""),"",'OddsRatio_working_3-way'!I80)</f>
        <v>5.7610883691985606</v>
      </c>
      <c r="M81" s="22">
        <f>IF(OR($A81="",$B81="",$C81=""),"",'OddsRatio_working_3-way'!J80)</f>
        <v>9.4592360792272139</v>
      </c>
      <c r="N81" s="29">
        <f t="shared" si="8"/>
        <v>70.873380693689938</v>
      </c>
      <c r="O81" s="30">
        <f t="shared" si="9"/>
        <v>18.05265357292102</v>
      </c>
      <c r="P81" s="30">
        <f t="shared" si="10"/>
        <v>11.073965733389052</v>
      </c>
      <c r="Q81" t="s">
        <v>126</v>
      </c>
      <c r="R81" t="s">
        <v>127</v>
      </c>
      <c r="S81" s="36">
        <v>44050</v>
      </c>
    </row>
    <row r="82" spans="1:19" ht="15" x14ac:dyDescent="0.25">
      <c r="A82">
        <v>2.25</v>
      </c>
      <c r="B82">
        <v>3.63</v>
      </c>
      <c r="C82">
        <v>3.12</v>
      </c>
      <c r="D82" s="20">
        <f t="shared" si="7"/>
        <v>4.0439358621176869E-2</v>
      </c>
      <c r="E82" s="17">
        <f>IF(OR($A82="",$B82="",$C82=""),"",A82*'MPTO_working_3-way'!$I81)</f>
        <v>2.3409885568976478</v>
      </c>
      <c r="F82" s="21">
        <f>IF(OR($A82="",$B82="",$C82=""),"",B82*'MPTO_working_3-way'!$I81)</f>
        <v>3.7767948717948721</v>
      </c>
      <c r="G82" s="22">
        <f>IF(OR($A82="",$B82="",$C82=""),"",C82*'MPTO_working_3-way'!$I81)</f>
        <v>3.2461707988980719</v>
      </c>
      <c r="H82" s="17">
        <f>IF(OR($A82="",$B82="",$C82=""),"",'MPTO_working_3-way'!E81)</f>
        <v>2.320375884393695</v>
      </c>
      <c r="I82" s="21">
        <f>IF(OR($A82="",$B82="",$C82=""),"",'MPTO_working_3-way'!F81)</f>
        <v>3.816760278589082</v>
      </c>
      <c r="J82" s="22">
        <f>IF(OR($A82="",$B82="",$C82=""),"",'MPTO_working_3-way'!G81)</f>
        <v>3.256978527607362</v>
      </c>
      <c r="K82" s="17">
        <f>IF(OR($A82="",$B82="",$C82=""),"",'OddsRatio_working_3-way'!H81)</f>
        <v>2.3292133016082222</v>
      </c>
      <c r="L82" s="21">
        <f>IF(OR($A82="",$B82="",$C82=""),"",'OddsRatio_working_3-way'!I81)</f>
        <v>3.7966647865836993</v>
      </c>
      <c r="M82" s="22">
        <f>IF(OR($A82="",$B82="",$C82=""),"",'OddsRatio_working_3-way'!J81)</f>
        <v>3.2543457595275451</v>
      </c>
      <c r="N82" s="29">
        <f t="shared" si="8"/>
        <v>42.716996503615192</v>
      </c>
      <c r="O82" s="30">
        <f t="shared" si="9"/>
        <v>26.477477171662304</v>
      </c>
      <c r="P82" s="30">
        <f t="shared" si="10"/>
        <v>30.805526324722493</v>
      </c>
      <c r="Q82" t="s">
        <v>128</v>
      </c>
      <c r="R82" t="s">
        <v>129</v>
      </c>
      <c r="S82" s="36">
        <v>44050</v>
      </c>
    </row>
    <row r="83" spans="1:19" ht="15" x14ac:dyDescent="0.25">
      <c r="A83">
        <v>2.31</v>
      </c>
      <c r="B83">
        <v>3.57</v>
      </c>
      <c r="C83">
        <v>3.06</v>
      </c>
      <c r="D83" s="20">
        <f t="shared" si="7"/>
        <v>3.9809863339275164E-2</v>
      </c>
      <c r="E83" s="17">
        <f>IF(OR($A83="",$B83="",$C83=""),"",A83*'MPTO_working_3-way'!$I82)</f>
        <v>2.4019607843137258</v>
      </c>
      <c r="F83" s="21">
        <f>IF(OR($A83="",$B83="",$C83=""),"",B83*'MPTO_working_3-way'!$I82)</f>
        <v>3.7121212121212124</v>
      </c>
      <c r="G83" s="22">
        <f>IF(OR($A83="",$B83="",$C83=""),"",C83*'MPTO_working_3-way'!$I82)</f>
        <v>3.1818181818181821</v>
      </c>
      <c r="H83" s="17">
        <f>IF(OR($A83="",$B83="",$C83=""),"",'MPTO_working_3-way'!E82)</f>
        <v>2.3830490189468008</v>
      </c>
      <c r="I83" s="21">
        <f>IF(OR($A83="",$B83="",$C83=""),"",'MPTO_working_3-way'!F82)</f>
        <v>3.7475347259039342</v>
      </c>
      <c r="J83" s="22">
        <f>IF(OR($A83="",$B83="",$C83=""),"",'MPTO_working_3-way'!G82)</f>
        <v>3.1895135818066964</v>
      </c>
      <c r="K83" s="17">
        <f>IF(OR($A83="",$B83="",$C83=""),"",'OddsRatio_working_3-way'!H82)</f>
        <v>2.3913142657422508</v>
      </c>
      <c r="L83" s="21">
        <f>IF(OR($A83="",$B83="",$C83=""),"",'OddsRatio_working_3-way'!I82)</f>
        <v>3.729524933555409</v>
      </c>
      <c r="M83" s="22">
        <f>IF(OR($A83="",$B83="",$C83=""),"",'OddsRatio_working_3-way'!J82)</f>
        <v>3.1878682346786542</v>
      </c>
      <c r="N83" s="29">
        <f t="shared" si="8"/>
        <v>41.632653061224481</v>
      </c>
      <c r="O83" s="30">
        <f t="shared" si="9"/>
        <v>26.938775510204078</v>
      </c>
      <c r="P83" s="30">
        <f t="shared" si="10"/>
        <v>31.428571428571427</v>
      </c>
      <c r="Q83" t="s">
        <v>130</v>
      </c>
      <c r="R83" t="s">
        <v>131</v>
      </c>
      <c r="S83" s="36">
        <v>44050</v>
      </c>
    </row>
    <row r="84" spans="1:19" ht="15" x14ac:dyDescent="0.25">
      <c r="A84">
        <v>4.9800000000000004</v>
      </c>
      <c r="B84">
        <v>4.1100000000000003</v>
      </c>
      <c r="C84">
        <v>1.7</v>
      </c>
      <c r="D84" s="20">
        <f t="shared" si="7"/>
        <v>3.2347509402142816E-2</v>
      </c>
      <c r="E84" s="17">
        <f>IF(OR($A84="",$B84="",$C84=""),"",A84*'MPTO_working_3-way'!$I83)</f>
        <v>5.1410905968226714</v>
      </c>
      <c r="F84" s="21">
        <f>IF(OR($A84="",$B84="",$C84=""),"",B84*'MPTO_working_3-way'!$I83)</f>
        <v>4.2429482636428073</v>
      </c>
      <c r="G84" s="22">
        <f>IF(OR($A84="",$B84="",$C84=""),"",C84*'MPTO_working_3-way'!$I83)</f>
        <v>1.7549907659836428</v>
      </c>
      <c r="H84" s="17">
        <f>IF(OR($A84="",$B84="",$C84=""),"",'MPTO_working_3-way'!E83)</f>
        <v>5.2625842808787908</v>
      </c>
      <c r="I84" s="21">
        <f>IF(OR($A84="",$B84="",$C84=""),"",'MPTO_working_3-way'!F83)</f>
        <v>4.3005851075663539</v>
      </c>
      <c r="J84" s="22">
        <f>IF(OR($A84="",$B84="",$C84=""),"",'MPTO_working_3-way'!G83)</f>
        <v>1.7317432967925537</v>
      </c>
      <c r="K84" s="17">
        <f>IF(OR($A84="",$B84="",$C84=""),"",'OddsRatio_working_3-way'!H83)</f>
        <v>5.2072139742414301</v>
      </c>
      <c r="L84" s="21">
        <f>IF(OR($A84="",$B84="",$C84=""),"",'OddsRatio_working_3-way'!I83)</f>
        <v>4.2875465979625238</v>
      </c>
      <c r="M84" s="22">
        <f>IF(OR($A84="",$B84="",$C84=""),"",'OddsRatio_working_3-way'!J83)</f>
        <v>1.739962256776131</v>
      </c>
      <c r="N84" s="29">
        <f t="shared" si="8"/>
        <v>19.451125810115585</v>
      </c>
      <c r="O84" s="30">
        <f t="shared" si="9"/>
        <v>23.568517404957571</v>
      </c>
      <c r="P84" s="30">
        <f t="shared" si="10"/>
        <v>56.980356784926833</v>
      </c>
      <c r="Q84" t="s">
        <v>132</v>
      </c>
      <c r="R84" t="s">
        <v>133</v>
      </c>
      <c r="S84" s="36">
        <v>44081</v>
      </c>
    </row>
    <row r="85" spans="1:19" ht="15" x14ac:dyDescent="0.25">
      <c r="A85">
        <v>2.11</v>
      </c>
      <c r="B85">
        <v>3.57</v>
      </c>
      <c r="C85">
        <v>3.61</v>
      </c>
      <c r="D85" s="20">
        <f t="shared" si="7"/>
        <v>3.1054004356334097E-2</v>
      </c>
      <c r="E85" s="17">
        <f>IF(OR($A85="",$B85="",$C85=""),"",A85*'MPTO_working_3-way'!$I84)</f>
        <v>2.1755239491918648</v>
      </c>
      <c r="F85" s="21">
        <f>IF(OR($A85="",$B85="",$C85=""),"",B85*'MPTO_working_3-way'!$I84)</f>
        <v>3.6808627955521125</v>
      </c>
      <c r="G85" s="22">
        <f>IF(OR($A85="",$B85="",$C85=""),"",C85*'MPTO_working_3-way'!$I84)</f>
        <v>3.7221049557263659</v>
      </c>
      <c r="H85" s="17">
        <f>IF(OR($A85="",$B85="",$C85=""),"",'MPTO_working_3-way'!E84)</f>
        <v>2.1571142140542467</v>
      </c>
      <c r="I85" s="21">
        <f>IF(OR($A85="",$B85="",$C85=""),"",'MPTO_working_3-way'!F84)</f>
        <v>3.7069890566331463</v>
      </c>
      <c r="J85" s="22">
        <f>IF(OR($A85="",$B85="",$C85=""),"",'MPTO_working_3-way'!G84)</f>
        <v>3.7501362874923911</v>
      </c>
      <c r="K85" s="17">
        <f>IF(OR($A85="",$B85="",$C85=""),"",'OddsRatio_working_3-way'!H84)</f>
        <v>2.1646121555981739</v>
      </c>
      <c r="L85" s="21">
        <f>IF(OR($A85="",$B85="",$C85=""),"",'OddsRatio_working_3-way'!I84)</f>
        <v>3.6964443602588339</v>
      </c>
      <c r="M85" s="22">
        <f>IF(OR($A85="",$B85="",$C85=""),"",'OddsRatio_working_3-way'!J84)</f>
        <v>3.7384123658659756</v>
      </c>
      <c r="N85" s="29">
        <f t="shared" si="8"/>
        <v>45.965938475256365</v>
      </c>
      <c r="O85" s="30">
        <f t="shared" si="9"/>
        <v>27.167543468568883</v>
      </c>
      <c r="P85" s="30">
        <f t="shared" si="10"/>
        <v>26.866518056174769</v>
      </c>
      <c r="Q85" t="s">
        <v>134</v>
      </c>
      <c r="R85" t="s">
        <v>135</v>
      </c>
      <c r="S85" s="36">
        <v>44081</v>
      </c>
    </row>
    <row r="86" spans="1:19" ht="15" x14ac:dyDescent="0.25">
      <c r="A86">
        <v>9.4700000000000006</v>
      </c>
      <c r="B86">
        <v>5.22</v>
      </c>
      <c r="C86">
        <v>1.36</v>
      </c>
      <c r="D86" s="20">
        <f t="shared" si="7"/>
        <v>3.2461619781243289E-2</v>
      </c>
      <c r="E86" s="17">
        <f>IF(OR($A86="",$B86="",$C86=""),"",A86*'MPTO_working_3-way'!$I85)</f>
        <v>9.7774115393283747</v>
      </c>
      <c r="F86" s="21">
        <f>IF(OR($A86="",$B86="",$C86=""),"",B86*'MPTO_working_3-way'!$I85)</f>
        <v>5.3894496552580895</v>
      </c>
      <c r="G86" s="22">
        <f>IF(OR($A86="",$B86="",$C86=""),"",C86*'MPTO_working_3-way'!$I85)</f>
        <v>1.404147802902491</v>
      </c>
      <c r="H86" s="17">
        <f>IF(OR($A86="",$B86="",$C86=""),"",'MPTO_working_3-way'!E85)</f>
        <v>10.551185379778964</v>
      </c>
      <c r="I86" s="21">
        <f>IF(OR($A86="",$B86="",$C86=""),"",'MPTO_working_3-way'!F85)</f>
        <v>5.5324930111525292</v>
      </c>
      <c r="J86" s="22">
        <f>IF(OR($A86="",$B86="",$C86=""),"",'MPTO_working_3-way'!G85)</f>
        <v>1.380312589379924</v>
      </c>
      <c r="K86" s="17">
        <f>IF(OR($A86="",$B86="",$C86=""),"",'OddsRatio_working_3-way'!H85)</f>
        <v>10.116860635261702</v>
      </c>
      <c r="L86" s="21">
        <f>IF(OR($A86="",$B86="",$C86=""),"",'OddsRatio_working_3-way'!I85)</f>
        <v>5.5422847557029957</v>
      </c>
      <c r="M86" s="22">
        <f>IF(OR($A86="",$B86="",$C86=""),"",'OddsRatio_working_3-way'!J85)</f>
        <v>1.387493486268502</v>
      </c>
      <c r="N86" s="29">
        <f t="shared" si="8"/>
        <v>10.227655816446195</v>
      </c>
      <c r="O86" s="30">
        <f t="shared" si="9"/>
        <v>18.554770226388023</v>
      </c>
      <c r="P86" s="30">
        <f t="shared" si="10"/>
        <v>71.217573957165797</v>
      </c>
      <c r="Q86" t="s">
        <v>136</v>
      </c>
      <c r="R86" t="s">
        <v>137</v>
      </c>
      <c r="S86" s="36">
        <v>44081</v>
      </c>
    </row>
    <row r="87" spans="1:19" ht="15" x14ac:dyDescent="0.25">
      <c r="A87">
        <v>1.48</v>
      </c>
      <c r="B87">
        <v>4.34</v>
      </c>
      <c r="C87">
        <v>7.39</v>
      </c>
      <c r="D87" s="20">
        <f t="shared" si="7"/>
        <v>4.1408419513094596E-2</v>
      </c>
      <c r="E87" s="17">
        <f>IF(OR($A87="",$B87="",$C87=""),"",A87*'MPTO_working_3-way'!$I86)</f>
        <v>1.5412844608793801</v>
      </c>
      <c r="F87" s="21">
        <f>IF(OR($A87="",$B87="",$C87=""),"",B87*'MPTO_working_3-way'!$I86)</f>
        <v>4.5197125406868306</v>
      </c>
      <c r="G87" s="22">
        <f>IF(OR($A87="",$B87="",$C87=""),"",C87*'MPTO_working_3-way'!$I86)</f>
        <v>7.6960082202017688</v>
      </c>
      <c r="H87" s="17">
        <f>IF(OR($A87="",$B87="",$C87=""),"",'MPTO_working_3-way'!E86)</f>
        <v>1.5108641652769916</v>
      </c>
      <c r="I87" s="21">
        <f>IF(OR($A87="",$B87="",$C87=""),"",'MPTO_working_3-way'!F86)</f>
        <v>4.6165506842237951</v>
      </c>
      <c r="J87" s="22">
        <f>IF(OR($A87="",$B87="",$C87=""),"",'MPTO_working_3-way'!G86)</f>
        <v>8.2294237741365492</v>
      </c>
      <c r="K87" s="17">
        <f>IF(OR($A87="",$B87="",$C87=""),"",'OddsRatio_working_3-way'!H86)</f>
        <v>1.5206655441591908</v>
      </c>
      <c r="L87" s="21">
        <f>IF(OR($A87="",$B87="",$C87=""),"",'OddsRatio_working_3-way'!I86)</f>
        <v>4.6229644114410355</v>
      </c>
      <c r="M87" s="22">
        <f>IF(OR($A87="",$B87="",$C87=""),"",'OddsRatio_working_3-way'!J86)</f>
        <v>7.9313600566192255</v>
      </c>
      <c r="N87" s="29">
        <f t="shared" si="8"/>
        <v>64.880949972690303</v>
      </c>
      <c r="O87" s="30">
        <f t="shared" si="9"/>
        <v>22.125300912346002</v>
      </c>
      <c r="P87" s="30">
        <f t="shared" si="10"/>
        <v>12.993749114963688</v>
      </c>
      <c r="Q87" t="s">
        <v>138</v>
      </c>
      <c r="R87" t="s">
        <v>139</v>
      </c>
      <c r="S87" s="36">
        <v>44081</v>
      </c>
    </row>
    <row r="88" spans="1:19" ht="15" x14ac:dyDescent="0.25">
      <c r="A88">
        <v>3.42</v>
      </c>
      <c r="B88">
        <v>3.48</v>
      </c>
      <c r="C88">
        <v>2.2000000000000002</v>
      </c>
      <c r="D88" s="20">
        <f t="shared" si="7"/>
        <v>3.4299437203248351E-2</v>
      </c>
      <c r="E88" s="17">
        <f>IF(OR($A88="",$B88="",$C88=""),"",A88*'MPTO_working_3-way'!$I87)</f>
        <v>3.5373040752351095</v>
      </c>
      <c r="F88" s="21">
        <f>IF(OR($A88="",$B88="",$C88=""),"",B88*'MPTO_working_3-way'!$I87)</f>
        <v>3.5993620414673044</v>
      </c>
      <c r="G88" s="22">
        <f>IF(OR($A88="",$B88="",$C88=""),"",C88*'MPTO_working_3-way'!$I87)</f>
        <v>2.2754587618471467</v>
      </c>
      <c r="H88" s="17">
        <f>IF(OR($A88="",$B88="",$C88=""),"",'MPTO_working_3-way'!E87)</f>
        <v>3.559168315970334</v>
      </c>
      <c r="I88" s="21">
        <f>IF(OR($A88="",$B88="",$C88=""),"",'MPTO_working_3-way'!F87)</f>
        <v>3.6241971918323954</v>
      </c>
      <c r="J88" s="22">
        <f>IF(OR($A88="",$B88="",$C88=""),"",'MPTO_working_3-way'!G87)</f>
        <v>2.256764211048901</v>
      </c>
      <c r="K88" s="17">
        <f>IF(OR($A88="",$B88="",$C88=""),"",'OddsRatio_working_3-way'!H87)</f>
        <v>3.5502246784350953</v>
      </c>
      <c r="L88" s="21">
        <f>IF(OR($A88="",$B88="",$C88=""),"",'OddsRatio_working_3-way'!I87)</f>
        <v>3.613453389470676</v>
      </c>
      <c r="M88" s="22">
        <f>IF(OR($A88="",$B88="",$C88=""),"",'OddsRatio_working_3-way'!J87)</f>
        <v>2.264574220711618</v>
      </c>
      <c r="N88" s="29">
        <f t="shared" si="8"/>
        <v>28.270116979794402</v>
      </c>
      <c r="O88" s="30">
        <f t="shared" si="9"/>
        <v>27.782701169797946</v>
      </c>
      <c r="P88" s="30">
        <f t="shared" si="10"/>
        <v>43.947181850407659</v>
      </c>
      <c r="Q88" t="s">
        <v>140</v>
      </c>
      <c r="R88" t="s">
        <v>141</v>
      </c>
      <c r="S88" s="36">
        <v>44081</v>
      </c>
    </row>
    <row r="89" spans="1:19" ht="15" x14ac:dyDescent="0.25">
      <c r="A89">
        <v>4.6900000000000004</v>
      </c>
      <c r="B89">
        <v>3.92</v>
      </c>
      <c r="C89">
        <v>1.77</v>
      </c>
      <c r="D89" s="20">
        <f t="shared" si="7"/>
        <v>3.3293408433446636E-2</v>
      </c>
      <c r="E89" s="17">
        <f>IF(OR($A89="",$B89="",$C89=""),"",A89*'MPTO_working_3-way'!$I88)</f>
        <v>4.8461460855528653</v>
      </c>
      <c r="F89" s="21">
        <f>IF(OR($A89="",$B89="",$C89=""),"",B89*'MPTO_working_3-way'!$I88)</f>
        <v>4.050510161059111</v>
      </c>
      <c r="G89" s="22">
        <f>IF(OR($A89="",$B89="",$C89=""),"",C89*'MPTO_working_3-way'!$I88)</f>
        <v>1.8289293329272005</v>
      </c>
      <c r="H89" s="17">
        <f>IF(OR($A89="",$B89="",$C89=""),"",'MPTO_working_3-way'!E88)</f>
        <v>4.947511518971714</v>
      </c>
      <c r="I89" s="21">
        <f>IF(OR($A89="",$B89="",$C89=""),"",'MPTO_working_3-way'!F88)</f>
        <v>4.098289473065547</v>
      </c>
      <c r="J89" s="22">
        <f>IF(OR($A89="",$B89="",$C89=""),"",'MPTO_working_3-way'!G88)</f>
        <v>1.8054649483431007</v>
      </c>
      <c r="K89" s="17">
        <f>IF(OR($A89="",$B89="",$C89=""),"",'OddsRatio_working_3-way'!H88)</f>
        <v>4.9008614504022319</v>
      </c>
      <c r="L89" s="21">
        <f>IF(OR($A89="",$B89="",$C89=""),"",'OddsRatio_working_3-way'!I88)</f>
        <v>4.0868605515378089</v>
      </c>
      <c r="M89" s="22">
        <f>IF(OR($A89="",$B89="",$C89=""),"",'OddsRatio_working_3-way'!J88)</f>
        <v>1.8140008988644225</v>
      </c>
      <c r="N89" s="29">
        <f t="shared" si="8"/>
        <v>20.634953679608621</v>
      </c>
      <c r="O89" s="30">
        <f t="shared" si="9"/>
        <v>24.688248152388883</v>
      </c>
      <c r="P89" s="30">
        <f t="shared" si="10"/>
        <v>54.676798168002506</v>
      </c>
      <c r="Q89" t="s">
        <v>142</v>
      </c>
      <c r="R89" t="s">
        <v>143</v>
      </c>
      <c r="S89" s="36">
        <v>44081</v>
      </c>
    </row>
    <row r="90" spans="1:19" ht="15" x14ac:dyDescent="0.25">
      <c r="A90">
        <v>1.88</v>
      </c>
      <c r="B90">
        <v>3.65</v>
      </c>
      <c r="C90">
        <v>4.28</v>
      </c>
      <c r="D90" s="20">
        <f t="shared" si="7"/>
        <v>3.9532356169831306E-2</v>
      </c>
      <c r="E90" s="17">
        <f>IF(OR($A90="",$B90="",$C90=""),"",A90*'MPTO_working_3-way'!$I89)</f>
        <v>1.9543208295992827</v>
      </c>
      <c r="F90" s="21">
        <f>IF(OR($A90="",$B90="",$C90=""),"",B90*'MPTO_working_3-way'!$I89)</f>
        <v>3.7942931000198841</v>
      </c>
      <c r="G90" s="22">
        <f>IF(OR($A90="",$B90="",$C90=""),"",C90*'MPTO_working_3-way'!$I89)</f>
        <v>4.4491984844068782</v>
      </c>
      <c r="H90" s="17">
        <f>IF(OR($A90="",$B90="",$C90=""),"",'MPTO_working_3-way'!E89)</f>
        <v>1.9277575125325563</v>
      </c>
      <c r="I90" s="21">
        <f>IF(OR($A90="",$B90="",$C90=""),"",'MPTO_working_3-way'!F89)</f>
        <v>3.8344271255835967</v>
      </c>
      <c r="J90" s="22">
        <f>IF(OR($A90="",$B90="",$C90=""),"",'MPTO_working_3-way'!G89)</f>
        <v>4.5358178343739182</v>
      </c>
      <c r="K90" s="17">
        <f>IF(OR($A90="",$B90="",$C90=""),"",'OddsRatio_working_3-way'!H89)</f>
        <v>1.9377989862638907</v>
      </c>
      <c r="L90" s="21">
        <f>IF(OR($A90="",$B90="",$C90=""),"",'OddsRatio_working_3-way'!I89)</f>
        <v>3.8240537654537619</v>
      </c>
      <c r="M90" s="22">
        <f>IF(OR($A90="",$B90="",$C90=""),"",'OddsRatio_working_3-way'!J89)</f>
        <v>4.4954325851654104</v>
      </c>
      <c r="N90" s="29">
        <f t="shared" si="8"/>
        <v>51.168671226056659</v>
      </c>
      <c r="O90" s="30">
        <f t="shared" si="9"/>
        <v>26.355370384927813</v>
      </c>
      <c r="P90" s="30">
        <f t="shared" si="10"/>
        <v>22.475958389015542</v>
      </c>
      <c r="Q90" t="s">
        <v>144</v>
      </c>
      <c r="R90" t="s">
        <v>145</v>
      </c>
      <c r="S90" s="36">
        <v>44081</v>
      </c>
    </row>
    <row r="91" spans="1:19" ht="15" x14ac:dyDescent="0.25">
      <c r="A91">
        <v>10.16</v>
      </c>
      <c r="B91">
        <v>4.91</v>
      </c>
      <c r="C91">
        <v>1.35</v>
      </c>
      <c r="D91" s="20">
        <f t="shared" si="7"/>
        <v>4.2831925371175084E-2</v>
      </c>
      <c r="E91" s="17">
        <f>IF(OR($A91="",$B91="",$C91=""),"",A91*'MPTO_working_3-way'!$I90)</f>
        <v>10.595172361771139</v>
      </c>
      <c r="F91" s="21">
        <f>IF(OR($A91="",$B91="",$C91=""),"",B91*'MPTO_working_3-way'!$I90)</f>
        <v>5.1203047535724702</v>
      </c>
      <c r="G91" s="22">
        <f>IF(OR($A91="",$B91="",$C91=""),"",C91*'MPTO_working_3-way'!$I90)</f>
        <v>1.4078230992510865</v>
      </c>
      <c r="H91" s="17">
        <f>IF(OR($A91="",$B91="",$C91=""),"",'MPTO_working_3-way'!E90)</f>
        <v>11.883839500828184</v>
      </c>
      <c r="I91" s="21">
        <f>IF(OR($A91="",$B91="",$C91=""),"",'MPTO_working_3-way'!F90)</f>
        <v>5.2801466464350053</v>
      </c>
      <c r="J91" s="22">
        <f>IF(OR($A91="",$B91="",$C91=""),"",'MPTO_working_3-way'!G90)</f>
        <v>1.3765317778713773</v>
      </c>
      <c r="K91" s="17">
        <f>IF(OR($A91="",$B91="",$C91=""),"",'OddsRatio_working_3-way'!H90)</f>
        <v>11.098001979508798</v>
      </c>
      <c r="L91" s="21">
        <f>IF(OR($A91="",$B91="",$C91=""),"",'OddsRatio_working_3-way'!I90)</f>
        <v>5.3103916746593232</v>
      </c>
      <c r="M91" s="22">
        <f>IF(OR($A91="",$B91="",$C91=""),"",'OddsRatio_working_3-way'!J90)</f>
        <v>1.3858406869899649</v>
      </c>
      <c r="N91" s="29">
        <f t="shared" si="8"/>
        <v>9.4382608027042547</v>
      </c>
      <c r="O91" s="30">
        <f t="shared" si="9"/>
        <v>19.530087526573364</v>
      </c>
      <c r="P91" s="30">
        <f t="shared" si="10"/>
        <v>71.031651670722383</v>
      </c>
      <c r="Q91" t="s">
        <v>146</v>
      </c>
      <c r="R91" t="s">
        <v>147</v>
      </c>
      <c r="S91" s="36">
        <v>44081</v>
      </c>
    </row>
    <row r="92" spans="1:19" ht="15" x14ac:dyDescent="0.25">
      <c r="A92">
        <v>5.55</v>
      </c>
      <c r="B92">
        <v>4.2</v>
      </c>
      <c r="C92">
        <v>1.61</v>
      </c>
      <c r="D92" s="20">
        <f t="shared" si="7"/>
        <v>3.9393430697778342E-2</v>
      </c>
      <c r="E92" s="17">
        <f>IF(OR($A92="",$B92="",$C92=""),"",A92*'MPTO_working_3-way'!$I91)</f>
        <v>5.7686335403726696</v>
      </c>
      <c r="F92" s="21">
        <f>IF(OR($A92="",$B92="",$C92=""),"",B92*'MPTO_working_3-way'!$I91)</f>
        <v>4.3654524089306692</v>
      </c>
      <c r="G92" s="22">
        <f>IF(OR($A92="",$B92="",$C92=""),"",C92*'MPTO_working_3-way'!$I91)</f>
        <v>1.6734234234234233</v>
      </c>
      <c r="H92" s="17">
        <f>IF(OR($A92="",$B92="",$C92=""),"",'MPTO_working_3-way'!E91)</f>
        <v>5.9862661902635077</v>
      </c>
      <c r="I92" s="21">
        <f>IF(OR($A92="",$B92="",$C92=""),"",'MPTO_working_3-way'!F91)</f>
        <v>4.4451538015089955</v>
      </c>
      <c r="J92" s="22">
        <f>IF(OR($A92="",$B92="",$C92=""),"",'MPTO_working_3-way'!G91)</f>
        <v>1.644772364707326</v>
      </c>
      <c r="K92" s="17">
        <f>IF(OR($A92="",$B92="",$C92=""),"",'OddsRatio_working_3-way'!H91)</f>
        <v>5.8817757098009711</v>
      </c>
      <c r="L92" s="21">
        <f>IF(OR($A92="",$B92="",$C92=""),"",'OddsRatio_working_3-way'!I91)</f>
        <v>4.433336762936948</v>
      </c>
      <c r="M92" s="22">
        <f>IF(OR($A92="",$B92="",$C92=""),"",'OddsRatio_working_3-way'!J91)</f>
        <v>1.6544798204348554</v>
      </c>
      <c r="N92" s="29">
        <f t="shared" si="8"/>
        <v>17.335127860026923</v>
      </c>
      <c r="O92" s="30">
        <f t="shared" si="9"/>
        <v>22.907133243607003</v>
      </c>
      <c r="P92" s="30">
        <f t="shared" si="10"/>
        <v>59.757738896366085</v>
      </c>
      <c r="Q92" t="s">
        <v>148</v>
      </c>
      <c r="R92" t="s">
        <v>149</v>
      </c>
      <c r="S92" s="36">
        <v>44081</v>
      </c>
    </row>
    <row r="93" spans="1:19" ht="15" x14ac:dyDescent="0.25">
      <c r="A93">
        <v>2.5099999999999998</v>
      </c>
      <c r="B93">
        <v>3.1</v>
      </c>
      <c r="C93">
        <v>3.19</v>
      </c>
      <c r="D93" s="20">
        <f t="shared" si="7"/>
        <v>3.4466643487733872E-2</v>
      </c>
      <c r="E93" s="17">
        <f>IF(OR($A93="",$B93="",$C93=""),"",A93*'MPTO_working_3-way'!$I92)</f>
        <v>2.5965112751542119</v>
      </c>
      <c r="F93" s="21">
        <f>IF(OR($A93="",$B93="",$C93=""),"",B93*'MPTO_working_3-way'!$I92)</f>
        <v>3.2068465948119753</v>
      </c>
      <c r="G93" s="22">
        <f>IF(OR($A93="",$B93="",$C93=""),"",C93*'MPTO_working_3-way'!$I92)</f>
        <v>3.2999485927258712</v>
      </c>
      <c r="H93" s="17">
        <f>IF(OR($A93="",$B93="",$C93=""),"",'MPTO_working_3-way'!E92)</f>
        <v>2.584530338417069</v>
      </c>
      <c r="I93" s="21">
        <f>IF(OR($A93="",$B93="",$C93=""),"",'MPTO_working_3-way'!F92)</f>
        <v>3.214485613975107</v>
      </c>
      <c r="J93" s="22">
        <f>IF(OR($A93="",$B93="",$C93=""),"",'MPTO_working_3-way'!G92)</f>
        <v>3.3113597827058516</v>
      </c>
      <c r="K93" s="17">
        <f>IF(OR($A93="",$B93="",$C93=""),"",'OddsRatio_working_3-way'!H92)</f>
        <v>2.5899585119577324</v>
      </c>
      <c r="L93" s="21">
        <f>IF(OR($A93="",$B93="",$C93=""),"",'OddsRatio_working_3-way'!I92)</f>
        <v>3.211200579543867</v>
      </c>
      <c r="M93" s="22">
        <f>IF(OR($A93="",$B93="",$C93=""),"",'OddsRatio_working_3-way'!J92)</f>
        <v>3.3059663186671759</v>
      </c>
      <c r="N93" s="29">
        <f t="shared" si="8"/>
        <v>38.513216159271565</v>
      </c>
      <c r="O93" s="30">
        <f t="shared" si="9"/>
        <v>31.183281470894066</v>
      </c>
      <c r="P93" s="30">
        <f t="shared" si="10"/>
        <v>30.303502369834362</v>
      </c>
      <c r="Q93" t="s">
        <v>150</v>
      </c>
      <c r="R93" t="s">
        <v>151</v>
      </c>
      <c r="S93" s="36">
        <v>44081</v>
      </c>
    </row>
    <row r="94" spans="1:19" ht="15" x14ac:dyDescent="0.25">
      <c r="A94">
        <v>2.0699999999999998</v>
      </c>
      <c r="B94">
        <v>3.89</v>
      </c>
      <c r="C94">
        <v>3.42</v>
      </c>
      <c r="D94" s="20">
        <f t="shared" si="7"/>
        <v>3.2558856998686991E-2</v>
      </c>
      <c r="E94" s="17">
        <f>IF(OR($A94="",$B94="",$C94=""),"",A94*'MPTO_working_3-way'!$I93)</f>
        <v>2.1373968339872818</v>
      </c>
      <c r="F94" s="21">
        <f>IF(OR($A94="",$B94="",$C94=""),"",B94*'MPTO_working_3-way'!$I93)</f>
        <v>4.0166539537248926</v>
      </c>
      <c r="G94" s="22">
        <f>IF(OR($A94="",$B94="",$C94=""),"",C94*'MPTO_working_3-way'!$I93)</f>
        <v>3.5313512909355094</v>
      </c>
      <c r="H94" s="17">
        <f>IF(OR($A94="",$B94="",$C94=""),"",'MPTO_working_3-way'!E93)</f>
        <v>2.1175725621422408</v>
      </c>
      <c r="I94" s="21">
        <f>IF(OR($A94="",$B94="",$C94=""),"",'MPTO_working_3-way'!F93)</f>
        <v>4.0614669490048119</v>
      </c>
      <c r="J94" s="22">
        <f>IF(OR($A94="",$B94="",$C94=""),"",'MPTO_working_3-way'!G93)</f>
        <v>3.5518337580490269</v>
      </c>
      <c r="K94" s="17">
        <f>IF(OR($A94="",$B94="",$C94=""),"",'OddsRatio_working_3-way'!H93)</f>
        <v>2.1255954733105162</v>
      </c>
      <c r="L94" s="21">
        <f>IF(OR($A94="",$B94="",$C94=""),"",'OddsRatio_working_3-way'!I93)</f>
        <v>4.0401597363246653</v>
      </c>
      <c r="M94" s="22">
        <f>IF(OR($A94="",$B94="",$C94=""),"",'OddsRatio_working_3-way'!J93)</f>
        <v>3.5457392947770559</v>
      </c>
      <c r="N94" s="29">
        <f t="shared" si="8"/>
        <v>46.78588384238013</v>
      </c>
      <c r="O94" s="30">
        <f t="shared" si="9"/>
        <v>24.896344358284534</v>
      </c>
      <c r="P94" s="30">
        <f t="shared" si="10"/>
        <v>28.317771799335333</v>
      </c>
      <c r="Q94" t="s">
        <v>152</v>
      </c>
      <c r="R94" t="s">
        <v>153</v>
      </c>
      <c r="S94" s="36">
        <v>44081</v>
      </c>
    </row>
    <row r="95" spans="1:19" ht="15" x14ac:dyDescent="0.25">
      <c r="A95">
        <v>3.09</v>
      </c>
      <c r="B95">
        <v>3.07</v>
      </c>
      <c r="C95">
        <v>2.6</v>
      </c>
      <c r="D95" s="20">
        <f t="shared" si="7"/>
        <v>3.3972879107441623E-2</v>
      </c>
      <c r="E95" s="17">
        <f>IF(OR($A95="",$B95="",$C95=""),"",A95*'MPTO_working_3-way'!$I94)</f>
        <v>3.1949761964419943</v>
      </c>
      <c r="F95" s="21">
        <f>IF(OR($A95="",$B95="",$C95=""),"",B95*'MPTO_working_3-way'!$I94)</f>
        <v>3.1742967388598458</v>
      </c>
      <c r="G95" s="22">
        <f>IF(OR($A95="",$B95="",$C95=""),"",C95*'MPTO_working_3-way'!$I94)</f>
        <v>2.6883294856793483</v>
      </c>
      <c r="H95" s="17">
        <f>IF(OR($A95="",$B95="",$C95=""),"",'MPTO_working_3-way'!E94)</f>
        <v>3.2020462106760923</v>
      </c>
      <c r="I95" s="21">
        <f>IF(OR($A95="",$B95="",$C95=""),"",'MPTO_working_3-way'!F94)</f>
        <v>3.180574516593822</v>
      </c>
      <c r="J95" s="22">
        <f>IF(OR($A95="",$B95="",$C95=""),"",'MPTO_working_3-way'!G94)</f>
        <v>2.6788745366746585</v>
      </c>
      <c r="K95" s="17">
        <f>IF(OR($A95="",$B95="",$C95=""),"",'OddsRatio_working_3-way'!H94)</f>
        <v>3.1987370725477255</v>
      </c>
      <c r="L95" s="21">
        <f>IF(OR($A95="",$B95="",$C95=""),"",'OddsRatio_working_3-way'!I94)</f>
        <v>3.1776965263989441</v>
      </c>
      <c r="M95" s="22">
        <f>IF(OR($A95="",$B95="",$C95=""),"",'OddsRatio_working_3-way'!J94)</f>
        <v>2.6832436919025651</v>
      </c>
      <c r="N95" s="29">
        <f t="shared" si="8"/>
        <v>31.299137724832665</v>
      </c>
      <c r="O95" s="30">
        <f t="shared" si="9"/>
        <v>31.503040902193135</v>
      </c>
      <c r="P95" s="30">
        <f t="shared" si="10"/>
        <v>37.197821372974197</v>
      </c>
      <c r="Q95" t="s">
        <v>154</v>
      </c>
      <c r="R95" t="s">
        <v>155</v>
      </c>
      <c r="S95" s="36">
        <v>44081</v>
      </c>
    </row>
    <row r="96" spans="1:19" ht="15" x14ac:dyDescent="0.25">
      <c r="A96">
        <v>2.79</v>
      </c>
      <c r="B96">
        <v>2.79</v>
      </c>
      <c r="C96">
        <v>3.1</v>
      </c>
      <c r="D96" s="20">
        <f t="shared" si="7"/>
        <v>3.9426523297491078E-2</v>
      </c>
      <c r="E96" s="17">
        <f>IF(OR($A96="",$B96="",$C96=""),"",A96*'MPTO_working_3-way'!$I95)</f>
        <v>2.9000000000000004</v>
      </c>
      <c r="F96" s="21">
        <f>IF(OR($A96="",$B96="",$C96=""),"",B96*'MPTO_working_3-way'!$I95)</f>
        <v>2.9000000000000004</v>
      </c>
      <c r="G96" s="22">
        <f>IF(OR($A96="",$B96="",$C96=""),"",C96*'MPTO_working_3-way'!$I95)</f>
        <v>3.2222222222222223</v>
      </c>
      <c r="H96" s="17">
        <f>IF(OR($A96="",$B96="",$C96=""),"",'MPTO_working_3-way'!E95)</f>
        <v>2.8961937716262982</v>
      </c>
      <c r="I96" s="21">
        <f>IF(OR($A96="",$B96="",$C96=""),"",'MPTO_working_3-way'!F95)</f>
        <v>2.8961937716262982</v>
      </c>
      <c r="J96" s="22">
        <f>IF(OR($A96="",$B96="",$C96=""),"",'MPTO_working_3-way'!G95)</f>
        <v>3.2316602316602321</v>
      </c>
      <c r="K96" s="17">
        <f>IF(OR($A96="",$B96="",$C96=""),"",'OddsRatio_working_3-way'!H95)</f>
        <v>2.8981280001351473</v>
      </c>
      <c r="L96" s="21">
        <f>IF(OR($A96="",$B96="",$C96=""),"",'OddsRatio_working_3-way'!I95)</f>
        <v>2.8981280001351473</v>
      </c>
      <c r="M96" s="22">
        <f>IF(OR($A96="",$B96="",$C96=""),"",'OddsRatio_working_3-way'!J95)</f>
        <v>3.226854078370843</v>
      </c>
      <c r="N96" s="29">
        <f t="shared" si="8"/>
        <v>34.482758620689651</v>
      </c>
      <c r="O96" s="30">
        <f t="shared" si="9"/>
        <v>34.482758620689651</v>
      </c>
      <c r="P96" s="30">
        <f t="shared" si="10"/>
        <v>31.03448275862069</v>
      </c>
      <c r="Q96" t="s">
        <v>156</v>
      </c>
      <c r="R96" t="s">
        <v>157</v>
      </c>
      <c r="S96" s="36">
        <v>44081</v>
      </c>
    </row>
    <row r="97" spans="1:19" ht="15" x14ac:dyDescent="0.25">
      <c r="A97">
        <v>1.97</v>
      </c>
      <c r="B97">
        <v>3.24</v>
      </c>
      <c r="C97">
        <v>4.5199999999999996</v>
      </c>
      <c r="D97" s="20">
        <f t="shared" si="7"/>
        <v>3.7495126559708769E-2</v>
      </c>
      <c r="E97" s="17">
        <f>IF(OR($A97="",$B97="",$C97=""),"",A97*'MPTO_working_3-way'!$I96)</f>
        <v>2.0438653993226263</v>
      </c>
      <c r="F97" s="21">
        <f>IF(OR($A97="",$B97="",$C97=""),"",B97*'MPTO_working_3-way'!$I96)</f>
        <v>3.3614842100534568</v>
      </c>
      <c r="G97" s="22">
        <f>IF(OR($A97="",$B97="",$C97=""),"",C97*'MPTO_working_3-way'!$I96)</f>
        <v>4.6894779720498834</v>
      </c>
      <c r="H97" s="17">
        <f>IF(OR($A97="",$B97="",$C97=""),"",'MPTO_working_3-way'!E96)</f>
        <v>2.0197293722004068</v>
      </c>
      <c r="I97" s="21">
        <f>IF(OR($A97="",$B97="",$C97=""),"",'MPTO_working_3-way'!F96)</f>
        <v>3.3767402054725255</v>
      </c>
      <c r="J97" s="22">
        <f>IF(OR($A97="",$B97="",$C97=""),"",'MPTO_working_3-way'!G96)</f>
        <v>4.7906357435487772</v>
      </c>
      <c r="K97" s="17">
        <f>IF(OR($A97="",$B97="",$C97=""),"",'OddsRatio_working_3-way'!H96)</f>
        <v>2.0294507308880005</v>
      </c>
      <c r="L97" s="21">
        <f>IF(OR($A97="",$B97="",$C97=""),"",'OddsRatio_working_3-way'!I96)</f>
        <v>3.3772882857619808</v>
      </c>
      <c r="M97" s="22">
        <f>IF(OR($A97="",$B97="",$C97=""),"",'OddsRatio_working_3-way'!J96)</f>
        <v>4.7357387347688267</v>
      </c>
      <c r="N97" s="29">
        <f t="shared" si="8"/>
        <v>48.926900975544569</v>
      </c>
      <c r="O97" s="30">
        <f t="shared" si="9"/>
        <v>29.748763864760125</v>
      </c>
      <c r="P97" s="30">
        <f t="shared" si="10"/>
        <v>21.324335159695313</v>
      </c>
      <c r="Q97" t="s">
        <v>158</v>
      </c>
      <c r="R97" t="s">
        <v>159</v>
      </c>
      <c r="S97" s="36">
        <v>44081</v>
      </c>
    </row>
    <row r="98" spans="1:19" ht="15" x14ac:dyDescent="0.25">
      <c r="A98">
        <v>2.3199999999999998</v>
      </c>
      <c r="B98">
        <v>3.14</v>
      </c>
      <c r="C98">
        <v>3.44</v>
      </c>
      <c r="D98" s="20">
        <f t="shared" si="7"/>
        <v>4.0203494756843261E-2</v>
      </c>
      <c r="E98" s="17">
        <f>IF(OR($A98="",$B98="",$C98=""),"",A98*'MPTO_working_3-way'!$I97)</f>
        <v>2.4132721078358763</v>
      </c>
      <c r="F98" s="21">
        <f>IF(OR($A98="",$B98="",$C98=""),"",B98*'MPTO_working_3-way'!$I97)</f>
        <v>3.2662389735364878</v>
      </c>
      <c r="G98" s="22">
        <f>IF(OR($A98="",$B98="",$C98=""),"",C98*'MPTO_working_3-way'!$I97)</f>
        <v>3.5783000219635408</v>
      </c>
      <c r="H98" s="17">
        <f>IF(OR($A98="",$B98="",$C98=""),"",'MPTO_working_3-way'!E97)</f>
        <v>2.3944449766909983</v>
      </c>
      <c r="I98" s="21">
        <f>IF(OR($A98="",$B98="",$C98=""),"",'MPTO_working_3-way'!F97)</f>
        <v>3.277934356146647</v>
      </c>
      <c r="J98" s="22">
        <f>IF(OR($A98="",$B98="",$C98=""),"",'MPTO_working_3-way'!G97)</f>
        <v>3.6062480620631012</v>
      </c>
      <c r="K98" s="17">
        <f>IF(OR($A98="",$B98="",$C98=""),"",'OddsRatio_working_3-way'!H97)</f>
        <v>2.402608781654191</v>
      </c>
      <c r="L98" s="21">
        <f>IF(OR($A98="",$B98="",$C98=""),"",'OddsRatio_working_3-way'!I97)</f>
        <v>3.2739263581363409</v>
      </c>
      <c r="M98" s="22">
        <f>IF(OR($A98="",$B98="",$C98=""),"",'OddsRatio_working_3-way'!J97)</f>
        <v>3.5927010812395657</v>
      </c>
      <c r="N98" s="29">
        <f t="shared" si="8"/>
        <v>41.437515344954576</v>
      </c>
      <c r="O98" s="30">
        <f t="shared" si="9"/>
        <v>30.616253375890008</v>
      </c>
      <c r="P98" s="30">
        <f t="shared" si="10"/>
        <v>27.946231279155409</v>
      </c>
      <c r="Q98" t="s">
        <v>160</v>
      </c>
      <c r="R98" t="s">
        <v>161</v>
      </c>
      <c r="S98" s="36">
        <v>44081</v>
      </c>
    </row>
    <row r="99" spans="1:19" ht="15" x14ac:dyDescent="0.25">
      <c r="A99">
        <v>2.5099999999999998</v>
      </c>
      <c r="B99">
        <v>3.08</v>
      </c>
      <c r="C99">
        <v>3.16</v>
      </c>
      <c r="D99" s="20">
        <f t="shared" si="7"/>
        <v>3.953739537984835E-2</v>
      </c>
      <c r="E99" s="17">
        <f>IF(OR($A99="",$B99="",$C99=""),"",A99*'MPTO_working_3-way'!$I98)</f>
        <v>2.6092388624034193</v>
      </c>
      <c r="F99" s="21">
        <f>IF(OR($A99="",$B99="",$C99=""),"",B99*'MPTO_working_3-way'!$I98)</f>
        <v>3.201775177769933</v>
      </c>
      <c r="G99" s="22">
        <f>IF(OR($A99="",$B99="",$C99=""),"",C99*'MPTO_working_3-way'!$I98)</f>
        <v>3.2849381694003208</v>
      </c>
      <c r="H99" s="17">
        <f>IF(OR($A99="",$B99="",$C99=""),"",'MPTO_working_3-way'!E98)</f>
        <v>2.595870408771046</v>
      </c>
      <c r="I99" s="21">
        <f>IF(OR($A99="",$B99="",$C99=""),"",'MPTO_working_3-way'!F98)</f>
        <v>3.2103121092676803</v>
      </c>
      <c r="J99" s="22">
        <f>IF(OR($A99="",$B99="",$C99=""),"",'MPTO_working_3-way'!G98)</f>
        <v>3.297320391201001</v>
      </c>
      <c r="K99" s="17">
        <f>IF(OR($A99="",$B99="",$C99=""),"",'OddsRatio_working_3-way'!H98)</f>
        <v>2.6019212753354357</v>
      </c>
      <c r="L99" s="21">
        <f>IF(OR($A99="",$B99="",$C99=""),"",'OddsRatio_working_3-way'!I98)</f>
        <v>3.2066200348991436</v>
      </c>
      <c r="M99" s="22">
        <f>IF(OR($A99="",$B99="",$C99=""),"",'OddsRatio_working_3-way'!J98)</f>
        <v>3.2914900362414188</v>
      </c>
      <c r="N99" s="29">
        <f t="shared" si="8"/>
        <v>38.325352822580641</v>
      </c>
      <c r="O99" s="30">
        <f t="shared" si="9"/>
        <v>31.232673891129032</v>
      </c>
      <c r="P99" s="30">
        <f t="shared" si="10"/>
        <v>30.441973286290324</v>
      </c>
      <c r="Q99" t="s">
        <v>162</v>
      </c>
      <c r="R99" t="s">
        <v>163</v>
      </c>
      <c r="S99" s="36">
        <v>44081</v>
      </c>
    </row>
    <row r="100" spans="1:19" ht="15" x14ac:dyDescent="0.25">
      <c r="A100">
        <v>2.4</v>
      </c>
      <c r="B100">
        <v>3.35</v>
      </c>
      <c r="C100">
        <v>3.07</v>
      </c>
      <c r="D100" s="20">
        <f t="shared" si="7"/>
        <v>4.0907028376035104E-2</v>
      </c>
      <c r="E100" s="17">
        <f>IF(OR($A100="",$B100="",$C100=""),"",A100*'MPTO_working_3-way'!$I99)</f>
        <v>2.4981768681024841</v>
      </c>
      <c r="F100" s="21">
        <f>IF(OR($A100="",$B100="",$C100=""),"",B100*'MPTO_working_3-way'!$I99)</f>
        <v>3.4870385450597179</v>
      </c>
      <c r="G100" s="22">
        <f>IF(OR($A100="",$B100="",$C100=""),"",C100*'MPTO_working_3-way'!$I99)</f>
        <v>3.1955845771144276</v>
      </c>
      <c r="H100" s="17">
        <f>IF(OR($A100="",$B100="",$C100=""),"",'MPTO_working_3-way'!E99)</f>
        <v>2.4811987749549318</v>
      </c>
      <c r="I100" s="21">
        <f>IF(OR($A100="",$B100="",$C100=""),"",'MPTO_working_3-way'!F99)</f>
        <v>3.5103511375110816</v>
      </c>
      <c r="J100" s="22">
        <f>IF(OR($A100="",$B100="",$C100=""),"",'MPTO_working_3-way'!G99)</f>
        <v>3.2041297603233185</v>
      </c>
      <c r="K100" s="17">
        <f>IF(OR($A100="",$B100="",$C100=""),"",'OddsRatio_working_3-way'!H99)</f>
        <v>2.4887203220192915</v>
      </c>
      <c r="L100" s="21">
        <f>IF(OR($A100="",$B100="",$C100=""),"",'OddsRatio_working_3-way'!I99)</f>
        <v>3.4989233976752399</v>
      </c>
      <c r="M100" s="22">
        <f>IF(OR($A100="",$B100="",$C100=""),"",'OddsRatio_working_3-way'!J99)</f>
        <v>3.2011793332713814</v>
      </c>
      <c r="N100" s="29">
        <f t="shared" si="8"/>
        <v>40.029191398267983</v>
      </c>
      <c r="O100" s="30">
        <f t="shared" si="9"/>
        <v>28.677629658460642</v>
      </c>
      <c r="P100" s="30">
        <f t="shared" si="10"/>
        <v>31.293178943271389</v>
      </c>
      <c r="Q100" t="s">
        <v>164</v>
      </c>
      <c r="R100" t="s">
        <v>165</v>
      </c>
      <c r="S100" s="36">
        <v>44081</v>
      </c>
    </row>
    <row r="101" spans="1:19" ht="15" x14ac:dyDescent="0.25">
      <c r="A101">
        <v>1.69</v>
      </c>
      <c r="B101">
        <v>4.29</v>
      </c>
      <c r="C101">
        <v>4.6399999999999997</v>
      </c>
      <c r="D101" s="20">
        <f t="shared" si="7"/>
        <v>4.0333450810904337E-2</v>
      </c>
      <c r="E101" s="17">
        <f>IF(OR($A101="",$B101="",$C101=""),"",A101*'MPTO_working_3-way'!$I100)</f>
        <v>1.7581635318704283</v>
      </c>
      <c r="F101" s="21">
        <f>IF(OR($A101="",$B101="",$C101=""),"",B101*'MPTO_working_3-way'!$I100)</f>
        <v>4.4630305039787794</v>
      </c>
      <c r="G101" s="22">
        <f>IF(OR($A101="",$B101="",$C101=""),"",C101*'MPTO_working_3-way'!$I100)</f>
        <v>4.827147211762596</v>
      </c>
      <c r="H101" s="17">
        <f>IF(OR($A101="",$B101="",$C101=""),"",'MPTO_working_3-way'!E100)</f>
        <v>1.7292915396589348</v>
      </c>
      <c r="I101" s="21">
        <f>IF(OR($A101="",$B101="",$C101=""),"",'MPTO_working_3-way'!F100)</f>
        <v>4.552578306244091</v>
      </c>
      <c r="J101" s="22">
        <f>IF(OR($A101="",$B101="",$C101=""),"",'MPTO_working_3-way'!G100)</f>
        <v>4.948712587523139</v>
      </c>
      <c r="K101" s="17">
        <f>IF(OR($A101="",$B101="",$C101=""),"",'OddsRatio_working_3-way'!H100)</f>
        <v>1.7393173478043573</v>
      </c>
      <c r="L101" s="21">
        <f>IF(OR($A101="",$B101="",$C101=""),"",'OddsRatio_working_3-way'!I100)</f>
        <v>4.5251508322845462</v>
      </c>
      <c r="M101" s="22">
        <f>IF(OR($A101="",$B101="",$C101=""),"",'OddsRatio_working_3-way'!J100)</f>
        <v>4.9001668782722625</v>
      </c>
      <c r="N101" s="29">
        <f t="shared" si="8"/>
        <v>56.877530552356902</v>
      </c>
      <c r="O101" s="30">
        <f t="shared" si="9"/>
        <v>22.40629991456484</v>
      </c>
      <c r="P101" s="30">
        <f t="shared" si="10"/>
        <v>20.716169533078268</v>
      </c>
      <c r="Q101" t="s">
        <v>166</v>
      </c>
      <c r="R101" t="s">
        <v>167</v>
      </c>
      <c r="S101" s="36">
        <v>44081</v>
      </c>
    </row>
    <row r="102" spans="1:19" ht="15" x14ac:dyDescent="0.25">
      <c r="A102">
        <v>2.8</v>
      </c>
      <c r="B102">
        <v>3.3</v>
      </c>
      <c r="C102">
        <v>2.63</v>
      </c>
      <c r="D102" s="20">
        <f t="shared" si="7"/>
        <v>4.0401297055289387E-2</v>
      </c>
      <c r="E102" s="17">
        <f>IF(OR($A102="",$B102="",$C102=""),"",A102*'MPTO_working_3-way'!$I101)</f>
        <v>2.9131236317548099</v>
      </c>
      <c r="F102" s="21">
        <f>IF(OR($A102="",$B102="",$C102=""),"",B102*'MPTO_working_3-way'!$I101)</f>
        <v>3.4333242802824548</v>
      </c>
      <c r="G102" s="22">
        <f>IF(OR($A102="",$B102="",$C102=""),"",C102*'MPTO_working_3-way'!$I101)</f>
        <v>2.7362554112554109</v>
      </c>
      <c r="H102" s="17">
        <f>IF(OR($A102="",$B102="",$C102=""),"",'MPTO_working_3-way'!E101)</f>
        <v>2.9097193396979462</v>
      </c>
      <c r="I102" s="21">
        <f>IF(OR($A102="",$B102="",$C102=""),"",'MPTO_working_3-way'!F101)</f>
        <v>3.4534774658695788</v>
      </c>
      <c r="J102" s="22">
        <f>IF(OR($A102="",$B102="",$C102=""),"",'MPTO_working_3-way'!G101)</f>
        <v>2.7265709733639509</v>
      </c>
      <c r="K102" s="17">
        <f>IF(OR($A102="",$B102="",$C102=""),"",'OddsRatio_working_3-way'!H101)</f>
        <v>2.9118595188498717</v>
      </c>
      <c r="L102" s="21">
        <f>IF(OR($A102="",$B102="",$C102=""),"",'OddsRatio_working_3-way'!I101)</f>
        <v>3.4429316074192804</v>
      </c>
      <c r="M102" s="22">
        <f>IF(OR($A102="",$B102="",$C102=""),"",'OddsRatio_working_3-way'!J101)</f>
        <v>2.731295008736272</v>
      </c>
      <c r="N102" s="29">
        <f t="shared" si="8"/>
        <v>34.327413677174391</v>
      </c>
      <c r="O102" s="30">
        <f t="shared" si="9"/>
        <v>29.126290392754029</v>
      </c>
      <c r="P102" s="30">
        <f t="shared" si="10"/>
        <v>36.546295930071594</v>
      </c>
      <c r="Q102" t="s">
        <v>168</v>
      </c>
      <c r="R102" t="s">
        <v>169</v>
      </c>
      <c r="S102" s="36">
        <v>44081</v>
      </c>
    </row>
    <row r="103" spans="1:19" ht="15" x14ac:dyDescent="0.25">
      <c r="A103">
        <v>1.59</v>
      </c>
      <c r="B103">
        <v>4.17</v>
      </c>
      <c r="C103">
        <v>5.79</v>
      </c>
      <c r="D103" s="20">
        <f t="shared" si="7"/>
        <v>4.1450542762583309E-2</v>
      </c>
      <c r="E103" s="17">
        <f>IF(OR($A103="",$B103="",$C103=""),"",A103*'MPTO_working_3-way'!$I102)</f>
        <v>1.6559063629925075</v>
      </c>
      <c r="F103" s="21">
        <f>IF(OR($A103="",$B103="",$C103=""),"",B103*'MPTO_working_3-way'!$I102)</f>
        <v>4.3428487633199726</v>
      </c>
      <c r="G103" s="22">
        <f>IF(OR($A103="",$B103="",$C103=""),"",C103*'MPTO_working_3-way'!$I102)</f>
        <v>6.0299986425953573</v>
      </c>
      <c r="H103" s="17">
        <f>IF(OR($A103="",$B103="",$C103=""),"",'MPTO_working_3-way'!E102)</f>
        <v>1.6257149873597643</v>
      </c>
      <c r="I103" s="21">
        <f>IF(OR($A103="",$B103="",$C103=""),"",'MPTO_working_3-way'!F102)</f>
        <v>4.4249489867017893</v>
      </c>
      <c r="J103" s="22">
        <f>IF(OR($A103="",$B103="",$C103=""),"",'MPTO_working_3-way'!G102)</f>
        <v>6.2934751656549244</v>
      </c>
      <c r="K103" s="17">
        <f>IF(OR($A103="",$B103="",$C103=""),"",'OddsRatio_working_3-way'!H102)</f>
        <v>1.6358652401869509</v>
      </c>
      <c r="L103" s="21">
        <f>IF(OR($A103="",$B103="",$C103=""),"",'OddsRatio_working_3-way'!I102)</f>
        <v>4.4164284938858209</v>
      </c>
      <c r="M103" s="22">
        <f>IF(OR($A103="",$B103="",$C103=""),"",'OddsRatio_working_3-way'!J102)</f>
        <v>6.1623635601618556</v>
      </c>
      <c r="N103" s="29">
        <f t="shared" si="8"/>
        <v>60.389888121018402</v>
      </c>
      <c r="O103" s="30">
        <f t="shared" si="9"/>
        <v>23.026360218805575</v>
      </c>
      <c r="P103" s="30">
        <f t="shared" si="10"/>
        <v>16.583751660176034</v>
      </c>
      <c r="Q103" t="s">
        <v>170</v>
      </c>
      <c r="R103" t="s">
        <v>171</v>
      </c>
      <c r="S103" s="36">
        <v>44111</v>
      </c>
    </row>
    <row r="104" spans="1:19" ht="15" x14ac:dyDescent="0.25">
      <c r="A104">
        <v>1.62</v>
      </c>
      <c r="B104">
        <v>3.88</v>
      </c>
      <c r="C104">
        <v>5.97</v>
      </c>
      <c r="D104" s="20">
        <f t="shared" si="7"/>
        <v>4.25200969848607E-2</v>
      </c>
      <c r="E104" s="17">
        <f>IF(OR($A104="",$B104="",$C104=""),"",A104*'MPTO_working_3-way'!$I103)</f>
        <v>1.6888825571154744</v>
      </c>
      <c r="F104" s="21">
        <f>IF(OR($A104="",$B104="",$C104=""),"",B104*'MPTO_working_3-way'!$I103)</f>
        <v>4.0449779763012597</v>
      </c>
      <c r="G104" s="22">
        <f>IF(OR($A104="",$B104="",$C104=""),"",C104*'MPTO_working_3-way'!$I103)</f>
        <v>6.223844978999618</v>
      </c>
      <c r="H104" s="17">
        <f>IF(OR($A104="",$B104="",$C104=""),"",'MPTO_working_3-way'!E103)</f>
        <v>1.6580707169540274</v>
      </c>
      <c r="I104" s="21">
        <f>IF(OR($A104="",$B104="",$C104=""),"",'MPTO_working_3-way'!F103)</f>
        <v>4.1057882100025997</v>
      </c>
      <c r="J104" s="22">
        <f>IF(OR($A104="",$B104="",$C104=""),"",'MPTO_working_3-way'!G103)</f>
        <v>6.5218459493505447</v>
      </c>
      <c r="K104" s="17">
        <f>IF(OR($A104="",$B104="",$C104=""),"",'OddsRatio_working_3-way'!H103)</f>
        <v>1.668730125414432</v>
      </c>
      <c r="L104" s="21">
        <f>IF(OR($A104="",$B104="",$C104=""),"",'OddsRatio_working_3-way'!I103)</f>
        <v>4.1063592922476824</v>
      </c>
      <c r="M104" s="22">
        <f>IF(OR($A104="",$B104="",$C104=""),"",'OddsRatio_working_3-way'!J103)</f>
        <v>6.3606269730802021</v>
      </c>
      <c r="N104" s="29">
        <f t="shared" si="8"/>
        <v>59.210748301406412</v>
      </c>
      <c r="O104" s="30">
        <f t="shared" si="9"/>
        <v>24.722013466051131</v>
      </c>
      <c r="P104" s="30">
        <f t="shared" si="10"/>
        <v>16.067238232542447</v>
      </c>
      <c r="Q104" t="s">
        <v>172</v>
      </c>
      <c r="R104" t="s">
        <v>173</v>
      </c>
      <c r="S104" s="36">
        <v>44111</v>
      </c>
    </row>
    <row r="105" spans="1:19" ht="15" x14ac:dyDescent="0.25">
      <c r="A105">
        <v>4.21</v>
      </c>
      <c r="B105">
        <v>3.52</v>
      </c>
      <c r="C105">
        <v>1.94</v>
      </c>
      <c r="D105" s="20">
        <f t="shared" si="7"/>
        <v>3.7084517828083641E-2</v>
      </c>
      <c r="E105" s="17">
        <f>IF(OR($A105="",$B105="",$C105=""),"",A105*'MPTO_working_3-way'!$I104)</f>
        <v>4.3661258200562321</v>
      </c>
      <c r="F105" s="21">
        <f>IF(OR($A105="",$B105="",$C105=""),"",B105*'MPTO_working_3-way'!$I104)</f>
        <v>3.6505375027548546</v>
      </c>
      <c r="G105" s="22">
        <f>IF(OR($A105="",$B105="",$C105=""),"",C105*'MPTO_working_3-way'!$I104)</f>
        <v>2.0119439645864823</v>
      </c>
      <c r="H105" s="17">
        <f>IF(OR($A105="",$B105="",$C105=""),"",'MPTO_working_3-way'!E104)</f>
        <v>4.4411247477375149</v>
      </c>
      <c r="I105" s="21">
        <f>IF(OR($A105="",$B105="",$C105=""),"",'MPTO_working_3-way'!F104)</f>
        <v>3.6801317355212788</v>
      </c>
      <c r="J105" s="22">
        <f>IF(OR($A105="",$B105="",$C105=""),"",'MPTO_working_3-way'!G104)</f>
        <v>1.9876668785056448</v>
      </c>
      <c r="K105" s="17">
        <f>IF(OR($A105="",$B105="",$C105=""),"",'OddsRatio_working_3-way'!H104)</f>
        <v>4.4049502137365604</v>
      </c>
      <c r="L105" s="21">
        <f>IF(OR($A105="",$B105="",$C105=""),"",'OddsRatio_working_3-way'!I104)</f>
        <v>3.6730450276062716</v>
      </c>
      <c r="M105" s="22">
        <f>IF(OR($A105="",$B105="",$C105=""),"",'OddsRatio_working_3-way'!J104)</f>
        <v>1.9970882245832917</v>
      </c>
      <c r="N105" s="29">
        <f t="shared" si="8"/>
        <v>22.903600152941099</v>
      </c>
      <c r="O105" s="30">
        <f t="shared" si="9"/>
        <v>27.393226319284665</v>
      </c>
      <c r="P105" s="30">
        <f t="shared" si="10"/>
        <v>49.70317352777424</v>
      </c>
      <c r="Q105" t="s">
        <v>174</v>
      </c>
      <c r="R105" t="s">
        <v>175</v>
      </c>
      <c r="S105" s="36">
        <v>44111</v>
      </c>
    </row>
    <row r="106" spans="1:19" ht="15" x14ac:dyDescent="0.25">
      <c r="A106">
        <v>1.76</v>
      </c>
      <c r="B106">
        <v>3.81</v>
      </c>
      <c r="C106">
        <v>4.93</v>
      </c>
      <c r="D106" s="20">
        <f t="shared" si="7"/>
        <v>3.3488766375160184E-2</v>
      </c>
      <c r="E106" s="17">
        <f>IF(OR($A106="",$B106="",$C106=""),"",A106*'MPTO_working_3-way'!$I105)</f>
        <v>1.8189402288202818</v>
      </c>
      <c r="F106" s="21">
        <f>IF(OR($A106="",$B106="",$C106=""),"",B106*'MPTO_working_3-way'!$I105)</f>
        <v>3.9375921998893602</v>
      </c>
      <c r="G106" s="22">
        <f>IF(OR($A106="",$B106="",$C106=""),"",C106*'MPTO_working_3-way'!$I105)</f>
        <v>5.0950996182295398</v>
      </c>
      <c r="H106" s="17">
        <f>IF(OR($A106="",$B106="",$C106=""),"",'MPTO_working_3-way'!E105)</f>
        <v>1.7952712324109232</v>
      </c>
      <c r="I106" s="21">
        <f>IF(OR($A106="",$B106="",$C106=""),"",'MPTO_working_3-way'!F105)</f>
        <v>3.9792399949477009</v>
      </c>
      <c r="J106" s="22">
        <f>IF(OR($A106="",$B106="",$C106=""),"",'MPTO_working_3-way'!G105)</f>
        <v>5.2171145395815657</v>
      </c>
      <c r="K106" s="17">
        <f>IF(OR($A106="",$B106="",$C106=""),"",'OddsRatio_working_3-way'!H105)</f>
        <v>1.8039104635968635</v>
      </c>
      <c r="L106" s="21">
        <f>IF(OR($A106="",$B106="",$C106=""),"",'OddsRatio_working_3-way'!I105)</f>
        <v>3.9723531614568244</v>
      </c>
      <c r="M106" s="22">
        <f>IF(OR($A106="",$B106="",$C106=""),"",'OddsRatio_working_3-way'!J105)</f>
        <v>5.1570633183364114</v>
      </c>
      <c r="N106" s="29">
        <f t="shared" si="8"/>
        <v>54.977067643865041</v>
      </c>
      <c r="O106" s="30">
        <f t="shared" si="9"/>
        <v>25.396230722625322</v>
      </c>
      <c r="P106" s="30">
        <f t="shared" si="10"/>
        <v>19.626701633509629</v>
      </c>
      <c r="Q106" t="s">
        <v>176</v>
      </c>
      <c r="R106" t="s">
        <v>177</v>
      </c>
      <c r="S106" s="36">
        <v>44111</v>
      </c>
    </row>
    <row r="107" spans="1:19" ht="15" x14ac:dyDescent="0.25">
      <c r="A107">
        <v>1.22</v>
      </c>
      <c r="B107">
        <v>6.41</v>
      </c>
      <c r="C107">
        <v>14.81</v>
      </c>
      <c r="D107" s="20">
        <f t="shared" si="7"/>
        <v>4.3200316029156305E-2</v>
      </c>
      <c r="E107" s="17">
        <f>IF(OR($A107="",$B107="",$C107=""),"",A107*'MPTO_working_3-way'!$I106)</f>
        <v>1.2727043855555706</v>
      </c>
      <c r="F107" s="21">
        <f>IF(OR($A107="",$B107="",$C107=""),"",B107*'MPTO_working_3-way'!$I106)</f>
        <v>6.6869140257468924</v>
      </c>
      <c r="G107" s="22">
        <f>IF(OR($A107="",$B107="",$C107=""),"",C107*'MPTO_working_3-way'!$I106)</f>
        <v>15.449796680391806</v>
      </c>
      <c r="H107" s="17">
        <f>IF(OR($A107="",$B107="",$C107=""),"",'MPTO_working_3-way'!E106)</f>
        <v>1.2418163899347834</v>
      </c>
      <c r="I107" s="21">
        <f>IF(OR($A107="",$B107="",$C107=""),"",'MPTO_working_3-way'!F106)</f>
        <v>7.061840934080104</v>
      </c>
      <c r="J107" s="22">
        <f>IF(OR($A107="",$B107="",$C107=""),"",'MPTO_working_3-way'!G106)</f>
        <v>18.824649398160997</v>
      </c>
      <c r="K107" s="17">
        <f>IF(OR($A107="",$B107="",$C107=""),"",'OddsRatio_working_3-way'!H106)</f>
        <v>1.2498584335094021</v>
      </c>
      <c r="L107" s="21">
        <f>IF(OR($A107="",$B107="",$C107=""),"",'OddsRatio_working_3-way'!I106)</f>
        <v>7.1442460240266623</v>
      </c>
      <c r="M107" s="22">
        <f>IF(OR($A107="",$B107="",$C107=""),"",'OddsRatio_working_3-way'!J106)</f>
        <v>16.684295303476564</v>
      </c>
      <c r="N107" s="29">
        <f t="shared" si="8"/>
        <v>78.572841529376234</v>
      </c>
      <c r="O107" s="30">
        <f t="shared" si="9"/>
        <v>14.954581383126209</v>
      </c>
      <c r="P107" s="30">
        <f t="shared" si="10"/>
        <v>6.4725770874975694</v>
      </c>
      <c r="Q107" t="s">
        <v>178</v>
      </c>
      <c r="R107" t="s">
        <v>179</v>
      </c>
      <c r="S107" s="36">
        <v>44111</v>
      </c>
    </row>
    <row r="108" spans="1:19" ht="15" x14ac:dyDescent="0.25">
      <c r="A108" s="23">
        <v>2.06</v>
      </c>
      <c r="B108" s="23">
        <v>3.3</v>
      </c>
      <c r="C108" s="23">
        <v>4.1500000000000004</v>
      </c>
      <c r="D108" s="20">
        <f t="shared" si="7"/>
        <v>2.9431051655873119E-2</v>
      </c>
      <c r="E108" s="17">
        <f>IF(OR($A108="",$B108="",$C108=""),"",A108*'MPTO_working_3-way'!$I107)</f>
        <v>2.1206279664110985</v>
      </c>
      <c r="F108" s="21">
        <f>IF(OR($A108="",$B108="",$C108=""),"",B108*'MPTO_working_3-way'!$I107)</f>
        <v>3.3971224704643812</v>
      </c>
      <c r="G108" s="22">
        <f>IF(OR($A108="",$B108="",$C108=""),"",C108*'MPTO_working_3-way'!$I107)</f>
        <v>4.2721388643718736</v>
      </c>
      <c r="H108" s="17">
        <f>IF(OR($A108="",$B108="",$C108=""),"",'MPTO_working_3-way'!E107)</f>
        <v>2.1024898955898315</v>
      </c>
      <c r="I108" s="21">
        <f>IF(OR($A108="",$B108="",$C108=""),"",'MPTO_working_3-way'!F107)</f>
        <v>3.4104091196653856</v>
      </c>
      <c r="J108" s="22">
        <f>IF(OR($A108="",$B108="",$C108=""),"",'MPTO_working_3-way'!G107)</f>
        <v>4.3261295153779695</v>
      </c>
      <c r="K108" s="17">
        <f>IF(OR($A108="",$B108="",$C108=""),"",'OddsRatio_working_3-way'!H107)</f>
        <v>2.1099184693524102</v>
      </c>
      <c r="L108" s="21">
        <f>IF(OR($A108="",$B108="",$C108=""),"",'OddsRatio_working_3-way'!I107)</f>
        <v>3.4083136599156072</v>
      </c>
      <c r="M108" s="22">
        <f>IF(OR($A108="",$B108="",$C108=""),"",'OddsRatio_working_3-way'!J107)</f>
        <v>4.298342621188767</v>
      </c>
      <c r="N108" s="29">
        <f t="shared" ref="N108:N116" si="11">(1/E108)* 100</f>
        <v>47.155843261483376</v>
      </c>
      <c r="O108" s="30">
        <f t="shared" ref="O108:O116" si="12">(1/F108)* 100</f>
        <v>29.43667791474417</v>
      </c>
      <c r="P108" s="30">
        <f t="shared" ref="P108:P116" si="13">(1/G108)* 100</f>
        <v>23.407478823772472</v>
      </c>
      <c r="Q108" s="23" t="s">
        <v>71</v>
      </c>
      <c r="R108" s="23" t="s">
        <v>134</v>
      </c>
    </row>
    <row r="109" spans="1:19" ht="15" x14ac:dyDescent="0.25">
      <c r="A109">
        <v>2.33</v>
      </c>
      <c r="B109">
        <v>3.38</v>
      </c>
      <c r="C109">
        <v>3.28</v>
      </c>
      <c r="D109" s="20">
        <f t="shared" si="7"/>
        <v>2.9920586302391472E-2</v>
      </c>
      <c r="E109" s="17">
        <f>IF(OR($A109="",$B109="",$C109=""),"",A109*'MPTO_working_3-way'!$I108)</f>
        <v>2.3997149660845722</v>
      </c>
      <c r="F109" s="21">
        <f>IF(OR($A109="",$B109="",$C109=""),"",B109*'MPTO_working_3-way'!$I108)</f>
        <v>3.4811315817020829</v>
      </c>
      <c r="G109" s="22">
        <f>IF(OR($A109="",$B109="",$C109=""),"",C109*'MPTO_working_3-way'!$I108)</f>
        <v>3.3781395230718436</v>
      </c>
      <c r="H109" s="17">
        <f>IF(OR($A109="",$B109="",$C109=""),"",'MPTO_working_3-way'!E108)</f>
        <v>2.3854334711801082</v>
      </c>
      <c r="I109" s="21">
        <f>IF(OR($A109="",$B109="",$C109=""),"",'MPTO_working_3-way'!F108)</f>
        <v>3.4979166132534383</v>
      </c>
      <c r="J109" s="22">
        <f>IF(OR($A109="",$B109="",$C109=""),"",'MPTO_working_3-way'!G108)</f>
        <v>3.3909280195360738</v>
      </c>
      <c r="K109" s="17">
        <f>IF(OR($A109="",$B109="",$C109=""),"",'OddsRatio_working_3-way'!H108)</f>
        <v>2.3916269090241058</v>
      </c>
      <c r="L109" s="21">
        <f>IF(OR($A109="",$B109="",$C109=""),"",'OddsRatio_working_3-way'!I108)</f>
        <v>3.4902797319378727</v>
      </c>
      <c r="M109" s="22">
        <f>IF(OR($A109="",$B109="",$C109=""),"",'OddsRatio_working_3-way'!J108)</f>
        <v>3.3856461297556102</v>
      </c>
      <c r="N109" s="29">
        <f t="shared" si="11"/>
        <v>41.6716157599176</v>
      </c>
      <c r="O109" s="30">
        <f t="shared" si="12"/>
        <v>28.726291337457997</v>
      </c>
      <c r="P109" s="30">
        <f t="shared" si="13"/>
        <v>29.602092902624399</v>
      </c>
      <c r="Q109" t="s">
        <v>136</v>
      </c>
      <c r="R109" t="s">
        <v>34</v>
      </c>
    </row>
    <row r="110" spans="1:19" ht="15" x14ac:dyDescent="0.25">
      <c r="A110">
        <v>2.68</v>
      </c>
      <c r="B110">
        <v>3.51</v>
      </c>
      <c r="C110">
        <v>2.69</v>
      </c>
      <c r="D110" s="20">
        <f t="shared" si="7"/>
        <v>2.978182515440464E-2</v>
      </c>
      <c r="E110" s="17">
        <f>IF(OR($A110="",$B110="",$C110=""),"",A110*'MPTO_working_3-way'!$I109)</f>
        <v>2.7598152914138048</v>
      </c>
      <c r="F110" s="21">
        <f>IF(OR($A110="",$B110="",$C110=""),"",B110*'MPTO_working_3-way'!$I109)</f>
        <v>3.6145342062919599</v>
      </c>
      <c r="G110" s="22">
        <f>IF(OR($A110="",$B110="",$C110=""),"",C110*'MPTO_working_3-way'!$I109)</f>
        <v>2.7701131096653486</v>
      </c>
      <c r="H110" s="17">
        <f>IF(OR($A110="",$B110="",$C110=""),"",'MPTO_working_3-way'!E109)</f>
        <v>2.7532504969155047</v>
      </c>
      <c r="I110" s="21">
        <f>IF(OR($A110="",$B110="",$C110=""),"",'MPTO_working_3-way'!F109)</f>
        <v>3.6367205659559509</v>
      </c>
      <c r="J110" s="22">
        <f>IF(OR($A110="",$B110="",$C110=""),"",'MPTO_working_3-way'!G109)</f>
        <v>2.7638056894303493</v>
      </c>
      <c r="K110" s="17">
        <f>IF(OR($A110="",$B110="",$C110=""),"",'OddsRatio_working_3-way'!H109)</f>
        <v>2.7567726674483191</v>
      </c>
      <c r="L110" s="21">
        <f>IF(OR($A110="",$B110="",$C110=""),"",'OddsRatio_working_3-way'!I109)</f>
        <v>3.6247020210090946</v>
      </c>
      <c r="M110" s="22">
        <f>IF(OR($A110="",$B110="",$C110=""),"",'OddsRatio_working_3-way'!J109)</f>
        <v>2.7672296476117015</v>
      </c>
      <c r="N110" s="29">
        <f t="shared" si="11"/>
        <v>36.234308981153504</v>
      </c>
      <c r="O110" s="30">
        <f t="shared" si="12"/>
        <v>27.666082071080172</v>
      </c>
      <c r="P110" s="30">
        <f t="shared" si="13"/>
        <v>36.09960894776632</v>
      </c>
      <c r="Q110" t="s">
        <v>133</v>
      </c>
      <c r="R110" t="s">
        <v>38</v>
      </c>
    </row>
    <row r="111" spans="1:19" ht="15" x14ac:dyDescent="0.25">
      <c r="A111">
        <v>5.24</v>
      </c>
      <c r="B111">
        <v>3.83</v>
      </c>
      <c r="C111">
        <v>1.72</v>
      </c>
      <c r="D111" s="20">
        <f t="shared" si="7"/>
        <v>3.3331649237823058E-2</v>
      </c>
      <c r="E111" s="17">
        <f>IF(OR($A111="",$B111="",$C111=""),"",A111*'MPTO_working_3-way'!$I110)</f>
        <v>5.4146578420061928</v>
      </c>
      <c r="F111" s="21">
        <f>IF(OR($A111="",$B111="",$C111=""),"",B111*'MPTO_working_3-way'!$I110)</f>
        <v>3.9576602165808623</v>
      </c>
      <c r="G111" s="22">
        <f>IF(OR($A111="",$B111="",$C111=""),"",C111*'MPTO_working_3-way'!$I110)</f>
        <v>1.7773304366890557</v>
      </c>
      <c r="H111" s="17">
        <f>IF(OR($A111="",$B111="",$C111=""),"",'MPTO_working_3-way'!E110)</f>
        <v>5.5639278787962132</v>
      </c>
      <c r="I111" s="21">
        <f>IF(OR($A111="",$B111="",$C111=""),"",'MPTO_working_3-way'!F110)</f>
        <v>4.0002231164735971</v>
      </c>
      <c r="J111" s="22">
        <f>IF(OR($A111="",$B111="",$C111=""),"",'MPTO_working_3-way'!G110)</f>
        <v>1.7535098280604182</v>
      </c>
      <c r="K111" s="17">
        <f>IF(OR($A111="",$B111="",$C111=""),"",'OddsRatio_working_3-way'!H110)</f>
        <v>5.4879688951583807</v>
      </c>
      <c r="L111" s="21">
        <f>IF(OR($A111="",$B111="",$C111=""),"",'OddsRatio_working_3-way'!I110)</f>
        <v>3.9955075408722216</v>
      </c>
      <c r="M111" s="22">
        <f>IF(OR($A111="",$B111="",$C111=""),"",'OddsRatio_working_3-way'!J110)</f>
        <v>1.7621079255929324</v>
      </c>
      <c r="N111" s="29">
        <f t="shared" si="11"/>
        <v>18.468387646623459</v>
      </c>
      <c r="O111" s="30">
        <f t="shared" si="12"/>
        <v>25.267454639244626</v>
      </c>
      <c r="P111" s="30">
        <f t="shared" si="13"/>
        <v>56.264157714131926</v>
      </c>
      <c r="Q111" t="s">
        <v>132</v>
      </c>
      <c r="R111" t="s">
        <v>39</v>
      </c>
    </row>
    <row r="112" spans="1:19" ht="15" x14ac:dyDescent="0.25">
      <c r="A112">
        <v>1.99</v>
      </c>
      <c r="B112">
        <v>3.27</v>
      </c>
      <c r="C112">
        <v>4.3600000000000003</v>
      </c>
      <c r="D112" s="20">
        <f t="shared" si="7"/>
        <v>3.768075853272479E-2</v>
      </c>
      <c r="E112" s="17">
        <f>IF(OR($A112="",$B112="",$C112=""),"",A112*'MPTO_working_3-way'!$I111)</f>
        <v>2.0649847094801221</v>
      </c>
      <c r="F112" s="21">
        <f>IF(OR($A112="",$B112="",$C112=""),"",B112*'MPTO_working_3-way'!$I111)</f>
        <v>3.3932160804020102</v>
      </c>
      <c r="G112" s="22">
        <f>IF(OR($A112="",$B112="",$C112=""),"",C112*'MPTO_working_3-way'!$I111)</f>
        <v>4.5242881072026808</v>
      </c>
      <c r="H112" s="17">
        <f>IF(OR($A112="",$B112="",$C112=""),"",'MPTO_working_3-way'!E111)</f>
        <v>2.0410149715623955</v>
      </c>
      <c r="I112" s="21">
        <f>IF(OR($A112="",$B112="",$C112=""),"",'MPTO_working_3-way'!F111)</f>
        <v>3.4100579932923423</v>
      </c>
      <c r="J112" s="22">
        <f>IF(OR($A112="",$B112="",$C112=""),"",'MPTO_working_3-way'!G111)</f>
        <v>4.6125983507785371</v>
      </c>
      <c r="K112" s="17">
        <f>IF(OR($A112="",$B112="",$C112=""),"",'OddsRatio_working_3-way'!H111)</f>
        <v>2.0506556077532578</v>
      </c>
      <c r="L112" s="21">
        <f>IF(OR($A112="",$B112="",$C112=""),"",'OddsRatio_working_3-way'!I111)</f>
        <v>3.4090790197978733</v>
      </c>
      <c r="M112" s="22">
        <f>IF(OR($A112="",$B112="",$C112=""),"",'OddsRatio_working_3-way'!J111)</f>
        <v>4.5658614566171174</v>
      </c>
      <c r="N112" s="29">
        <f t="shared" si="11"/>
        <v>48.426508700481307</v>
      </c>
      <c r="O112" s="30">
        <f t="shared" si="12"/>
        <v>29.470566456867825</v>
      </c>
      <c r="P112" s="30">
        <f t="shared" si="13"/>
        <v>22.102924842650868</v>
      </c>
      <c r="Q112" t="s">
        <v>139</v>
      </c>
      <c r="R112" t="s">
        <v>80</v>
      </c>
    </row>
    <row r="113" spans="1:18" ht="15" x14ac:dyDescent="0.25">
      <c r="A113">
        <v>4.67</v>
      </c>
      <c r="B113">
        <v>3.97</v>
      </c>
      <c r="C113">
        <v>1.74</v>
      </c>
      <c r="D113" s="20">
        <f t="shared" si="7"/>
        <v>4.0734574756537745E-2</v>
      </c>
      <c r="E113" s="17">
        <f>IF(OR($A113="",$B113="",$C113=""),"",A113*'MPTO_working_3-way'!$I112)</f>
        <v>4.8602304641130312</v>
      </c>
      <c r="F113" s="21">
        <f>IF(OR($A113="",$B113="",$C113=""),"",B113*'MPTO_working_3-way'!$I112)</f>
        <v>4.1317162617834553</v>
      </c>
      <c r="G113" s="22">
        <f>IF(OR($A113="",$B113="",$C113=""),"",C113*'MPTO_working_3-way'!$I112)</f>
        <v>1.8108781600763757</v>
      </c>
      <c r="H113" s="17">
        <f>IF(OR($A113="",$B113="",$C113=""),"",'MPTO_working_3-way'!E112)</f>
        <v>4.9861740691047176</v>
      </c>
      <c r="I113" s="21">
        <f>IF(OR($A113="",$B113="",$C113=""),"",'MPTO_working_3-way'!F112)</f>
        <v>4.196197807722962</v>
      </c>
      <c r="J113" s="22">
        <f>IF(OR($A113="",$B113="",$C113=""),"",'MPTO_working_3-way'!G112)</f>
        <v>1.7821040862322439</v>
      </c>
      <c r="K113" s="17">
        <f>IF(OR($A113="",$B113="",$C113=""),"",'OddsRatio_working_3-way'!H112)</f>
        <v>4.9296950733950959</v>
      </c>
      <c r="L113" s="21">
        <f>IF(OR($A113="",$B113="",$C113=""),"",'OddsRatio_working_3-way'!I112)</f>
        <v>4.1801619531289997</v>
      </c>
      <c r="M113" s="22">
        <f>IF(OR($A113="",$B113="",$C113=""),"",'OddsRatio_working_3-way'!J112)</f>
        <v>1.7923635842813002</v>
      </c>
      <c r="N113" s="29">
        <f t="shared" si="11"/>
        <v>20.575156001012708</v>
      </c>
      <c r="O113" s="30">
        <f t="shared" si="12"/>
        <v>24.203017260637107</v>
      </c>
      <c r="P113" s="30">
        <f t="shared" si="13"/>
        <v>55.221826738350188</v>
      </c>
      <c r="Q113" t="s">
        <v>81</v>
      </c>
      <c r="R113" t="s">
        <v>138</v>
      </c>
    </row>
    <row r="114" spans="1:18" ht="15" x14ac:dyDescent="0.25">
      <c r="A114">
        <v>3.71</v>
      </c>
      <c r="B114">
        <v>3.55</v>
      </c>
      <c r="C114">
        <v>1.98</v>
      </c>
      <c r="D114" s="20">
        <f t="shared" si="7"/>
        <v>5.6282424871316739E-2</v>
      </c>
      <c r="E114" s="17">
        <f>IF(OR($A114="",$B114="",$C114=""),"",A114*'MPTO_working_3-way'!$I113)</f>
        <v>3.9188077962725849</v>
      </c>
      <c r="F114" s="21">
        <f>IF(OR($A114="",$B114="",$C114=""),"",B114*'MPTO_working_3-way'!$I113)</f>
        <v>3.7498026082931744</v>
      </c>
      <c r="G114" s="22">
        <f>IF(OR($A114="",$B114="",$C114=""),"",C114*'MPTO_working_3-way'!$I113)</f>
        <v>2.091439201245207</v>
      </c>
      <c r="H114" s="17">
        <f>IF(OR($A114="",$B114="",$C114=""),"",'MPTO_working_3-way'!E113)</f>
        <v>3.9875433820489934</v>
      </c>
      <c r="I114" s="21">
        <f>IF(OR($A114="",$B114="",$C114=""),"",'MPTO_working_3-way'!F113)</f>
        <v>3.8033033069530942</v>
      </c>
      <c r="J114" s="22">
        <f>IF(OR($A114="",$B114="",$C114=""),"",'MPTO_working_3-way'!G113)</f>
        <v>2.056387389374192</v>
      </c>
      <c r="K114" s="17">
        <f>IF(OR($A114="",$B114="",$C114=""),"",'OddsRatio_working_3-way'!H113)</f>
        <v>3.958627102990377</v>
      </c>
      <c r="L114" s="21">
        <f>IF(OR($A114="",$B114="",$C114=""),"",'OddsRatio_working_3-way'!I113)</f>
        <v>3.7839480120389153</v>
      </c>
      <c r="M114" s="22">
        <f>IF(OR($A114="",$B114="",$C114=""),"",'OddsRatio_working_3-way'!J113)</f>
        <v>2.0699094320777012</v>
      </c>
      <c r="N114" s="29">
        <f t="shared" si="11"/>
        <v>25.517964952278611</v>
      </c>
      <c r="O114" s="30">
        <f t="shared" si="12"/>
        <v>26.668070414916517</v>
      </c>
      <c r="P114" s="30">
        <f t="shared" si="13"/>
        <v>47.813964632804876</v>
      </c>
      <c r="Q114" t="s">
        <v>91</v>
      </c>
      <c r="R114" t="s">
        <v>92</v>
      </c>
    </row>
    <row r="115" spans="1:18" ht="15" x14ac:dyDescent="0.25">
      <c r="A115">
        <v>1.56</v>
      </c>
      <c r="B115">
        <v>4.12</v>
      </c>
      <c r="C115">
        <v>5.53</v>
      </c>
      <c r="D115" s="20">
        <f t="shared" si="7"/>
        <v>6.4575914029029402E-2</v>
      </c>
      <c r="E115" s="17">
        <f>IF(OR($A115="",$B115="",$C115=""),"",A115*'MPTO_working_3-way'!$I114)</f>
        <v>1.660738425885286</v>
      </c>
      <c r="F115" s="21">
        <f>IF(OR($A115="",$B115="",$C115=""),"",B115*'MPTO_working_3-way'!$I114)</f>
        <v>4.3860527657996009</v>
      </c>
      <c r="G115" s="22">
        <f>IF(OR($A115="",$B115="",$C115=""),"",C115*'MPTO_working_3-way'!$I114)</f>
        <v>5.8871048045805328</v>
      </c>
      <c r="H115" s="17">
        <f>IF(OR($A115="",$B115="",$C115=""),"",'MPTO_working_3-way'!E114)</f>
        <v>1.6142041276248185</v>
      </c>
      <c r="I115" s="21">
        <f>IF(OR($A115="",$B115="",$C115=""),"",'MPTO_working_3-way'!F114)</f>
        <v>4.5209358269180147</v>
      </c>
      <c r="J115" s="22">
        <f>IF(OR($A115="",$B115="",$C115=""),"",'MPTO_working_3-way'!G114)</f>
        <v>6.277206916397196</v>
      </c>
      <c r="K115" s="17">
        <f>IF(OR($A115="",$B115="",$C115=""),"",'OddsRatio_working_3-way'!H114)</f>
        <v>1.6291500833412165</v>
      </c>
      <c r="L115" s="21">
        <f>IF(OR($A115="",$B115="",$C115=""),"",'OddsRatio_working_3-way'!I114)</f>
        <v>4.5052647500439198</v>
      </c>
      <c r="M115" s="22">
        <f>IF(OR($A115="",$B115="",$C115=""),"",'OddsRatio_working_3-way'!J114)</f>
        <v>6.0893747813137686</v>
      </c>
      <c r="N115" s="29">
        <f t="shared" si="11"/>
        <v>60.214178489121927</v>
      </c>
      <c r="O115" s="30">
        <f t="shared" si="12"/>
        <v>22.799543311415103</v>
      </c>
      <c r="P115" s="30">
        <f t="shared" si="13"/>
        <v>16.986278199462966</v>
      </c>
      <c r="Q115" t="s">
        <v>89</v>
      </c>
      <c r="R115" t="s">
        <v>90</v>
      </c>
    </row>
    <row r="116" spans="1:18" ht="15" x14ac:dyDescent="0.25">
      <c r="A116">
        <v>1.68</v>
      </c>
      <c r="B116">
        <v>4.05</v>
      </c>
      <c r="C116">
        <v>5.14</v>
      </c>
      <c r="D116" s="20">
        <f t="shared" si="7"/>
        <v>3.6704204667888263E-2</v>
      </c>
      <c r="E116" s="17">
        <f>IF(OR($A116="",$B116="",$C116=""),"",A116*'MPTO_working_3-way'!$I115)</f>
        <v>1.7416630638420523</v>
      </c>
      <c r="F116" s="21">
        <f>IF(OR($A116="",$B116="",$C116=""),"",B116*'MPTO_working_3-way'!$I115)</f>
        <v>4.1986520289049469</v>
      </c>
      <c r="G116" s="22">
        <f>IF(OR($A116="",$B116="",$C116=""),"",C116*'MPTO_working_3-way'!$I115)</f>
        <v>5.3286596119929452</v>
      </c>
      <c r="H116" s="17">
        <f>IF(OR($A116="",$B116="",$C116=""),"",'MPTO_working_3-way'!E115)</f>
        <v>1.7152559796597402</v>
      </c>
      <c r="I116" s="21">
        <f>IF(OR($A116="",$B116="",$C116=""),"",'MPTO_working_3-way'!F115)</f>
        <v>4.2611424923117411</v>
      </c>
      <c r="J116" s="22">
        <f>IF(OR($A116="",$B116="",$C116=""),"",'MPTO_working_3-way'!G115)</f>
        <v>5.4849281381153423</v>
      </c>
      <c r="K116" s="17">
        <f>IF(OR($A116="",$B116="",$C116=""),"",'OddsRatio_working_3-way'!H115)</f>
        <v>1.7245075315803347</v>
      </c>
      <c r="L116" s="21">
        <f>IF(OR($A116="",$B116="",$C116=""),"",'OddsRatio_working_3-way'!I115)</f>
        <v>4.2496293695882654</v>
      </c>
      <c r="M116" s="22">
        <f>IF(OR($A116="",$B116="",$C116=""),"",'OddsRatio_working_3-way'!J115)</f>
        <v>5.4109723246214489</v>
      </c>
      <c r="N116" s="29">
        <f t="shared" si="11"/>
        <v>57.416386714548132</v>
      </c>
      <c r="O116" s="30">
        <f t="shared" si="12"/>
        <v>23.817167822331079</v>
      </c>
      <c r="P116" s="30">
        <f t="shared" si="13"/>
        <v>18.766445463120789</v>
      </c>
      <c r="Q116" t="s">
        <v>96</v>
      </c>
      <c r="R116" t="s">
        <v>140</v>
      </c>
    </row>
    <row r="117" spans="1:18" ht="15" x14ac:dyDescent="0.25">
      <c r="A117">
        <v>1.78</v>
      </c>
      <c r="B117">
        <v>3.91</v>
      </c>
      <c r="C117">
        <v>4.6399999999999997</v>
      </c>
      <c r="D117" s="20">
        <f t="shared" si="7"/>
        <v>3.3069469891623848E-2</v>
      </c>
      <c r="E117" s="17">
        <f>IF(OR($A117="",$B117="",$C117=""),"",A117*'MPTO_working_3-way'!$I116)</f>
        <v>1.8388636564070904</v>
      </c>
      <c r="F117" s="21">
        <f>IF(OR($A117="",$B117="",$C117=""),"",B117*'MPTO_working_3-way'!$I116)</f>
        <v>4.0393016272762496</v>
      </c>
      <c r="G117" s="22">
        <f>IF(OR($A117="",$B117="",$C117=""),"",C117*'MPTO_working_3-way'!$I116)</f>
        <v>4.7934423402971342</v>
      </c>
      <c r="H117" s="17">
        <f>IF(OR($A117="",$B117="",$C117=""),"",'MPTO_working_3-way'!E116)</f>
        <v>1.8156247708926763</v>
      </c>
      <c r="I117" s="21">
        <f>IF(OR($A117="",$B117="",$C117=""),"",'MPTO_working_3-way'!F116)</f>
        <v>4.086113717642319</v>
      </c>
      <c r="J117" s="22">
        <f>IF(OR($A117="",$B117="",$C117=""),"",'MPTO_working_3-way'!G116)</f>
        <v>4.8901169988782245</v>
      </c>
      <c r="K117" s="17">
        <f>IF(OR($A117="",$B117="",$C117=""),"",'OddsRatio_working_3-way'!H116)</f>
        <v>1.8241098037658809</v>
      </c>
      <c r="L117" s="21">
        <f>IF(OR($A117="",$B117="",$C117=""),"",'OddsRatio_working_3-way'!I116)</f>
        <v>4.0745634986650163</v>
      </c>
      <c r="M117" s="22">
        <f>IF(OR($A117="",$B117="",$C117=""),"",'OddsRatio_working_3-way'!J116)</f>
        <v>4.8458457509074426</v>
      </c>
      <c r="N117" s="29">
        <f t="shared" ref="N117:N146" si="14">(1/E117)* 100</f>
        <v>54.381410852062572</v>
      </c>
      <c r="O117" s="30">
        <f t="shared" ref="O117:O146" si="15">(1/F117)* 100</f>
        <v>24.756754812447916</v>
      </c>
      <c r="P117" s="30">
        <f t="shared" ref="P117:P146" si="16">(1/G117)* 100</f>
        <v>20.861834335489522</v>
      </c>
      <c r="Q117" t="s">
        <v>95</v>
      </c>
      <c r="R117" t="s">
        <v>50</v>
      </c>
    </row>
    <row r="118" spans="1:18" ht="15" x14ac:dyDescent="0.25">
      <c r="A118">
        <v>2.08</v>
      </c>
      <c r="B118">
        <v>3.61</v>
      </c>
      <c r="C118">
        <v>3.62</v>
      </c>
      <c r="D118" s="20">
        <f t="shared" si="7"/>
        <v>3.4020634941190231E-2</v>
      </c>
      <c r="E118" s="17">
        <f>IF(OR($A118="",$B118="",$C118=""),"",A118*'MPTO_working_3-way'!$I117)</f>
        <v>2.1507629206776757</v>
      </c>
      <c r="F118" s="21">
        <f>IF(OR($A118="",$B118="",$C118=""),"",B118*'MPTO_working_3-way'!$I117)</f>
        <v>3.7328144921376967</v>
      </c>
      <c r="G118" s="22">
        <f>IF(OR($A118="",$B118="",$C118=""),"",C118*'MPTO_working_3-way'!$I117)</f>
        <v>3.7431546984871087</v>
      </c>
      <c r="H118" s="17">
        <f>IF(OR($A118="",$B118="",$C118=""),"",'MPTO_working_3-way'!E117)</f>
        <v>2.1302475119028661</v>
      </c>
      <c r="I118" s="21">
        <f>IF(OR($A118="",$B118="",$C118=""),"",'MPTO_working_3-way'!F117)</f>
        <v>3.7640951445103359</v>
      </c>
      <c r="J118" s="22">
        <f>IF(OR($A118="",$B118="",$C118=""),"",'MPTO_working_3-way'!G117)</f>
        <v>3.7749683635365732</v>
      </c>
      <c r="K118" s="17">
        <f>IF(OR($A118="",$B118="",$C118=""),"",'OddsRatio_working_3-way'!H117)</f>
        <v>2.1385148756309902</v>
      </c>
      <c r="L118" s="21">
        <f>IF(OR($A118="",$B118="",$C118=""),"",'OddsRatio_working_3-way'!I117)</f>
        <v>3.7514109494415591</v>
      </c>
      <c r="M118" s="22">
        <f>IF(OR($A118="",$B118="",$C118=""),"",'OddsRatio_working_3-way'!J117)</f>
        <v>3.7619527538455491</v>
      </c>
      <c r="N118" s="29">
        <f t="shared" si="14"/>
        <v>46.495129257896714</v>
      </c>
      <c r="O118" s="30">
        <f t="shared" si="15"/>
        <v>26.789437356350465</v>
      </c>
      <c r="P118" s="30">
        <f t="shared" si="16"/>
        <v>26.715433385752814</v>
      </c>
      <c r="Q118" t="s">
        <v>94</v>
      </c>
      <c r="R118" t="s">
        <v>142</v>
      </c>
    </row>
    <row r="119" spans="1:18" ht="15" x14ac:dyDescent="0.25">
      <c r="A119">
        <v>2.74</v>
      </c>
      <c r="B119">
        <v>3.42</v>
      </c>
      <c r="C119">
        <v>2.66</v>
      </c>
      <c r="D119" s="20">
        <f t="shared" si="7"/>
        <v>3.3301014092408598E-2</v>
      </c>
      <c r="E119" s="17">
        <f>IF(OR($A119="",$B119="",$C119=""),"",A119*'MPTO_working_3-way'!$I118)</f>
        <v>2.8312447786131996</v>
      </c>
      <c r="F119" s="21">
        <f>IF(OR($A119="",$B119="",$C119=""),"",B119*'MPTO_working_3-way'!$I118)</f>
        <v>3.5338894681960373</v>
      </c>
      <c r="G119" s="22">
        <f>IF(OR($A119="",$B119="",$C119=""),"",C119*'MPTO_working_3-way'!$I118)</f>
        <v>2.7485806974858069</v>
      </c>
      <c r="H119" s="17">
        <f>IF(OR($A119="",$B119="",$C119=""),"",'MPTO_working_3-way'!E118)</f>
        <v>2.8259510939806649</v>
      </c>
      <c r="I119" s="21">
        <f>IF(OR($A119="",$B119="",$C119=""),"",'MPTO_working_3-way'!F118)</f>
        <v>3.5549574026837392</v>
      </c>
      <c r="J119" s="22">
        <f>IF(OR($A119="",$B119="",$C119=""),"",'MPTO_working_3-way'!G118)</f>
        <v>2.7409311991264089</v>
      </c>
      <c r="K119" s="17">
        <f>IF(OR($A119="",$B119="",$C119=""),"",'OddsRatio_working_3-way'!H118)</f>
        <v>2.8289369528737183</v>
      </c>
      <c r="L119" s="21">
        <f>IF(OR($A119="",$B119="",$C119=""),"",'OddsRatio_working_3-way'!I118)</f>
        <v>3.5436939229622983</v>
      </c>
      <c r="M119" s="22">
        <f>IF(OR($A119="",$B119="",$C119=""),"",'OddsRatio_working_3-way'!J118)</f>
        <v>2.7448478975691795</v>
      </c>
      <c r="N119" s="29">
        <f t="shared" si="14"/>
        <v>35.320153437592211</v>
      </c>
      <c r="O119" s="30">
        <f t="shared" si="15"/>
        <v>28.297432871053406</v>
      </c>
      <c r="P119" s="30">
        <f t="shared" si="16"/>
        <v>36.38241369135438</v>
      </c>
      <c r="Q119" t="s">
        <v>103</v>
      </c>
      <c r="R119" t="s">
        <v>100</v>
      </c>
    </row>
    <row r="120" spans="1:18" ht="15" x14ac:dyDescent="0.25">
      <c r="A120">
        <v>2.4300000000000002</v>
      </c>
      <c r="B120">
        <v>3.06</v>
      </c>
      <c r="C120">
        <v>3.4</v>
      </c>
      <c r="D120" s="20">
        <f t="shared" si="7"/>
        <v>3.2437666424594447E-2</v>
      </c>
      <c r="E120" s="17">
        <f>IF(OR($A120="",$B120="",$C120=""),"",A120*'MPTO_working_3-way'!$I119)</f>
        <v>2.5088235294117647</v>
      </c>
      <c r="F120" s="21">
        <f>IF(OR($A120="",$B120="",$C120=""),"",B120*'MPTO_working_3-way'!$I119)</f>
        <v>3.159259259259259</v>
      </c>
      <c r="G120" s="22">
        <f>IF(OR($A120="",$B120="",$C120=""),"",C120*'MPTO_working_3-way'!$I119)</f>
        <v>3.5102880658436209</v>
      </c>
      <c r="H120" s="17">
        <f>IF(OR($A120="",$B120="",$C120=""),"",'MPTO_working_3-way'!E119)</f>
        <v>2.4955698751510274</v>
      </c>
      <c r="I120" s="21">
        <f>IF(OR($A120="",$B120="",$C120=""),"",'MPTO_working_3-way'!F119)</f>
        <v>3.1647088866189987</v>
      </c>
      <c r="J120" s="22">
        <f>IF(OR($A120="",$B120="",$C120=""),"",'MPTO_working_3-way'!G119)</f>
        <v>3.529763600113927</v>
      </c>
      <c r="K120" s="17">
        <f>IF(OR($A120="",$B120="",$C120=""),"",'OddsRatio_working_3-way'!H119)</f>
        <v>2.5015150291461805</v>
      </c>
      <c r="L120" s="21">
        <f>IF(OR($A120="",$B120="",$C120=""),"",'OddsRatio_working_3-way'!I119)</f>
        <v>3.1630216503784139</v>
      </c>
      <c r="M120" s="22">
        <f>IF(OR($A120="",$B120="",$C120=""),"",'OddsRatio_working_3-way'!J119)</f>
        <v>3.5200252237418419</v>
      </c>
      <c r="N120" s="29">
        <f t="shared" si="14"/>
        <v>39.859320046893323</v>
      </c>
      <c r="O120" s="30">
        <f t="shared" si="15"/>
        <v>31.65298944900352</v>
      </c>
      <c r="P120" s="30">
        <f t="shared" si="16"/>
        <v>28.48769050410317</v>
      </c>
      <c r="Q120" t="s">
        <v>141</v>
      </c>
      <c r="R120" t="s">
        <v>99</v>
      </c>
    </row>
    <row r="121" spans="1:18" ht="15" x14ac:dyDescent="0.25">
      <c r="A121">
        <v>2.1800000000000002</v>
      </c>
      <c r="B121">
        <v>3.45</v>
      </c>
      <c r="C121">
        <v>3.5</v>
      </c>
      <c r="D121" s="20">
        <f t="shared" si="7"/>
        <v>3.4284954508329024E-2</v>
      </c>
      <c r="E121" s="17">
        <f>IF(OR($A121="",$B121="",$C121=""),"",A121*'MPTO_working_3-way'!$I120)</f>
        <v>2.2547412008281573</v>
      </c>
      <c r="F121" s="21">
        <f>IF(OR($A121="",$B121="",$C121=""),"",B121*'MPTO_working_3-way'!$I120)</f>
        <v>3.5682830930537355</v>
      </c>
      <c r="G121" s="22">
        <f>IF(OR($A121="",$B121="",$C121=""),"",C121*'MPTO_working_3-way'!$I120)</f>
        <v>3.6199973407791517</v>
      </c>
      <c r="H121" s="17">
        <f>IF(OR($A121="",$B121="",$C121=""),"",'MPTO_working_3-way'!E120)</f>
        <v>2.2356996248849885</v>
      </c>
      <c r="I121" s="21">
        <f>IF(OR($A121="",$B121="",$C121=""),"",'MPTO_working_3-way'!F120)</f>
        <v>3.5916088686753844</v>
      </c>
      <c r="J121" s="22">
        <f>IF(OR($A121="",$B121="",$C121=""),"",'MPTO_working_3-way'!G120)</f>
        <v>3.6458299669906049</v>
      </c>
      <c r="K121" s="17">
        <f>IF(OR($A121="",$B121="",$C121=""),"",'OddsRatio_working_3-way'!H120)</f>
        <v>2.2436083278243473</v>
      </c>
      <c r="L121" s="21">
        <f>IF(OR($A121="",$B121="",$C121=""),"",'OddsRatio_working_3-way'!I120)</f>
        <v>3.5820681382793649</v>
      </c>
      <c r="M121" s="22">
        <f>IF(OR($A121="",$B121="",$C121=""),"",'OddsRatio_working_3-way'!J120)</f>
        <v>3.6347634064075156</v>
      </c>
      <c r="N121" s="29">
        <f t="shared" si="14"/>
        <v>44.35098802615147</v>
      </c>
      <c r="O121" s="30">
        <f t="shared" si="15"/>
        <v>28.024682288988465</v>
      </c>
      <c r="P121" s="30">
        <f t="shared" si="16"/>
        <v>27.624329684860061</v>
      </c>
      <c r="Q121" t="s">
        <v>97</v>
      </c>
      <c r="R121" t="s">
        <v>52</v>
      </c>
    </row>
    <row r="122" spans="1:18" ht="15" x14ac:dyDescent="0.25">
      <c r="A122">
        <v>3.44</v>
      </c>
      <c r="B122">
        <v>3.37</v>
      </c>
      <c r="C122">
        <v>2.2400000000000002</v>
      </c>
      <c r="D122" s="20">
        <f t="shared" si="7"/>
        <v>3.3862150891686316E-2</v>
      </c>
      <c r="E122" s="17">
        <f>IF(OR($A122="",$B122="",$C122=""),"",A122*'MPTO_working_3-way'!$I121)</f>
        <v>3.556485799067401</v>
      </c>
      <c r="F122" s="21">
        <f>IF(OR($A122="",$B122="",$C122=""),"",B122*'MPTO_working_3-way'!$I121)</f>
        <v>3.484115448504983</v>
      </c>
      <c r="G122" s="22">
        <f>IF(OR($A122="",$B122="",$C122=""),"",C122*'MPTO_working_3-way'!$I121)</f>
        <v>2.3158512179973774</v>
      </c>
      <c r="H122" s="17">
        <f>IF(OR($A122="",$B122="",$C122=""),"",'MPTO_working_3-way'!E121)</f>
        <v>3.5789662477341921</v>
      </c>
      <c r="I122" s="21">
        <f>IF(OR($A122="",$B122="",$C122=""),"",'MPTO_working_3-way'!F121)</f>
        <v>3.503258643788286</v>
      </c>
      <c r="J122" s="22">
        <f>IF(OR($A122="",$B122="",$C122=""),"",'MPTO_working_3-way'!G121)</f>
        <v>2.2981046796797266</v>
      </c>
      <c r="K122" s="17">
        <f>IF(OR($A122="",$B122="",$C122=""),"",'OddsRatio_working_3-way'!H121)</f>
        <v>3.5690933278157106</v>
      </c>
      <c r="L122" s="21">
        <f>IF(OR($A122="",$B122="",$C122=""),"",'OddsRatio_working_3-way'!I121)</f>
        <v>3.4953898307062437</v>
      </c>
      <c r="M122" s="22">
        <f>IF(OR($A122="",$B122="",$C122=""),"",'OddsRatio_working_3-way'!J121)</f>
        <v>2.3056048059391316</v>
      </c>
      <c r="N122" s="29">
        <f t="shared" si="14"/>
        <v>28.117643553145211</v>
      </c>
      <c r="O122" s="30">
        <f t="shared" si="15"/>
        <v>28.701689561667514</v>
      </c>
      <c r="P122" s="30">
        <f t="shared" si="16"/>
        <v>43.180666885187286</v>
      </c>
      <c r="Q122" t="s">
        <v>115</v>
      </c>
      <c r="R122" t="s">
        <v>150</v>
      </c>
    </row>
    <row r="123" spans="1:18" ht="15" x14ac:dyDescent="0.25">
      <c r="A123">
        <v>3.67</v>
      </c>
      <c r="B123">
        <v>3.4</v>
      </c>
      <c r="C123">
        <v>2.14</v>
      </c>
      <c r="D123" s="20">
        <f t="shared" si="7"/>
        <v>3.3886930717689445E-2</v>
      </c>
      <c r="E123" s="17">
        <f>IF(OR($A123="",$B123="",$C123=""),"",A123*'MPTO_working_3-way'!$I122)</f>
        <v>3.7943650357339203</v>
      </c>
      <c r="F123" s="21">
        <f>IF(OR($A123="",$B123="",$C123=""),"",B123*'MPTO_working_3-way'!$I122)</f>
        <v>3.5152155644401439</v>
      </c>
      <c r="G123" s="22">
        <f>IF(OR($A123="",$B123="",$C123=""),"",C123*'MPTO_working_3-way'!$I122)</f>
        <v>2.2125180317358555</v>
      </c>
      <c r="H123" s="17">
        <f>IF(OR($A123="",$B123="",$C123=""),"",'MPTO_working_3-way'!E122)</f>
        <v>3.8287196173419651</v>
      </c>
      <c r="I123" s="21">
        <f>IF(OR($A123="",$B123="",$C123=""),"",'MPTO_working_3-way'!F122)</f>
        <v>3.5357927872418187</v>
      </c>
      <c r="J123" s="22">
        <f>IF(OR($A123="",$B123="",$C123=""),"",'MPTO_working_3-way'!G122)</f>
        <v>2.1930109457879086</v>
      </c>
      <c r="K123" s="17">
        <f>IF(OR($A123="",$B123="",$C123=""),"",'OddsRatio_working_3-way'!H122)</f>
        <v>3.8129625311481075</v>
      </c>
      <c r="L123" s="21">
        <f>IF(OR($A123="",$B123="",$C123=""),"",'OddsRatio_working_3-way'!I122)</f>
        <v>3.5285056459758275</v>
      </c>
      <c r="M123" s="22">
        <f>IF(OR($A123="",$B123="",$C123=""),"",'OddsRatio_working_3-way'!J122)</f>
        <v>2.2010401818385179</v>
      </c>
      <c r="N123" s="29">
        <f t="shared" si="14"/>
        <v>26.354870724940049</v>
      </c>
      <c r="O123" s="30">
        <f t="shared" si="15"/>
        <v>28.447757517802934</v>
      </c>
      <c r="P123" s="30">
        <f t="shared" si="16"/>
        <v>45.197371757257002</v>
      </c>
      <c r="Q123" t="s">
        <v>153</v>
      </c>
      <c r="R123" t="s">
        <v>154</v>
      </c>
    </row>
    <row r="124" spans="1:18" ht="15" x14ac:dyDescent="0.25">
      <c r="A124">
        <v>3.45</v>
      </c>
      <c r="B124">
        <v>3.2</v>
      </c>
      <c r="C124">
        <v>2.3199999999999998</v>
      </c>
      <c r="D124" s="20">
        <f t="shared" si="7"/>
        <v>3.3389555222388845E-2</v>
      </c>
      <c r="E124" s="17">
        <f>IF(OR($A124="",$B124="",$C124=""),"",A124*'MPTO_working_3-way'!$I123)</f>
        <v>3.5651939655172415</v>
      </c>
      <c r="F124" s="21">
        <f>IF(OR($A124="",$B124="",$C124=""),"",B124*'MPTO_working_3-way'!$I123)</f>
        <v>3.3068465767116444</v>
      </c>
      <c r="G124" s="22">
        <f>IF(OR($A124="",$B124="",$C124=""),"",C124*'MPTO_working_3-way'!$I123)</f>
        <v>2.3974637681159421</v>
      </c>
      <c r="H124" s="17">
        <f>IF(OR($A124="",$B124="",$C124=""),"",'MPTO_working_3-way'!E123)</f>
        <v>3.5877628777408392</v>
      </c>
      <c r="I124" s="21">
        <f>IF(OR($A124="",$B124="",$C124=""),"",'MPTO_working_3-way'!F123)</f>
        <v>3.318178677537484</v>
      </c>
      <c r="J124" s="22">
        <f>IF(OR($A124="",$B124="",$C124=""),"",'MPTO_working_3-way'!G123)</f>
        <v>2.3814931442314844</v>
      </c>
      <c r="K124" s="17">
        <f>IF(OR($A124="",$B124="",$C124=""),"",'OddsRatio_working_3-way'!H123)</f>
        <v>3.5769856833949714</v>
      </c>
      <c r="L124" s="21">
        <f>IF(OR($A124="",$B124="",$C124=""),"",'OddsRatio_working_3-way'!I123)</f>
        <v>3.3140279605995664</v>
      </c>
      <c r="M124" s="22">
        <f>IF(OR($A124="",$B124="",$C124=""),"",'OddsRatio_working_3-way'!J123)</f>
        <v>2.3884167763597399</v>
      </c>
      <c r="N124" s="29">
        <f t="shared" si="14"/>
        <v>28.048964787668123</v>
      </c>
      <c r="O124" s="30">
        <f t="shared" si="15"/>
        <v>30.240290161704696</v>
      </c>
      <c r="P124" s="30">
        <f t="shared" si="16"/>
        <v>41.710745050627175</v>
      </c>
      <c r="Q124" t="s">
        <v>151</v>
      </c>
      <c r="R124" t="s">
        <v>54</v>
      </c>
    </row>
    <row r="125" spans="1:18" ht="15" x14ac:dyDescent="0.25">
      <c r="A125">
        <v>1.4</v>
      </c>
      <c r="B125">
        <v>5.0599999999999996</v>
      </c>
      <c r="C125">
        <v>8.14</v>
      </c>
      <c r="D125" s="20">
        <f t="shared" si="7"/>
        <v>3.4764295633860964E-2</v>
      </c>
      <c r="E125" s="17">
        <f>IF(OR($A125="",$B125="",$C125=""),"",A125*'MPTO_working_3-way'!$I124)</f>
        <v>1.4486700138874054</v>
      </c>
      <c r="F125" s="21">
        <f>IF(OR($A125="",$B125="",$C125=""),"",B125*'MPTO_working_3-way'!$I124)</f>
        <v>5.2359073359073358</v>
      </c>
      <c r="G125" s="22">
        <f>IF(OR($A125="",$B125="",$C125=""),"",C125*'MPTO_working_3-way'!$I124)</f>
        <v>8.4229813664596289</v>
      </c>
      <c r="H125" s="17">
        <f>IF(OR($A125="",$B125="",$C125=""),"",'MPTO_working_3-way'!E124)</f>
        <v>1.4230872250012667</v>
      </c>
      <c r="I125" s="21">
        <f>IF(OR($A125="",$B125="",$C125=""),"",'MPTO_working_3-way'!F124)</f>
        <v>5.3751777315979448</v>
      </c>
      <c r="J125" s="22">
        <f>IF(OR($A125="",$B125="",$C125=""),"",'MPTO_working_3-way'!G124)</f>
        <v>8.9877926115581612</v>
      </c>
      <c r="K125" s="17">
        <f>IF(OR($A125="",$B125="",$C125=""),"",'OddsRatio_working_3-way'!H124)</f>
        <v>1.430908089572084</v>
      </c>
      <c r="L125" s="21">
        <f>IF(OR($A125="",$B125="",$C125=""),"",'OddsRatio_working_3-way'!I124)</f>
        <v>5.3737171091566509</v>
      </c>
      <c r="M125" s="22">
        <f>IF(OR($A125="",$B125="",$C125=""),"",'OddsRatio_working_3-way'!J124)</f>
        <v>8.6917093988616987</v>
      </c>
      <c r="N125" s="29">
        <f t="shared" si="14"/>
        <v>69.028832681955592</v>
      </c>
      <c r="O125" s="30">
        <f t="shared" si="15"/>
        <v>19.098886512794042</v>
      </c>
      <c r="P125" s="30">
        <f t="shared" si="16"/>
        <v>11.872280805250348</v>
      </c>
      <c r="Q125" t="s">
        <v>155</v>
      </c>
      <c r="R125" t="s">
        <v>152</v>
      </c>
    </row>
    <row r="126" spans="1:18" ht="15" x14ac:dyDescent="0.25">
      <c r="A126">
        <v>1.58</v>
      </c>
      <c r="B126">
        <v>4</v>
      </c>
      <c r="C126">
        <v>6.21</v>
      </c>
      <c r="D126" s="20">
        <f t="shared" si="7"/>
        <v>4.3941988218267669E-2</v>
      </c>
      <c r="E126" s="17">
        <f>IF(OR($A126="",$B126="",$C126=""),"",A126*'MPTO_working_3-way'!$I125)</f>
        <v>1.6494283413848629</v>
      </c>
      <c r="F126" s="21">
        <f>IF(OR($A126="",$B126="",$C126=""),"",B126*'MPTO_working_3-way'!$I125)</f>
        <v>4.1757679528730707</v>
      </c>
      <c r="G126" s="22">
        <f>IF(OR($A126="",$B126="",$C126=""),"",C126*'MPTO_working_3-way'!$I125)</f>
        <v>6.482879746835442</v>
      </c>
      <c r="H126" s="17">
        <f>IF(OR($A126="",$B126="",$C126=""),"",'MPTO_working_3-way'!E125)</f>
        <v>1.6174318706951263</v>
      </c>
      <c r="I126" s="21">
        <f>IF(OR($A126="",$B126="",$C126=""),"",'MPTO_working_3-way'!F125)</f>
        <v>4.2489426505189307</v>
      </c>
      <c r="J126" s="22">
        <f>IF(OR($A126="",$B126="",$C126=""),"",'MPTO_working_3-way'!G125)</f>
        <v>6.8313819232509809</v>
      </c>
      <c r="K126" s="17">
        <f>IF(OR($A126="",$B126="",$C126=""),"",'OddsRatio_working_3-way'!H125)</f>
        <v>1.6282490884684879</v>
      </c>
      <c r="L126" s="21">
        <f>IF(OR($A126="",$B126="",$C126=""),"",'OddsRatio_working_3-way'!I125)</f>
        <v>4.2495642506990752</v>
      </c>
      <c r="M126" s="22">
        <f>IF(OR($A126="",$B126="",$C126=""),"",'OddsRatio_working_3-way'!J125)</f>
        <v>6.6434099153807287</v>
      </c>
      <c r="N126" s="29">
        <f t="shared" si="14"/>
        <v>60.627065445013407</v>
      </c>
      <c r="O126" s="30">
        <f t="shared" si="15"/>
        <v>23.947690850780294</v>
      </c>
      <c r="P126" s="30">
        <f t="shared" si="16"/>
        <v>15.425243704206309</v>
      </c>
      <c r="Q126" t="s">
        <v>117</v>
      </c>
      <c r="R126" t="s">
        <v>62</v>
      </c>
    </row>
    <row r="127" spans="1:18" ht="15" x14ac:dyDescent="0.25">
      <c r="A127">
        <v>4.17</v>
      </c>
      <c r="B127">
        <v>3.03</v>
      </c>
      <c r="C127">
        <v>2.13</v>
      </c>
      <c r="D127" s="20">
        <f t="shared" si="7"/>
        <v>3.9324724852665582E-2</v>
      </c>
      <c r="E127" s="17">
        <f>IF(OR($A127="",$B127="",$C127=""),"",A127*'MPTO_working_3-way'!$I126)</f>
        <v>4.3339841026356156</v>
      </c>
      <c r="F127" s="21">
        <f>IF(OR($A127="",$B127="",$C127=""),"",B127*'MPTO_working_3-way'!$I126)</f>
        <v>3.1491539163035767</v>
      </c>
      <c r="G127" s="22">
        <f>IF(OR($A127="",$B127="",$C127=""),"",C127*'MPTO_working_3-way'!$I126)</f>
        <v>2.2137616639361775</v>
      </c>
      <c r="H127" s="17">
        <f>IF(OR($A127="",$B127="",$C127=""),"",'MPTO_working_3-way'!E126)</f>
        <v>4.4111177273815745</v>
      </c>
      <c r="I127" s="21">
        <f>IF(OR($A127="",$B127="",$C127=""),"",'MPTO_working_3-way'!F126)</f>
        <v>3.1553230321616454</v>
      </c>
      <c r="J127" s="22">
        <f>IF(OR($A127="",$B127="",$C127=""),"",'MPTO_working_3-way'!G126)</f>
        <v>2.1911789310831393</v>
      </c>
      <c r="K127" s="17">
        <f>IF(OR($A127="",$B127="",$C127=""),"",'OddsRatio_working_3-way'!H126)</f>
        <v>4.3687373085478667</v>
      </c>
      <c r="L127" s="21">
        <f>IF(OR($A127="",$B127="",$C127=""),"",'OddsRatio_working_3-way'!I126)</f>
        <v>3.1572671092593598</v>
      </c>
      <c r="M127" s="22">
        <f>IF(OR($A127="",$B127="",$C127=""),"",'OddsRatio_working_3-way'!J126)</f>
        <v>2.2008432677158014</v>
      </c>
      <c r="N127" s="29">
        <f t="shared" si="14"/>
        <v>23.07345796196789</v>
      </c>
      <c r="O127" s="30">
        <f t="shared" si="15"/>
        <v>31.754560957559768</v>
      </c>
      <c r="P127" s="30">
        <f t="shared" si="16"/>
        <v>45.171981080472349</v>
      </c>
      <c r="Q127" t="s">
        <v>123</v>
      </c>
      <c r="R127" t="s">
        <v>160</v>
      </c>
    </row>
    <row r="128" spans="1:18" ht="15" x14ac:dyDescent="0.25">
      <c r="A128">
        <v>2.4700000000000002</v>
      </c>
      <c r="B128">
        <v>2.89</v>
      </c>
      <c r="C128">
        <v>3.46</v>
      </c>
      <c r="D128" s="20">
        <f t="shared" si="7"/>
        <v>3.9896401881278853E-2</v>
      </c>
      <c r="E128" s="17">
        <f>IF(OR($A128="",$B128="",$C128=""),"",A128*'MPTO_working_3-way'!$I127)</f>
        <v>2.5685441126467592</v>
      </c>
      <c r="F128" s="21">
        <f>IF(OR($A128="",$B128="",$C128=""),"",B128*'MPTO_working_3-way'!$I127)</f>
        <v>3.0053006014368959</v>
      </c>
      <c r="G128" s="22">
        <f>IF(OR($A128="",$B128="",$C128=""),"",C128*'MPTO_working_3-way'!$I127)</f>
        <v>3.5980415505092247</v>
      </c>
      <c r="H128" s="17">
        <f>IF(OR($A128="",$B128="",$C128=""),"",'MPTO_working_3-way'!E127)</f>
        <v>2.5538902839427733</v>
      </c>
      <c r="I128" s="21">
        <f>IF(OR($A128="",$B128="",$C128=""),"",'MPTO_working_3-way'!F127)</f>
        <v>3.0055124649447387</v>
      </c>
      <c r="J128" s="22">
        <f>IF(OR($A128="",$B128="",$C128=""),"",'MPTO_working_3-way'!G127)</f>
        <v>3.6268870366887751</v>
      </c>
      <c r="K128" s="17">
        <f>IF(OR($A128="",$B128="",$C128=""),"",'OddsRatio_working_3-way'!H127)</f>
        <v>2.5606757868320229</v>
      </c>
      <c r="L128" s="21">
        <f>IF(OR($A128="",$B128="",$C128=""),"",'OddsRatio_working_3-way'!I127)</f>
        <v>3.0065831544983155</v>
      </c>
      <c r="M128" s="22">
        <f>IF(OR($A128="",$B128="",$C128=""),"",'OddsRatio_working_3-way'!J127)</f>
        <v>3.6117431534739968</v>
      </c>
      <c r="N128" s="29">
        <f t="shared" si="14"/>
        <v>38.932560864977667</v>
      </c>
      <c r="O128" s="30">
        <f t="shared" si="15"/>
        <v>33.274541638925555</v>
      </c>
      <c r="P128" s="30">
        <f t="shared" si="16"/>
        <v>27.792897496096781</v>
      </c>
      <c r="Q128" t="s">
        <v>159</v>
      </c>
      <c r="R128" t="s">
        <v>122</v>
      </c>
    </row>
    <row r="129" spans="1:18" ht="15" x14ac:dyDescent="0.25">
      <c r="A129">
        <v>2.16</v>
      </c>
      <c r="B129">
        <v>3.14</v>
      </c>
      <c r="C129">
        <v>3.87</v>
      </c>
      <c r="D129" s="20">
        <f t="shared" si="7"/>
        <v>3.9832233359118341E-2</v>
      </c>
      <c r="E129" s="17">
        <f>IF(OR($A129="",$B129="",$C129=""),"",A129*'MPTO_working_3-way'!$I128)</f>
        <v>2.2460376240556958</v>
      </c>
      <c r="F129" s="21">
        <f>IF(OR($A129="",$B129="",$C129=""),"",B129*'MPTO_working_3-way'!$I128)</f>
        <v>3.2650732127476316</v>
      </c>
      <c r="G129" s="22">
        <f>IF(OR($A129="",$B129="",$C129=""),"",C129*'MPTO_working_3-way'!$I128)</f>
        <v>4.0241507430997885</v>
      </c>
      <c r="H129" s="17">
        <f>IF(OR($A129="",$B129="",$C129=""),"",'MPTO_working_3-way'!E128)</f>
        <v>2.2237761384616639</v>
      </c>
      <c r="I129" s="21">
        <f>IF(OR($A129="",$B129="",$C129=""),"",'MPTO_working_3-way'!F128)</f>
        <v>3.276605178875843</v>
      </c>
      <c r="J129" s="22">
        <f>IF(OR($A129="",$B129="",$C129=""),"",'MPTO_working_3-way'!G128)</f>
        <v>4.0796257819523349</v>
      </c>
      <c r="K129" s="17">
        <f>IF(OR($A129="",$B129="",$C129=""),"",'OddsRatio_working_3-way'!H128)</f>
        <v>2.2331497334945398</v>
      </c>
      <c r="L129" s="21">
        <f>IF(OR($A129="",$B129="",$C129=""),"",'OddsRatio_working_3-way'!I128)</f>
        <v>3.2749486462744102</v>
      </c>
      <c r="M129" s="22">
        <f>IF(OR($A129="",$B129="",$C129=""),"",'OddsRatio_working_3-way'!J128)</f>
        <v>4.0509825302839051</v>
      </c>
      <c r="N129" s="29">
        <f t="shared" si="14"/>
        <v>44.522851678427742</v>
      </c>
      <c r="O129" s="30">
        <f t="shared" si="15"/>
        <v>30.62718459407769</v>
      </c>
      <c r="P129" s="30">
        <f t="shared" si="16"/>
        <v>24.849963727494554</v>
      </c>
      <c r="Q129" t="s">
        <v>163</v>
      </c>
      <c r="R129" t="s">
        <v>118</v>
      </c>
    </row>
    <row r="130" spans="1:18" ht="15" x14ac:dyDescent="0.25">
      <c r="A130">
        <v>4</v>
      </c>
      <c r="B130">
        <v>3.93</v>
      </c>
      <c r="C130">
        <v>1.87</v>
      </c>
      <c r="D130" s="20">
        <f t="shared" si="7"/>
        <v>3.9212284497421424E-2</v>
      </c>
      <c r="E130" s="17">
        <f>IF(OR($A130="",$B130="",$C130=""),"",A130*'MPTO_working_3-way'!$I129)</f>
        <v>4.1568491379896857</v>
      </c>
      <c r="F130" s="21">
        <f>IF(OR($A130="",$B130="",$C130=""),"",B130*'MPTO_working_3-way'!$I129)</f>
        <v>4.0841042780748662</v>
      </c>
      <c r="G130" s="22">
        <f>IF(OR($A130="",$B130="",$C130=""),"",C130*'MPTO_working_3-way'!$I129)</f>
        <v>1.9433269720101782</v>
      </c>
      <c r="H130" s="17">
        <f>IF(OR($A130="",$B130="",$C130=""),"",'MPTO_working_3-way'!E129)</f>
        <v>4.2206694552659538</v>
      </c>
      <c r="I130" s="21">
        <f>IF(OR($A130="",$B130="",$C130=""),"",'MPTO_working_3-way'!F129)</f>
        <v>4.142808153218116</v>
      </c>
      <c r="J130" s="22">
        <f>IF(OR($A130="",$B130="",$C130=""),"",'MPTO_working_3-way'!G129)</f>
        <v>1.9168523256091967</v>
      </c>
      <c r="K130" s="17">
        <f>IF(OR($A130="",$B130="",$C130=""),"",'OddsRatio_working_3-way'!H129)</f>
        <v>4.1956938445031593</v>
      </c>
      <c r="L130" s="21">
        <f>IF(OR($A130="",$B130="",$C130=""),"",'OddsRatio_working_3-way'!I129)</f>
        <v>4.1211276547980864</v>
      </c>
      <c r="M130" s="22">
        <f>IF(OR($A130="",$B130="",$C130=""),"",'OddsRatio_working_3-way'!J129)</f>
        <v>1.9267512149059169</v>
      </c>
      <c r="N130" s="29">
        <f t="shared" si="14"/>
        <v>24.056682520925332</v>
      </c>
      <c r="O130" s="30">
        <f t="shared" si="15"/>
        <v>24.485173049287866</v>
      </c>
      <c r="P130" s="30">
        <f t="shared" si="16"/>
        <v>51.458144429786799</v>
      </c>
      <c r="Q130" t="s">
        <v>131</v>
      </c>
      <c r="R130" t="s">
        <v>129</v>
      </c>
    </row>
    <row r="131" spans="1:18" ht="15" x14ac:dyDescent="0.25">
      <c r="A131">
        <v>3.37</v>
      </c>
      <c r="B131">
        <v>3.81</v>
      </c>
      <c r="C131">
        <v>2.08</v>
      </c>
      <c r="D131" s="20">
        <f t="shared" si="7"/>
        <v>3.9972327414790954E-2</v>
      </c>
      <c r="E131" s="17">
        <f>IF(OR($A131="",$B131="",$C131=""),"",A131*'MPTO_working_3-way'!$I130)</f>
        <v>3.5047067433878456</v>
      </c>
      <c r="F131" s="21">
        <f>IF(OR($A131="",$B131="",$C131=""),"",B131*'MPTO_working_3-way'!$I130)</f>
        <v>3.9622945674503538</v>
      </c>
      <c r="G131" s="22">
        <f>IF(OR($A131="",$B131="",$C131=""),"",C131*'MPTO_working_3-way'!$I130)</f>
        <v>2.1631424410227651</v>
      </c>
      <c r="H131" s="17">
        <f>IF(OR($A131="",$B131="",$C131=""),"",'MPTO_working_3-way'!E130)</f>
        <v>3.5284346468444179</v>
      </c>
      <c r="I131" s="21">
        <f>IF(OR($A131="",$B131="",$C131=""),"",'MPTO_working_3-way'!F130)</f>
        <v>4.0137578379257919</v>
      </c>
      <c r="J131" s="22">
        <f>IF(OR($A131="",$B131="",$C131=""),"",'MPTO_working_3-way'!G130)</f>
        <v>2.1392885575763221</v>
      </c>
      <c r="K131" s="17">
        <f>IF(OR($A131="",$B131="",$C131=""),"",'OddsRatio_working_3-way'!H130)</f>
        <v>3.5212809952943678</v>
      </c>
      <c r="L131" s="21">
        <f>IF(OR($A131="",$B131="",$C131=""),"",'OddsRatio_working_3-way'!I130)</f>
        <v>3.9893669184713807</v>
      </c>
      <c r="M131" s="22">
        <f>IF(OR($A131="",$B131="",$C131=""),"",'OddsRatio_working_3-way'!J130)</f>
        <v>2.1489381750708514</v>
      </c>
      <c r="N131" s="29">
        <f t="shared" si="14"/>
        <v>28.533057776849656</v>
      </c>
      <c r="O131" s="30">
        <f t="shared" si="15"/>
        <v>25.237901498158354</v>
      </c>
      <c r="P131" s="30">
        <f t="shared" si="16"/>
        <v>46.229040724991997</v>
      </c>
      <c r="Q131" t="s">
        <v>127</v>
      </c>
      <c r="R131" t="s">
        <v>128</v>
      </c>
    </row>
    <row r="132" spans="1:18" ht="15" x14ac:dyDescent="0.25">
      <c r="A132">
        <v>2.0499999999999998</v>
      </c>
      <c r="B132">
        <v>3.73</v>
      </c>
      <c r="C132">
        <v>3.52</v>
      </c>
      <c r="D132" s="20">
        <f t="shared" si="7"/>
        <v>3.9992301884997916E-2</v>
      </c>
      <c r="E132" s="17">
        <f>IF(OR($A132="",$B132="",$C132=""),"",A132*'MPTO_working_3-way'!$I131)</f>
        <v>2.1319842188642455</v>
      </c>
      <c r="F132" s="21">
        <f>IF(OR($A132="",$B132="",$C132=""),"",B132*'MPTO_working_3-way'!$I131)</f>
        <v>3.8791712860310423</v>
      </c>
      <c r="G132" s="22">
        <f>IF(OR($A132="",$B132="",$C132=""),"",C132*'MPTO_working_3-way'!$I131)</f>
        <v>3.6607729026351925</v>
      </c>
      <c r="H132" s="17">
        <f>IF(OR($A132="",$B132="",$C132=""),"",'MPTO_working_3-way'!E131)</f>
        <v>2.1075965523415667</v>
      </c>
      <c r="I132" s="21">
        <f>IF(OR($A132="",$B132="",$C132=""),"",'MPTO_working_3-way'!F131)</f>
        <v>3.9251744396881523</v>
      </c>
      <c r="J132" s="22">
        <f>IF(OR($A132="",$B132="",$C132=""),"",'MPTO_working_3-way'!G131)</f>
        <v>3.693305792230555</v>
      </c>
      <c r="K132" s="17">
        <f>IF(OR($A132="",$B132="",$C132=""),"",'OddsRatio_working_3-way'!H131)</f>
        <v>2.1173172111376193</v>
      </c>
      <c r="L132" s="21">
        <f>IF(OR($A132="",$B132="",$C132=""),"",'OddsRatio_working_3-way'!I131)</f>
        <v>3.90502474895781</v>
      </c>
      <c r="M132" s="22">
        <f>IF(OR($A132="",$B132="",$C132=""),"",'OddsRatio_working_3-way'!J131)</f>
        <v>3.6815613067302868</v>
      </c>
      <c r="N132" s="29">
        <f t="shared" si="14"/>
        <v>46.904662386887736</v>
      </c>
      <c r="O132" s="30">
        <f t="shared" si="15"/>
        <v>25.778701848021406</v>
      </c>
      <c r="P132" s="30">
        <f t="shared" si="16"/>
        <v>27.316635765090862</v>
      </c>
      <c r="Q132" t="s">
        <v>65</v>
      </c>
      <c r="R132" t="s">
        <v>124</v>
      </c>
    </row>
    <row r="133" spans="1:18" ht="15" x14ac:dyDescent="0.25">
      <c r="A133">
        <v>1.28</v>
      </c>
      <c r="B133">
        <v>5.99</v>
      </c>
      <c r="C133">
        <v>11.75</v>
      </c>
      <c r="D133" s="20">
        <f t="shared" ref="D133:D196" si="17">IF(OR($A133="",$B133="",$C133=""),"",(1/A133)+(1/B133)+(1/C133)-1)</f>
        <v>3.3301291159023805E-2</v>
      </c>
      <c r="E133" s="17">
        <f>IF(OR($A133="",$B133="",$C133=""),"",A133*'MPTO_working_3-way'!$I132)</f>
        <v>1.3226256526835505</v>
      </c>
      <c r="F133" s="21">
        <f>IF(OR($A133="",$B133="",$C133=""),"",B133*'MPTO_working_3-way'!$I132)</f>
        <v>6.1894747340425527</v>
      </c>
      <c r="G133" s="22">
        <f>IF(OR($A133="",$B133="",$C133=""),"",C133*'MPTO_working_3-way'!$I132)</f>
        <v>12.141290171118531</v>
      </c>
      <c r="H133" s="17">
        <f>IF(OR($A133="",$B133="",$C133=""),"",'MPTO_working_3-way'!E132)</f>
        <v>1.2984490798347708</v>
      </c>
      <c r="I133" s="21">
        <f>IF(OR($A133="",$B133="",$C133=""),"",'MPTO_working_3-way'!F132)</f>
        <v>6.4166534108580482</v>
      </c>
      <c r="J133" s="22">
        <f>IF(OR($A133="",$B133="",$C133=""),"",'MPTO_working_3-way'!G132)</f>
        <v>13.512426568007394</v>
      </c>
      <c r="K133" s="17">
        <f>IF(OR($A133="",$B133="",$C133=""),"",'OddsRatio_working_3-way'!H132)</f>
        <v>1.3052790395449345</v>
      </c>
      <c r="L133" s="21">
        <f>IF(OR($A133="",$B133="",$C133=""),"",'OddsRatio_working_3-way'!I132)</f>
        <v>6.4405085976043717</v>
      </c>
      <c r="M133" s="22">
        <f>IF(OR($A133="",$B133="",$C133=""),"",'OddsRatio_working_3-way'!J132)</f>
        <v>12.720534553957313</v>
      </c>
      <c r="N133" s="29">
        <f t="shared" si="14"/>
        <v>75.607183179234667</v>
      </c>
      <c r="O133" s="30">
        <f t="shared" si="15"/>
        <v>16.15645984464447</v>
      </c>
      <c r="P133" s="30">
        <f t="shared" si="16"/>
        <v>8.2363569761208808</v>
      </c>
      <c r="Q133" t="s">
        <v>137</v>
      </c>
      <c r="R133" t="s">
        <v>135</v>
      </c>
    </row>
    <row r="134" spans="1:18" ht="15" x14ac:dyDescent="0.25">
      <c r="A134">
        <v>1.46</v>
      </c>
      <c r="B134">
        <v>4.78</v>
      </c>
      <c r="C134">
        <v>7.07</v>
      </c>
      <c r="D134" s="20">
        <f t="shared" si="17"/>
        <v>3.5579243469958666E-2</v>
      </c>
      <c r="E134" s="17">
        <f>IF(OR($A134="",$B134="",$C134=""),"",A134*'MPTO_working_3-way'!$I133)</f>
        <v>1.5119456954661397</v>
      </c>
      <c r="F134" s="21">
        <f>IF(OR($A134="",$B134="",$C134=""),"",B134*'MPTO_working_3-way'!$I133)</f>
        <v>4.9500687837864028</v>
      </c>
      <c r="G134" s="22">
        <f>IF(OR($A134="",$B134="",$C134=""),"",C134*'MPTO_working_3-way'!$I133)</f>
        <v>7.3215452513326085</v>
      </c>
      <c r="H134" s="17">
        <f>IF(OR($A134="",$B134="",$C134=""),"",'MPTO_working_3-way'!E133)</f>
        <v>1.4857256846537485</v>
      </c>
      <c r="I134" s="21">
        <f>IF(OR($A134="",$B134="",$C134=""),"",'MPTO_working_3-way'!F133)</f>
        <v>5.0672609701046687</v>
      </c>
      <c r="J134" s="22">
        <f>IF(OR($A134="",$B134="",$C134=""),"",'MPTO_working_3-way'!G133)</f>
        <v>7.7170635646389378</v>
      </c>
      <c r="K134" s="17">
        <f>IF(OR($A134="",$B134="",$C134=""),"",'OddsRatio_working_3-way'!H133)</f>
        <v>1.4939988426349611</v>
      </c>
      <c r="L134" s="21">
        <f>IF(OR($A134="",$B134="",$C134=""),"",'OddsRatio_working_3-way'!I133)</f>
        <v>5.0593817938264154</v>
      </c>
      <c r="M134" s="22">
        <f>IF(OR($A134="",$B134="",$C134=""),"",'OddsRatio_working_3-way'!J133)</f>
        <v>7.5186369017265449</v>
      </c>
      <c r="N134" s="29">
        <f t="shared" si="14"/>
        <v>66.139941599668077</v>
      </c>
      <c r="O134" s="30">
        <f t="shared" si="15"/>
        <v>20.201739484417441</v>
      </c>
      <c r="P134" s="30">
        <f t="shared" si="16"/>
        <v>13.65831891591448</v>
      </c>
      <c r="Q134" t="s">
        <v>143</v>
      </c>
      <c r="R134" t="s">
        <v>104</v>
      </c>
    </row>
    <row r="135" spans="1:18" ht="15" x14ac:dyDescent="0.25">
      <c r="A135">
        <v>3.69</v>
      </c>
      <c r="B135">
        <v>2.9</v>
      </c>
      <c r="C135">
        <v>2.39</v>
      </c>
      <c r="D135" s="20">
        <f t="shared" si="17"/>
        <v>3.4240338075000931E-2</v>
      </c>
      <c r="E135" s="17">
        <f>IF(OR($A135="",$B135="",$C135=""),"",A135*'MPTO_working_3-way'!$I134)</f>
        <v>3.8163468474967535</v>
      </c>
      <c r="F135" s="21">
        <f>IF(OR($A135="",$B135="",$C135=""),"",B135*'MPTO_working_3-way'!$I134)</f>
        <v>2.9992969804175025</v>
      </c>
      <c r="G135" s="22">
        <f>IF(OR($A135="",$B135="",$C135=""),"",C135*'MPTO_working_3-way'!$I134)</f>
        <v>2.4718344079992525</v>
      </c>
      <c r="H135" s="17">
        <f>IF(OR($A135="",$B135="",$C135=""),"",'MPTO_working_3-way'!E134)</f>
        <v>3.852239436188357</v>
      </c>
      <c r="I135" s="21">
        <f>IF(OR($A135="",$B135="",$C135=""),"",'MPTO_working_3-way'!F134)</f>
        <v>2.9992729146233672</v>
      </c>
      <c r="J135" s="22">
        <f>IF(OR($A135="",$B135="",$C135=""),"",'MPTO_working_3-way'!G134)</f>
        <v>2.4570230077601996</v>
      </c>
      <c r="K135" s="17">
        <f>IF(OR($A135="",$B135="",$C135=""),"",'OddsRatio_working_3-way'!H134)</f>
        <v>3.8328964290586773</v>
      </c>
      <c r="L135" s="21">
        <f>IF(OR($A135="",$B135="",$C135=""),"",'OddsRatio_working_3-way'!I134)</f>
        <v>3.000930563275646</v>
      </c>
      <c r="M135" s="22">
        <f>IF(OR($A135="",$B135="",$C135=""),"",'OddsRatio_working_3-way'!J134)</f>
        <v>2.4638386752384989</v>
      </c>
      <c r="N135" s="29">
        <f t="shared" si="14"/>
        <v>26.203069059509815</v>
      </c>
      <c r="O135" s="30">
        <f t="shared" si="15"/>
        <v>33.341146492962494</v>
      </c>
      <c r="P135" s="30">
        <f t="shared" si="16"/>
        <v>40.455784447527698</v>
      </c>
      <c r="Q135" t="s">
        <v>179</v>
      </c>
      <c r="R135" t="s">
        <v>112</v>
      </c>
    </row>
    <row r="136" spans="1:18" ht="15" x14ac:dyDescent="0.25">
      <c r="A136">
        <v>2.2999999999999998</v>
      </c>
      <c r="B136">
        <v>3.56</v>
      </c>
      <c r="C136">
        <v>3.14</v>
      </c>
      <c r="D136" s="20">
        <f t="shared" si="17"/>
        <v>3.4152822679764494E-2</v>
      </c>
      <c r="E136" s="17">
        <f>IF(OR($A136="",$B136="",$C136=""),"",A136*'MPTO_working_3-way'!$I135)</f>
        <v>2.3785514921634583</v>
      </c>
      <c r="F136" s="21">
        <f>IF(OR($A136="",$B136="",$C136=""),"",B136*'MPTO_working_3-way'!$I135)</f>
        <v>3.6815840487399618</v>
      </c>
      <c r="G136" s="22">
        <f>IF(OR($A136="",$B136="",$C136=""),"",C136*'MPTO_working_3-way'!$I135)</f>
        <v>3.2472398632144608</v>
      </c>
      <c r="H136" s="17">
        <f>IF(OR($A136="",$B136="",$C136=""),"",'MPTO_working_3-way'!E135)</f>
        <v>2.3618420730303225</v>
      </c>
      <c r="I136" s="21">
        <f>IF(OR($A136="",$B136="",$C136=""),"",'MPTO_working_3-way'!F135)</f>
        <v>3.7103741018822474</v>
      </c>
      <c r="J136" s="22">
        <f>IF(OR($A136="",$B136="",$C136=""),"",'MPTO_working_3-way'!G135)</f>
        <v>3.2564054932212896</v>
      </c>
      <c r="K136" s="17">
        <f>IF(OR($A136="",$B136="",$C136=""),"",'OddsRatio_working_3-way'!H135)</f>
        <v>2.3690923497768677</v>
      </c>
      <c r="L136" s="21">
        <f>IF(OR($A136="",$B136="",$C136=""),"",'OddsRatio_working_3-way'!I135)</f>
        <v>3.6960587810990631</v>
      </c>
      <c r="M136" s="22">
        <f>IF(OR($A136="",$B136="",$C136=""),"",'OddsRatio_working_3-way'!J135)</f>
        <v>3.2537366373249981</v>
      </c>
      <c r="N136" s="29">
        <f t="shared" si="14"/>
        <v>42.042394427645135</v>
      </c>
      <c r="O136" s="30">
        <f t="shared" si="15"/>
        <v>27.162221118984213</v>
      </c>
      <c r="P136" s="30">
        <f t="shared" si="16"/>
        <v>30.795384453370637</v>
      </c>
      <c r="Q136" t="s">
        <v>113</v>
      </c>
      <c r="R136" t="s">
        <v>176</v>
      </c>
    </row>
    <row r="137" spans="1:18" ht="15" x14ac:dyDescent="0.25">
      <c r="A137">
        <v>7.79</v>
      </c>
      <c r="B137">
        <v>4.58</v>
      </c>
      <c r="C137">
        <v>1.45</v>
      </c>
      <c r="D137" s="20">
        <f t="shared" si="17"/>
        <v>3.6365488517184019E-2</v>
      </c>
      <c r="E137" s="17">
        <f>IF(OR($A137="",$B137="",$C137=""),"",A137*'MPTO_working_3-way'!$I136)</f>
        <v>8.0732871555488632</v>
      </c>
      <c r="F137" s="21">
        <f>IF(OR($A137="",$B137="",$C137=""),"",B137*'MPTO_working_3-way'!$I136)</f>
        <v>4.7465539374087031</v>
      </c>
      <c r="G137" s="22">
        <f>IF(OR($A137="",$B137="",$C137=""),"",C137*'MPTO_working_3-way'!$I136)</f>
        <v>1.5027299583499167</v>
      </c>
      <c r="H137" s="17">
        <f>IF(OR($A137="",$B137="",$C137=""),"",'MPTO_working_3-way'!E136)</f>
        <v>8.6023077660684795</v>
      </c>
      <c r="I137" s="21">
        <f>IF(OR($A137="",$B137="",$C137=""),"",'MPTO_working_3-way'!F136)</f>
        <v>4.8492188298210381</v>
      </c>
      <c r="J137" s="22">
        <f>IF(OR($A137="",$B137="",$C137=""),"",'MPTO_working_3-way'!G136)</f>
        <v>1.4759421222103464</v>
      </c>
      <c r="K137" s="17">
        <f>IF(OR($A137="",$B137="",$C137=""),"",'OddsRatio_working_3-way'!H136)</f>
        <v>8.3098506122731717</v>
      </c>
      <c r="L137" s="21">
        <f>IF(OR($A137="",$B137="",$C137=""),"",'OddsRatio_working_3-way'!I136)</f>
        <v>4.8540891298877691</v>
      </c>
      <c r="M137" s="22">
        <f>IF(OR($A137="",$B137="",$C137=""),"",'OddsRatio_working_3-way'!J136)</f>
        <v>1.4844525442596357</v>
      </c>
      <c r="N137" s="29">
        <f t="shared" si="14"/>
        <v>12.386528321523761</v>
      </c>
      <c r="O137" s="30">
        <f t="shared" si="15"/>
        <v>21.067916075255479</v>
      </c>
      <c r="P137" s="30">
        <f t="shared" si="16"/>
        <v>66.545555603220762</v>
      </c>
      <c r="Q137" t="s">
        <v>177</v>
      </c>
      <c r="R137" t="s">
        <v>178</v>
      </c>
    </row>
    <row r="138" spans="1:18" ht="15" x14ac:dyDescent="0.25">
      <c r="A138">
        <v>2.81</v>
      </c>
      <c r="B138">
        <v>3.11</v>
      </c>
      <c r="C138">
        <v>2.76</v>
      </c>
      <c r="D138" s="20">
        <f t="shared" si="17"/>
        <v>3.9734135060835341E-2</v>
      </c>
      <c r="E138" s="17">
        <f>IF(OR($A138="",$B138="",$C138=""),"",A138*'MPTO_working_3-way'!$I137)</f>
        <v>2.9216529195209473</v>
      </c>
      <c r="F138" s="21">
        <f>IF(OR($A138="",$B138="",$C138=""),"",B138*'MPTO_working_3-way'!$I137)</f>
        <v>3.2335731600391977</v>
      </c>
      <c r="G138" s="22">
        <f>IF(OR($A138="",$B138="",$C138=""),"",C138*'MPTO_working_3-way'!$I137)</f>
        <v>2.8696662127679051</v>
      </c>
      <c r="H138" s="17">
        <f>IF(OR($A138="",$B138="",$C138=""),"",'MPTO_working_3-way'!E137)</f>
        <v>2.9186243083368724</v>
      </c>
      <c r="I138" s="21">
        <f>IF(OR($A138="",$B138="",$C138=""),"",'MPTO_working_3-way'!F137)</f>
        <v>3.2436076142743619</v>
      </c>
      <c r="J138" s="22">
        <f>IF(OR($A138="",$B138="",$C138=""),"",'MPTO_working_3-way'!G137)</f>
        <v>2.8647210355345414</v>
      </c>
      <c r="K138" s="17">
        <f>IF(OR($A138="",$B138="",$C138=""),"",'OddsRatio_working_3-way'!H137)</f>
        <v>2.9202237854866526</v>
      </c>
      <c r="L138" s="21">
        <f>IF(OR($A138="",$B138="",$C138=""),"",'OddsRatio_working_3-way'!I137)</f>
        <v>3.2384929212026718</v>
      </c>
      <c r="M138" s="22">
        <f>IF(OR($A138="",$B138="",$C138=""),"",'OddsRatio_working_3-way'!J137)</f>
        <v>2.8671789295339822</v>
      </c>
      <c r="N138" s="29">
        <f t="shared" si="14"/>
        <v>34.227200408321131</v>
      </c>
      <c r="O138" s="30">
        <f t="shared" si="15"/>
        <v>30.925541204946107</v>
      </c>
      <c r="P138" s="30">
        <f t="shared" si="16"/>
        <v>34.847258386732754</v>
      </c>
      <c r="Q138" t="s">
        <v>161</v>
      </c>
      <c r="R138" t="s">
        <v>158</v>
      </c>
    </row>
    <row r="139" spans="1:18" ht="15" x14ac:dyDescent="0.25">
      <c r="A139">
        <v>2.63</v>
      </c>
      <c r="B139">
        <v>2.78</v>
      </c>
      <c r="C139">
        <v>3.32</v>
      </c>
      <c r="D139" s="20">
        <f t="shared" si="17"/>
        <v>4.1145186375065146E-2</v>
      </c>
      <c r="E139" s="17">
        <f>IF(OR($A139="",$B139="",$C139=""),"",A139*'MPTO_working_3-way'!$I138)</f>
        <v>2.7382118401664211</v>
      </c>
      <c r="F139" s="21">
        <f>IF(OR($A139="",$B139="",$C139=""),"",B139*'MPTO_working_3-way'!$I138)</f>
        <v>2.894383618122681</v>
      </c>
      <c r="G139" s="22">
        <f>IF(OR($A139="",$B139="",$C139=""),"",C139*'MPTO_working_3-way'!$I138)</f>
        <v>3.4566020187652162</v>
      </c>
      <c r="H139" s="17">
        <f>IF(OR($A139="",$B139="",$C139=""),"",'MPTO_working_3-way'!E138)</f>
        <v>2.7284156251798422</v>
      </c>
      <c r="I139" s="21">
        <f>IF(OR($A139="",$B139="",$C139=""),"",'MPTO_working_3-way'!F138)</f>
        <v>2.8901970658255616</v>
      </c>
      <c r="J139" s="22">
        <f>IF(OR($A139="",$B139="",$C139=""),"",'MPTO_working_3-way'!G138)</f>
        <v>3.4783847950137012</v>
      </c>
      <c r="K139" s="17">
        <f>IF(OR($A139="",$B139="",$C139=""),"",'OddsRatio_working_3-way'!H138)</f>
        <v>2.7332338615980891</v>
      </c>
      <c r="L139" s="21">
        <f>IF(OR($A139="",$B139="",$C139=""),"",'OddsRatio_working_3-way'!I138)</f>
        <v>2.8927339102114091</v>
      </c>
      <c r="M139" s="22">
        <f>IF(OR($A139="",$B139="",$C139=""),"",'OddsRatio_working_3-way'!J138)</f>
        <v>3.4669340852193655</v>
      </c>
      <c r="N139" s="29">
        <f t="shared" si="14"/>
        <v>36.520183914595258</v>
      </c>
      <c r="O139" s="30">
        <f t="shared" si="15"/>
        <v>34.549670394023565</v>
      </c>
      <c r="P139" s="30">
        <f t="shared" si="16"/>
        <v>28.930145691381178</v>
      </c>
      <c r="Q139" t="s">
        <v>157</v>
      </c>
      <c r="R139" t="s">
        <v>116</v>
      </c>
    </row>
    <row r="140" spans="1:18" ht="15" x14ac:dyDescent="0.25">
      <c r="A140">
        <v>2.93</v>
      </c>
      <c r="B140">
        <v>2.83</v>
      </c>
      <c r="C140">
        <v>2.9</v>
      </c>
      <c r="D140" s="20">
        <f t="shared" si="17"/>
        <v>3.9481404993905622E-2</v>
      </c>
      <c r="E140" s="17">
        <f>IF(OR($A140="",$B140="",$C140=""),"",A140*'MPTO_working_3-way'!$I139)</f>
        <v>3.0456805166321437</v>
      </c>
      <c r="F140" s="21">
        <f>IF(OR($A140="",$B140="",$C140=""),"",B140*'MPTO_working_3-way'!$I139)</f>
        <v>2.941732376132753</v>
      </c>
      <c r="G140" s="22">
        <f>IF(OR($A140="",$B140="",$C140=""),"",C140*'MPTO_working_3-way'!$I139)</f>
        <v>3.0144960744823264</v>
      </c>
      <c r="H140" s="17">
        <f>IF(OR($A140="",$B140="",$C140=""),"",'MPTO_working_3-way'!E139)</f>
        <v>3.047512611098274</v>
      </c>
      <c r="I140" s="21">
        <f>IF(OR($A140="",$B140="",$C140=""),"",'MPTO_working_3-way'!F139)</f>
        <v>2.9394782982860539</v>
      </c>
      <c r="J140" s="22">
        <f>IF(OR($A140="",$B140="",$C140=""),"",'MPTO_working_3-way'!G139)</f>
        <v>3.0150712750942374</v>
      </c>
      <c r="K140" s="17">
        <f>IF(OR($A140="",$B140="",$C140=""),"",'OddsRatio_working_3-way'!H139)</f>
        <v>3.0466139083392014</v>
      </c>
      <c r="L140" s="21">
        <f>IF(OR($A140="",$B140="",$C140=""),"",'OddsRatio_working_3-way'!I139)</f>
        <v>2.9405717369226627</v>
      </c>
      <c r="M140" s="22">
        <f>IF(OR($A140="",$B140="",$C140=""),"",'OddsRatio_working_3-way'!J139)</f>
        <v>3.0148012569142391</v>
      </c>
      <c r="N140" s="29">
        <f t="shared" si="14"/>
        <v>32.833384675086705</v>
      </c>
      <c r="O140" s="30">
        <f t="shared" si="15"/>
        <v>33.99357494629119</v>
      </c>
      <c r="P140" s="30">
        <f t="shared" si="16"/>
        <v>33.17304037862209</v>
      </c>
      <c r="Q140" t="s">
        <v>121</v>
      </c>
      <c r="R140" t="s">
        <v>162</v>
      </c>
    </row>
    <row r="141" spans="1:18" ht="15" x14ac:dyDescent="0.25">
      <c r="A141">
        <v>2.5299999999999998</v>
      </c>
      <c r="B141">
        <v>2.87</v>
      </c>
      <c r="C141">
        <v>3.38</v>
      </c>
      <c r="D141" s="20">
        <f t="shared" si="17"/>
        <v>3.9546960910856743E-2</v>
      </c>
      <c r="E141" s="17">
        <f>IF(OR($A141="",$B141="",$C141=""),"",A141*'MPTO_working_3-way'!$I140)</f>
        <v>2.6300538111044673</v>
      </c>
      <c r="F141" s="21">
        <f>IF(OR($A141="",$B141="",$C141=""),"",B141*'MPTO_working_3-way'!$I140)</f>
        <v>2.983499777814159</v>
      </c>
      <c r="G141" s="22">
        <f>IF(OR($A141="",$B141="",$C141=""),"",C141*'MPTO_working_3-way'!$I140)</f>
        <v>3.5136687278786956</v>
      </c>
      <c r="H141" s="17">
        <f>IF(OR($A141="",$B141="",$C141=""),"",'MPTO_working_3-way'!E140)</f>
        <v>2.6172899445733204</v>
      </c>
      <c r="I141" s="21">
        <f>IF(OR($A141="",$B141="",$C141=""),"",'MPTO_working_3-way'!F140)</f>
        <v>2.9828509742777576</v>
      </c>
      <c r="J141" s="22">
        <f>IF(OR($A141="",$B141="",$C141=""),"",'MPTO_working_3-way'!G140)</f>
        <v>3.5376231975083692</v>
      </c>
      <c r="K141" s="17">
        <f>IF(OR($A141="",$B141="",$C141=""),"",'OddsRatio_working_3-way'!H140)</f>
        <v>2.6232837303059866</v>
      </c>
      <c r="L141" s="21">
        <f>IF(OR($A141="",$B141="",$C141=""),"",'OddsRatio_working_3-way'!I140)</f>
        <v>2.9840134481517628</v>
      </c>
      <c r="M141" s="22">
        <f>IF(OR($A141="",$B141="",$C141=""),"",'OddsRatio_working_3-way'!J140)</f>
        <v>3.5251080249204247</v>
      </c>
      <c r="N141" s="29">
        <f t="shared" si="14"/>
        <v>38.022035738502971</v>
      </c>
      <c r="O141" s="30">
        <f t="shared" si="15"/>
        <v>33.517683072617601</v>
      </c>
      <c r="P141" s="30">
        <f t="shared" si="16"/>
        <v>28.460281188879442</v>
      </c>
      <c r="Q141" t="s">
        <v>59</v>
      </c>
      <c r="R141" t="s">
        <v>156</v>
      </c>
    </row>
    <row r="142" spans="1:18" ht="15" x14ac:dyDescent="0.25">
      <c r="A142">
        <v>2.0299999999999998</v>
      </c>
      <c r="B142">
        <v>3.83</v>
      </c>
      <c r="C142">
        <v>3.52</v>
      </c>
      <c r="D142" s="20">
        <f t="shared" si="17"/>
        <v>3.779835227345818E-2</v>
      </c>
      <c r="E142" s="17">
        <f>IF(OR($A142="",$B142="",$C142=""),"",A142*'MPTO_working_3-way'!$I141)</f>
        <v>2.1067306551151197</v>
      </c>
      <c r="F142" s="21">
        <f>IF(OR($A142="",$B142="",$C142=""),"",B142*'MPTO_working_3-way'!$I141)</f>
        <v>3.9747676892073449</v>
      </c>
      <c r="G142" s="22">
        <f>IF(OR($A142="",$B142="",$C142=""),"",C142*'MPTO_working_3-way'!$I141)</f>
        <v>3.6530502000025726</v>
      </c>
      <c r="H142" s="17">
        <f>IF(OR($A142="",$B142="",$C142=""),"",'MPTO_working_3-way'!E141)</f>
        <v>2.083283913148902</v>
      </c>
      <c r="I142" s="21">
        <f>IF(OR($A142="",$B142="",$C142=""),"",'MPTO_working_3-way'!F141)</f>
        <v>4.0241909411603025</v>
      </c>
      <c r="J142" s="22">
        <f>IF(OR($A142="",$B142="",$C142=""),"",'MPTO_working_3-way'!G141)</f>
        <v>3.6833571344742335</v>
      </c>
      <c r="K142" s="17">
        <f>IF(OR($A142="",$B142="",$C142=""),"",'OddsRatio_working_3-way'!H141)</f>
        <v>2.0925913138096384</v>
      </c>
      <c r="L142" s="21">
        <f>IF(OR($A142="",$B142="",$C142=""),"",'OddsRatio_working_3-way'!I141)</f>
        <v>4.0019741923119216</v>
      </c>
      <c r="M142" s="22">
        <f>IF(OR($A142="",$B142="",$C142=""),"",'OddsRatio_working_3-way'!J141)</f>
        <v>3.6731360299031941</v>
      </c>
      <c r="N142" s="29">
        <f t="shared" si="14"/>
        <v>47.46691265786685</v>
      </c>
      <c r="O142" s="30">
        <f t="shared" si="15"/>
        <v>25.158703053647436</v>
      </c>
      <c r="P142" s="30">
        <f t="shared" si="16"/>
        <v>27.374384288485707</v>
      </c>
      <c r="Q142" t="s">
        <v>167</v>
      </c>
      <c r="R142" t="s">
        <v>164</v>
      </c>
    </row>
    <row r="143" spans="1:18" ht="15" x14ac:dyDescent="0.25">
      <c r="A143">
        <v>1.69</v>
      </c>
      <c r="B143">
        <v>3.91</v>
      </c>
      <c r="C143">
        <v>3.7</v>
      </c>
      <c r="D143" s="20">
        <f t="shared" si="17"/>
        <v>0.11774072230495602</v>
      </c>
      <c r="E143" s="17">
        <f>IF(OR($A143="",$B143="",$C143=""),"",A143*'MPTO_working_3-way'!$I142)</f>
        <v>1.8889818206953757</v>
      </c>
      <c r="F143" s="21">
        <f>IF(OR($A143="",$B143="",$C143=""),"",B143*'MPTO_working_3-way'!$I142)</f>
        <v>4.3703662242123782</v>
      </c>
      <c r="G143" s="22">
        <f>IF(OR($A143="",$B143="",$C143=""),"",C143*'MPTO_working_3-way'!$I142)</f>
        <v>4.1356406725283374</v>
      </c>
      <c r="H143" s="17">
        <f>IF(OR($A143="",$B143="",$C143=""),"",'MPTO_working_3-way'!E142)</f>
        <v>1.8100560851263983</v>
      </c>
      <c r="I143" s="21">
        <f>IF(OR($A143="",$B143="",$C143=""),"",'MPTO_working_3-way'!F142)</f>
        <v>4.6187761841221189</v>
      </c>
      <c r="J143" s="22">
        <f>IF(OR($A143="",$B143="",$C143=""),"",'MPTO_working_3-way'!G142)</f>
        <v>4.3285665472412864</v>
      </c>
      <c r="K143" s="17">
        <f>IF(OR($A143="",$B143="",$C143=""),"",'OddsRatio_working_3-way'!H142)</f>
        <v>1.8356391926921414</v>
      </c>
      <c r="L143" s="21">
        <f>IF(OR($A143="",$B143="",$C143=""),"",'OddsRatio_working_3-way'!I142)</f>
        <v>4.5242174648320734</v>
      </c>
      <c r="M143" s="22">
        <f>IF(OR($A143="",$B143="",$C143=""),"",'OddsRatio_working_3-way'!J142)</f>
        <v>4.2698924931431623</v>
      </c>
      <c r="N143" s="29">
        <f t="shared" si="14"/>
        <v>52.938571935640866</v>
      </c>
      <c r="O143" s="30">
        <f t="shared" si="15"/>
        <v>22.881377639701551</v>
      </c>
      <c r="P143" s="30">
        <f t="shared" si="16"/>
        <v>24.180050424657583</v>
      </c>
      <c r="Q143" t="s">
        <v>165</v>
      </c>
      <c r="R143" t="s">
        <v>168</v>
      </c>
    </row>
    <row r="144" spans="1:18" ht="15" x14ac:dyDescent="0.25">
      <c r="A144">
        <v>5.99</v>
      </c>
      <c r="B144">
        <v>4.38</v>
      </c>
      <c r="C144">
        <v>1.55</v>
      </c>
      <c r="D144" s="20">
        <f t="shared" si="17"/>
        <v>4.0416700785986137E-2</v>
      </c>
      <c r="E144" s="17">
        <f>IF(OR($A144="",$B144="",$C144=""),"",A144*'MPTO_working_3-way'!$I143)</f>
        <v>6.2320960377080574</v>
      </c>
      <c r="F144" s="21">
        <f>IF(OR($A144="",$B144="",$C144=""),"",B144*'MPTO_working_3-way'!$I143)</f>
        <v>4.5570251494426195</v>
      </c>
      <c r="G144" s="22">
        <f>IF(OR($A144="",$B144="",$C144=""),"",C144*'MPTO_working_3-way'!$I143)</f>
        <v>1.6126458862182786</v>
      </c>
      <c r="H144" s="17">
        <f>IF(OR($A144="",$B144="",$C144=""),"",'MPTO_working_3-way'!E143)</f>
        <v>6.5158178985558708</v>
      </c>
      <c r="I144" s="21">
        <f>IF(OR($A144="",$B144="",$C144=""),"",'MPTO_working_3-way'!F143)</f>
        <v>4.6546642090720649</v>
      </c>
      <c r="J144" s="22">
        <f>IF(OR($A144="",$B144="",$C144=""),"",'MPTO_working_3-way'!G143)</f>
        <v>1.5830573434039652</v>
      </c>
      <c r="K144" s="17">
        <f>IF(OR($A144="",$B144="",$C144=""),"",'OddsRatio_working_3-way'!H143)</f>
        <v>6.3781447576971653</v>
      </c>
      <c r="L144" s="21">
        <f>IF(OR($A144="",$B144="",$C144=""),"",'OddsRatio_working_3-way'!I143)</f>
        <v>4.6429116795624088</v>
      </c>
      <c r="M144" s="22">
        <f>IF(OR($A144="",$B144="",$C144=""),"",'OddsRatio_working_3-way'!J143)</f>
        <v>1.592781486319327</v>
      </c>
      <c r="N144" s="29">
        <f t="shared" si="14"/>
        <v>16.045965818712965</v>
      </c>
      <c r="O144" s="30">
        <f t="shared" si="15"/>
        <v>21.94414046897047</v>
      </c>
      <c r="P144" s="30">
        <f t="shared" si="16"/>
        <v>62.009893712316554</v>
      </c>
      <c r="Q144" t="s">
        <v>67</v>
      </c>
      <c r="R144" t="s">
        <v>126</v>
      </c>
    </row>
    <row r="145" spans="1:19" ht="15" x14ac:dyDescent="0.25">
      <c r="A145">
        <v>4.75</v>
      </c>
      <c r="B145">
        <v>3.37</v>
      </c>
      <c r="C145">
        <v>1.88</v>
      </c>
      <c r="D145" s="20">
        <f t="shared" si="17"/>
        <v>3.9177114451005357E-2</v>
      </c>
      <c r="E145" s="17">
        <f>IF(OR($A145="",$B145="",$C145=""),"",A145*'MPTO_working_3-way'!$I144)</f>
        <v>4.9360912936422752</v>
      </c>
      <c r="F145" s="21">
        <f>IF(OR($A145="",$B145="",$C145=""),"",B145*'MPTO_working_3-way'!$I144)</f>
        <v>3.502026875699888</v>
      </c>
      <c r="G145" s="22">
        <f>IF(OR($A145="",$B145="",$C145=""),"",C145*'MPTO_working_3-way'!$I144)</f>
        <v>1.9536529751678899</v>
      </c>
      <c r="H145" s="17">
        <f>IF(OR($A145="",$B145="",$C145=""),"",'MPTO_working_3-way'!E144)</f>
        <v>5.0641301787096564</v>
      </c>
      <c r="I145" s="21">
        <f>IF(OR($A145="",$B145="",$C145=""),"",'MPTO_working_3-way'!F144)</f>
        <v>3.5251376361719569</v>
      </c>
      <c r="J145" s="22">
        <f>IF(OR($A145="",$B145="",$C145=""),"",'MPTO_working_3-way'!G144)</f>
        <v>1.9273175573985717</v>
      </c>
      <c r="K145" s="17">
        <f>IF(OR($A145="",$B145="",$C145=""),"",'OddsRatio_working_3-way'!H144)</f>
        <v>4.9952074144573917</v>
      </c>
      <c r="L145" s="21">
        <f>IF(OR($A145="",$B145="",$C145=""),"",'OddsRatio_working_3-way'!I144)</f>
        <v>3.5249710859370711</v>
      </c>
      <c r="M145" s="22">
        <f>IF(OR($A145="",$B145="",$C145=""),"",'OddsRatio_working_3-way'!J144)</f>
        <v>1.9375420065926681</v>
      </c>
      <c r="N145" s="29">
        <f t="shared" si="14"/>
        <v>20.258944588160432</v>
      </c>
      <c r="O145" s="30">
        <f t="shared" si="15"/>
        <v>28.554892223668265</v>
      </c>
      <c r="P145" s="30">
        <f t="shared" si="16"/>
        <v>51.186163188171307</v>
      </c>
      <c r="Q145" t="s">
        <v>169</v>
      </c>
      <c r="R145" t="s">
        <v>66</v>
      </c>
    </row>
    <row r="146" spans="1:19" ht="15" x14ac:dyDescent="0.25">
      <c r="A146">
        <v>3.88</v>
      </c>
      <c r="B146">
        <v>3.9</v>
      </c>
      <c r="C146">
        <v>1.91</v>
      </c>
      <c r="D146" s="20">
        <f t="shared" si="17"/>
        <v>3.7702424597226836E-2</v>
      </c>
      <c r="E146" s="17">
        <f>IF(OR($A146="",$B146="",$C146=""),"",A146*'MPTO_working_3-way'!$I145)</f>
        <v>4.0262854074372401</v>
      </c>
      <c r="F146" s="21">
        <f>IF(OR($A146="",$B146="",$C146=""),"",B146*'MPTO_working_3-way'!$I145)</f>
        <v>4.0470394559291849</v>
      </c>
      <c r="G146" s="22">
        <f>IF(OR($A146="",$B146="",$C146=""),"",C146*'MPTO_working_3-way'!$I145)</f>
        <v>1.9820116309807032</v>
      </c>
      <c r="H146" s="17">
        <f>IF(OR($A146="",$B146="",$C146=""),"",'MPTO_working_3-way'!E145)</f>
        <v>4.0788942350211608</v>
      </c>
      <c r="I146" s="21">
        <f>IF(OR($A146="",$B146="",$C146=""),"",'MPTO_working_3-way'!F145)</f>
        <v>4.1010030875875954</v>
      </c>
      <c r="J146" s="22">
        <f>IF(OR($A146="",$B146="",$C146=""),"",'MPTO_working_3-way'!G145)</f>
        <v>1.9569749868641764</v>
      </c>
      <c r="K146" s="17">
        <f>IF(OR($A146="",$B146="",$C146=""),"",'OddsRatio_working_3-way'!H145)</f>
        <v>4.0587631569235079</v>
      </c>
      <c r="L146" s="21">
        <f>IF(OR($A146="",$B146="",$C146=""),"",'OddsRatio_working_3-way'!I145)</f>
        <v>4.080004567735477</v>
      </c>
      <c r="M146" s="22">
        <f>IF(OR($A146="",$B146="",$C146=""),"",'OddsRatio_working_3-way'!J145)</f>
        <v>1.9664841919445808</v>
      </c>
      <c r="N146" s="29">
        <f t="shared" si="14"/>
        <v>24.836788722250745</v>
      </c>
      <c r="O146" s="30">
        <f t="shared" si="15"/>
        <v>24.709420574957154</v>
      </c>
      <c r="P146" s="30">
        <f t="shared" si="16"/>
        <v>50.453790702792091</v>
      </c>
      <c r="Q146" t="s">
        <v>125</v>
      </c>
      <c r="R146" t="s">
        <v>166</v>
      </c>
    </row>
    <row r="147" spans="1:19" ht="15" x14ac:dyDescent="0.25">
      <c r="A147" s="23">
        <v>4.74</v>
      </c>
      <c r="B147" s="23">
        <v>3.37</v>
      </c>
      <c r="C147" s="23">
        <v>1.93</v>
      </c>
      <c r="D147" s="20">
        <f t="shared" si="17"/>
        <v>2.5841084205438181E-2</v>
      </c>
      <c r="E147" s="17">
        <f>IF(OR($A147="",$B147="",$C147=""),"",A147*'MPTO_working_3-way'!$I146)</f>
        <v>4.8624867391337769</v>
      </c>
      <c r="F147" s="21">
        <f>IF(OR($A147="",$B147="",$C147=""),"",B147*'MPTO_working_3-way'!$I146)</f>
        <v>3.4570844537723269</v>
      </c>
      <c r="G147" s="22">
        <f>IF(OR($A147="",$B147="",$C147=""),"",C147*'MPTO_working_3-way'!$I146)</f>
        <v>1.9798732925164957</v>
      </c>
      <c r="H147" s="17">
        <f>IF(OR($A147="",$B147="",$C147=""),"",'MPTO_working_3-way'!E146)</f>
        <v>4.9417669740709824</v>
      </c>
      <c r="I147" s="21">
        <f>IF(OR($A147="",$B147="",$C147=""),"",'MPTO_working_3-way'!F146)</f>
        <v>3.4707494397126619</v>
      </c>
      <c r="J147" s="22">
        <f>IF(OR($A147="",$B147="",$C147=""),"",'MPTO_working_3-way'!G146)</f>
        <v>1.9626275662372969</v>
      </c>
      <c r="K147" s="17">
        <f>IF(OR($A147="",$B147="",$C147=""),"",'OddsRatio_working_3-way'!H146)</f>
        <v>4.898863183400274</v>
      </c>
      <c r="L147" s="21">
        <f>IF(OR($A147="",$B147="",$C147=""),"",'OddsRatio_working_3-way'!I146)</f>
        <v>3.4706699852028473</v>
      </c>
      <c r="M147" s="22">
        <f>IF(OR($A147="",$B147="",$C147=""),"",'OddsRatio_working_3-way'!J146)</f>
        <v>1.969503411915041</v>
      </c>
      <c r="N147" s="29">
        <f t="shared" ref="N147:N185" si="18">(1/E147)* 100</f>
        <v>20.565608785148974</v>
      </c>
      <c r="O147" s="30">
        <f t="shared" ref="O147:O185" si="19">(1/F147)* 100</f>
        <v>28.926108498992921</v>
      </c>
      <c r="P147" s="30">
        <f t="shared" ref="P147:P185" si="20">(1/G147)* 100</f>
        <v>50.508282715858108</v>
      </c>
      <c r="Q147" s="23" t="s">
        <v>73</v>
      </c>
      <c r="R147" s="23" t="s">
        <v>71</v>
      </c>
      <c r="S147" s="37" t="s">
        <v>188</v>
      </c>
    </row>
    <row r="148" spans="1:19" ht="15" x14ac:dyDescent="0.25">
      <c r="A148">
        <v>1.1599999999999999</v>
      </c>
      <c r="B148">
        <v>8.83</v>
      </c>
      <c r="C148">
        <v>15.59</v>
      </c>
      <c r="D148" s="20">
        <f t="shared" si="17"/>
        <v>3.9462930490287373E-2</v>
      </c>
      <c r="E148" s="17">
        <f>IF(OR($A148="",$B148="",$C148=""),"",A148*'MPTO_working_3-way'!$I147)</f>
        <v>1.2057769993687333</v>
      </c>
      <c r="F148" s="21">
        <f>IF(OR($A148="",$B148="",$C148=""),"",B148*'MPTO_working_3-way'!$I147)</f>
        <v>9.1784576762292378</v>
      </c>
      <c r="G148" s="22">
        <f>IF(OR($A148="",$B148="",$C148=""),"",C148*'MPTO_working_3-way'!$I147)</f>
        <v>16.20522708634358</v>
      </c>
      <c r="H148" s="17">
        <f>IF(OR($A148="",$B148="",$C148=""),"",'MPTO_working_3-way'!E147)</f>
        <v>1.1779747159426974</v>
      </c>
      <c r="I148" s="21">
        <f>IF(OR($A148="",$B148="",$C148=""),"",'MPTO_working_3-way'!F147)</f>
        <v>9.9904119057502108</v>
      </c>
      <c r="J148" s="22">
        <f>IF(OR($A148="",$B148="",$C148=""),"",'MPTO_working_3-way'!G147)</f>
        <v>19.611930231248117</v>
      </c>
      <c r="K148" s="17">
        <f>IF(OR($A148="",$B148="",$C148=""),"",'OddsRatio_working_3-way'!H147)</f>
        <v>1.1845357018701113</v>
      </c>
      <c r="L148" s="21">
        <f>IF(OR($A148="",$B148="",$C148=""),"",'OddsRatio_working_3-way'!I147)</f>
        <v>10.030715910268579</v>
      </c>
      <c r="M148" s="22">
        <f>IF(OR($A148="",$B148="",$C148=""),"",'OddsRatio_working_3-way'!J147)</f>
        <v>17.827349314280788</v>
      </c>
      <c r="N148" s="29">
        <f t="shared" si="18"/>
        <v>82.934074917960388</v>
      </c>
      <c r="O148" s="30">
        <f t="shared" si="19"/>
        <v>10.895076659664104</v>
      </c>
      <c r="P148" s="30">
        <f t="shared" si="20"/>
        <v>6.1708484223755002</v>
      </c>
      <c r="Q148" t="s">
        <v>68</v>
      </c>
      <c r="R148" t="s">
        <v>132</v>
      </c>
      <c r="S148" s="38" t="s">
        <v>188</v>
      </c>
    </row>
    <row r="149" spans="1:19" ht="15" x14ac:dyDescent="0.25">
      <c r="A149">
        <v>4.5999999999999996</v>
      </c>
      <c r="B149">
        <v>3.84</v>
      </c>
      <c r="C149">
        <v>1.81</v>
      </c>
      <c r="D149" s="20">
        <f t="shared" si="17"/>
        <v>3.0294158859796694E-2</v>
      </c>
      <c r="E149" s="17">
        <f>IF(OR($A149="",$B149="",$C149=""),"",A149*'MPTO_working_3-way'!$I148)</f>
        <v>4.739353130755064</v>
      </c>
      <c r="F149" s="21">
        <f>IF(OR($A149="",$B149="",$C149=""),"",B149*'MPTO_working_3-way'!$I148)</f>
        <v>3.956329570021619</v>
      </c>
      <c r="G149" s="22">
        <f>IF(OR($A149="",$B149="",$C149=""),"",C149*'MPTO_working_3-way'!$I148)</f>
        <v>1.864832427536232</v>
      </c>
      <c r="H149" s="17">
        <f>IF(OR($A149="",$B149="",$C149=""),"",'MPTO_working_3-way'!E148)</f>
        <v>4.8240837232882559</v>
      </c>
      <c r="I149" s="21">
        <f>IF(OR($A149="",$B149="",$C149=""),"",'MPTO_working_3-way'!F148)</f>
        <v>3.994908669256759</v>
      </c>
      <c r="J149" s="22">
        <f>IF(OR($A149="",$B149="",$C149=""),"",'MPTO_working_3-way'!G148)</f>
        <v>1.8436981483731179</v>
      </c>
      <c r="K149" s="17">
        <f>IF(OR($A149="",$B149="",$C149=""),"",'OddsRatio_working_3-way'!H148)</f>
        <v>4.7845857235960141</v>
      </c>
      <c r="L149" s="21">
        <f>IF(OR($A149="",$B149="",$C149=""),"",'OddsRatio_working_3-way'!I148)</f>
        <v>3.9856176263924104</v>
      </c>
      <c r="M149" s="22">
        <f>IF(OR($A149="",$B149="",$C149=""),"",'OddsRatio_working_3-way'!J148)</f>
        <v>1.8515317878091031</v>
      </c>
      <c r="N149" s="29">
        <f t="shared" si="18"/>
        <v>21.099925926825421</v>
      </c>
      <c r="O149" s="30">
        <f t="shared" si="19"/>
        <v>25.275952933176281</v>
      </c>
      <c r="P149" s="30">
        <f t="shared" si="20"/>
        <v>53.624121139998294</v>
      </c>
      <c r="Q149" t="s">
        <v>69</v>
      </c>
      <c r="R149" t="s">
        <v>133</v>
      </c>
      <c r="S149" s="38" t="s">
        <v>188</v>
      </c>
    </row>
    <row r="150" spans="1:19" ht="15" x14ac:dyDescent="0.25">
      <c r="A150">
        <v>3.97</v>
      </c>
      <c r="B150">
        <v>3.98</v>
      </c>
      <c r="C150">
        <v>1.9</v>
      </c>
      <c r="D150" s="20">
        <f t="shared" si="17"/>
        <v>2.9461239646462412E-2</v>
      </c>
      <c r="E150" s="17">
        <f>IF(OR($A150="",$B150="",$C150=""),"",A150*'MPTO_working_3-way'!$I149)</f>
        <v>4.0869611213964561</v>
      </c>
      <c r="F150" s="21">
        <f>IF(OR($A150="",$B150="",$C150=""),"",B150*'MPTO_working_3-way'!$I149)</f>
        <v>4.0972557337929203</v>
      </c>
      <c r="G150" s="22">
        <f>IF(OR($A150="",$B150="",$C150=""),"",C150*'MPTO_working_3-way'!$I149)</f>
        <v>1.9559763553282785</v>
      </c>
      <c r="H150" s="17">
        <f>IF(OR($A150="",$B150="",$C150=""),"",'MPTO_working_3-way'!E149)</f>
        <v>4.1310577142715603</v>
      </c>
      <c r="I150" s="21">
        <f>IF(OR($A150="",$B150="",$C150=""),"",'MPTO_working_3-way'!F149)</f>
        <v>4.1418866529252858</v>
      </c>
      <c r="J150" s="22">
        <f>IF(OR($A150="",$B150="",$C150=""),"",'MPTO_working_3-way'!G149)</f>
        <v>1.9361257543961023</v>
      </c>
      <c r="K150" s="17">
        <f>IF(OR($A150="",$B150="",$C150=""),"",'OddsRatio_working_3-way'!H149)</f>
        <v>4.1141335980201186</v>
      </c>
      <c r="L150" s="21">
        <f>IF(OR($A150="",$B150="",$C150=""),"",'OddsRatio_working_3-way'!I149)</f>
        <v>4.1246188963299524</v>
      </c>
      <c r="M150" s="22">
        <f>IF(OR($A150="",$B150="",$C150=""),"",'OddsRatio_working_3-way'!J149)</f>
        <v>1.9436768478848847</v>
      </c>
      <c r="N150" s="29">
        <f t="shared" si="18"/>
        <v>24.468057568854835</v>
      </c>
      <c r="O150" s="30">
        <f t="shared" si="19"/>
        <v>24.4065800372748</v>
      </c>
      <c r="P150" s="30">
        <f t="shared" si="20"/>
        <v>51.125362393870368</v>
      </c>
      <c r="Q150" t="s">
        <v>38</v>
      </c>
      <c r="R150" t="s">
        <v>75</v>
      </c>
      <c r="S150" s="38" t="s">
        <v>188</v>
      </c>
    </row>
    <row r="151" spans="1:19" ht="15" x14ac:dyDescent="0.25">
      <c r="A151">
        <v>1.44</v>
      </c>
      <c r="B151">
        <v>4.57</v>
      </c>
      <c r="C151">
        <v>7.78</v>
      </c>
      <c r="D151" s="20">
        <f t="shared" si="17"/>
        <v>4.1797529558606827E-2</v>
      </c>
      <c r="E151" s="17">
        <f>IF(OR($A151="",$B151="",$C151=""),"",A151*'MPTO_working_3-way'!$I150)</f>
        <v>1.5001884425643939</v>
      </c>
      <c r="F151" s="21">
        <f>IF(OR($A151="",$B151="",$C151=""),"",B151*'MPTO_working_3-way'!$I150)</f>
        <v>4.7610147100828337</v>
      </c>
      <c r="G151" s="22">
        <f>IF(OR($A151="",$B151="",$C151=""),"",C151*'MPTO_working_3-way'!$I150)</f>
        <v>8.1051847799659615</v>
      </c>
      <c r="H151" s="17">
        <f>IF(OR($A151="",$B151="",$C151=""),"",'MPTO_working_3-way'!E150)</f>
        <v>1.4694819431788106</v>
      </c>
      <c r="I151" s="21">
        <f>IF(OR($A151="",$B151="",$C151=""),"",'MPTO_working_3-way'!F150)</f>
        <v>4.8807660364801313</v>
      </c>
      <c r="J151" s="22">
        <f>IF(OR($A151="",$B151="",$C151=""),"",'MPTO_working_3-way'!G150)</f>
        <v>8.7258363961690719</v>
      </c>
      <c r="K151" s="17">
        <f>IF(OR($A151="",$B151="",$C151=""),"",'OddsRatio_working_3-way'!H150)</f>
        <v>1.47909740095443</v>
      </c>
      <c r="L151" s="21">
        <f>IF(OR($A151="",$B151="",$C151=""),"",'OddsRatio_working_3-way'!I150)</f>
        <v>4.8872220941075328</v>
      </c>
      <c r="M151" s="22">
        <f>IF(OR($A151="",$B151="",$C151=""),"",'OddsRatio_working_3-way'!J150)</f>
        <v>8.3824554056159872</v>
      </c>
      <c r="N151" s="29">
        <f t="shared" si="18"/>
        <v>66.658292493616258</v>
      </c>
      <c r="O151" s="30">
        <f t="shared" si="19"/>
        <v>21.003925862321093</v>
      </c>
      <c r="P151" s="30">
        <f t="shared" si="20"/>
        <v>12.33778164406265</v>
      </c>
      <c r="Q151" t="s">
        <v>42</v>
      </c>
      <c r="R151" t="s">
        <v>87</v>
      </c>
      <c r="S151" s="38" t="s">
        <v>188</v>
      </c>
    </row>
    <row r="152" spans="1:19" ht="15" x14ac:dyDescent="0.25">
      <c r="A152">
        <v>2.91</v>
      </c>
      <c r="B152">
        <v>3.08</v>
      </c>
      <c r="C152">
        <v>2.57</v>
      </c>
      <c r="D152" s="20">
        <f t="shared" si="17"/>
        <v>5.7422994724932286E-2</v>
      </c>
      <c r="E152" s="17">
        <f>IF(OR($A152="",$B152="",$C152=""),"",A152*'MPTO_working_3-way'!$I151)</f>
        <v>3.0771009146495532</v>
      </c>
      <c r="F152" s="21">
        <f>IF(OR($A152="",$B152="",$C152=""),"",B152*'MPTO_working_3-way'!$I151)</f>
        <v>3.2568628237527917</v>
      </c>
      <c r="G152" s="22">
        <f>IF(OR($A152="",$B152="",$C152=""),"",C152*'MPTO_working_3-way'!$I151)</f>
        <v>2.7175770964430757</v>
      </c>
      <c r="H152" s="17">
        <f>IF(OR($A152="",$B152="",$C152=""),"",'MPTO_working_3-way'!E151)</f>
        <v>3.0816487763876861</v>
      </c>
      <c r="I152" s="21">
        <f>IF(OR($A152="",$B152="",$C152=""),"",'MPTO_working_3-way'!F151)</f>
        <v>3.2729546682115949</v>
      </c>
      <c r="J152" s="22">
        <f>IF(OR($A152="",$B152="",$C152=""),"",'MPTO_working_3-way'!G151)</f>
        <v>2.7029652546912861</v>
      </c>
      <c r="K152" s="17">
        <f>IF(OR($A152="",$B152="",$C152=""),"",'OddsRatio_working_3-way'!H151)</f>
        <v>3.0799408442559657</v>
      </c>
      <c r="L152" s="21">
        <f>IF(OR($A152="",$B152="",$C152=""),"",'OddsRatio_working_3-way'!I151)</f>
        <v>3.2650664691373867</v>
      </c>
      <c r="M152" s="22">
        <f>IF(OR($A152="",$B152="",$C152=""),"",'OddsRatio_working_3-way'!J151)</f>
        <v>2.7096895944931236</v>
      </c>
      <c r="N152" s="29">
        <f t="shared" si="18"/>
        <v>32.498121697574831</v>
      </c>
      <c r="O152" s="30">
        <f t="shared" si="19"/>
        <v>30.704394201280117</v>
      </c>
      <c r="P152" s="30">
        <f t="shared" si="20"/>
        <v>36.797484101145052</v>
      </c>
      <c r="Q152" t="s">
        <v>82</v>
      </c>
      <c r="R152" t="s">
        <v>139</v>
      </c>
      <c r="S152" s="38" t="s">
        <v>188</v>
      </c>
    </row>
    <row r="153" spans="1:19" ht="15" x14ac:dyDescent="0.25">
      <c r="A153">
        <v>2.37</v>
      </c>
      <c r="B153">
        <v>3.27</v>
      </c>
      <c r="C153">
        <v>3.2</v>
      </c>
      <c r="D153" s="20">
        <f t="shared" si="17"/>
        <v>4.0251325823558837E-2</v>
      </c>
      <c r="E153" s="17">
        <f>IF(OR($A153="",$B153="",$C153=""),"",A153*'MPTO_working_3-way'!$I152)</f>
        <v>2.4653956422018344</v>
      </c>
      <c r="F153" s="21">
        <f>IF(OR($A153="",$B153="",$C153=""),"",B153*'MPTO_working_3-way'!$I152)</f>
        <v>3.4016218354430374</v>
      </c>
      <c r="G153" s="22">
        <f>IF(OR($A153="",$B153="",$C153=""),"",C153*'MPTO_working_3-way'!$I152)</f>
        <v>3.3288042426353885</v>
      </c>
      <c r="H153" s="17">
        <f>IF(OR($A153="",$B153="",$C153=""),"",'MPTO_working_3-way'!E152)</f>
        <v>2.4478376825784744</v>
      </c>
      <c r="I153" s="21">
        <f>IF(OR($A153="",$B153="",$C153=""),"",'MPTO_working_3-way'!F152)</f>
        <v>3.4200511359405117</v>
      </c>
      <c r="J153" s="22">
        <f>IF(OR($A153="",$B153="",$C153=""),"",'MPTO_working_3-way'!G152)</f>
        <v>3.3435546759136918</v>
      </c>
      <c r="K153" s="17">
        <f>IF(OR($A153="",$B153="",$C153=""),"",'OddsRatio_working_3-way'!H152)</f>
        <v>2.4555094811743881</v>
      </c>
      <c r="L153" s="21">
        <f>IF(OR($A153="",$B153="",$C153=""),"",'OddsRatio_working_3-way'!I152)</f>
        <v>3.4116835928947884</v>
      </c>
      <c r="M153" s="22">
        <f>IF(OR($A153="",$B153="",$C153=""),"",'OddsRatio_working_3-way'!J152)</f>
        <v>3.3373144953165346</v>
      </c>
      <c r="N153" s="29">
        <f t="shared" si="18"/>
        <v>40.561441047527133</v>
      </c>
      <c r="O153" s="30">
        <f t="shared" si="19"/>
        <v>29.397741676648103</v>
      </c>
      <c r="P153" s="30">
        <f t="shared" si="20"/>
        <v>30.040817275824779</v>
      </c>
      <c r="Q153" t="s">
        <v>80</v>
      </c>
      <c r="R153" t="s">
        <v>43</v>
      </c>
      <c r="S153" s="38" t="s">
        <v>188</v>
      </c>
    </row>
    <row r="154" spans="1:19" ht="15" x14ac:dyDescent="0.25">
      <c r="A154">
        <v>2.48</v>
      </c>
      <c r="B154">
        <v>3.18</v>
      </c>
      <c r="C154">
        <v>3.1</v>
      </c>
      <c r="D154" s="20">
        <f t="shared" si="17"/>
        <v>4.0271860417934624E-2</v>
      </c>
      <c r="E154" s="17">
        <f>IF(OR($A154="",$B154="",$C154=""),"",A154*'MPTO_working_3-way'!$I153)</f>
        <v>2.5798742138364776</v>
      </c>
      <c r="F154" s="21">
        <f>IF(OR($A154="",$B154="",$C154=""),"",B154*'MPTO_working_3-way'!$I153)</f>
        <v>3.3080645161290323</v>
      </c>
      <c r="G154" s="22">
        <f>IF(OR($A154="",$B154="",$C154=""),"",C154*'MPTO_working_3-way'!$I153)</f>
        <v>3.2248427672955975</v>
      </c>
      <c r="H154" s="17">
        <f>IF(OR($A154="",$B154="",$C154=""),"",'MPTO_working_3-way'!E153)</f>
        <v>2.5654059680777235</v>
      </c>
      <c r="I154" s="21">
        <f>IF(OR($A154="",$B154="",$C154=""),"",'MPTO_working_3-way'!F153)</f>
        <v>3.3218016398966643</v>
      </c>
      <c r="J154" s="22">
        <f>IF(OR($A154="",$B154="",$C154=""),"",'MPTO_working_3-way'!G153)</f>
        <v>3.2346057092857925</v>
      </c>
      <c r="K154" s="17">
        <f>IF(OR($A154="",$B154="",$C154=""),"",'OddsRatio_working_3-way'!H153)</f>
        <v>2.571906474347303</v>
      </c>
      <c r="L154" s="21">
        <f>IF(OR($A154="",$B154="",$C154=""),"",'OddsRatio_working_3-way'!I153)</f>
        <v>3.3153757527548109</v>
      </c>
      <c r="M154" s="22">
        <f>IF(OR($A154="",$B154="",$C154=""),"",'OddsRatio_working_3-way'!J153)</f>
        <v>3.2304078352225241</v>
      </c>
      <c r="N154" s="29">
        <f t="shared" si="18"/>
        <v>38.76157971721112</v>
      </c>
      <c r="O154" s="30">
        <f t="shared" si="19"/>
        <v>30.22915650901999</v>
      </c>
      <c r="P154" s="30">
        <f t="shared" si="20"/>
        <v>31.009263773768893</v>
      </c>
      <c r="Q154" t="s">
        <v>40</v>
      </c>
      <c r="R154" t="s">
        <v>81</v>
      </c>
      <c r="S154" s="38" t="s">
        <v>188</v>
      </c>
    </row>
    <row r="155" spans="1:19" ht="15" x14ac:dyDescent="0.25">
      <c r="A155">
        <v>2.87</v>
      </c>
      <c r="B155">
        <v>3.42</v>
      </c>
      <c r="C155">
        <v>2.4</v>
      </c>
      <c r="D155" s="20">
        <f t="shared" si="17"/>
        <v>5.7496383234509008E-2</v>
      </c>
      <c r="E155" s="17">
        <f>IF(OR($A155="",$B155="",$C155=""),"",A155*'MPTO_working_3-way'!$I154)</f>
        <v>3.0350146198830408</v>
      </c>
      <c r="F155" s="21">
        <f>IF(OR($A155="",$B155="",$C155=""),"",B155*'MPTO_working_3-way'!$I154)</f>
        <v>3.6166376306620207</v>
      </c>
      <c r="G155" s="22">
        <f>IF(OR($A155="",$B155="",$C155=""),"",C155*'MPTO_working_3-way'!$I154)</f>
        <v>2.5379913197628214</v>
      </c>
      <c r="H155" s="17">
        <f>IF(OR($A155="",$B155="",$C155=""),"",'MPTO_working_3-way'!E154)</f>
        <v>3.0370526988907391</v>
      </c>
      <c r="I155" s="21">
        <f>IF(OR($A155="",$B155="",$C155=""),"",'MPTO_working_3-way'!F154)</f>
        <v>3.6598907484168461</v>
      </c>
      <c r="J155" s="22">
        <f>IF(OR($A155="",$B155="",$C155=""),"",'MPTO_working_3-way'!G154)</f>
        <v>2.5157156404582692</v>
      </c>
      <c r="K155" s="17">
        <f>IF(OR($A155="",$B155="",$C155=""),"",'OddsRatio_working_3-way'!H154)</f>
        <v>3.0380083565374592</v>
      </c>
      <c r="L155" s="21">
        <f>IF(OR($A155="",$B155="",$C155=""),"",'OddsRatio_working_3-way'!I154)</f>
        <v>3.6374225790484767</v>
      </c>
      <c r="M155" s="22">
        <f>IF(OR($A155="",$B155="",$C155=""),"",'OddsRatio_working_3-way'!J154)</f>
        <v>2.5257816573007714</v>
      </c>
      <c r="N155" s="29">
        <f t="shared" si="18"/>
        <v>32.948770442448037</v>
      </c>
      <c r="O155" s="30">
        <f t="shared" si="19"/>
        <v>27.64999157012452</v>
      </c>
      <c r="P155" s="30">
        <f t="shared" si="20"/>
        <v>39.401237987427443</v>
      </c>
      <c r="Q155" t="s">
        <v>88</v>
      </c>
      <c r="R155" t="s">
        <v>91</v>
      </c>
      <c r="S155" s="38" t="s">
        <v>188</v>
      </c>
    </row>
    <row r="156" spans="1:19" ht="15" x14ac:dyDescent="0.25">
      <c r="A156">
        <v>5.78</v>
      </c>
      <c r="B156">
        <v>4.57</v>
      </c>
      <c r="C156">
        <v>1.49</v>
      </c>
      <c r="D156" s="20">
        <f t="shared" si="17"/>
        <v>6.2969700964135455E-2</v>
      </c>
      <c r="E156" s="17">
        <f>IF(OR($A156="",$B156="",$C156=""),"",A156*'MPTO_working_3-way'!$I155)</f>
        <v>6.1439648715727033</v>
      </c>
      <c r="F156" s="21">
        <f>IF(OR($A156="",$B156="",$C156=""),"",B156*'MPTO_working_3-way'!$I155)</f>
        <v>4.8577715334060994</v>
      </c>
      <c r="G156" s="22">
        <f>IF(OR($A156="",$B156="",$C156=""),"",C156*'MPTO_working_3-way'!$I155)</f>
        <v>1.5838248544365618</v>
      </c>
      <c r="H156" s="17">
        <f>IF(OR($A156="",$B156="",$C156=""),"",'MPTO_working_3-way'!E155)</f>
        <v>6.5780610482020911</v>
      </c>
      <c r="I156" s="21">
        <f>IF(OR($A156="",$B156="",$C156=""),"",'MPTO_working_3-way'!F155)</f>
        <v>5.0548838967159124</v>
      </c>
      <c r="J156" s="22">
        <f>IF(OR($A156="",$B156="",$C156=""),"",'MPTO_working_3-way'!G155)</f>
        <v>1.5381041321008795</v>
      </c>
      <c r="K156" s="17">
        <f>IF(OR($A156="",$B156="",$C156=""),"",'OddsRatio_working_3-way'!H155)</f>
        <v>6.3857125213852175</v>
      </c>
      <c r="L156" s="21">
        <f>IF(OR($A156="",$B156="",$C156=""),"",'OddsRatio_working_3-way'!I155)</f>
        <v>5.0223836195282896</v>
      </c>
      <c r="M156" s="22">
        <f>IF(OR($A156="",$B156="",$C156=""),"",'OddsRatio_working_3-way'!J155)</f>
        <v>1.5520918693470203</v>
      </c>
      <c r="N156" s="29">
        <f t="shared" si="18"/>
        <v>16.276134725751202</v>
      </c>
      <c r="O156" s="30">
        <f t="shared" si="19"/>
        <v>20.58557083475754</v>
      </c>
      <c r="P156" s="30">
        <f t="shared" si="20"/>
        <v>63.13829443949124</v>
      </c>
      <c r="Q156" t="s">
        <v>93</v>
      </c>
      <c r="R156" t="s">
        <v>89</v>
      </c>
      <c r="S156" s="38" t="s">
        <v>188</v>
      </c>
    </row>
    <row r="157" spans="1:19" ht="15" x14ac:dyDescent="0.25">
      <c r="A157">
        <v>2.19</v>
      </c>
      <c r="B157">
        <v>3.35</v>
      </c>
      <c r="C157">
        <v>3.3</v>
      </c>
      <c r="D157" s="20">
        <f t="shared" si="17"/>
        <v>5.8158770283080141E-2</v>
      </c>
      <c r="E157" s="17">
        <f>IF(OR($A157="",$B157="",$C157=""),"",A157*'MPTO_working_3-way'!$I156)</f>
        <v>2.3173677069199456</v>
      </c>
      <c r="F157" s="21">
        <f>IF(OR($A157="",$B157="",$C157=""),"",B157*'MPTO_working_3-way'!$I156)</f>
        <v>3.5448318804483185</v>
      </c>
      <c r="G157" s="22">
        <f>IF(OR($A157="",$B157="",$C157=""),"",C157*'MPTO_working_3-way'!$I156)</f>
        <v>3.4919239419341643</v>
      </c>
      <c r="H157" s="17">
        <f>IF(OR($A157="",$B157="",$C157=""),"",'MPTO_working_3-way'!E156)</f>
        <v>2.2871009338113391</v>
      </c>
      <c r="I157" s="21">
        <f>IF(OR($A157="",$B157="",$C157=""),"",'MPTO_working_3-way'!F156)</f>
        <v>3.5826729706332823</v>
      </c>
      <c r="J157" s="22">
        <f>IF(OR($A157="",$B157="",$C157=""),"",'MPTO_working_3-way'!G156)</f>
        <v>3.5255455319892524</v>
      </c>
      <c r="K157" s="17">
        <f>IF(OR($A157="",$B157="",$C157=""),"",'OddsRatio_working_3-way'!H156)</f>
        <v>2.2996035782039095</v>
      </c>
      <c r="L157" s="21">
        <f>IF(OR($A157="",$B157="",$C157=""),"",'OddsRatio_working_3-way'!I156)</f>
        <v>3.5664440409909144</v>
      </c>
      <c r="M157" s="22">
        <f>IF(OR($A157="",$B157="",$C157=""),"",'OddsRatio_working_3-way'!J156)</f>
        <v>3.5118388486294041</v>
      </c>
      <c r="N157" s="29">
        <f t="shared" si="18"/>
        <v>43.152409391650565</v>
      </c>
      <c r="O157" s="30">
        <f t="shared" si="19"/>
        <v>28.210082557526789</v>
      </c>
      <c r="P157" s="30">
        <f t="shared" si="20"/>
        <v>28.637508050822653</v>
      </c>
      <c r="Q157" t="s">
        <v>92</v>
      </c>
      <c r="R157" t="s">
        <v>90</v>
      </c>
      <c r="S157" s="38" t="s">
        <v>188</v>
      </c>
    </row>
    <row r="158" spans="1:19" ht="15" x14ac:dyDescent="0.25">
      <c r="A158">
        <v>4.45</v>
      </c>
      <c r="B158">
        <v>4.04</v>
      </c>
      <c r="C158">
        <v>1.78</v>
      </c>
      <c r="D158" s="20">
        <f t="shared" si="17"/>
        <v>3.4041606407831715E-2</v>
      </c>
      <c r="E158" s="17">
        <f>IF(OR($A158="",$B158="",$C158=""),"",A158*'MPTO_working_3-way'!$I157)</f>
        <v>4.6014851485148514</v>
      </c>
      <c r="F158" s="21">
        <f>IF(OR($A158="",$B158="",$C158=""),"",B158*'MPTO_working_3-way'!$I157)</f>
        <v>4.1775280898876401</v>
      </c>
      <c r="G158" s="22">
        <f>IF(OR($A158="",$B158="",$C158=""),"",C158*'MPTO_working_3-way'!$I157)</f>
        <v>1.8405940594059405</v>
      </c>
      <c r="H158" s="17">
        <f>IF(OR($A158="",$B158="",$C158=""),"",'MPTO_working_3-way'!E157)</f>
        <v>4.6866527632950987</v>
      </c>
      <c r="I158" s="21">
        <f>IF(OR($A158="",$B158="",$C158=""),"",'MPTO_working_3-way'!F157)</f>
        <v>4.2341026848798871</v>
      </c>
      <c r="J158" s="22">
        <f>IF(OR($A158="",$B158="",$C158=""),"",'MPTO_working_3-way'!G157)</f>
        <v>1.816693613581245</v>
      </c>
      <c r="K158" s="17">
        <f>IF(OR($A158="",$B158="",$C158=""),"",'OddsRatio_working_3-way'!H157)</f>
        <v>4.6506862442060362</v>
      </c>
      <c r="L158" s="21">
        <f>IF(OR($A158="",$B158="",$C158=""),"",'OddsRatio_working_3-way'!I157)</f>
        <v>4.2168365746047387</v>
      </c>
      <c r="M158" s="22">
        <f>IF(OR($A158="",$B158="",$C158=""),"",'OddsRatio_working_3-way'!J157)</f>
        <v>1.8253725421683207</v>
      </c>
      <c r="N158" s="29">
        <f t="shared" si="18"/>
        <v>21.732114039806348</v>
      </c>
      <c r="O158" s="30">
        <f t="shared" si="19"/>
        <v>23.937600860677787</v>
      </c>
      <c r="P158" s="30">
        <f t="shared" si="20"/>
        <v>54.330285099515876</v>
      </c>
      <c r="Q158" t="s">
        <v>100</v>
      </c>
      <c r="R158" t="s">
        <v>97</v>
      </c>
      <c r="S158" s="38" t="s">
        <v>188</v>
      </c>
    </row>
    <row r="159" spans="1:19" ht="15" x14ac:dyDescent="0.25">
      <c r="A159">
        <v>1.44</v>
      </c>
      <c r="B159">
        <v>4.83</v>
      </c>
      <c r="C159">
        <v>7.35</v>
      </c>
      <c r="D159" s="20">
        <f t="shared" si="17"/>
        <v>3.7538203687272009E-2</v>
      </c>
      <c r="E159" s="17">
        <f>IF(OR($A159="",$B159="",$C159=""),"",A159*'MPTO_working_3-way'!$I158)</f>
        <v>1.4940550133096717</v>
      </c>
      <c r="F159" s="21">
        <f>IF(OR($A159="",$B159="",$C159=""),"",B159*'MPTO_working_3-way'!$I158)</f>
        <v>5.0113095238095235</v>
      </c>
      <c r="G159" s="22">
        <f>IF(OR($A159="",$B159="",$C159=""),"",C159*'MPTO_working_3-way'!$I158)</f>
        <v>7.6259057971014492</v>
      </c>
      <c r="H159" s="17">
        <f>IF(OR($A159="",$B159="",$C159=""),"",'MPTO_working_3-way'!E158)</f>
        <v>1.4664224958434737</v>
      </c>
      <c r="I159" s="21">
        <f>IF(OR($A159="",$B159="",$C159=""),"",'MPTO_working_3-way'!F158)</f>
        <v>5.1406850530050265</v>
      </c>
      <c r="J159" s="22">
        <f>IF(OR($A159="",$B159="",$C159=""),"",'MPTO_working_3-way'!G158)</f>
        <v>8.094433730132339</v>
      </c>
      <c r="K159" s="17">
        <f>IF(OR($A159="",$B159="",$C159=""),"",'OddsRatio_working_3-way'!H158)</f>
        <v>1.4750259892319666</v>
      </c>
      <c r="L159" s="21">
        <f>IF(OR($A159="",$B159="",$C159=""),"",'OddsRatio_working_3-way'!I158)</f>
        <v>5.1348853153600729</v>
      </c>
      <c r="M159" s="22">
        <f>IF(OR($A159="",$B159="",$C159=""),"",'OddsRatio_working_3-way'!J158)</f>
        <v>7.8554887082340601</v>
      </c>
      <c r="N159" s="29">
        <f t="shared" si="18"/>
        <v>66.931939660292201</v>
      </c>
      <c r="O159" s="30">
        <f t="shared" si="19"/>
        <v>19.954863998099537</v>
      </c>
      <c r="P159" s="30">
        <f t="shared" si="20"/>
        <v>13.113196341608266</v>
      </c>
      <c r="Q159" t="s">
        <v>52</v>
      </c>
      <c r="R159" t="s">
        <v>103</v>
      </c>
      <c r="S159" s="38" t="s">
        <v>188</v>
      </c>
    </row>
    <row r="160" spans="1:19" ht="15" x14ac:dyDescent="0.25">
      <c r="A160">
        <v>1.96</v>
      </c>
      <c r="B160">
        <v>3.62</v>
      </c>
      <c r="C160">
        <v>4.07</v>
      </c>
      <c r="D160" s="20">
        <f t="shared" si="17"/>
        <v>3.2147421255550812E-2</v>
      </c>
      <c r="E160" s="17">
        <f>IF(OR($A160="",$B160="",$C160=""),"",A160*'MPTO_working_3-way'!$I159)</f>
        <v>2.0230089456608797</v>
      </c>
      <c r="F160" s="21">
        <f>IF(OR($A160="",$B160="",$C160=""),"",B160*'MPTO_working_3-way'!$I159)</f>
        <v>3.736373664945094</v>
      </c>
      <c r="G160" s="22">
        <f>IF(OR($A160="",$B160="",$C160=""),"",C160*'MPTO_working_3-way'!$I159)</f>
        <v>4.2008400045100922</v>
      </c>
      <c r="H160" s="17">
        <f>IF(OR($A160="",$B160="",$C160=""),"",'MPTO_working_3-way'!E159)</f>
        <v>2.00204899885986</v>
      </c>
      <c r="I160" s="21">
        <f>IF(OR($A160="",$B160="",$C160=""),"",'MPTO_working_3-way'!F159)</f>
        <v>3.7660912816546386</v>
      </c>
      <c r="J160" s="22">
        <f>IF(OR($A160="",$B160="",$C160=""),"",'MPTO_working_3-way'!G159)</f>
        <v>4.2556009491255811</v>
      </c>
      <c r="K160" s="17">
        <f>IF(OR($A160="",$B160="",$C160=""),"",'OddsRatio_working_3-way'!H159)</f>
        <v>2.0102147861102049</v>
      </c>
      <c r="L160" s="21">
        <f>IF(OR($A160="",$B160="",$C160=""),"",'OddsRatio_working_3-way'!I159)</f>
        <v>3.7570445204257656</v>
      </c>
      <c r="M160" s="22">
        <f>IF(OR($A160="",$B160="",$C160=""),"",'OddsRatio_working_3-way'!J159)</f>
        <v>4.2305827014149253</v>
      </c>
      <c r="N160" s="29">
        <f t="shared" si="18"/>
        <v>49.431318736621719</v>
      </c>
      <c r="O160" s="30">
        <f t="shared" si="19"/>
        <v>26.763918431983029</v>
      </c>
      <c r="P160" s="30">
        <f t="shared" si="20"/>
        <v>23.804762831395227</v>
      </c>
      <c r="Q160" t="s">
        <v>99</v>
      </c>
      <c r="R160" t="s">
        <v>95</v>
      </c>
      <c r="S160" s="38" t="s">
        <v>188</v>
      </c>
    </row>
    <row r="161" spans="1:29" ht="15" x14ac:dyDescent="0.25">
      <c r="A161">
        <v>3.66</v>
      </c>
      <c r="B161">
        <v>3.71</v>
      </c>
      <c r="C161">
        <v>2.0499999999999998</v>
      </c>
      <c r="D161" s="20">
        <f t="shared" si="17"/>
        <v>3.0570700740368606E-2</v>
      </c>
      <c r="E161" s="17">
        <f>IF(OR($A161="",$B161="",$C161=""),"",A161*'MPTO_working_3-way'!$I160)</f>
        <v>3.7718887647097494</v>
      </c>
      <c r="F161" s="21">
        <f>IF(OR($A161="",$B161="",$C161=""),"",B161*'MPTO_working_3-way'!$I160)</f>
        <v>3.8234172997467675</v>
      </c>
      <c r="G161" s="22">
        <f>IF(OR($A161="",$B161="",$C161=""),"",C161*'MPTO_working_3-way'!$I160)</f>
        <v>2.1126699365177553</v>
      </c>
      <c r="H161" s="17">
        <f>IF(OR($A161="",$B161="",$C161=""),"",'MPTO_working_3-way'!E160)</f>
        <v>3.8017926269022415</v>
      </c>
      <c r="I161" s="21">
        <f>IF(OR($A161="",$B161="",$C161=""),"",'MPTO_working_3-way'!F160)</f>
        <v>3.855770353998031</v>
      </c>
      <c r="J161" s="22">
        <f>IF(OR($A161="",$B161="",$C161=""),"",'MPTO_working_3-way'!G160)</f>
        <v>2.0937381455555903</v>
      </c>
      <c r="K161" s="17">
        <f>IF(OR($A161="",$B161="",$C161=""),"",'OddsRatio_working_3-way'!H160)</f>
        <v>3.7899806816041783</v>
      </c>
      <c r="L161" s="21">
        <f>IF(OR($A161="",$B161="",$C161=""),"",'OddsRatio_working_3-way'!I160)</f>
        <v>3.8424239274989946</v>
      </c>
      <c r="M161" s="22">
        <f>IF(OR($A161="",$B161="",$C161=""),"",'OddsRatio_working_3-way'!J160)</f>
        <v>2.1013081637911228</v>
      </c>
      <c r="N161" s="29">
        <f t="shared" si="18"/>
        <v>26.511916506025358</v>
      </c>
      <c r="O161" s="30">
        <f t="shared" si="19"/>
        <v>26.154613049070839</v>
      </c>
      <c r="P161" s="30">
        <f t="shared" si="20"/>
        <v>47.333470444903817</v>
      </c>
      <c r="Q161" t="s">
        <v>50</v>
      </c>
      <c r="R161" t="s">
        <v>94</v>
      </c>
      <c r="S161" s="38" t="s">
        <v>188</v>
      </c>
    </row>
    <row r="162" spans="1:29" ht="15" x14ac:dyDescent="0.25">
      <c r="A162">
        <v>1.64</v>
      </c>
      <c r="B162">
        <v>4.2</v>
      </c>
      <c r="C162">
        <v>5.35</v>
      </c>
      <c r="D162" s="20">
        <f t="shared" si="17"/>
        <v>3.4767223506680933E-2</v>
      </c>
      <c r="E162" s="17">
        <f>IF(OR($A162="",$B162="",$C162=""),"",A162*'MPTO_working_3-way'!$I161)</f>
        <v>1.6970182465509567</v>
      </c>
      <c r="F162" s="21">
        <f>IF(OR($A162="",$B162="",$C162=""),"",B162*'MPTO_working_3-way'!$I161)</f>
        <v>4.3460223387280603</v>
      </c>
      <c r="G162" s="22">
        <f>IF(OR($A162="",$B162="",$C162=""),"",C162*'MPTO_working_3-way'!$I161)</f>
        <v>5.5360046457607428</v>
      </c>
      <c r="H162" s="17">
        <f>IF(OR($A162="",$B162="",$C162=""),"",'MPTO_working_3-way'!E161)</f>
        <v>1.6717738715960369</v>
      </c>
      <c r="I162" s="21">
        <f>IF(OR($A162="",$B162="",$C162=""),"",'MPTO_working_3-way'!F161)</f>
        <v>4.4148908980543755</v>
      </c>
      <c r="J162" s="22">
        <f>IF(OR($A162="",$B162="",$C162=""),"",'MPTO_working_3-way'!G161)</f>
        <v>5.7036341498648273</v>
      </c>
      <c r="K162" s="17">
        <f>IF(OR($A162="",$B162="",$C162=""),"",'OddsRatio_working_3-way'!H161)</f>
        <v>1.6804683128922528</v>
      </c>
      <c r="L162" s="21">
        <f>IF(OR($A162="",$B162="",$C162=""),"",'OddsRatio_working_3-way'!I161)</f>
        <v>4.4023415644612633</v>
      </c>
      <c r="M162" s="22">
        <f>IF(OR($A162="",$B162="",$C162=""),"",'OddsRatio_working_3-way'!J161)</f>
        <v>5.6250580641895285</v>
      </c>
      <c r="N162" s="29">
        <f t="shared" si="18"/>
        <v>58.926885555439</v>
      </c>
      <c r="O162" s="30">
        <f t="shared" si="19"/>
        <v>23.009545788314277</v>
      </c>
      <c r="P162" s="30">
        <f t="shared" si="20"/>
        <v>18.063568656246723</v>
      </c>
      <c r="Q162" t="s">
        <v>102</v>
      </c>
      <c r="R162" t="s">
        <v>142</v>
      </c>
      <c r="S162" s="38" t="s">
        <v>188</v>
      </c>
    </row>
    <row r="163" spans="1:29" ht="15" x14ac:dyDescent="0.25">
      <c r="A163">
        <v>5.2</v>
      </c>
      <c r="B163">
        <v>4.2300000000000004</v>
      </c>
      <c r="C163">
        <v>1.65</v>
      </c>
      <c r="D163" s="20">
        <f t="shared" si="17"/>
        <v>3.4774917753641166E-2</v>
      </c>
      <c r="E163" s="17">
        <f>IF(OR($A163="",$B163="",$C163=""),"",A163*'MPTO_working_3-way'!$I162)</f>
        <v>5.3808295723189339</v>
      </c>
      <c r="F163" s="21">
        <f>IF(OR($A163="",$B163="",$C163=""),"",B163*'MPTO_working_3-way'!$I162)</f>
        <v>4.3770979020979022</v>
      </c>
      <c r="G163" s="22">
        <f>IF(OR($A163="",$B163="",$C163=""),"",C163*'MPTO_working_3-way'!$I162)</f>
        <v>1.7073786142935079</v>
      </c>
      <c r="H163" s="17">
        <f>IF(OR($A163="",$B163="",$C163=""),"",'MPTO_working_3-way'!E162)</f>
        <v>5.5335427212294936</v>
      </c>
      <c r="I163" s="21">
        <f>IF(OR($A163="",$B163="",$C163=""),"",'MPTO_working_3-way'!F162)</f>
        <v>4.4481021656269535</v>
      </c>
      <c r="J163" s="22">
        <f>IF(OR($A163="",$B163="",$C163=""),"",'MPTO_working_3-way'!G162)</f>
        <v>1.6821735966591425</v>
      </c>
      <c r="K163" s="17">
        <f>IF(OR($A163="",$B163="",$C163=""),"",'OddsRatio_working_3-way'!H162)</f>
        <v>5.4640910485549128</v>
      </c>
      <c r="L163" s="21">
        <f>IF(OR($A163="",$B163="",$C163=""),"",'OddsRatio_working_3-way'!I162)</f>
        <v>4.4330985921029447</v>
      </c>
      <c r="M163" s="22">
        <f>IF(OR($A163="",$B163="",$C163=""),"",'OddsRatio_working_3-way'!J162)</f>
        <v>1.6908712337049268</v>
      </c>
      <c r="N163" s="29">
        <f t="shared" si="18"/>
        <v>18.584494947477733</v>
      </c>
      <c r="O163" s="30">
        <f t="shared" si="19"/>
        <v>22.846187642289411</v>
      </c>
      <c r="P163" s="30">
        <f t="shared" si="20"/>
        <v>58.569317410232856</v>
      </c>
      <c r="Q163" t="s">
        <v>101</v>
      </c>
      <c r="R163" t="s">
        <v>53</v>
      </c>
      <c r="S163" s="38" t="s">
        <v>188</v>
      </c>
    </row>
    <row r="164" spans="1:29" ht="15" x14ac:dyDescent="0.25">
      <c r="A164">
        <v>3.72</v>
      </c>
      <c r="B164">
        <v>3.53</v>
      </c>
      <c r="C164">
        <v>2.08</v>
      </c>
      <c r="D164" s="20">
        <f t="shared" si="17"/>
        <v>3.2872554050475955E-2</v>
      </c>
      <c r="E164" s="17">
        <f>IF(OR($A164="",$B164="",$C164=""),"",A164*'MPTO_working_3-way'!$I163)</f>
        <v>3.8422859010677706</v>
      </c>
      <c r="F164" s="21">
        <f>IF(OR($A164="",$B164="",$C164=""),"",B164*'MPTO_working_3-way'!$I163)</f>
        <v>3.6460401157981801</v>
      </c>
      <c r="G164" s="22">
        <f>IF(OR($A164="",$B164="",$C164=""),"",C164*'MPTO_working_3-way'!$I163)</f>
        <v>2.1483749124249902</v>
      </c>
      <c r="H164" s="17">
        <f>IF(OR($A164="",$B164="",$C164=""),"",'MPTO_working_3-way'!E163)</f>
        <v>3.8780780912672657</v>
      </c>
      <c r="I164" s="21">
        <f>IF(OR($A164="",$B164="",$C164=""),"",'MPTO_working_3-way'!F163)</f>
        <v>3.672034433631155</v>
      </c>
      <c r="J164" s="22">
        <f>IF(OR($A164="",$B164="",$C164=""),"",'MPTO_working_3-way'!G163)</f>
        <v>2.128512280252596</v>
      </c>
      <c r="K164" s="17">
        <f>IF(OR($A164="",$B164="",$C164=""),"",'OddsRatio_working_3-way'!H163)</f>
        <v>3.8623715271698988</v>
      </c>
      <c r="L164" s="21">
        <f>IF(OR($A164="",$B164="",$C164=""),"",'OddsRatio_working_3-way'!I163)</f>
        <v>3.6624264572572964</v>
      </c>
      <c r="M164" s="22">
        <f>IF(OR($A164="",$B164="",$C164=""),"",'OddsRatio_working_3-way'!J163)</f>
        <v>2.1365298710821667</v>
      </c>
      <c r="N164" s="29">
        <f t="shared" si="18"/>
        <v>26.026173630705102</v>
      </c>
      <c r="O164" s="30">
        <f t="shared" si="19"/>
        <v>27.427015837456935</v>
      </c>
      <c r="P164" s="30">
        <f t="shared" si="20"/>
        <v>46.546810531837963</v>
      </c>
      <c r="Q164" t="s">
        <v>141</v>
      </c>
      <c r="R164" t="s">
        <v>51</v>
      </c>
      <c r="S164" s="38" t="s">
        <v>188</v>
      </c>
    </row>
    <row r="165" spans="1:29" ht="15" x14ac:dyDescent="0.25">
      <c r="A165">
        <v>2.71</v>
      </c>
      <c r="B165">
        <v>3.08</v>
      </c>
      <c r="C165">
        <v>2.88</v>
      </c>
      <c r="D165" s="20">
        <f t="shared" si="17"/>
        <v>4.0901236934447249E-2</v>
      </c>
      <c r="E165" s="17">
        <f>IF(OR($A165="",$B165="",$C165=""),"",A165*'MPTO_working_3-way'!$I164)</f>
        <v>2.820842352092352</v>
      </c>
      <c r="F165" s="21">
        <f>IF(OR($A165="",$B165="",$C165=""),"",B165*'MPTO_working_3-way'!$I164)</f>
        <v>3.2059758097580975</v>
      </c>
      <c r="G165" s="22">
        <f>IF(OR($A165="",$B165="",$C165=""),"",C165*'MPTO_working_3-way'!$I164)</f>
        <v>2.9977955623712078</v>
      </c>
      <c r="H165" s="17">
        <f>IF(OR($A165="",$B165="",$C165=""),"",'MPTO_working_3-way'!E164)</f>
        <v>2.8139689801585637</v>
      </c>
      <c r="I165" s="21">
        <f>IF(OR($A165="",$B165="",$C165=""),"",'MPTO_working_3-way'!F164)</f>
        <v>3.2150042547910087</v>
      </c>
      <c r="J165" s="22">
        <f>IF(OR($A165="",$B165="",$C165=""),"",'MPTO_working_3-way'!G164)</f>
        <v>2.9977054671070396</v>
      </c>
      <c r="K165" s="17">
        <f>IF(OR($A165="",$B165="",$C165=""),"",'OddsRatio_working_3-way'!H164)</f>
        <v>2.8172602531085666</v>
      </c>
      <c r="L165" s="21">
        <f>IF(OR($A165="",$B165="",$C165=""),"",'OddsRatio_working_3-way'!I164)</f>
        <v>3.2104686119683161</v>
      </c>
      <c r="M165" s="22">
        <f>IF(OR($A165="",$B165="",$C165=""),"",'OddsRatio_working_3-way'!J164)</f>
        <v>2.9979235531252084</v>
      </c>
      <c r="N165" s="29">
        <f t="shared" si="18"/>
        <v>35.45040364479258</v>
      </c>
      <c r="O165" s="30">
        <f t="shared" si="19"/>
        <v>31.191751258892175</v>
      </c>
      <c r="P165" s="30">
        <f t="shared" si="20"/>
        <v>33.357845096315245</v>
      </c>
      <c r="Q165" t="s">
        <v>182</v>
      </c>
      <c r="R165" t="s">
        <v>183</v>
      </c>
      <c r="S165" s="38" t="s">
        <v>188</v>
      </c>
    </row>
    <row r="166" spans="1:29" ht="15" x14ac:dyDescent="0.25">
      <c r="A166">
        <v>1.24</v>
      </c>
      <c r="B166">
        <v>5.78</v>
      </c>
      <c r="C166">
        <v>11.29</v>
      </c>
      <c r="D166" s="20">
        <f t="shared" si="17"/>
        <v>6.8035952782041997E-2</v>
      </c>
      <c r="E166" s="17">
        <f>IF(OR($A166="",$B166="",$C166=""),"",A166*'MPTO_working_3-way'!$I165)</f>
        <v>1.324364581449732</v>
      </c>
      <c r="F166" s="21">
        <f>IF(OR($A166="",$B166="",$C166=""),"",B166*'MPTO_working_3-way'!$I165)</f>
        <v>6.1732478070802026</v>
      </c>
      <c r="G166" s="22">
        <f>IF(OR($A166="",$B166="",$C166=""),"",C166*'MPTO_working_3-way'!$I165)</f>
        <v>12.058125906909254</v>
      </c>
      <c r="H166" s="17">
        <f>IF(OR($A166="",$B166="",$C166=""),"",'MPTO_working_3-way'!E165)</f>
        <v>1.2758796852075847</v>
      </c>
      <c r="I166" s="21">
        <f>IF(OR($A166="",$B166="",$C166=""),"",'MPTO_working_3-way'!F165)</f>
        <v>6.6519556584999506</v>
      </c>
      <c r="J166" s="22">
        <f>IF(OR($A166="",$B166="",$C166=""),"",'MPTO_working_3-way'!G165)</f>
        <v>15.17558723623881</v>
      </c>
      <c r="K166" s="17">
        <f>IF(OR($A166="",$B166="",$C166=""),"",'OddsRatio_working_3-way'!H165)</f>
        <v>1.2878216164401715</v>
      </c>
      <c r="L166" s="21">
        <f>IF(OR($A166="",$B166="",$C166=""),"",'OddsRatio_working_3-way'!I165)</f>
        <v>6.7324471941000885</v>
      </c>
      <c r="M166" s="22">
        <f>IF(OR($A166="",$B166="",$C166=""),"",'OddsRatio_working_3-way'!J165)</f>
        <v>13.340351804872363</v>
      </c>
      <c r="N166" s="29">
        <f t="shared" si="18"/>
        <v>75.50790877428463</v>
      </c>
      <c r="O166" s="30">
        <f t="shared" si="19"/>
        <v>16.198928525971095</v>
      </c>
      <c r="P166" s="30">
        <f t="shared" si="20"/>
        <v>8.2931626997442809</v>
      </c>
      <c r="Q166" t="s">
        <v>184</v>
      </c>
      <c r="R166" t="s">
        <v>185</v>
      </c>
      <c r="S166" s="38" t="s">
        <v>188</v>
      </c>
    </row>
    <row r="167" spans="1:29" ht="15" x14ac:dyDescent="0.25">
      <c r="A167">
        <v>1.79</v>
      </c>
      <c r="B167">
        <v>3.71</v>
      </c>
      <c r="C167">
        <v>4.74</v>
      </c>
      <c r="D167" s="20">
        <f t="shared" si="17"/>
        <v>3.9171460987857287E-2</v>
      </c>
      <c r="E167" s="17">
        <f>IF(OR($A167="",$B167="",$C167=""),"",A167*'MPTO_working_3-way'!$I166)</f>
        <v>1.8601169151682646</v>
      </c>
      <c r="F167" s="21">
        <f>IF(OR($A167="",$B167="",$C167=""),"",B167*'MPTO_working_3-way'!$I166)</f>
        <v>3.8553261202649507</v>
      </c>
      <c r="G167" s="22">
        <f>IF(OR($A167="",$B167="",$C167=""),"",C167*'MPTO_working_3-way'!$I166)</f>
        <v>4.9256727250824435</v>
      </c>
      <c r="H167" s="17">
        <f>IF(OR($A167="",$B167="",$C167=""),"",'MPTO_working_3-way'!E166)</f>
        <v>1.8328376404508993</v>
      </c>
      <c r="I167" s="21">
        <f>IF(OR($A167="",$B167="",$C167=""),"",'MPTO_working_3-way'!F166)</f>
        <v>3.8988691769698778</v>
      </c>
      <c r="J167" s="22">
        <f>IF(OR($A167="",$B167="",$C167=""),"",'MPTO_working_3-way'!G166)</f>
        <v>5.0527172609719191</v>
      </c>
      <c r="K167" s="17">
        <f>IF(OR($A167="",$B167="",$C167=""),"",'OddsRatio_working_3-way'!H166)</f>
        <v>1.8428701112071215</v>
      </c>
      <c r="L167" s="21">
        <f>IF(OR($A167="",$B167="",$C167=""),"",'OddsRatio_working_3-way'!I166)</f>
        <v>3.8913645586978469</v>
      </c>
      <c r="M167" s="22">
        <f>IF(OR($A167="",$B167="",$C167=""),"",'OddsRatio_working_3-way'!J166)</f>
        <v>4.9902964758413093</v>
      </c>
      <c r="N167" s="29">
        <f t="shared" si="18"/>
        <v>53.760061630832531</v>
      </c>
      <c r="O167" s="30">
        <f t="shared" si="19"/>
        <v>25.938142943177962</v>
      </c>
      <c r="P167" s="30">
        <f t="shared" si="20"/>
        <v>20.301795425989503</v>
      </c>
      <c r="Q167" t="s">
        <v>186</v>
      </c>
      <c r="R167" t="s">
        <v>187</v>
      </c>
      <c r="S167" s="38" t="s">
        <v>188</v>
      </c>
    </row>
    <row r="168" spans="1:29" ht="15" x14ac:dyDescent="0.25">
      <c r="A168">
        <v>2.0499999999999998</v>
      </c>
      <c r="B168">
        <v>3.61</v>
      </c>
      <c r="C168">
        <v>3.78</v>
      </c>
      <c r="D168" s="20">
        <f t="shared" si="17"/>
        <v>2.9363452848352622E-2</v>
      </c>
      <c r="E168" s="17">
        <f>IF(OR($A168="",$B168="",$C168=""),"",A168*'MPTO_working_3-way'!$I167)</f>
        <v>2.1101950783391228</v>
      </c>
      <c r="F168" s="21">
        <f>IF(OR($A168="",$B168="",$C168=""),"",B168*'MPTO_working_3-way'!$I167)</f>
        <v>3.7160020647825527</v>
      </c>
      <c r="G168" s="22">
        <f>IF(OR($A168="",$B168="",$C168=""),"",C168*'MPTO_working_3-way'!$I167)</f>
        <v>3.8909938517667726</v>
      </c>
      <c r="H168" s="17">
        <f>IF(OR($A168="",$B168="",$C168=""),"",'MPTO_working_3-way'!E167)</f>
        <v>2.091975543916528</v>
      </c>
      <c r="I168" s="21">
        <f>IF(OR($A168="",$B168="",$C168=""),"",'MPTO_working_3-way'!F167)</f>
        <v>3.7422279636789937</v>
      </c>
      <c r="J168" s="22">
        <f>IF(OR($A168="",$B168="",$C168=""),"",'MPTO_working_3-way'!G167)</f>
        <v>3.9252252913809067</v>
      </c>
      <c r="K168" s="17">
        <f>IF(OR($A168="",$B168="",$C168=""),"",'OddsRatio_working_3-way'!H167)</f>
        <v>2.0992704261372164</v>
      </c>
      <c r="L168" s="21">
        <f>IF(OR($A168="",$B168="",$C168=""),"",'OddsRatio_working_3-way'!I167)</f>
        <v>3.7324722021125099</v>
      </c>
      <c r="M168" s="22">
        <f>IF(OR($A168="",$B168="",$C168=""),"",'OddsRatio_working_3-way'!J167)</f>
        <v>3.9104493187252016</v>
      </c>
      <c r="N168" s="29">
        <f t="shared" si="18"/>
        <v>47.388983618854461</v>
      </c>
      <c r="O168" s="30">
        <f t="shared" si="19"/>
        <v>26.910641667216524</v>
      </c>
      <c r="P168" s="30">
        <f t="shared" si="20"/>
        <v>25.700374713929008</v>
      </c>
      <c r="Q168" t="s">
        <v>134</v>
      </c>
      <c r="R168" t="s">
        <v>136</v>
      </c>
      <c r="S168" s="38" t="s">
        <v>189</v>
      </c>
    </row>
    <row r="169" spans="1:29" ht="15" x14ac:dyDescent="0.25">
      <c r="A169">
        <v>2.04</v>
      </c>
      <c r="B169">
        <v>3.4</v>
      </c>
      <c r="C169">
        <v>4.12</v>
      </c>
      <c r="D169" s="20">
        <f t="shared" si="17"/>
        <v>2.7032172092137818E-2</v>
      </c>
      <c r="E169" s="17">
        <f>IF(OR($A169="",$B169="",$C169=""),"",A169*'MPTO_working_3-way'!$I168)</f>
        <v>2.095145631067961</v>
      </c>
      <c r="F169" s="21">
        <f>IF(OR($A169="",$B169="",$C169=""),"",B169*'MPTO_working_3-way'!$I168)</f>
        <v>3.4919093851132685</v>
      </c>
      <c r="G169" s="22">
        <f>IF(OR($A169="",$B169="",$C169=""),"",C169*'MPTO_working_3-way'!$I168)</f>
        <v>4.2313725490196079</v>
      </c>
      <c r="H169" s="17">
        <f>IF(OR($A169="",$B169="",$C169=""),"",'MPTO_working_3-way'!E168)</f>
        <v>2.0782012396149279</v>
      </c>
      <c r="I169" s="21">
        <f>IF(OR($A169="",$B169="",$C169=""),"",'MPTO_working_3-way'!F168)</f>
        <v>3.50745604273314</v>
      </c>
      <c r="J169" s="22">
        <f>IF(OR($A169="",$B169="",$C169=""),"",'MPTO_working_3-way'!G168)</f>
        <v>4.2788487645940805</v>
      </c>
      <c r="K169" s="17">
        <f>IF(OR($A169="",$B169="",$C169=""),"",'OddsRatio_working_3-way'!H168)</f>
        <v>2.0850592651116746</v>
      </c>
      <c r="L169" s="21">
        <f>IF(OR($A169="",$B169="",$C169=""),"",'OddsRatio_working_3-way'!I168)</f>
        <v>3.5039829194884797</v>
      </c>
      <c r="M169" s="22">
        <f>IF(OR($A169="",$B169="",$C169=""),"",'OddsRatio_working_3-way'!J168)</f>
        <v>4.2551777953350234</v>
      </c>
      <c r="N169" s="29">
        <f t="shared" si="18"/>
        <v>47.729379054680258</v>
      </c>
      <c r="O169" s="30">
        <f t="shared" si="19"/>
        <v>28.637627432808156</v>
      </c>
      <c r="P169" s="30">
        <f t="shared" si="20"/>
        <v>23.632993512511586</v>
      </c>
      <c r="Q169" t="s">
        <v>39</v>
      </c>
      <c r="R169" t="s">
        <v>70</v>
      </c>
      <c r="S169" s="38" t="s">
        <v>189</v>
      </c>
    </row>
    <row r="170" spans="1:29" ht="15" x14ac:dyDescent="0.25">
      <c r="A170">
        <v>10.36</v>
      </c>
      <c r="B170">
        <v>5.03</v>
      </c>
      <c r="C170" s="31">
        <v>1.36</v>
      </c>
      <c r="D170" s="20">
        <f t="shared" si="17"/>
        <v>3.0626371229809379E-2</v>
      </c>
      <c r="E170" s="17">
        <f>IF(OR($A170="",$B170="",$C170=""),"",A170*'MPTO_working_3-way'!$I169)</f>
        <v>10.677289205940825</v>
      </c>
      <c r="F170" s="21">
        <f>IF(OR($A170="",$B170="",$C170=""),"",B170*'MPTO_working_3-way'!$I169)</f>
        <v>5.1840506472859413</v>
      </c>
      <c r="G170" s="22">
        <f>IF(OR($A170="",$B170="",$C170=""),"",C170*'MPTO_working_3-way'!$I169)</f>
        <v>1.4016518648725409</v>
      </c>
      <c r="H170" s="17">
        <f>IF(OR($A170="",$B170="",$C170=""),"",'MPTO_working_3-way'!E169)</f>
        <v>11.585296510092038</v>
      </c>
      <c r="I170" s="21">
        <f>IF(OR($A170="",$B170="",$C170=""),"",'MPTO_working_3-way'!F169)</f>
        <v>5.3022728551403482</v>
      </c>
      <c r="J170" s="22">
        <f>IF(OR($A170="",$B170="",$C170=""),"",'MPTO_working_3-way'!G169)</f>
        <v>1.3791480291159899</v>
      </c>
      <c r="K170" s="17">
        <f>IF(OR($A170="",$B170="",$C170=""),"",'OddsRatio_working_3-way'!H169)</f>
        <v>11.037056694325958</v>
      </c>
      <c r="L170" s="21">
        <f>IF(OR($A170="",$B170="",$C170=""),"",'OddsRatio_working_3-way'!I169)</f>
        <v>5.3215105211681202</v>
      </c>
      <c r="M170" s="22">
        <f>IF(OR($A170="",$B170="",$C170=""),"",'OddsRatio_working_3-way'!J169)</f>
        <v>1.3860406420894602</v>
      </c>
      <c r="N170" s="29">
        <f t="shared" si="18"/>
        <v>9.3656730721839185</v>
      </c>
      <c r="O170" s="30">
        <f t="shared" si="19"/>
        <v>19.28993499559153</v>
      </c>
      <c r="P170" s="30">
        <f t="shared" si="20"/>
        <v>71.344391932224553</v>
      </c>
      <c r="Q170" t="s">
        <v>34</v>
      </c>
      <c r="R170" s="31" t="s">
        <v>137</v>
      </c>
      <c r="S170" s="38" t="s">
        <v>189</v>
      </c>
      <c r="T170" s="4">
        <v>22</v>
      </c>
      <c r="U170" s="4">
        <f>(1/A170)*((T170*A170)-T170)</f>
        <v>19.876447876447877</v>
      </c>
      <c r="V170" s="4">
        <f>(1/B170)*((T170*B170)-T170)</f>
        <v>17.62624254473161</v>
      </c>
      <c r="W170" s="4">
        <f>(1/C170)*((T170*C170)-T170)</f>
        <v>5.8235294117647065</v>
      </c>
      <c r="X170" s="4">
        <f>((1/B170)+(1/C170))*T170</f>
        <v>20.550228043503683</v>
      </c>
      <c r="Y170" s="4">
        <f>((1/A170)+(1/C170))*T170</f>
        <v>18.300022711787417</v>
      </c>
      <c r="Z170" s="4">
        <f>((1/A170)+(1/B170))*T170</f>
        <v>6.4973095788205137</v>
      </c>
      <c r="AA170" s="4">
        <f>U170-X170</f>
        <v>-0.67378016705580634</v>
      </c>
      <c r="AB170" s="4">
        <f>V170-Y170</f>
        <v>-0.67378016705580634</v>
      </c>
      <c r="AC170" s="4">
        <f>W170-Z170</f>
        <v>-0.67378016705580723</v>
      </c>
    </row>
    <row r="171" spans="1:29" ht="15" x14ac:dyDescent="0.25">
      <c r="A171">
        <v>2.2000000000000002</v>
      </c>
      <c r="B171">
        <v>3.37</v>
      </c>
      <c r="C171">
        <v>3.59</v>
      </c>
      <c r="D171" s="20">
        <f t="shared" si="17"/>
        <v>2.9832891623390978E-2</v>
      </c>
      <c r="E171" s="17">
        <f>IF(OR($A171="",$B171="",$C171=""),"",A171*'MPTO_working_3-way'!$I170)</f>
        <v>2.2656323615714604</v>
      </c>
      <c r="F171" s="21">
        <f>IF(OR($A171="",$B171="",$C171=""),"",B171*'MPTO_working_3-way'!$I170)</f>
        <v>3.4705368447708276</v>
      </c>
      <c r="G171" s="22">
        <f>IF(OR($A171="",$B171="",$C171=""),"",C171*'MPTO_working_3-way'!$I170)</f>
        <v>3.6971000809279735</v>
      </c>
      <c r="H171" s="17">
        <f>IF(OR($A171="",$B171="",$C171=""),"",'MPTO_working_3-way'!E170)</f>
        <v>2.2492069206210781</v>
      </c>
      <c r="I171" s="21">
        <f>IF(OR($A171="",$B171="",$C171=""),"",'MPTO_working_3-way'!F170)</f>
        <v>3.4868523787814469</v>
      </c>
      <c r="J171" s="22">
        <f>IF(OR($A171="",$B171="",$C171=""),"",'MPTO_working_3-way'!G170)</f>
        <v>3.7229079129203888</v>
      </c>
      <c r="K171" s="17">
        <f>IF(OR($A171="",$B171="",$C171=""),"",'OddsRatio_working_3-way'!H170)</f>
        <v>2.2560930331902918</v>
      </c>
      <c r="L171" s="21">
        <f>IF(OR($A171="",$B171="",$C171=""),"",'OddsRatio_working_3-way'!I170)</f>
        <v>3.4807837405508266</v>
      </c>
      <c r="M171" s="22">
        <f>IF(OR($A171="",$B171="",$C171=""),"",'OddsRatio_working_3-way'!J170)</f>
        <v>3.711067463302379</v>
      </c>
      <c r="N171" s="29">
        <f t="shared" si="18"/>
        <v>44.137787619982269</v>
      </c>
      <c r="O171" s="30">
        <f t="shared" si="19"/>
        <v>28.813985983371222</v>
      </c>
      <c r="P171" s="30">
        <f t="shared" si="20"/>
        <v>27.04822639664652</v>
      </c>
      <c r="Q171" t="s">
        <v>135</v>
      </c>
      <c r="R171" t="s">
        <v>74</v>
      </c>
      <c r="S171" s="38" t="s">
        <v>189</v>
      </c>
      <c r="T171" s="4">
        <v>22</v>
      </c>
      <c r="U171" s="4">
        <f t="shared" ref="U171:U179" si="21">(1/A171)*((T171*A171)-T171)</f>
        <v>12.000000000000002</v>
      </c>
      <c r="V171" s="4">
        <f t="shared" ref="V171:V179" si="22">(1/B171)*((T171*B171)-T171)</f>
        <v>15.471810089020771</v>
      </c>
      <c r="W171" s="4">
        <f t="shared" ref="W171:W179" si="23">(1/C171)*((T171*C171)-T171)</f>
        <v>15.871866295264622</v>
      </c>
      <c r="X171" s="4">
        <f t="shared" ref="X171:X179" si="24">((1/B171)+(1/C171))*T171</f>
        <v>12.656323615714605</v>
      </c>
      <c r="Y171" s="4">
        <f t="shared" ref="Y171:Y179" si="25">((1/A171)+(1/C171))*T171</f>
        <v>16.128133704735376</v>
      </c>
      <c r="Z171" s="4">
        <f t="shared" ref="Z171:Z179" si="26">((1/A171)+(1/B171))*T171</f>
        <v>16.528189910979229</v>
      </c>
      <c r="AA171" s="4">
        <f t="shared" ref="AA171:AA179" si="27">U171-X171</f>
        <v>-0.65632361571460329</v>
      </c>
      <c r="AB171" s="4">
        <f t="shared" ref="AB171:AB179" si="28">V171-Y171</f>
        <v>-0.65632361571460507</v>
      </c>
      <c r="AC171" s="4">
        <f t="shared" ref="AC171:AC179" si="29">W171-Z171</f>
        <v>-0.65632361571460685</v>
      </c>
    </row>
    <row r="172" spans="1:29" ht="15" x14ac:dyDescent="0.25">
      <c r="A172" s="31">
        <v>1.2629999999999999</v>
      </c>
      <c r="B172">
        <v>6.5</v>
      </c>
      <c r="C172">
        <v>13.5</v>
      </c>
      <c r="D172" s="20">
        <f t="shared" si="17"/>
        <v>1.9685865291565907E-2</v>
      </c>
      <c r="E172" s="17">
        <f>IF(OR($A172="",$B172="",$C172=""),"",A172*'MPTO_working_3-way'!$I171)</f>
        <v>1.2878632478632477</v>
      </c>
      <c r="F172" s="21">
        <f>IF(OR($A172="",$B172="",$C172=""),"",B172*'MPTO_working_3-way'!$I171)</f>
        <v>6.6279581243951782</v>
      </c>
      <c r="G172" s="22">
        <f>IF(OR($A172="",$B172="",$C172=""),"",C172*'MPTO_working_3-way'!$I171)</f>
        <v>13.76575918143614</v>
      </c>
      <c r="H172" s="17">
        <f>IF(OR($A172="",$B172="",$C172=""),"",'MPTO_working_3-way'!E171)</f>
        <v>1.273554903746434</v>
      </c>
      <c r="I172" s="21">
        <f>IF(OR($A172="",$B172="",$C172=""),"",'MPTO_working_3-way'!F171)</f>
        <v>6.7895945966642648</v>
      </c>
      <c r="J172" s="22">
        <f>IF(OR($A172="",$B172="",$C172=""),"",'MPTO_working_3-way'!G171)</f>
        <v>14.812155434528378</v>
      </c>
      <c r="K172" s="17">
        <f>IF(OR($A172="",$B172="",$C172=""),"",'OddsRatio_working_3-way'!H171)</f>
        <v>1.2776877828369932</v>
      </c>
      <c r="L172" s="21">
        <f>IF(OR($A172="",$B172="",$C172=""),"",'OddsRatio_working_3-way'!I171)</f>
        <v>6.8071589566671582</v>
      </c>
      <c r="M172" s="22">
        <f>IF(OR($A172="",$B172="",$C172=""),"",'OddsRatio_working_3-way'!J171)</f>
        <v>14.198088537879908</v>
      </c>
      <c r="N172" s="29">
        <f t="shared" si="18"/>
        <v>77.647995752588272</v>
      </c>
      <c r="O172" s="30">
        <f t="shared" si="19"/>
        <v>15.087602867002921</v>
      </c>
      <c r="P172" s="30">
        <f t="shared" si="20"/>
        <v>7.2644013804088132</v>
      </c>
      <c r="Q172" s="31" t="s">
        <v>138</v>
      </c>
      <c r="R172" t="s">
        <v>45</v>
      </c>
      <c r="S172" s="38" t="s">
        <v>189</v>
      </c>
      <c r="T172" s="4">
        <v>10</v>
      </c>
      <c r="U172" s="4">
        <f t="shared" si="21"/>
        <v>2.0823436262866184</v>
      </c>
      <c r="V172" s="4">
        <f t="shared" si="22"/>
        <v>8.4615384615384617</v>
      </c>
      <c r="W172" s="4">
        <f t="shared" si="23"/>
        <v>9.2592592592592595</v>
      </c>
      <c r="X172" s="4">
        <f t="shared" si="24"/>
        <v>2.2792022792022792</v>
      </c>
      <c r="Y172" s="4">
        <f t="shared" si="25"/>
        <v>8.6583971144541216</v>
      </c>
      <c r="Z172" s="4">
        <f t="shared" si="26"/>
        <v>9.4561179121749195</v>
      </c>
      <c r="AA172" s="4">
        <f t="shared" si="27"/>
        <v>-0.19685865291566085</v>
      </c>
      <c r="AB172" s="4">
        <f t="shared" si="28"/>
        <v>-0.19685865291565996</v>
      </c>
      <c r="AC172" s="4">
        <f t="shared" si="29"/>
        <v>-0.19685865291565996</v>
      </c>
    </row>
    <row r="173" spans="1:29" ht="15" x14ac:dyDescent="0.25">
      <c r="A173">
        <v>2.2599999999999998</v>
      </c>
      <c r="B173">
        <v>3.34</v>
      </c>
      <c r="C173">
        <v>3.43</v>
      </c>
      <c r="D173" s="20">
        <f t="shared" si="17"/>
        <v>3.3424263215358296E-2</v>
      </c>
      <c r="E173" s="17">
        <f>IF(OR($A173="",$B173="",$C173=""),"",A173*'MPTO_working_3-way'!$I172)</f>
        <v>2.3355388348667097</v>
      </c>
      <c r="F173" s="21">
        <f>IF(OR($A173="",$B173="",$C173=""),"",B173*'MPTO_working_3-way'!$I172)</f>
        <v>3.4516370391392965</v>
      </c>
      <c r="G173" s="22">
        <f>IF(OR($A173="",$B173="",$C173=""),"",C173*'MPTO_working_3-way'!$I172)</f>
        <v>3.5446452228286791</v>
      </c>
      <c r="H173" s="17">
        <f>IF(OR($A173="",$B173="",$C173=""),"",'MPTO_working_3-way'!E172)</f>
        <v>2.3183758022962095</v>
      </c>
      <c r="I173" s="21">
        <f>IF(OR($A173="",$B173="",$C173=""),"",'MPTO_working_3-way'!F172)</f>
        <v>3.4690930938313027</v>
      </c>
      <c r="J173" s="22">
        <f>IF(OR($A173="",$B173="",$C173=""),"",'MPTO_working_3-way'!G172)</f>
        <v>3.5662858797862906</v>
      </c>
      <c r="K173" s="17">
        <f>IF(OR($A173="",$B173="",$C173=""),"",'OddsRatio_working_3-way'!H172)</f>
        <v>2.3256719512266186</v>
      </c>
      <c r="L173" s="21">
        <f>IF(OR($A173="",$B173="",$C173=""),"",'OddsRatio_working_3-way'!I172)</f>
        <v>3.4619621951351487</v>
      </c>
      <c r="M173" s="22">
        <f>IF(OR($A173="",$B173="",$C173=""),"",'OddsRatio_working_3-way'!J172)</f>
        <v>3.556653048794193</v>
      </c>
      <c r="N173" s="29">
        <f t="shared" si="18"/>
        <v>42.816671899059664</v>
      </c>
      <c r="O173" s="30">
        <f t="shared" si="19"/>
        <v>28.971760027507436</v>
      </c>
      <c r="P173" s="30">
        <f t="shared" si="20"/>
        <v>28.211568073432897</v>
      </c>
      <c r="Q173" t="s">
        <v>104</v>
      </c>
      <c r="R173" t="s">
        <v>96</v>
      </c>
      <c r="S173" s="38" t="s">
        <v>189</v>
      </c>
      <c r="T173" s="4">
        <v>22</v>
      </c>
      <c r="U173" s="4">
        <f t="shared" si="21"/>
        <v>12.265486725663717</v>
      </c>
      <c r="V173" s="4">
        <f t="shared" si="22"/>
        <v>15.41317365269461</v>
      </c>
      <c r="W173" s="4">
        <f t="shared" si="23"/>
        <v>15.58600583090379</v>
      </c>
      <c r="X173" s="4">
        <f t="shared" si="24"/>
        <v>13.0008205164016</v>
      </c>
      <c r="Y173" s="4">
        <f t="shared" si="25"/>
        <v>16.148507443432493</v>
      </c>
      <c r="Z173" s="4">
        <f t="shared" si="26"/>
        <v>16.321339621641673</v>
      </c>
      <c r="AA173" s="4">
        <f t="shared" si="27"/>
        <v>-0.73533379073788296</v>
      </c>
      <c r="AB173" s="4">
        <f t="shared" si="28"/>
        <v>-0.73533379073788296</v>
      </c>
      <c r="AC173" s="4">
        <f t="shared" si="29"/>
        <v>-0.73533379073788296</v>
      </c>
    </row>
    <row r="174" spans="1:29" ht="15" x14ac:dyDescent="0.25">
      <c r="A174">
        <v>9.26</v>
      </c>
      <c r="B174">
        <v>5.69</v>
      </c>
      <c r="C174" s="31">
        <v>1.33</v>
      </c>
      <c r="D174" s="20">
        <f t="shared" si="17"/>
        <v>3.5617984368087496E-2</v>
      </c>
      <c r="E174" s="17">
        <f>IF(OR($A174="",$B174="",$C174=""),"",A174*'MPTO_working_3-way'!$I173)</f>
        <v>9.5898225352484907</v>
      </c>
      <c r="F174" s="21">
        <f>IF(OR($A174="",$B174="",$C174=""),"",B174*'MPTO_working_3-way'!$I173)</f>
        <v>5.8926663310544178</v>
      </c>
      <c r="G174" s="22">
        <f>IF(OR($A174="",$B174="",$C174=""),"",C174*'MPTO_working_3-way'!$I173)</f>
        <v>1.3773719192095564</v>
      </c>
      <c r="H174" s="17">
        <f>IF(OR($A174="",$B174="",$C174=""),"",'MPTO_working_3-way'!E173)</f>
        <v>10.40380288078914</v>
      </c>
      <c r="I174" s="21">
        <f>IF(OR($A174="",$B174="",$C174=""),"",'MPTO_working_3-way'!F173)</f>
        <v>6.1022394966683793</v>
      </c>
      <c r="J174" s="22">
        <f>IF(OR($A174="",$B174="",$C174=""),"",'MPTO_working_3-way'!G173)</f>
        <v>1.3513384994062116</v>
      </c>
      <c r="K174" s="17">
        <f>IF(OR($A174="",$B174="",$C174=""),"",'OddsRatio_working_3-way'!H173)</f>
        <v>9.9827501664689393</v>
      </c>
      <c r="L174" s="21">
        <f>IF(OR($A174="",$B174="",$C174=""),"",'OddsRatio_working_3-way'!I173)</f>
        <v>6.1003750945204995</v>
      </c>
      <c r="M174" s="22">
        <f>IF(OR($A174="",$B174="",$C174=""),"",'OddsRatio_working_3-way'!J173)</f>
        <v>1.3588750066506963</v>
      </c>
      <c r="N174" s="29">
        <f t="shared" si="18"/>
        <v>10.427721642651733</v>
      </c>
      <c r="O174" s="30">
        <f t="shared" si="19"/>
        <v>16.970246469412135</v>
      </c>
      <c r="P174" s="30">
        <f t="shared" si="20"/>
        <v>72.602031887936135</v>
      </c>
      <c r="Q174" t="s">
        <v>140</v>
      </c>
      <c r="R174" s="31" t="s">
        <v>143</v>
      </c>
      <c r="S174" s="38" t="s">
        <v>189</v>
      </c>
      <c r="T174" s="4">
        <v>22</v>
      </c>
      <c r="U174" s="4">
        <f t="shared" si="21"/>
        <v>19.624190064794817</v>
      </c>
      <c r="V174" s="4">
        <f t="shared" si="22"/>
        <v>18.133567662565905</v>
      </c>
      <c r="W174" s="4">
        <f t="shared" si="23"/>
        <v>5.4586466165413539</v>
      </c>
      <c r="X174" s="4">
        <f t="shared" si="24"/>
        <v>20.40778572089274</v>
      </c>
      <c r="Y174" s="4">
        <f t="shared" si="25"/>
        <v>18.917163318663828</v>
      </c>
      <c r="Z174" s="4">
        <f t="shared" si="26"/>
        <v>6.2422422726392783</v>
      </c>
      <c r="AA174" s="4">
        <f t="shared" si="27"/>
        <v>-0.7835956560979227</v>
      </c>
      <c r="AB174" s="4">
        <f t="shared" si="28"/>
        <v>-0.7835956560979227</v>
      </c>
      <c r="AC174" s="4">
        <f t="shared" si="29"/>
        <v>-0.78359565609792448</v>
      </c>
    </row>
    <row r="175" spans="1:29" ht="15" x14ac:dyDescent="0.25">
      <c r="A175">
        <v>2.25</v>
      </c>
      <c r="B175">
        <v>3.13</v>
      </c>
      <c r="C175">
        <v>3.71</v>
      </c>
      <c r="D175" s="20">
        <f t="shared" si="17"/>
        <v>3.3475041311559428E-2</v>
      </c>
      <c r="E175" s="17">
        <f>IF(OR($A175="",$B175="",$C175=""),"",A175*'MPTO_working_3-way'!$I174)</f>
        <v>2.3253188429510088</v>
      </c>
      <c r="F175" s="21">
        <f>IF(OR($A175="",$B175="",$C175=""),"",B175*'MPTO_working_3-way'!$I174)</f>
        <v>3.2347768793051808</v>
      </c>
      <c r="G175" s="22">
        <f>IF(OR($A175="",$B175="",$C175=""),"",C175*'MPTO_working_3-way'!$I174)</f>
        <v>3.8341924032658854</v>
      </c>
      <c r="H175" s="17">
        <f>IF(OR($A175="",$B175="",$C175=""),"",'MPTO_working_3-way'!E174)</f>
        <v>2.307943887740147</v>
      </c>
      <c r="I175" s="21">
        <f>IF(OR($A175="",$B175="",$C175=""),"",'MPTO_working_3-way'!F174)</f>
        <v>3.2432733535737004</v>
      </c>
      <c r="J175" s="22">
        <f>IF(OR($A175="",$B175="",$C175=""),"",'MPTO_working_3-way'!G174)</f>
        <v>3.8702171913864074</v>
      </c>
      <c r="K175" s="17">
        <f>IF(OR($A175="",$B175="",$C175=""),"",'OddsRatio_working_3-way'!H174)</f>
        <v>2.3154308591311779</v>
      </c>
      <c r="L175" s="21">
        <f>IF(OR($A175="",$B175="",$C175=""),"",'OddsRatio_working_3-way'!I174)</f>
        <v>3.2414941839595262</v>
      </c>
      <c r="M175" s="22">
        <f>IF(OR($A175="",$B175="",$C175=""),"",'OddsRatio_working_3-way'!J174)</f>
        <v>3.8518541025963926</v>
      </c>
      <c r="N175" s="29">
        <f t="shared" si="18"/>
        <v>43.004855141969387</v>
      </c>
      <c r="O175" s="30">
        <f t="shared" si="19"/>
        <v>30.914033249019536</v>
      </c>
      <c r="P175" s="30">
        <f t="shared" si="20"/>
        <v>26.081111609011089</v>
      </c>
      <c r="Q175" t="s">
        <v>150</v>
      </c>
      <c r="R175" t="s">
        <v>55</v>
      </c>
      <c r="S175" s="38" t="s">
        <v>189</v>
      </c>
      <c r="T175" s="4">
        <v>22</v>
      </c>
      <c r="U175" s="4">
        <f t="shared" si="21"/>
        <v>12.222222222222221</v>
      </c>
      <c r="V175" s="4">
        <f t="shared" si="22"/>
        <v>14.971246006389775</v>
      </c>
      <c r="W175" s="4">
        <f t="shared" si="23"/>
        <v>16.070080862533693</v>
      </c>
      <c r="X175" s="4">
        <f t="shared" si="24"/>
        <v>12.95867313107653</v>
      </c>
      <c r="Y175" s="4">
        <f t="shared" si="25"/>
        <v>15.707696915244085</v>
      </c>
      <c r="Z175" s="4">
        <f t="shared" si="26"/>
        <v>16.806531771387998</v>
      </c>
      <c r="AA175" s="4">
        <f t="shared" si="27"/>
        <v>-0.73645090885430875</v>
      </c>
      <c r="AB175" s="4">
        <f t="shared" si="28"/>
        <v>-0.73645090885431053</v>
      </c>
      <c r="AC175" s="4">
        <f t="shared" si="29"/>
        <v>-0.7364509088543052</v>
      </c>
    </row>
    <row r="176" spans="1:29" ht="15" x14ac:dyDescent="0.25">
      <c r="A176">
        <v>1.82</v>
      </c>
      <c r="B176">
        <v>3.51</v>
      </c>
      <c r="C176">
        <v>5.04</v>
      </c>
      <c r="D176" s="20">
        <f t="shared" si="17"/>
        <v>3.2763532763532721E-2</v>
      </c>
      <c r="E176" s="17">
        <f>IF(OR($A176="",$B176="",$C176=""),"",A176*'MPTO_working_3-way'!$I175)</f>
        <v>1.8796296296296295</v>
      </c>
      <c r="F176" s="21">
        <f>IF(OR($A176="",$B176="",$C176=""),"",B176*'MPTO_working_3-way'!$I175)</f>
        <v>3.6249999999999996</v>
      </c>
      <c r="G176" s="22">
        <f>IF(OR($A176="",$B176="",$C176=""),"",C176*'MPTO_working_3-way'!$I175)</f>
        <v>5.2051282051282053</v>
      </c>
      <c r="H176" s="17">
        <f>IF(OR($A176="",$B176="",$C176=""),"",'MPTO_working_3-way'!E175)</f>
        <v>1.8569089305957929</v>
      </c>
      <c r="I176" s="21">
        <f>IF(OR($A176="",$B176="",$C176=""),"",'MPTO_working_3-way'!F175)</f>
        <v>3.6499133448873478</v>
      </c>
      <c r="J176" s="22">
        <f>IF(OR($A176="",$B176="",$C176=""),"",'MPTO_working_3-way'!G175)</f>
        <v>5.3335745296671488</v>
      </c>
      <c r="K176" s="17">
        <f>IF(OR($A176="",$B176="",$C176=""),"",'OddsRatio_working_3-way'!H175)</f>
        <v>1.8655573251214659</v>
      </c>
      <c r="L176" s="21">
        <f>IF(OR($A176="",$B176="",$C176=""),"",'OddsRatio_working_3-way'!I175)</f>
        <v>3.6494498610425348</v>
      </c>
      <c r="M176" s="22">
        <f>IF(OR($A176="",$B176="",$C176=""),"",'OddsRatio_working_3-way'!J175)</f>
        <v>5.2644531627935631</v>
      </c>
      <c r="N176" s="29">
        <f t="shared" si="18"/>
        <v>53.201970443349758</v>
      </c>
      <c r="O176" s="30">
        <f t="shared" si="19"/>
        <v>27.58620689655173</v>
      </c>
      <c r="P176" s="30">
        <f t="shared" si="20"/>
        <v>19.21182266009852</v>
      </c>
      <c r="Q176" t="s">
        <v>154</v>
      </c>
      <c r="R176" t="s">
        <v>151</v>
      </c>
      <c r="S176" s="38" t="s">
        <v>189</v>
      </c>
      <c r="T176" s="4">
        <v>22</v>
      </c>
      <c r="U176" s="4">
        <f t="shared" si="21"/>
        <v>9.9120879120879106</v>
      </c>
      <c r="V176" s="4">
        <f t="shared" si="22"/>
        <v>15.732193732193732</v>
      </c>
      <c r="W176" s="4">
        <f t="shared" si="23"/>
        <v>17.634920634920633</v>
      </c>
      <c r="X176" s="4">
        <f t="shared" si="24"/>
        <v>10.632885632885634</v>
      </c>
      <c r="Y176" s="4">
        <f t="shared" si="25"/>
        <v>16.452991452991451</v>
      </c>
      <c r="Z176" s="4">
        <f t="shared" si="26"/>
        <v>18.355718355718356</v>
      </c>
      <c r="AA176" s="4">
        <f t="shared" si="27"/>
        <v>-0.72079772079772297</v>
      </c>
      <c r="AB176" s="4">
        <f t="shared" si="28"/>
        <v>-0.72079772079771942</v>
      </c>
      <c r="AC176" s="4">
        <f t="shared" si="29"/>
        <v>-0.72079772079772297</v>
      </c>
    </row>
    <row r="177" spans="1:35" ht="15" x14ac:dyDescent="0.25">
      <c r="A177" s="31">
        <v>1.1499999999999999</v>
      </c>
      <c r="B177">
        <v>8.2799999999999994</v>
      </c>
      <c r="C177">
        <v>19.760000000000002</v>
      </c>
      <c r="D177" s="20">
        <f t="shared" si="17"/>
        <v>4.0945451700600488E-2</v>
      </c>
      <c r="E177" s="17">
        <f>IF(OR($A177="",$B177="",$C177=""),"",A177*'MPTO_working_3-way'!$I176)</f>
        <v>1.1970872694556904</v>
      </c>
      <c r="F177" s="21">
        <f>IF(OR($A177="",$B177="",$C177=""),"",B177*'MPTO_working_3-way'!$I176)</f>
        <v>8.6190283400809715</v>
      </c>
      <c r="G177" s="22">
        <f>IF(OR($A177="",$B177="",$C177=""),"",C177*'MPTO_working_3-way'!$I176)</f>
        <v>20.569082125603867</v>
      </c>
      <c r="H177" s="17">
        <f>IF(OR($A177="",$B177="",$C177=""),"",'MPTO_working_3-way'!E176)</f>
        <v>1.1683379479230538</v>
      </c>
      <c r="I177" s="21">
        <f>IF(OR($A177="",$B177="",$C177=""),"",'MPTO_working_3-way'!F176)</f>
        <v>9.3349359462008952</v>
      </c>
      <c r="J177" s="22">
        <f>IF(OR($A177="",$B177="",$C177=""),"",'MPTO_working_3-way'!G176)</f>
        <v>27.057152937025943</v>
      </c>
      <c r="K177" s="17">
        <f>IF(OR($A177="",$B177="",$C177=""),"",'OddsRatio_working_3-way'!H176)</f>
        <v>1.175062925876136</v>
      </c>
      <c r="L177" s="21">
        <f>IF(OR($A177="",$B177="",$C177=""),"",'OddsRatio_working_3-way'!I176)</f>
        <v>9.4963873358551325</v>
      </c>
      <c r="M177" s="22">
        <f>IF(OR($A177="",$B177="",$C177=""),"",'OddsRatio_working_3-way'!J176)</f>
        <v>22.894536596242069</v>
      </c>
      <c r="N177" s="29">
        <f t="shared" si="18"/>
        <v>83.536098454600975</v>
      </c>
      <c r="O177" s="30">
        <f t="shared" si="19"/>
        <v>11.602235896472358</v>
      </c>
      <c r="P177" s="30">
        <f t="shared" si="20"/>
        <v>4.8616656489266754</v>
      </c>
      <c r="Q177" s="31" t="s">
        <v>114</v>
      </c>
      <c r="R177" t="s">
        <v>111</v>
      </c>
      <c r="S177" s="38" t="s">
        <v>189</v>
      </c>
      <c r="T177" s="4">
        <v>22</v>
      </c>
      <c r="U177" s="4">
        <f t="shared" si="21"/>
        <v>2.869565217391302</v>
      </c>
      <c r="V177" s="4">
        <f t="shared" si="22"/>
        <v>19.342995169082126</v>
      </c>
      <c r="W177" s="4">
        <f t="shared" si="23"/>
        <v>20.886639676113361</v>
      </c>
      <c r="X177" s="4">
        <f t="shared" si="24"/>
        <v>3.7703651548045145</v>
      </c>
      <c r="Y177" s="4">
        <f t="shared" si="25"/>
        <v>20.243795106495337</v>
      </c>
      <c r="Z177" s="4">
        <f t="shared" si="26"/>
        <v>21.787439613526573</v>
      </c>
      <c r="AA177" s="4">
        <f t="shared" si="27"/>
        <v>-0.90079993741321251</v>
      </c>
      <c r="AB177" s="4">
        <f t="shared" si="28"/>
        <v>-0.90079993741321118</v>
      </c>
      <c r="AC177" s="4">
        <f t="shared" si="29"/>
        <v>-0.90079993741321118</v>
      </c>
    </row>
    <row r="178" spans="1:35" ht="15" x14ac:dyDescent="0.25">
      <c r="A178">
        <v>2.39</v>
      </c>
      <c r="B178">
        <v>3.32</v>
      </c>
      <c r="C178">
        <v>3.19</v>
      </c>
      <c r="D178" s="20">
        <f t="shared" si="17"/>
        <v>3.3094484942564062E-2</v>
      </c>
      <c r="E178" s="17">
        <f>IF(OR($A178="",$B178="",$C178=""),"",A178*'MPTO_working_3-way'!$I177)</f>
        <v>2.4690958190127281</v>
      </c>
      <c r="F178" s="21">
        <f>IF(OR($A178="",$B178="",$C178=""),"",B178*'MPTO_working_3-way'!$I177)</f>
        <v>3.4298736900093125</v>
      </c>
      <c r="G178" s="22">
        <f>IF(OR($A178="",$B178="",$C178=""),"",C178*'MPTO_working_3-way'!$I177)</f>
        <v>3.2955714069667792</v>
      </c>
      <c r="H178" s="17">
        <f>IF(OR($A178="",$B178="",$C178=""),"",'MPTO_working_3-way'!E177)</f>
        <v>2.4547193456981269</v>
      </c>
      <c r="I178" s="21">
        <f>IF(OR($A178="",$B178="",$C178=""),"",'MPTO_working_3-way'!F177)</f>
        <v>3.4462161620998817</v>
      </c>
      <c r="J178" s="22">
        <f>IF(OR($A178="",$B178="",$C178=""),"",'MPTO_working_3-way'!G177)</f>
        <v>3.3063520803500301</v>
      </c>
      <c r="K178" s="17">
        <f>IF(OR($A178="",$B178="",$C178=""),"",'OddsRatio_working_3-way'!H177)</f>
        <v>2.4610496172635634</v>
      </c>
      <c r="L178" s="21">
        <f>IF(OR($A178="",$B178="",$C178=""),"",'OddsRatio_working_3-way'!I177)</f>
        <v>3.4385864115478184</v>
      </c>
      <c r="M178" s="22">
        <f>IF(OR($A178="",$B178="",$C178=""),"",'OddsRatio_working_3-way'!J177)</f>
        <v>3.3019414833145357</v>
      </c>
      <c r="N178" s="29">
        <f t="shared" si="18"/>
        <v>40.500655839263928</v>
      </c>
      <c r="O178" s="30">
        <f t="shared" si="19"/>
        <v>29.155592607180964</v>
      </c>
      <c r="P178" s="30">
        <f t="shared" si="20"/>
        <v>30.343751553555109</v>
      </c>
      <c r="Q178" t="s">
        <v>110</v>
      </c>
      <c r="R178" t="s">
        <v>179</v>
      </c>
      <c r="S178" s="38" t="s">
        <v>189</v>
      </c>
      <c r="T178" s="4">
        <v>22</v>
      </c>
      <c r="U178" s="4">
        <f t="shared" si="21"/>
        <v>12.79497907949791</v>
      </c>
      <c r="V178" s="4">
        <f t="shared" si="22"/>
        <v>15.373493975903614</v>
      </c>
      <c r="W178" s="4">
        <f t="shared" si="23"/>
        <v>15.103448275862068</v>
      </c>
      <c r="X178" s="4">
        <f t="shared" si="24"/>
        <v>13.523057748234319</v>
      </c>
      <c r="Y178" s="4">
        <f t="shared" si="25"/>
        <v>16.101572644640026</v>
      </c>
      <c r="Z178" s="4">
        <f t="shared" si="26"/>
        <v>15.831526944598476</v>
      </c>
      <c r="AA178" s="4">
        <f t="shared" si="27"/>
        <v>-0.72807866873640847</v>
      </c>
      <c r="AB178" s="4">
        <f t="shared" si="28"/>
        <v>-0.72807866873641203</v>
      </c>
      <c r="AC178" s="4">
        <f t="shared" si="29"/>
        <v>-0.72807866873640847</v>
      </c>
    </row>
    <row r="179" spans="1:35" ht="15" x14ac:dyDescent="0.25">
      <c r="A179">
        <v>1.6</v>
      </c>
      <c r="B179">
        <v>4.5</v>
      </c>
      <c r="C179">
        <v>5.32</v>
      </c>
      <c r="D179" s="20">
        <f t="shared" si="17"/>
        <v>3.5192147034252219E-2</v>
      </c>
      <c r="E179" s="17">
        <f>IF(OR($A179="",$B179="",$C179=""),"",A179*'MPTO_working_3-way'!$I178)</f>
        <v>1.6563074352548037</v>
      </c>
      <c r="F179" s="21">
        <f>IF(OR($A179="",$B179="",$C179=""),"",B179*'MPTO_working_3-way'!$I178)</f>
        <v>4.6583646616541348</v>
      </c>
      <c r="G179" s="22">
        <f>IF(OR($A179="",$B179="",$C179=""),"",C179*'MPTO_working_3-way'!$I178)</f>
        <v>5.5072222222222225</v>
      </c>
      <c r="H179" s="17">
        <f>IF(OR($A179="",$B179="",$C179=""),"",'MPTO_working_3-way'!E178)</f>
        <v>1.6306050630037463</v>
      </c>
      <c r="I179" s="21">
        <f>IF(OR($A179="",$B179="",$C179=""),"",'MPTO_working_3-way'!F178)</f>
        <v>4.7507855134777568</v>
      </c>
      <c r="J179" s="22">
        <f>IF(OR($A179="",$B179="",$C179=""),"",'MPTO_working_3-way'!G178)</f>
        <v>5.6741062611100128</v>
      </c>
      <c r="K179" s="17">
        <f>IF(OR($A179="",$B179="",$C179=""),"",'OddsRatio_working_3-way'!H178)</f>
        <v>1.6392345728929953</v>
      </c>
      <c r="L179" s="21">
        <f>IF(OR($A179="",$B179="",$C179=""),"",'OddsRatio_working_3-way'!I178)</f>
        <v>4.7288683418758071</v>
      </c>
      <c r="M179" s="22">
        <f>IF(OR($A179="",$B179="",$C179=""),"",'OddsRatio_working_3-way'!J178)</f>
        <v>5.602488924829566</v>
      </c>
      <c r="N179" s="29">
        <f t="shared" si="18"/>
        <v>60.375264803792994</v>
      </c>
      <c r="O179" s="30">
        <f t="shared" si="19"/>
        <v>21.466760819126403</v>
      </c>
      <c r="P179" s="30">
        <f t="shared" si="20"/>
        <v>18.157974377080603</v>
      </c>
      <c r="Q179" t="s">
        <v>56</v>
      </c>
      <c r="R179" t="s">
        <v>153</v>
      </c>
      <c r="S179" s="38" t="s">
        <v>189</v>
      </c>
      <c r="T179" s="4">
        <v>22</v>
      </c>
      <c r="U179" s="4">
        <f t="shared" si="21"/>
        <v>8.2500000000000018</v>
      </c>
      <c r="V179" s="4">
        <f t="shared" si="22"/>
        <v>17.111111111111111</v>
      </c>
      <c r="W179" s="4">
        <f t="shared" si="23"/>
        <v>17.86466165413534</v>
      </c>
      <c r="X179" s="4">
        <f t="shared" si="24"/>
        <v>9.0242272347535497</v>
      </c>
      <c r="Y179" s="4">
        <f t="shared" si="25"/>
        <v>17.885338345864664</v>
      </c>
      <c r="Z179" s="4">
        <f t="shared" si="26"/>
        <v>18.638888888888889</v>
      </c>
      <c r="AA179" s="4">
        <f t="shared" si="27"/>
        <v>-0.77422723475354793</v>
      </c>
      <c r="AB179" s="4">
        <f t="shared" si="28"/>
        <v>-0.77422723475355326</v>
      </c>
      <c r="AC179" s="4">
        <f t="shared" si="29"/>
        <v>-0.77422723475354971</v>
      </c>
    </row>
    <row r="180" spans="1:35" ht="15" x14ac:dyDescent="0.25">
      <c r="A180">
        <v>3.54</v>
      </c>
      <c r="B180">
        <v>3.01</v>
      </c>
      <c r="C180">
        <v>2.39</v>
      </c>
      <c r="D180" s="20">
        <f t="shared" si="17"/>
        <v>3.312183116848133E-2</v>
      </c>
      <c r="E180" s="17">
        <f>IF(OR($A180="",$B180="",$C180=""),"",A180*'MPTO_working_3-way'!$I179)</f>
        <v>3.657251282336424</v>
      </c>
      <c r="F180" s="21">
        <f>IF(OR($A180="",$B180="",$C180=""),"",B180*'MPTO_working_3-way'!$I179)</f>
        <v>3.1096967118171284</v>
      </c>
      <c r="G180" s="22">
        <f>IF(OR($A180="",$B180="",$C180=""),"",C180*'MPTO_working_3-way'!$I179)</f>
        <v>2.4691611764926704</v>
      </c>
      <c r="H180" s="17">
        <f>IF(OR($A180="",$B180="",$C180=""),"",'MPTO_working_3-way'!E179)</f>
        <v>3.6839839473096183</v>
      </c>
      <c r="I180" s="21">
        <f>IF(OR($A180="",$B180="",$C180=""),"",'MPTO_working_3-way'!F179)</f>
        <v>3.1134674903801423</v>
      </c>
      <c r="J180" s="22">
        <f>IF(OR($A180="",$B180="",$C180=""),"",'MPTO_working_3-way'!G179)</f>
        <v>2.454774273162494</v>
      </c>
      <c r="K180" s="17">
        <f>IF(OR($A180="",$B180="",$C180=""),"",'OddsRatio_working_3-way'!H179)</f>
        <v>3.6701688885354193</v>
      </c>
      <c r="L180" s="21">
        <f>IF(OR($A180="",$B180="",$C180=""),"",'OddsRatio_working_3-way'!I179)</f>
        <v>3.1130076637622803</v>
      </c>
      <c r="M180" s="22">
        <f>IF(OR($A180="",$B180="",$C180=""),"",'OddsRatio_working_3-way'!J179)</f>
        <v>2.4612341555370993</v>
      </c>
      <c r="N180" s="29">
        <f t="shared" si="18"/>
        <v>27.342939349826491</v>
      </c>
      <c r="O180" s="30">
        <f t="shared" si="19"/>
        <v>32.157476843317539</v>
      </c>
      <c r="P180" s="30">
        <f t="shared" si="20"/>
        <v>40.499583806855973</v>
      </c>
      <c r="Q180" t="s">
        <v>112</v>
      </c>
      <c r="R180" t="s">
        <v>57</v>
      </c>
      <c r="S180" s="38" t="s">
        <v>189</v>
      </c>
      <c r="T180" s="4">
        <v>22</v>
      </c>
      <c r="U180" s="4">
        <f t="shared" ref="U180:U186" si="30">(1/A180)*((T180*A180)-T180)</f>
        <v>15.785310734463275</v>
      </c>
      <c r="V180" s="4">
        <f t="shared" ref="V180:V186" si="31">(1/B180)*((T180*B180)-T180)</f>
        <v>14.691029900332227</v>
      </c>
      <c r="W180" s="4">
        <f t="shared" ref="W180:W186" si="32">(1/C180)*((T180*C180)-T180)</f>
        <v>12.79497907949791</v>
      </c>
      <c r="X180" s="4">
        <f t="shared" ref="X180:X186" si="33">((1/B180)+(1/C180))*T180</f>
        <v>16.513991020169865</v>
      </c>
      <c r="Y180" s="4">
        <f t="shared" ref="Y180:Y186" si="34">((1/A180)+(1/C180))*T180</f>
        <v>15.419710186038817</v>
      </c>
      <c r="Z180" s="4">
        <f t="shared" ref="Z180:Z186" si="35">((1/A180)+(1/B180))*T180</f>
        <v>13.523659365204498</v>
      </c>
      <c r="AA180" s="4">
        <f t="shared" ref="AA180:AA186" si="36">U180-X180</f>
        <v>-0.72868028570658971</v>
      </c>
      <c r="AB180" s="4">
        <f t="shared" ref="AB180:AB186" si="37">V180-Y180</f>
        <v>-0.72868028570658971</v>
      </c>
      <c r="AC180" s="4">
        <f t="shared" ref="AC180:AC186" si="38">W180-Z180</f>
        <v>-0.72868028570658794</v>
      </c>
    </row>
    <row r="181" spans="1:35" ht="15" x14ac:dyDescent="0.25">
      <c r="A181">
        <v>2.06</v>
      </c>
      <c r="B181">
        <v>3.59</v>
      </c>
      <c r="C181">
        <v>3.74</v>
      </c>
      <c r="D181" s="20">
        <f t="shared" si="17"/>
        <v>3.1368104381694684E-2</v>
      </c>
      <c r="E181" s="17">
        <f>IF(OR($A181="",$B181="",$C181=""),"",A181*'MPTO_working_3-way'!$I180)</f>
        <v>2.1246182950262913</v>
      </c>
      <c r="F181" s="21">
        <f>IF(OR($A181="",$B181="",$C181=""),"",B181*'MPTO_working_3-way'!$I180)</f>
        <v>3.7026114947302839</v>
      </c>
      <c r="G181" s="22">
        <f>IF(OR($A181="",$B181="",$C181=""),"",C181*'MPTO_working_3-way'!$I180)</f>
        <v>3.8573167103875385</v>
      </c>
      <c r="H181" s="17">
        <f>IF(OR($A181="",$B181="",$C181=""),"",'MPTO_working_3-way'!E180)</f>
        <v>2.1053479993857738</v>
      </c>
      <c r="I181" s="21">
        <f>IF(OR($A181="",$B181="",$C181=""),"",'MPTO_working_3-way'!F180)</f>
        <v>3.7300141565098999</v>
      </c>
      <c r="J181" s="22">
        <f>IF(OR($A181="",$B181="",$C181=""),"",'MPTO_working_3-way'!G180)</f>
        <v>3.8922069727293489</v>
      </c>
      <c r="K181" s="17">
        <f>IF(OR($A181="",$B181="",$C181=""),"",'OddsRatio_working_3-way'!H180)</f>
        <v>2.1130794669200119</v>
      </c>
      <c r="L181" s="21">
        <f>IF(OR($A181="",$B181="",$C181=""),"",'OddsRatio_working_3-way'!I180)</f>
        <v>3.7196941691724819</v>
      </c>
      <c r="M181" s="22">
        <f>IF(OR($A181="",$B181="",$C181=""),"",'OddsRatio_working_3-way'!J180)</f>
        <v>3.8772054144913524</v>
      </c>
      <c r="N181" s="29">
        <f t="shared" si="18"/>
        <v>47.067278030175551</v>
      </c>
      <c r="O181" s="30">
        <f t="shared" si="19"/>
        <v>27.007964552134162</v>
      </c>
      <c r="P181" s="30">
        <f t="shared" si="20"/>
        <v>25.924757417690277</v>
      </c>
      <c r="Q181" t="s">
        <v>152</v>
      </c>
      <c r="R181" t="s">
        <v>177</v>
      </c>
      <c r="S181" s="38" t="s">
        <v>189</v>
      </c>
      <c r="T181" s="4">
        <v>22</v>
      </c>
      <c r="U181" s="4">
        <f t="shared" si="30"/>
        <v>11.320388349514563</v>
      </c>
      <c r="V181" s="4">
        <f t="shared" si="31"/>
        <v>15.871866295264622</v>
      </c>
      <c r="W181" s="4">
        <f t="shared" si="32"/>
        <v>16.117647058823525</v>
      </c>
      <c r="X181" s="4">
        <f t="shared" si="33"/>
        <v>12.010486645911847</v>
      </c>
      <c r="Y181" s="4">
        <f t="shared" si="34"/>
        <v>16.561964591661905</v>
      </c>
      <c r="Z181" s="4">
        <f t="shared" si="35"/>
        <v>16.807745355220813</v>
      </c>
      <c r="AA181" s="4">
        <f t="shared" si="36"/>
        <v>-0.69009829639728437</v>
      </c>
      <c r="AB181" s="4">
        <f t="shared" si="37"/>
        <v>-0.6900982963972826</v>
      </c>
      <c r="AC181" s="4">
        <f t="shared" si="38"/>
        <v>-0.69009829639728792</v>
      </c>
    </row>
    <row r="182" spans="1:35" ht="15" x14ac:dyDescent="0.25">
      <c r="A182" s="31">
        <v>1.45</v>
      </c>
      <c r="B182">
        <v>4.95</v>
      </c>
      <c r="C182">
        <v>6.99</v>
      </c>
      <c r="D182" s="20">
        <f t="shared" si="17"/>
        <v>3.473689088606946E-2</v>
      </c>
      <c r="E182" s="17">
        <f>IF(OR($A182="",$B182="",$C182=""),"",A182*'MPTO_working_3-way'!$I181)</f>
        <v>1.5003684917848006</v>
      </c>
      <c r="F182" s="21">
        <f>IF(OR($A182="",$B182="",$C182=""),"",B182*'MPTO_working_3-way'!$I181)</f>
        <v>5.1219476098860444</v>
      </c>
      <c r="G182" s="22">
        <f>IF(OR($A182="",$B182="",$C182=""),"",C182*'MPTO_working_3-way'!$I181)</f>
        <v>7.232810867293626</v>
      </c>
      <c r="H182" s="17">
        <f>IF(OR($A182="",$B182="",$C182=""),"",'MPTO_working_3-way'!E181)</f>
        <v>1.4747604871607007</v>
      </c>
      <c r="I182" s="21">
        <f>IF(OR($A182="",$B182="",$C182=""),"",'MPTO_working_3-way'!F181)</f>
        <v>5.2509635436427047</v>
      </c>
      <c r="J182" s="22">
        <f>IF(OR($A182="",$B182="",$C182=""),"",'MPTO_working_3-way'!G181)</f>
        <v>7.605571830836455</v>
      </c>
      <c r="K182" s="17">
        <f>IF(OR($A182="",$B182="",$C182=""),"",'OddsRatio_working_3-way'!H181)</f>
        <v>1.4827671545512122</v>
      </c>
      <c r="L182" s="21">
        <f>IF(OR($A182="",$B182="",$C182=""),"",'OddsRatio_working_3-way'!I181)</f>
        <v>5.2376228010606436</v>
      </c>
      <c r="M182" s="22">
        <f>IF(OR($A182="",$B182="",$C182=""),"",'OddsRatio_working_3-way'!J181)</f>
        <v>7.4261672350261394</v>
      </c>
      <c r="N182" s="29">
        <f t="shared" si="18"/>
        <v>66.650293276315423</v>
      </c>
      <c r="O182" s="30">
        <f t="shared" si="19"/>
        <v>19.523823282961079</v>
      </c>
      <c r="P182" s="30">
        <f t="shared" si="20"/>
        <v>13.82588344072351</v>
      </c>
      <c r="Q182" s="31" t="s">
        <v>178</v>
      </c>
      <c r="R182" t="s">
        <v>113</v>
      </c>
      <c r="S182" s="38" t="s">
        <v>189</v>
      </c>
      <c r="T182" s="4">
        <v>22</v>
      </c>
      <c r="U182" s="4">
        <f t="shared" si="30"/>
        <v>6.8275862068965516</v>
      </c>
      <c r="V182" s="4">
        <f t="shared" si="31"/>
        <v>17.555555555555557</v>
      </c>
      <c r="W182" s="4">
        <f t="shared" si="32"/>
        <v>18.852646638054363</v>
      </c>
      <c r="X182" s="4">
        <f t="shared" si="33"/>
        <v>7.5917978063900815</v>
      </c>
      <c r="Y182" s="4">
        <f t="shared" si="34"/>
        <v>18.319767155049085</v>
      </c>
      <c r="Z182" s="4">
        <f t="shared" si="35"/>
        <v>19.616858237547895</v>
      </c>
      <c r="AA182" s="4">
        <f t="shared" si="36"/>
        <v>-0.7642115994935299</v>
      </c>
      <c r="AB182" s="4">
        <f t="shared" si="37"/>
        <v>-0.76421159949352813</v>
      </c>
      <c r="AC182" s="4">
        <f t="shared" si="38"/>
        <v>-0.76421159949353168</v>
      </c>
    </row>
    <row r="183" spans="1:35" ht="15" x14ac:dyDescent="0.25">
      <c r="A183">
        <v>2.4</v>
      </c>
      <c r="B183">
        <v>3.52</v>
      </c>
      <c r="C183">
        <v>3.01</v>
      </c>
      <c r="D183" s="20">
        <f t="shared" si="17"/>
        <v>3.2983489378838327E-2</v>
      </c>
      <c r="E183" s="17">
        <f>IF(OR($A183="",$B183="",$C183=""),"",A183*'MPTO_working_3-way'!$I182)</f>
        <v>2.4791603745092119</v>
      </c>
      <c r="F183" s="21">
        <f>IF(OR($A183="",$B183="",$C183=""),"",B183*'MPTO_working_3-way'!$I182)</f>
        <v>3.6361018826135107</v>
      </c>
      <c r="G183" s="22">
        <f>IF(OR($A183="",$B183="",$C183=""),"",C183*'MPTO_working_3-way'!$I182)</f>
        <v>3.1092803030303031</v>
      </c>
      <c r="H183" s="17">
        <f>IF(OR($A183="",$B183="",$C183=""),"",'MPTO_working_3-way'!E182)</f>
        <v>2.4650446183912562</v>
      </c>
      <c r="I183" s="21">
        <f>IF(OR($A183="",$B183="",$C183=""),"",'MPTO_working_3-way'!F182)</f>
        <v>3.6617104939788652</v>
      </c>
      <c r="J183" s="22">
        <f>IF(OR($A183="",$B183="",$C183=""),"",'MPTO_working_3-way'!G182)</f>
        <v>3.1130205408793534</v>
      </c>
      <c r="K183" s="17">
        <f>IF(OR($A183="",$B183="",$C183=""),"",'OddsRatio_working_3-way'!H182)</f>
        <v>2.4713928471410385</v>
      </c>
      <c r="L183" s="21">
        <f>IF(OR($A183="",$B183="",$C183=""),"",'OddsRatio_working_3-way'!I182)</f>
        <v>3.6485071248538694</v>
      </c>
      <c r="M183" s="22">
        <f>IF(OR($A183="",$B183="",$C183=""),"",'OddsRatio_working_3-way'!J182)</f>
        <v>3.1124997305382061</v>
      </c>
      <c r="N183" s="29">
        <f t="shared" si="18"/>
        <v>40.336236827678626</v>
      </c>
      <c r="O183" s="30">
        <f t="shared" si="19"/>
        <v>27.501979655235427</v>
      </c>
      <c r="P183" s="30">
        <f t="shared" si="20"/>
        <v>32.161783517085944</v>
      </c>
      <c r="Q183" t="s">
        <v>176</v>
      </c>
      <c r="R183" t="s">
        <v>155</v>
      </c>
      <c r="S183" s="38" t="s">
        <v>189</v>
      </c>
      <c r="T183" s="4">
        <v>22</v>
      </c>
      <c r="U183" s="4">
        <f t="shared" si="30"/>
        <v>12.833333333333332</v>
      </c>
      <c r="V183" s="4">
        <f t="shared" si="31"/>
        <v>15.75</v>
      </c>
      <c r="W183" s="4">
        <f t="shared" si="32"/>
        <v>14.691029900332227</v>
      </c>
      <c r="X183" s="4">
        <f t="shared" si="33"/>
        <v>13.558970099667775</v>
      </c>
      <c r="Y183" s="4">
        <f t="shared" si="34"/>
        <v>16.475636766334443</v>
      </c>
      <c r="Z183" s="4">
        <f t="shared" si="35"/>
        <v>15.416666666666668</v>
      </c>
      <c r="AA183" s="4">
        <f t="shared" si="36"/>
        <v>-0.72563676633444274</v>
      </c>
      <c r="AB183" s="4">
        <f t="shared" si="37"/>
        <v>-0.72563676633444274</v>
      </c>
      <c r="AC183" s="4">
        <f t="shared" si="38"/>
        <v>-0.72563676633444096</v>
      </c>
    </row>
    <row r="184" spans="1:35" ht="15" x14ac:dyDescent="0.25">
      <c r="A184" s="31">
        <v>1.53</v>
      </c>
      <c r="B184">
        <v>4.34</v>
      </c>
      <c r="C184">
        <v>6.63</v>
      </c>
      <c r="D184" s="20">
        <f t="shared" si="17"/>
        <v>3.4839080379877263E-2</v>
      </c>
      <c r="E184" s="17">
        <f>IF(OR($A184="",$B184="",$C184=""),"",A184*'MPTO_working_3-way'!$I183)</f>
        <v>1.5833037929812122</v>
      </c>
      <c r="F184" s="21">
        <f>IF(OR($A184="",$B184="",$C184=""),"",B184*'MPTO_working_3-way'!$I183)</f>
        <v>4.4912016088486668</v>
      </c>
      <c r="G184" s="22">
        <f>IF(OR($A184="",$B184="",$C184=""),"",C184*'MPTO_working_3-way'!$I183)</f>
        <v>6.8609831029185857</v>
      </c>
      <c r="H184" s="17">
        <f>IF(OR($A184="",$B184="",$C184=""),"",'MPTO_working_3-way'!E183)</f>
        <v>1.557676691973539</v>
      </c>
      <c r="I184" s="21">
        <f>IF(OR($A184="",$B184="",$C184=""),"",'MPTO_working_3-way'!F183)</f>
        <v>4.5703479896792585</v>
      </c>
      <c r="J184" s="22">
        <f>IF(OR($A184="",$B184="",$C184=""),"",'MPTO_working_3-way'!G183)</f>
        <v>7.1830547588800799</v>
      </c>
      <c r="K184" s="17">
        <f>IF(OR($A184="",$B184="",$C184=""),"",'OddsRatio_working_3-way'!H183)</f>
        <v>1.5661536820645361</v>
      </c>
      <c r="L184" s="21">
        <f>IF(OR($A184="",$B184="",$C184=""),"",'OddsRatio_working_3-way'!I183)</f>
        <v>4.567836411501041</v>
      </c>
      <c r="M184" s="22">
        <f>IF(OR($A184="",$B184="",$C184=""),"",'OddsRatio_working_3-way'!J183)</f>
        <v>7.0140476038176232</v>
      </c>
      <c r="N184" s="29">
        <f t="shared" si="18"/>
        <v>63.159073099742535</v>
      </c>
      <c r="O184" s="30">
        <f t="shared" si="19"/>
        <v>22.265756184932279</v>
      </c>
      <c r="P184" s="30">
        <f t="shared" si="20"/>
        <v>14.5751707153252</v>
      </c>
      <c r="Q184" s="31" t="s">
        <v>54</v>
      </c>
      <c r="R184" t="s">
        <v>115</v>
      </c>
      <c r="S184" s="38" t="s">
        <v>189</v>
      </c>
      <c r="T184" s="4">
        <v>22</v>
      </c>
      <c r="U184" s="4">
        <f t="shared" si="30"/>
        <v>7.6209150326797408</v>
      </c>
      <c r="V184" s="4">
        <f t="shared" si="31"/>
        <v>16.930875576036865</v>
      </c>
      <c r="W184" s="4">
        <f t="shared" si="32"/>
        <v>18.681749622926091</v>
      </c>
      <c r="X184" s="4">
        <f t="shared" si="33"/>
        <v>8.3873748010370406</v>
      </c>
      <c r="Y184" s="4">
        <f t="shared" si="34"/>
        <v>17.697335344394169</v>
      </c>
      <c r="Z184" s="4">
        <f t="shared" si="35"/>
        <v>19.448209391283395</v>
      </c>
      <c r="AA184" s="4">
        <f t="shared" si="36"/>
        <v>-0.76645976835729979</v>
      </c>
      <c r="AB184" s="4">
        <f t="shared" si="37"/>
        <v>-0.76645976835730423</v>
      </c>
      <c r="AC184" s="4">
        <f t="shared" si="38"/>
        <v>-0.76645976835730423</v>
      </c>
    </row>
    <row r="185" spans="1:35" s="52" customFormat="1" ht="15" x14ac:dyDescent="0.25">
      <c r="A185" s="44">
        <v>2.4300000000000002</v>
      </c>
      <c r="B185" s="44">
        <v>3.04</v>
      </c>
      <c r="C185" s="44">
        <v>3.46</v>
      </c>
      <c r="D185" s="45">
        <f t="shared" si="17"/>
        <v>2.948734320637092E-2</v>
      </c>
      <c r="E185" s="46">
        <f>IF(OR($A185="",$B185="",$C185=""),"",A185*'MPTO_working_3-way'!$I184)</f>
        <v>2.5016542439914815</v>
      </c>
      <c r="F185" s="47">
        <f>IF(OR($A185="",$B185="",$C185=""),"",B185*'MPTO_working_3-way'!$I184)</f>
        <v>3.1296415233473676</v>
      </c>
      <c r="G185" s="48">
        <f>IF(OR($A185="",$B185="",$C185=""),"",C185*'MPTO_working_3-way'!$I184)</f>
        <v>3.5620262074940432</v>
      </c>
      <c r="H185" s="46">
        <f>IF(OR($A185="",$B185="",$C185=""),"",'MPTO_working_3-way'!E184)</f>
        <v>2.4894601278015185</v>
      </c>
      <c r="I185" s="47">
        <f>IF(OR($A185="",$B185="",$C185=""),"",'MPTO_working_3-way'!F184)</f>
        <v>3.1336345928386895</v>
      </c>
      <c r="J185" s="48">
        <f>IF(OR($A185="",$B185="",$C185=""),"",'MPTO_working_3-way'!G184)</f>
        <v>3.5818129297242991</v>
      </c>
      <c r="K185" s="46">
        <f>IF(OR($A185="",$B185="",$C185=""),"",'OddsRatio_working_3-way'!H184)</f>
        <v>2.4949585804921517</v>
      </c>
      <c r="L185" s="47">
        <f>IF(OR($A185="",$B185="",$C185=""),"",'OddsRatio_working_3-way'!I184)</f>
        <v>3.132668184758034</v>
      </c>
      <c r="M185" s="48">
        <f>IF(OR($A185="",$B185="",$C185=""),"",'OddsRatio_working_3-way'!J184)</f>
        <v>3.5717469286788055</v>
      </c>
      <c r="N185" s="49">
        <f t="shared" si="18"/>
        <v>39.973549598303528</v>
      </c>
      <c r="O185" s="50">
        <f t="shared" si="19"/>
        <v>31.952541290749203</v>
      </c>
      <c r="P185" s="50">
        <f t="shared" si="20"/>
        <v>28.073909110947277</v>
      </c>
      <c r="Q185" s="44" t="s">
        <v>72</v>
      </c>
      <c r="R185" s="44" t="s">
        <v>36</v>
      </c>
      <c r="S185" s="51" t="s">
        <v>190</v>
      </c>
      <c r="T185" s="52">
        <v>22</v>
      </c>
      <c r="U185" s="52">
        <f t="shared" si="30"/>
        <v>12.946502057613168</v>
      </c>
      <c r="V185" s="52">
        <f t="shared" si="31"/>
        <v>14.763157894736842</v>
      </c>
      <c r="W185" s="52">
        <f t="shared" si="32"/>
        <v>15.64161849710983</v>
      </c>
      <c r="X185" s="52">
        <f t="shared" si="33"/>
        <v>13.595223608153331</v>
      </c>
      <c r="Y185" s="52">
        <f t="shared" si="34"/>
        <v>15.411879445277004</v>
      </c>
      <c r="Z185" s="52">
        <f t="shared" si="35"/>
        <v>16.290340047649988</v>
      </c>
      <c r="AA185" s="52">
        <f t="shared" si="36"/>
        <v>-0.64872155054016289</v>
      </c>
      <c r="AB185" s="52">
        <f t="shared" si="37"/>
        <v>-0.64872155054016112</v>
      </c>
      <c r="AC185" s="52">
        <f t="shared" si="38"/>
        <v>-0.64872155054015757</v>
      </c>
      <c r="AD185" s="53"/>
      <c r="AE185" s="53"/>
      <c r="AH185" s="53"/>
      <c r="AI185" s="53"/>
    </row>
    <row r="186" spans="1:35" s="66" customFormat="1" ht="15" x14ac:dyDescent="0.25">
      <c r="A186" s="59">
        <v>3.01</v>
      </c>
      <c r="B186" s="59">
        <v>3.23</v>
      </c>
      <c r="C186" s="59">
        <v>2.59</v>
      </c>
      <c r="D186" s="60">
        <f t="shared" si="17"/>
        <v>2.7923822941462895E-2</v>
      </c>
      <c r="E186" s="61">
        <f>IF(OR($A186="",$B186="",$C186=""),"",A186*'MPTO_working_3-way'!$I185)</f>
        <v>3.0940507070538033</v>
      </c>
      <c r="F186" s="62">
        <f>IF(OR($A186="",$B186="",$C186=""),"",B186*'MPTO_working_3-way'!$I185)</f>
        <v>3.3201939481009251</v>
      </c>
      <c r="G186" s="63">
        <f>IF(OR($A186="",$B186="",$C186=""),"",C186*'MPTO_working_3-way'!$I185)</f>
        <v>2.6623227014183888</v>
      </c>
      <c r="H186" s="61">
        <f>IF(OR($A186="",$B186="",$C186=""),"",'MPTO_working_3-way'!E185)</f>
        <v>3.0967616692937519</v>
      </c>
      <c r="I186" s="62">
        <f>IF(OR($A186="",$B186="",$C186=""),"",'MPTO_working_3-way'!F185)</f>
        <v>3.3301188557484283</v>
      </c>
      <c r="J186" s="63">
        <f>IF(OR($A186="",$B186="",$C186=""),"",'MPTO_working_3-way'!G185)</f>
        <v>2.6539810257655025</v>
      </c>
      <c r="K186" s="61">
        <f>IF(OR($A186="",$B186="",$C186=""),"",'OddsRatio_working_3-way'!H185)</f>
        <v>3.0957803455834147</v>
      </c>
      <c r="L186" s="62">
        <f>IF(OR($A186="",$B186="",$C186=""),"",'OddsRatio_working_3-way'!I185)</f>
        <v>3.3251692391298584</v>
      </c>
      <c r="M186" s="63">
        <f>IF(OR($A186="",$B186="",$C186=""),"",'OddsRatio_working_3-way'!J185)</f>
        <v>2.657856094267478</v>
      </c>
      <c r="N186" s="64">
        <f t="shared" ref="N186" si="39">(1/E186)* 100</f>
        <v>32.320090867295889</v>
      </c>
      <c r="O186" s="65">
        <f t="shared" ref="O186" si="40">(1/F186)* 100</f>
        <v>30.118722449089972</v>
      </c>
      <c r="P186" s="65">
        <f t="shared" ref="P186" si="41">(1/G186)* 100</f>
        <v>37.561186683614132</v>
      </c>
      <c r="Q186" s="59" t="s">
        <v>208</v>
      </c>
      <c r="R186" s="59" t="s">
        <v>80</v>
      </c>
      <c r="S186" s="59" t="s">
        <v>215</v>
      </c>
      <c r="T186" s="66">
        <v>100</v>
      </c>
      <c r="U186" s="66">
        <f t="shared" si="30"/>
        <v>66.777408637873762</v>
      </c>
      <c r="V186" s="66">
        <f t="shared" si="31"/>
        <v>69.040247678018574</v>
      </c>
      <c r="W186" s="66">
        <f t="shared" si="32"/>
        <v>61.389961389961393</v>
      </c>
      <c r="X186" s="66">
        <f t="shared" si="33"/>
        <v>69.569790932020041</v>
      </c>
      <c r="Y186" s="66">
        <f t="shared" si="34"/>
        <v>71.832629972164867</v>
      </c>
      <c r="Z186" s="66">
        <f t="shared" si="35"/>
        <v>64.182343684107664</v>
      </c>
      <c r="AA186" s="66">
        <f t="shared" si="36"/>
        <v>-2.7923822941462788</v>
      </c>
      <c r="AB186" s="66">
        <f t="shared" si="37"/>
        <v>-2.792382294146293</v>
      </c>
      <c r="AC186" s="66">
        <f t="shared" si="38"/>
        <v>-2.7923822941462717</v>
      </c>
      <c r="AD186" s="67"/>
      <c r="AE186" s="67"/>
      <c r="AF186" s="59">
        <v>2.21</v>
      </c>
      <c r="AG186" s="59">
        <v>1.72</v>
      </c>
      <c r="AH186" s="67"/>
      <c r="AI186" s="67"/>
    </row>
    <row r="187" spans="1:35" ht="15" x14ac:dyDescent="0.25">
      <c r="A187">
        <v>3.04</v>
      </c>
      <c r="B187">
        <v>3.32</v>
      </c>
      <c r="C187">
        <v>2.4900000000000002</v>
      </c>
      <c r="D187" s="45">
        <f t="shared" si="17"/>
        <v>3.1758613400972191E-2</v>
      </c>
      <c r="E187" s="46">
        <f>IF(OR($A187="",$B187="",$C187=""),"",A187*'MPTO_working_3-way'!$I186)</f>
        <v>3.1365461847389553</v>
      </c>
      <c r="F187" s="47">
        <f>IF(OR($A187="",$B187="",$C187=""),"",B187*'MPTO_working_3-way'!$I186)</f>
        <v>3.4254385964912277</v>
      </c>
      <c r="G187" s="48">
        <f>IF(OR($A187="",$B187="",$C187=""),"",C187*'MPTO_working_3-way'!$I186)</f>
        <v>2.5690789473684208</v>
      </c>
      <c r="H187" s="46">
        <f>IF(OR($A187="",$B187="",$C187=""),"",'MPTO_working_3-way'!E186)</f>
        <v>3.1410866437977201</v>
      </c>
      <c r="I187" s="47">
        <f>IF(OR($A187="",$B187="",$C187=""),"",'MPTO_working_3-way'!F186)</f>
        <v>3.4409358142917741</v>
      </c>
      <c r="J187" s="48">
        <f>IF(OR($A187="",$B187="",$C187=""),"",'MPTO_working_3-way'!G186)</f>
        <v>2.5574124960583808</v>
      </c>
      <c r="K187" s="46">
        <f>IF(OR($A187="",$B187="",$C187=""),"",'OddsRatio_working_3-way'!H186)</f>
        <v>3.1395535903377225</v>
      </c>
      <c r="L187" s="47">
        <f>IF(OR($A187="",$B187="",$C187=""),"",'OddsRatio_working_3-way'!I186)</f>
        <v>3.4332178086193701</v>
      </c>
      <c r="M187" s="48">
        <f>IF(OR($A187="",$B187="",$C187=""),"",'OddsRatio_working_3-way'!J186)</f>
        <v>2.5627131615701999</v>
      </c>
      <c r="N187" s="49">
        <f t="shared" ref="N187:N250" si="42">(1/E187)* 100</f>
        <v>31.882202304737522</v>
      </c>
      <c r="O187" s="50">
        <f t="shared" ref="O187:O250" si="43">(1/F187)* 100</f>
        <v>29.193341869398211</v>
      </c>
      <c r="P187" s="50">
        <f t="shared" ref="P187:P250" si="44">(1/G187)* 100</f>
        <v>38.924455825864278</v>
      </c>
      <c r="Q187" t="s">
        <v>226</v>
      </c>
      <c r="R187" t="s">
        <v>224</v>
      </c>
      <c r="S187" t="s">
        <v>449</v>
      </c>
      <c r="T187" s="52">
        <v>100</v>
      </c>
      <c r="U187" s="52">
        <f t="shared" ref="U187:U250" si="45">(1/A187)*((T187*A187)-T187)</f>
        <v>67.10526315789474</v>
      </c>
      <c r="V187" s="52">
        <f t="shared" ref="V187:V250" si="46">(1/B187)*((T187*B187)-T187)</f>
        <v>69.879518072289159</v>
      </c>
      <c r="W187" s="52">
        <f t="shared" ref="W187:W250" si="47">(1/C187)*((T187*C187)-T187)</f>
        <v>59.839357429718881</v>
      </c>
      <c r="X187" s="52">
        <f t="shared" ref="X187:X250" si="48">((1/B187)+(1/C187))*T187</f>
        <v>70.281124497991968</v>
      </c>
      <c r="Y187" s="52">
        <f t="shared" ref="Y187:Y250" si="49">((1/A187)+(1/C187))*T187</f>
        <v>73.055379412386372</v>
      </c>
      <c r="Z187" s="52">
        <f t="shared" ref="Z187:Z250" si="50">((1/A187)+(1/B187))*T187</f>
        <v>63.015218769816109</v>
      </c>
      <c r="AA187" s="52">
        <f t="shared" ref="AA187:AA250" si="51">U187-X187</f>
        <v>-3.175861340097228</v>
      </c>
      <c r="AB187" s="52">
        <f t="shared" ref="AB187:AB250" si="52">V187-Y187</f>
        <v>-3.1758613400972138</v>
      </c>
      <c r="AC187" s="52">
        <f t="shared" ref="AC187:AC250" si="53">W187-Z187</f>
        <v>-3.175861340097228</v>
      </c>
      <c r="AF187">
        <v>2.09</v>
      </c>
      <c r="AG187">
        <v>1.79</v>
      </c>
    </row>
    <row r="188" spans="1:35" ht="15" x14ac:dyDescent="0.25">
      <c r="A188">
        <v>4.95</v>
      </c>
      <c r="B188">
        <v>4.09</v>
      </c>
      <c r="C188">
        <v>1.73</v>
      </c>
      <c r="D188" s="45">
        <f t="shared" si="17"/>
        <v>2.4553661607239263E-2</v>
      </c>
      <c r="E188" s="46">
        <f>IF(OR($A188="",$B188="",$C188=""),"",A188*'MPTO_working_3-way'!$I187)</f>
        <v>5.0715406249558344</v>
      </c>
      <c r="F188" s="47">
        <f>IF(OR($A188="",$B188="",$C188=""),"",B188*'MPTO_working_3-way'!$I187)</f>
        <v>4.1904244759736082</v>
      </c>
      <c r="G188" s="48">
        <f>IF(OR($A188="",$B188="",$C188=""),"",C188*'MPTO_working_3-way'!$I187)</f>
        <v>1.7724778345805239</v>
      </c>
      <c r="H188" s="46">
        <f>IF(OR($A188="",$B188="",$C188=""),"",'MPTO_working_3-way'!E187)</f>
        <v>5.1590097566592021</v>
      </c>
      <c r="I188" s="47">
        <f>IF(OR($A188="",$B188="",$C188=""),"",'MPTO_working_3-way'!F187)</f>
        <v>4.2316538742752607</v>
      </c>
      <c r="J188" s="48">
        <f>IF(OR($A188="",$B188="",$C188=""),"",'MPTO_working_3-way'!G187)</f>
        <v>1.7548473721291227</v>
      </c>
      <c r="K188" s="46">
        <f>IF(OR($A188="",$B188="",$C188=""),"",'OddsRatio_working_3-way'!H187)</f>
        <v>5.1188432313604535</v>
      </c>
      <c r="L188" s="47">
        <f>IF(OR($A188="",$B188="",$C188=""),"",'OddsRatio_working_3-way'!I187)</f>
        <v>4.2220824265579244</v>
      </c>
      <c r="M188" s="48">
        <f>IF(OR($A188="",$B188="",$C188=""),"",'OddsRatio_working_3-way'!J187)</f>
        <v>1.761203938960286</v>
      </c>
      <c r="N188" s="49">
        <f t="shared" si="42"/>
        <v>19.717874191507804</v>
      </c>
      <c r="O188" s="50">
        <f t="shared" si="43"/>
        <v>23.863930867472771</v>
      </c>
      <c r="P188" s="50">
        <f t="shared" si="44"/>
        <v>56.418194941019436</v>
      </c>
      <c r="Q188" t="s">
        <v>227</v>
      </c>
      <c r="R188" t="s">
        <v>228</v>
      </c>
      <c r="S188" t="s">
        <v>449</v>
      </c>
      <c r="T188" s="52">
        <v>100</v>
      </c>
      <c r="U188" s="52">
        <f t="shared" si="45"/>
        <v>79.797979797979792</v>
      </c>
      <c r="V188" s="52">
        <f t="shared" si="46"/>
        <v>75.550122249388764</v>
      </c>
      <c r="W188" s="52">
        <f t="shared" si="47"/>
        <v>42.196531791907518</v>
      </c>
      <c r="X188" s="52">
        <f t="shared" si="48"/>
        <v>82.253345958703733</v>
      </c>
      <c r="Y188" s="52">
        <f t="shared" si="49"/>
        <v>78.00548841011269</v>
      </c>
      <c r="Z188" s="52">
        <f t="shared" si="50"/>
        <v>44.651897952631444</v>
      </c>
      <c r="AA188" s="52">
        <f t="shared" si="51"/>
        <v>-2.4553661607239405</v>
      </c>
      <c r="AB188" s="52">
        <f t="shared" si="52"/>
        <v>-2.4553661607239263</v>
      </c>
      <c r="AC188" s="52">
        <f t="shared" si="53"/>
        <v>-2.4553661607239263</v>
      </c>
      <c r="AF188">
        <v>1.81</v>
      </c>
      <c r="AG188">
        <v>2.09</v>
      </c>
    </row>
    <row r="189" spans="1:35" ht="15" x14ac:dyDescent="0.25">
      <c r="A189">
        <v>2.3199999999999998</v>
      </c>
      <c r="B189">
        <v>3.34</v>
      </c>
      <c r="C189">
        <v>3.35</v>
      </c>
      <c r="D189" s="45">
        <f t="shared" si="17"/>
        <v>2.8943143049978248E-2</v>
      </c>
      <c r="E189" s="46">
        <f>IF(OR($A189="",$B189="",$C189=""),"",A189*'MPTO_working_3-way'!$I188)</f>
        <v>2.3871480918759493</v>
      </c>
      <c r="F189" s="47">
        <f>IF(OR($A189="",$B189="",$C189=""),"",B189*'MPTO_working_3-way'!$I188)</f>
        <v>3.4366700977869273</v>
      </c>
      <c r="G189" s="48">
        <f>IF(OR($A189="",$B189="",$C189=""),"",C189*'MPTO_working_3-way'!$I188)</f>
        <v>3.4469595292174273</v>
      </c>
      <c r="H189" s="46">
        <f>IF(OR($A189="",$B189="",$C189=""),"",'MPTO_working_3-way'!E188)</f>
        <v>2.3731167539420177</v>
      </c>
      <c r="I189" s="47">
        <f>IF(OR($A189="",$B189="",$C189=""),"",'MPTO_working_3-way'!F188)</f>
        <v>3.4512095895000505</v>
      </c>
      <c r="J189" s="48">
        <f>IF(OR($A189="",$B189="",$C189=""),"",'MPTO_working_3-way'!G188)</f>
        <v>3.4618876661029883</v>
      </c>
      <c r="K189" s="46">
        <f>IF(OR($A189="",$B189="",$C189=""),"",'OddsRatio_working_3-way'!H188)</f>
        <v>2.3791838125366076</v>
      </c>
      <c r="L189" s="47">
        <f>IF(OR($A189="",$B189="",$C189=""),"",'OddsRatio_working_3-way'!I188)</f>
        <v>3.4449167585876226</v>
      </c>
      <c r="M189" s="48">
        <f>IF(OR($A189="",$B189="",$C189=""),"",'OddsRatio_working_3-way'!J188)</f>
        <v>3.4553651208038092</v>
      </c>
      <c r="N189" s="49">
        <f t="shared" si="42"/>
        <v>41.89099132153742</v>
      </c>
      <c r="O189" s="50">
        <f t="shared" si="43"/>
        <v>29.097934091606824</v>
      </c>
      <c r="P189" s="50">
        <f t="shared" si="44"/>
        <v>29.011074586855763</v>
      </c>
      <c r="Q189" t="s">
        <v>229</v>
      </c>
      <c r="R189" t="s">
        <v>230</v>
      </c>
      <c r="S189" t="s">
        <v>449</v>
      </c>
      <c r="T189" s="52">
        <v>100</v>
      </c>
      <c r="U189" s="52">
        <f t="shared" si="45"/>
        <v>56.896551724137922</v>
      </c>
      <c r="V189" s="52">
        <f t="shared" si="46"/>
        <v>70.059880239520965</v>
      </c>
      <c r="W189" s="52">
        <f t="shared" si="47"/>
        <v>70.149253731343279</v>
      </c>
      <c r="X189" s="52">
        <f t="shared" si="48"/>
        <v>59.790866029135756</v>
      </c>
      <c r="Y189" s="52">
        <f t="shared" si="49"/>
        <v>72.954194544518785</v>
      </c>
      <c r="Z189" s="52">
        <f t="shared" si="50"/>
        <v>73.043568036341114</v>
      </c>
      <c r="AA189" s="52">
        <f t="shared" si="51"/>
        <v>-2.8943143049978346</v>
      </c>
      <c r="AB189" s="52">
        <f t="shared" si="52"/>
        <v>-2.8943143049978204</v>
      </c>
      <c r="AC189" s="52">
        <f t="shared" si="53"/>
        <v>-2.8943143049978346</v>
      </c>
      <c r="AF189">
        <v>1.94</v>
      </c>
      <c r="AG189">
        <v>1.94</v>
      </c>
    </row>
    <row r="190" spans="1:35" ht="15" x14ac:dyDescent="0.25">
      <c r="A190">
        <v>2.9</v>
      </c>
      <c r="B190">
        <v>3.47</v>
      </c>
      <c r="C190">
        <v>2.54</v>
      </c>
      <c r="D190" s="45">
        <f t="shared" si="17"/>
        <v>2.6712811648817114E-2</v>
      </c>
      <c r="E190" s="46">
        <f>IF(OR($A190="",$B190="",$C190=""),"",A190*'MPTO_working_3-way'!$I189)</f>
        <v>2.9774671537815696</v>
      </c>
      <c r="F190" s="47">
        <f>IF(OR($A190="",$B190="",$C190=""),"",B190*'MPTO_working_3-way'!$I189)</f>
        <v>3.5626934564213957</v>
      </c>
      <c r="G190" s="48">
        <f>IF(OR($A190="",$B190="",$C190=""),"",C190*'MPTO_working_3-way'!$I189)</f>
        <v>2.6078505415879953</v>
      </c>
      <c r="H190" s="46">
        <f>IF(OR($A190="",$B190="",$C190=""),"",'MPTO_working_3-way'!E189)</f>
        <v>2.9768698788987917</v>
      </c>
      <c r="I190" s="47">
        <f>IF(OR($A190="",$B190="",$C190=""),"",'MPTO_working_3-way'!F189)</f>
        <v>3.5806337735498395</v>
      </c>
      <c r="J190" s="48">
        <f>IF(OR($A190="",$B190="",$C190=""),"",'MPTO_working_3-way'!G189)</f>
        <v>2.5987761224582475</v>
      </c>
      <c r="K190" s="46">
        <f>IF(OR($A190="",$B190="",$C190=""),"",'OddsRatio_working_3-way'!H189)</f>
        <v>2.9778132343466424</v>
      </c>
      <c r="L190" s="47">
        <f>IF(OR($A190="",$B190="",$C190=""),"",'OddsRatio_working_3-way'!I189)</f>
        <v>3.5711572046506355</v>
      </c>
      <c r="M190" s="48">
        <f>IF(OR($A190="",$B190="",$C190=""),"",'OddsRatio_working_3-way'!J189)</f>
        <v>2.6030696741546473</v>
      </c>
      <c r="N190" s="49">
        <f t="shared" si="42"/>
        <v>33.585593000746869</v>
      </c>
      <c r="O190" s="50">
        <f t="shared" si="43"/>
        <v>28.068651210998823</v>
      </c>
      <c r="P190" s="50">
        <f t="shared" si="44"/>
        <v>38.345755788254301</v>
      </c>
      <c r="Q190" t="s">
        <v>231</v>
      </c>
      <c r="R190" t="s">
        <v>232</v>
      </c>
      <c r="S190" t="s">
        <v>449</v>
      </c>
      <c r="T190" s="52">
        <v>100</v>
      </c>
      <c r="U190" s="52">
        <f t="shared" si="45"/>
        <v>65.517241379310349</v>
      </c>
      <c r="V190" s="52">
        <f t="shared" si="46"/>
        <v>71.181556195965413</v>
      </c>
      <c r="W190" s="52">
        <f t="shared" si="47"/>
        <v>60.629921259842511</v>
      </c>
      <c r="X190" s="52">
        <f t="shared" si="48"/>
        <v>68.188522544192054</v>
      </c>
      <c r="Y190" s="52">
        <f t="shared" si="49"/>
        <v>73.852837360847133</v>
      </c>
      <c r="Z190" s="52">
        <f t="shared" si="50"/>
        <v>63.301202424724238</v>
      </c>
      <c r="AA190" s="52">
        <f t="shared" si="51"/>
        <v>-2.6712811648817052</v>
      </c>
      <c r="AB190" s="52">
        <f t="shared" si="52"/>
        <v>-2.6712811648817194</v>
      </c>
      <c r="AC190" s="52">
        <f t="shared" si="53"/>
        <v>-2.6712811648817265</v>
      </c>
      <c r="AF190">
        <v>1.77</v>
      </c>
      <c r="AG190">
        <v>2.13</v>
      </c>
    </row>
    <row r="191" spans="1:35" ht="15" x14ac:dyDescent="0.25">
      <c r="A191">
        <v>2.2599999999999998</v>
      </c>
      <c r="B191">
        <v>3.41</v>
      </c>
      <c r="C191">
        <v>3.44</v>
      </c>
      <c r="D191" s="45">
        <f t="shared" si="17"/>
        <v>2.6430682489608781E-2</v>
      </c>
      <c r="E191" s="46">
        <f>IF(OR($A191="",$B191="",$C191=""),"",A191*'MPTO_working_3-way'!$I190)</f>
        <v>2.3197333424265154</v>
      </c>
      <c r="F191" s="47">
        <f>IF(OR($A191="",$B191="",$C191=""),"",B191*'MPTO_working_3-way'!$I190)</f>
        <v>3.5001286272895662</v>
      </c>
      <c r="G191" s="48">
        <f>IF(OR($A191="",$B191="",$C191=""),"",C191*'MPTO_working_3-way'!$I190)</f>
        <v>3.5309215477642542</v>
      </c>
      <c r="H191" s="46">
        <f>IF(OR($A191="",$B191="",$C191=""),"",'MPTO_working_3-way'!E190)</f>
        <v>2.305913302977538</v>
      </c>
      <c r="I191" s="47">
        <f>IF(OR($A191="",$B191="",$C191=""),"",'MPTO_working_3-way'!F190)</f>
        <v>3.5156193142898777</v>
      </c>
      <c r="J191" s="48">
        <f>IF(OR($A191="",$B191="",$C191=""),"",'MPTO_working_3-way'!G190)</f>
        <v>3.5475151906160036</v>
      </c>
      <c r="K191" s="46">
        <f>IF(OR($A191="",$B191="",$C191=""),"",'OddsRatio_working_3-way'!H190)</f>
        <v>2.3117991587786424</v>
      </c>
      <c r="L191" s="47">
        <f>IF(OR($A191="",$B191="",$C191=""),"",'OddsRatio_working_3-way'!I190)</f>
        <v>3.5090761687750236</v>
      </c>
      <c r="M191" s="48">
        <f>IF(OR($A191="",$B191="",$C191=""),"",'OddsRatio_working_3-way'!J190)</f>
        <v>3.5403094820792762</v>
      </c>
      <c r="N191" s="49">
        <f t="shared" si="42"/>
        <v>43.108403095761339</v>
      </c>
      <c r="O191" s="50">
        <f t="shared" si="43"/>
        <v>28.570378591325689</v>
      </c>
      <c r="P191" s="50">
        <f t="shared" si="44"/>
        <v>28.321218312912972</v>
      </c>
      <c r="Q191" t="s">
        <v>87</v>
      </c>
      <c r="R191" t="s">
        <v>82</v>
      </c>
      <c r="S191" t="s">
        <v>449</v>
      </c>
      <c r="T191" s="52">
        <v>100</v>
      </c>
      <c r="U191" s="52">
        <f t="shared" si="45"/>
        <v>55.752212389380524</v>
      </c>
      <c r="V191" s="52">
        <f t="shared" si="46"/>
        <v>70.674486803519059</v>
      </c>
      <c r="W191" s="52">
        <f t="shared" si="47"/>
        <v>70.930232558139537</v>
      </c>
      <c r="X191" s="52">
        <f t="shared" si="48"/>
        <v>58.395280638341404</v>
      </c>
      <c r="Y191" s="52">
        <f t="shared" si="49"/>
        <v>73.317555052479946</v>
      </c>
      <c r="Z191" s="52">
        <f t="shared" si="50"/>
        <v>73.573300807100409</v>
      </c>
      <c r="AA191" s="52">
        <f t="shared" si="51"/>
        <v>-2.6430682489608799</v>
      </c>
      <c r="AB191" s="52">
        <f t="shared" si="52"/>
        <v>-2.643068248960887</v>
      </c>
      <c r="AC191" s="52">
        <f t="shared" si="53"/>
        <v>-2.6430682489608728</v>
      </c>
      <c r="AF191">
        <v>2.14</v>
      </c>
      <c r="AG191">
        <v>1.76</v>
      </c>
    </row>
    <row r="192" spans="1:35" ht="15" x14ac:dyDescent="0.25">
      <c r="A192">
        <v>2.63</v>
      </c>
      <c r="B192">
        <v>3.37</v>
      </c>
      <c r="C192">
        <v>2.86</v>
      </c>
      <c r="D192" s="45">
        <f t="shared" si="17"/>
        <v>2.6614391576989416E-2</v>
      </c>
      <c r="E192" s="46">
        <f>IF(OR($A192="",$B192="",$C192=""),"",A192*'MPTO_working_3-way'!$I191)</f>
        <v>2.6999958498474821</v>
      </c>
      <c r="F192" s="47">
        <f>IF(OR($A192="",$B192="",$C192=""),"",B192*'MPTO_working_3-way'!$I191)</f>
        <v>3.4596904996144544</v>
      </c>
      <c r="G192" s="48">
        <f>IF(OR($A192="",$B192="",$C192=""),"",C192*'MPTO_working_3-way'!$I191)</f>
        <v>2.9361171599101894</v>
      </c>
      <c r="H192" s="46">
        <f>IF(OR($A192="",$B192="",$C192=""),"",'MPTO_working_3-way'!E191)</f>
        <v>2.6928289502898126</v>
      </c>
      <c r="I192" s="47">
        <f>IF(OR($A192="",$B192="",$C192=""),"",'MPTO_working_3-way'!F191)</f>
        <v>3.4738573332701104</v>
      </c>
      <c r="J192" s="48">
        <f>IF(OR($A192="",$B192="",$C192=""),"",'MPTO_working_3-way'!G191)</f>
        <v>2.934454104096885</v>
      </c>
      <c r="K192" s="46">
        <f>IF(OR($A192="",$B192="",$C192=""),"",'OddsRatio_working_3-way'!H191)</f>
        <v>2.6963047308498758</v>
      </c>
      <c r="L192" s="47">
        <f>IF(OR($A192="",$B192="",$C192=""),"",'OddsRatio_working_3-way'!I191)</f>
        <v>3.4664062651007392</v>
      </c>
      <c r="M192" s="48">
        <f>IF(OR($A192="",$B192="",$C192=""),"",'OddsRatio_working_3-way'!J191)</f>
        <v>2.9356606131170353</v>
      </c>
      <c r="N192" s="49">
        <f t="shared" si="42"/>
        <v>37.037093966514362</v>
      </c>
      <c r="O192" s="50">
        <f t="shared" si="43"/>
        <v>28.904319623718923</v>
      </c>
      <c r="P192" s="50">
        <f t="shared" si="44"/>
        <v>34.058586409766704</v>
      </c>
      <c r="Q192" t="s">
        <v>83</v>
      </c>
      <c r="R192" t="s">
        <v>233</v>
      </c>
      <c r="S192" t="s">
        <v>449</v>
      </c>
      <c r="T192" s="52">
        <v>100</v>
      </c>
      <c r="U192" s="52">
        <f t="shared" si="45"/>
        <v>61.977186311787079</v>
      </c>
      <c r="V192" s="52">
        <f t="shared" si="46"/>
        <v>70.326409495548958</v>
      </c>
      <c r="W192" s="52">
        <f t="shared" si="47"/>
        <v>65.03496503496504</v>
      </c>
      <c r="X192" s="52">
        <f t="shared" si="48"/>
        <v>64.638625469486001</v>
      </c>
      <c r="Y192" s="52">
        <f t="shared" si="49"/>
        <v>72.987848653247895</v>
      </c>
      <c r="Z192" s="52">
        <f t="shared" si="50"/>
        <v>67.696404192663962</v>
      </c>
      <c r="AA192" s="52">
        <f t="shared" si="51"/>
        <v>-2.661439157698922</v>
      </c>
      <c r="AB192" s="52">
        <f t="shared" si="52"/>
        <v>-2.6614391576989362</v>
      </c>
      <c r="AC192" s="52">
        <f t="shared" si="53"/>
        <v>-2.661439157698922</v>
      </c>
      <c r="AF192">
        <v>2.13</v>
      </c>
      <c r="AG192">
        <v>1.77</v>
      </c>
    </row>
    <row r="193" spans="1:35" ht="15" x14ac:dyDescent="0.25">
      <c r="A193">
        <v>2.54</v>
      </c>
      <c r="B193">
        <v>2.84</v>
      </c>
      <c r="C193">
        <v>3.5</v>
      </c>
      <c r="D193" s="45">
        <f t="shared" si="17"/>
        <v>3.1527749172198583E-2</v>
      </c>
      <c r="E193" s="46">
        <f>IF(OR($A193="",$B193="",$C193=""),"",A193*'MPTO_working_3-way'!$I192)</f>
        <v>2.6200804828973845</v>
      </c>
      <c r="F193" s="47">
        <f>IF(OR($A193="",$B193="",$C193=""),"",B193*'MPTO_working_3-way'!$I192)</f>
        <v>2.9295388076490436</v>
      </c>
      <c r="G193" s="48">
        <f>IF(OR($A193="",$B193="",$C193=""),"",C193*'MPTO_working_3-way'!$I192)</f>
        <v>3.610347122102695</v>
      </c>
      <c r="H193" s="46">
        <f>IF(OR($A193="",$B193="",$C193=""),"",'MPTO_working_3-way'!E192)</f>
        <v>2.6096609702315328</v>
      </c>
      <c r="I193" s="47">
        <f>IF(OR($A193="",$B193="",$C193=""),"",'MPTO_working_3-way'!F192)</f>
        <v>2.9273711061297054</v>
      </c>
      <c r="J193" s="48">
        <f>IF(OR($A193="",$B193="",$C193=""),"",'MPTO_working_3-way'!G192)</f>
        <v>3.6336544365980967</v>
      </c>
      <c r="K193" s="46">
        <f>IF(OR($A193="",$B193="",$C193=""),"",'OddsRatio_working_3-way'!H192)</f>
        <v>2.614660034264324</v>
      </c>
      <c r="L193" s="47">
        <f>IF(OR($A193="",$B193="",$C193=""),"",'OddsRatio_working_3-way'!I192)</f>
        <v>2.9292041967833478</v>
      </c>
      <c r="M193" s="48">
        <f>IF(OR($A193="",$B193="",$C193=""),"",'OddsRatio_working_3-way'!J192)</f>
        <v>3.6212013543252013</v>
      </c>
      <c r="N193" s="49">
        <f t="shared" si="42"/>
        <v>38.166766499255097</v>
      </c>
      <c r="O193" s="50">
        <f t="shared" si="43"/>
        <v>34.135065812714068</v>
      </c>
      <c r="P193" s="50">
        <f t="shared" si="44"/>
        <v>27.698167688030839</v>
      </c>
      <c r="Q193" t="s">
        <v>234</v>
      </c>
      <c r="R193" t="s">
        <v>235</v>
      </c>
      <c r="S193" t="s">
        <v>449</v>
      </c>
      <c r="T193" s="52">
        <v>100</v>
      </c>
      <c r="U193" s="52">
        <f t="shared" si="45"/>
        <v>60.629921259842511</v>
      </c>
      <c r="V193" s="52">
        <f t="shared" si="46"/>
        <v>64.788732394366207</v>
      </c>
      <c r="W193" s="52">
        <f t="shared" si="47"/>
        <v>71.428571428571431</v>
      </c>
      <c r="X193" s="52">
        <f t="shared" si="48"/>
        <v>63.782696177062384</v>
      </c>
      <c r="Y193" s="52">
        <f t="shared" si="49"/>
        <v>67.941507311586051</v>
      </c>
      <c r="Z193" s="52">
        <f t="shared" si="50"/>
        <v>74.581346345791275</v>
      </c>
      <c r="AA193" s="52">
        <f t="shared" si="51"/>
        <v>-3.1527749172198725</v>
      </c>
      <c r="AB193" s="52">
        <f t="shared" si="52"/>
        <v>-3.152774917219844</v>
      </c>
      <c r="AC193" s="52">
        <f t="shared" si="53"/>
        <v>-3.152774917219844</v>
      </c>
      <c r="AF193">
        <v>2.91</v>
      </c>
      <c r="AG193">
        <v>1.43</v>
      </c>
    </row>
    <row r="194" spans="1:35" ht="15" x14ac:dyDescent="0.25">
      <c r="A194">
        <v>1.81</v>
      </c>
      <c r="B194">
        <v>3.6</v>
      </c>
      <c r="C194">
        <v>4.8499999999999996</v>
      </c>
      <c r="D194" s="45">
        <f t="shared" si="17"/>
        <v>3.6449532633390902E-2</v>
      </c>
      <c r="E194" s="46">
        <f>IF(OR($A194="",$B194="",$C194=""),"",A194*'MPTO_working_3-way'!$I193)</f>
        <v>1.8759736540664376</v>
      </c>
      <c r="F194" s="47">
        <f>IF(OR($A194="",$B194="",$C194=""),"",B194*'MPTO_working_3-way'!$I193)</f>
        <v>3.7312183174802072</v>
      </c>
      <c r="G194" s="48">
        <f>IF(OR($A194="",$B194="",$C194=""),"",C194*'MPTO_working_3-way'!$I193)</f>
        <v>5.0267802332719453</v>
      </c>
      <c r="H194" s="46">
        <f>IF(OR($A194="",$B194="",$C194=""),"",'MPTO_working_3-way'!E193)</f>
        <v>1.8506991280176308</v>
      </c>
      <c r="I194" s="47">
        <f>IF(OR($A194="",$B194="",$C194=""),"",'MPTO_working_3-way'!F193)</f>
        <v>3.7646643053415714</v>
      </c>
      <c r="J194" s="48">
        <f>IF(OR($A194="",$B194="",$C194=""),"",'MPTO_working_3-way'!G193)</f>
        <v>5.1536901843325476</v>
      </c>
      <c r="K194" s="46">
        <f>IF(OR($A194="",$B194="",$C194=""),"",'OddsRatio_working_3-way'!H193)</f>
        <v>1.8601589010004773</v>
      </c>
      <c r="L194" s="47">
        <f>IF(OR($A194="",$B194="",$C194=""),"",'OddsRatio_working_3-way'!I193)</f>
        <v>3.7610038797546177</v>
      </c>
      <c r="M194" s="48">
        <f>IF(OR($A194="",$B194="",$C194=""),"",'OddsRatio_working_3-way'!J193)</f>
        <v>5.0884095911751057</v>
      </c>
      <c r="N194" s="49">
        <f t="shared" si="42"/>
        <v>53.305652658413351</v>
      </c>
      <c r="O194" s="50">
        <f t="shared" si="43"/>
        <v>26.800897586591155</v>
      </c>
      <c r="P194" s="50">
        <f t="shared" si="44"/>
        <v>19.893449754995498</v>
      </c>
      <c r="Q194" t="s">
        <v>236</v>
      </c>
      <c r="R194" t="s">
        <v>237</v>
      </c>
      <c r="S194" t="s">
        <v>449</v>
      </c>
      <c r="T194" s="52">
        <v>100</v>
      </c>
      <c r="U194" s="52">
        <f t="shared" si="45"/>
        <v>44.751381215469614</v>
      </c>
      <c r="V194" s="52">
        <f t="shared" si="46"/>
        <v>72.222222222222229</v>
      </c>
      <c r="W194" s="52">
        <f t="shared" si="47"/>
        <v>79.38144329896906</v>
      </c>
      <c r="X194" s="52">
        <f t="shared" si="48"/>
        <v>48.396334478808711</v>
      </c>
      <c r="Y194" s="52">
        <f t="shared" si="49"/>
        <v>75.867175485561319</v>
      </c>
      <c r="Z194" s="52">
        <f t="shared" si="50"/>
        <v>83.026396562308165</v>
      </c>
      <c r="AA194" s="52">
        <f t="shared" si="51"/>
        <v>-3.6449532633390973</v>
      </c>
      <c r="AB194" s="52">
        <f t="shared" si="52"/>
        <v>-3.6449532633390902</v>
      </c>
      <c r="AC194" s="52">
        <f t="shared" si="53"/>
        <v>-3.6449532633391044</v>
      </c>
      <c r="AF194">
        <v>2.1</v>
      </c>
      <c r="AG194">
        <v>1.78</v>
      </c>
    </row>
    <row r="195" spans="1:35" ht="15" x14ac:dyDescent="0.25">
      <c r="A195">
        <v>3.59</v>
      </c>
      <c r="B195">
        <v>3.18</v>
      </c>
      <c r="C195">
        <v>2.27</v>
      </c>
      <c r="D195" s="45">
        <f t="shared" si="17"/>
        <v>3.3545575199691147E-2</v>
      </c>
      <c r="E195" s="46">
        <f>IF(OR($A195="",$B195="",$C195=""),"",A195*'MPTO_working_3-way'!$I194)</f>
        <v>3.710428614966891</v>
      </c>
      <c r="F195" s="47">
        <f>IF(OR($A195="",$B195="",$C195=""),"",B195*'MPTO_working_3-way'!$I194)</f>
        <v>3.2866749291350179</v>
      </c>
      <c r="G195" s="48">
        <f>IF(OR($A195="",$B195="",$C195=""),"",C195*'MPTO_working_3-way'!$I194)</f>
        <v>2.346148455703299</v>
      </c>
      <c r="H195" s="46">
        <f>IF(OR($A195="",$B195="",$C195=""),"",'MPTO_working_3-way'!E194)</f>
        <v>3.7401399583209733</v>
      </c>
      <c r="I195" s="47">
        <f>IF(OR($A195="",$B195="",$C195=""),"",'MPTO_working_3-way'!F194)</f>
        <v>3.2972444389554689</v>
      </c>
      <c r="J195" s="48">
        <f>IF(OR($A195="",$B195="",$C195=""),"",'MPTO_working_3-way'!G194)</f>
        <v>2.3291196207562814</v>
      </c>
      <c r="K195" s="46">
        <f>IF(OR($A195="",$B195="",$C195=""),"",'OddsRatio_working_3-way'!H194)</f>
        <v>3.7254965935385354</v>
      </c>
      <c r="L195" s="47">
        <f>IF(OR($A195="",$B195="",$C195=""),"",'OddsRatio_working_3-way'!I194)</f>
        <v>3.2940473258355247</v>
      </c>
      <c r="M195" s="48">
        <f>IF(OR($A195="",$B195="",$C195=""),"",'OddsRatio_working_3-way'!J194)</f>
        <v>2.3364404145922553</v>
      </c>
      <c r="N195" s="49">
        <f t="shared" si="42"/>
        <v>26.951064250805519</v>
      </c>
      <c r="O195" s="50">
        <f t="shared" si="43"/>
        <v>30.425887000123208</v>
      </c>
      <c r="P195" s="50">
        <f t="shared" si="44"/>
        <v>42.623048749071273</v>
      </c>
      <c r="Q195" t="s">
        <v>238</v>
      </c>
      <c r="R195" t="s">
        <v>239</v>
      </c>
      <c r="S195" t="s">
        <v>449</v>
      </c>
      <c r="T195" s="52">
        <v>100</v>
      </c>
      <c r="U195" s="52">
        <f t="shared" si="45"/>
        <v>72.14484679665739</v>
      </c>
      <c r="V195" s="52">
        <f t="shared" si="46"/>
        <v>68.55345911949685</v>
      </c>
      <c r="W195" s="52">
        <f t="shared" si="47"/>
        <v>55.947136563876647</v>
      </c>
      <c r="X195" s="52">
        <f t="shared" si="48"/>
        <v>75.499404316626496</v>
      </c>
      <c r="Y195" s="52">
        <f t="shared" si="49"/>
        <v>71.90801663946597</v>
      </c>
      <c r="Z195" s="52">
        <f t="shared" si="50"/>
        <v>59.30169408384576</v>
      </c>
      <c r="AA195" s="52">
        <f t="shared" si="51"/>
        <v>-3.3545575199691058</v>
      </c>
      <c r="AB195" s="52">
        <f t="shared" si="52"/>
        <v>-3.35455751996912</v>
      </c>
      <c r="AC195" s="52">
        <f t="shared" si="53"/>
        <v>-3.3545575199691129</v>
      </c>
      <c r="AF195">
        <v>2.36</v>
      </c>
      <c r="AG195">
        <v>1.63</v>
      </c>
    </row>
    <row r="196" spans="1:35" ht="15" x14ac:dyDescent="0.25">
      <c r="A196">
        <v>3.3</v>
      </c>
      <c r="B196">
        <v>2.95</v>
      </c>
      <c r="C196">
        <v>2.56</v>
      </c>
      <c r="D196" s="45">
        <f t="shared" si="17"/>
        <v>3.2638353877760595E-2</v>
      </c>
      <c r="E196" s="46">
        <f>IF(OR($A196="",$B196="",$C196=""),"",A196*'MPTO_working_3-way'!$I195)</f>
        <v>3.4077065677966099</v>
      </c>
      <c r="F196" s="47">
        <f>IF(OR($A196="",$B196="",$C196=""),"",B196*'MPTO_working_3-way'!$I195)</f>
        <v>3.046283143939394</v>
      </c>
      <c r="G196" s="48">
        <f>IF(OR($A196="",$B196="",$C196=""),"",C196*'MPTO_working_3-way'!$I195)</f>
        <v>2.643554185927067</v>
      </c>
      <c r="H196" s="46">
        <f>IF(OR($A196="",$B196="",$C196=""),"",'MPTO_working_3-way'!E195)</f>
        <v>3.4228892164852165</v>
      </c>
      <c r="I196" s="47">
        <f>IF(OR($A196="",$B196="",$C196=""),"",'MPTO_working_3-way'!F195)</f>
        <v>3.0478178275296979</v>
      </c>
      <c r="J196" s="48">
        <f>IF(OR($A196="",$B196="",$C196=""),"",'MPTO_working_3-way'!G195)</f>
        <v>2.6333422561602724</v>
      </c>
      <c r="K196" s="46">
        <f>IF(OR($A196="",$B196="",$C196=""),"",'OddsRatio_working_3-way'!H195)</f>
        <v>3.4151407825139155</v>
      </c>
      <c r="L196" s="47">
        <f>IF(OR($A196="",$B196="",$C196=""),"",'OddsRatio_working_3-way'!I195)</f>
        <v>3.0476193590878857</v>
      </c>
      <c r="M196" s="48">
        <f>IF(OR($A196="",$B196="",$C196=""),"",'OddsRatio_working_3-way'!J195)</f>
        <v>2.6380954872703088</v>
      </c>
      <c r="N196" s="49">
        <f t="shared" si="42"/>
        <v>29.345249659996114</v>
      </c>
      <c r="O196" s="50">
        <f t="shared" si="43"/>
        <v>32.82688945016514</v>
      </c>
      <c r="P196" s="50">
        <f t="shared" si="44"/>
        <v>37.827860889838746</v>
      </c>
      <c r="Q196" t="s">
        <v>240</v>
      </c>
      <c r="R196" t="s">
        <v>241</v>
      </c>
      <c r="S196" t="s">
        <v>449</v>
      </c>
      <c r="T196" s="52">
        <v>100</v>
      </c>
      <c r="U196" s="52">
        <f t="shared" si="45"/>
        <v>69.696969696969703</v>
      </c>
      <c r="V196" s="52">
        <f t="shared" si="46"/>
        <v>66.101694915254228</v>
      </c>
      <c r="W196" s="52">
        <f t="shared" si="47"/>
        <v>60.9375</v>
      </c>
      <c r="X196" s="52">
        <f t="shared" si="48"/>
        <v>72.960805084745758</v>
      </c>
      <c r="Y196" s="52">
        <f t="shared" si="49"/>
        <v>69.365530303030297</v>
      </c>
      <c r="Z196" s="52">
        <f t="shared" si="50"/>
        <v>64.201335387776055</v>
      </c>
      <c r="AA196" s="52">
        <f t="shared" si="51"/>
        <v>-3.2638353877760551</v>
      </c>
      <c r="AB196" s="52">
        <f t="shared" si="52"/>
        <v>-3.2638353877760693</v>
      </c>
      <c r="AC196" s="52">
        <f t="shared" si="53"/>
        <v>-3.2638353877760551</v>
      </c>
      <c r="AF196">
        <v>2.82</v>
      </c>
      <c r="AG196">
        <v>1.46</v>
      </c>
    </row>
    <row r="197" spans="1:35" ht="15" x14ac:dyDescent="0.25">
      <c r="A197">
        <v>2.2000000000000002</v>
      </c>
      <c r="B197">
        <v>3.18</v>
      </c>
      <c r="C197">
        <v>3.77</v>
      </c>
      <c r="D197" s="45">
        <f t="shared" ref="D197:D260" si="54">IF(OR($A197="",$B197="",$C197=""),"",(1/A197)+(1/B197)+(1/C197)-1)</f>
        <v>3.4262852740406302E-2</v>
      </c>
      <c r="E197" s="46">
        <f>IF(OR($A197="",$B197="",$C197=""),"",A197*'MPTO_working_3-way'!$I196)</f>
        <v>2.2753782760288939</v>
      </c>
      <c r="F197" s="47">
        <f>IF(OR($A197="",$B197="",$C197=""),"",B197*'MPTO_working_3-way'!$I196)</f>
        <v>3.2889558717144922</v>
      </c>
      <c r="G197" s="48">
        <f>IF(OR($A197="",$B197="",$C197=""),"",C197*'MPTO_working_3-way'!$I196)</f>
        <v>3.8991709548313316</v>
      </c>
      <c r="H197" s="46">
        <f>IF(OR($A197="",$B197="",$C197=""),"",'MPTO_working_3-way'!E196)</f>
        <v>2.2567021047215627</v>
      </c>
      <c r="I197" s="47">
        <f>IF(OR($A197="",$B197="",$C197=""),"",'MPTO_working_3-way'!F196)</f>
        <v>3.2998458607608874</v>
      </c>
      <c r="J197" s="48">
        <f>IF(OR($A197="",$B197="",$C197=""),"",'MPTO_working_3-way'!G196)</f>
        <v>3.9396285261338191</v>
      </c>
      <c r="K197" s="46">
        <f>IF(OR($A197="",$B197="",$C197=""),"",'OddsRatio_working_3-way'!H196)</f>
        <v>2.2646229228390107</v>
      </c>
      <c r="L197" s="47">
        <f>IF(OR($A197="",$B197="",$C197=""),"",'OddsRatio_working_3-way'!I196)</f>
        <v>3.297398309824203</v>
      </c>
      <c r="M197" s="48">
        <f>IF(OR($A197="",$B197="",$C197=""),"",'OddsRatio_working_3-way'!J196)</f>
        <v>3.9191712468867155</v>
      </c>
      <c r="N197" s="49">
        <f t="shared" si="42"/>
        <v>43.948736372101209</v>
      </c>
      <c r="O197" s="50">
        <f t="shared" si="43"/>
        <v>30.404786169378195</v>
      </c>
      <c r="P197" s="50">
        <f t="shared" si="44"/>
        <v>25.6464774585206</v>
      </c>
      <c r="Q197" t="s">
        <v>242</v>
      </c>
      <c r="R197" t="s">
        <v>243</v>
      </c>
      <c r="S197" t="s">
        <v>449</v>
      </c>
      <c r="T197" s="52">
        <v>100</v>
      </c>
      <c r="U197" s="52">
        <f t="shared" si="45"/>
        <v>54.545454545454554</v>
      </c>
      <c r="V197" s="52">
        <f t="shared" si="46"/>
        <v>68.55345911949685</v>
      </c>
      <c r="W197" s="52">
        <f t="shared" si="47"/>
        <v>73.474801061007966</v>
      </c>
      <c r="X197" s="52">
        <f t="shared" si="48"/>
        <v>57.971739819495191</v>
      </c>
      <c r="Y197" s="52">
        <f t="shared" si="49"/>
        <v>71.979744393537487</v>
      </c>
      <c r="Z197" s="52">
        <f t="shared" si="50"/>
        <v>76.901086335048603</v>
      </c>
      <c r="AA197" s="52">
        <f t="shared" si="51"/>
        <v>-3.4262852740406373</v>
      </c>
      <c r="AB197" s="52">
        <f t="shared" si="52"/>
        <v>-3.4262852740406373</v>
      </c>
      <c r="AC197" s="52">
        <f t="shared" si="53"/>
        <v>-3.4262852740406373</v>
      </c>
      <c r="AF197">
        <v>2.2799999999999998</v>
      </c>
      <c r="AG197">
        <v>1.67</v>
      </c>
    </row>
    <row r="198" spans="1:35" s="52" customFormat="1" ht="15" x14ac:dyDescent="0.25">
      <c r="A198">
        <v>3.02</v>
      </c>
      <c r="B198">
        <v>2.97</v>
      </c>
      <c r="C198">
        <v>2.73</v>
      </c>
      <c r="D198" s="45">
        <f t="shared" si="54"/>
        <v>3.4126530815272504E-2</v>
      </c>
      <c r="E198" s="46">
        <f>IF(OR($A198="",$B198="",$C198=""),"",A198*'MPTO_working_3-way'!$I197)</f>
        <v>3.1230621230621232</v>
      </c>
      <c r="F198" s="47">
        <f>IF(OR($A198="",$B198="",$C198=""),"",B198*'MPTO_working_3-way'!$I197)</f>
        <v>3.0713557965213596</v>
      </c>
      <c r="G198" s="48">
        <f>IF(OR($A198="",$B198="",$C198=""),"",C198*'MPTO_working_3-way'!$I197)</f>
        <v>2.823165429125694</v>
      </c>
      <c r="H198" s="46">
        <f>IF(OR($A198="",$B198="",$C198=""),"",'MPTO_working_3-way'!E197)</f>
        <v>3.1274402092379723</v>
      </c>
      <c r="I198" s="47">
        <f>IF(OR($A198="",$B198="",$C198=""),"",'MPTO_working_3-way'!F197)</f>
        <v>3.0738508676943441</v>
      </c>
      <c r="J198" s="48">
        <f>IF(OR($A198="",$B198="",$C198=""),"",'MPTO_working_3-way'!G197)</f>
        <v>2.8174977971094668</v>
      </c>
      <c r="K198" s="46">
        <f>IF(OR($A198="",$B198="",$C198=""),"",'OddsRatio_working_3-way'!H197)</f>
        <v>3.1253114881856487</v>
      </c>
      <c r="L198" s="47">
        <f>IF(OR($A198="",$B198="",$C198=""),"",'OddsRatio_working_3-way'!I197)</f>
        <v>3.0727047681810542</v>
      </c>
      <c r="M198" s="48">
        <f>IF(OR($A198="",$B198="",$C198=""),"",'OddsRatio_working_3-way'!J197)</f>
        <v>2.8201925121589966</v>
      </c>
      <c r="N198" s="49">
        <f t="shared" si="42"/>
        <v>32.019856173066216</v>
      </c>
      <c r="O198" s="50">
        <f t="shared" si="43"/>
        <v>32.558910990794601</v>
      </c>
      <c r="P198" s="50">
        <f t="shared" si="44"/>
        <v>35.421232836139183</v>
      </c>
      <c r="Q198" t="s">
        <v>244</v>
      </c>
      <c r="R198" t="s">
        <v>245</v>
      </c>
      <c r="S198" t="s">
        <v>449</v>
      </c>
      <c r="T198" s="52">
        <v>100</v>
      </c>
      <c r="U198" s="52">
        <f t="shared" si="45"/>
        <v>66.88741721854305</v>
      </c>
      <c r="V198" s="52">
        <f t="shared" si="46"/>
        <v>66.329966329966325</v>
      </c>
      <c r="W198" s="52">
        <f t="shared" si="47"/>
        <v>63.369963369963365</v>
      </c>
      <c r="X198" s="52">
        <f t="shared" si="48"/>
        <v>70.300070300070288</v>
      </c>
      <c r="Y198" s="52">
        <f t="shared" si="49"/>
        <v>69.742619411493578</v>
      </c>
      <c r="Z198" s="52">
        <f t="shared" si="50"/>
        <v>66.782616451490611</v>
      </c>
      <c r="AA198" s="52">
        <f t="shared" si="51"/>
        <v>-3.4126530815272389</v>
      </c>
      <c r="AB198" s="52">
        <f t="shared" si="52"/>
        <v>-3.4126530815272531</v>
      </c>
      <c r="AC198" s="52">
        <f t="shared" si="53"/>
        <v>-3.412653081527246</v>
      </c>
      <c r="AD198" s="53"/>
      <c r="AE198" s="53"/>
      <c r="AF198">
        <v>2.79</v>
      </c>
      <c r="AG198">
        <v>1.47</v>
      </c>
      <c r="AH198" s="53"/>
      <c r="AI198" s="53"/>
    </row>
    <row r="199" spans="1:35" ht="15" x14ac:dyDescent="0.25">
      <c r="A199">
        <v>1.6</v>
      </c>
      <c r="B199">
        <v>4.0199999999999996</v>
      </c>
      <c r="C199">
        <v>6.17</v>
      </c>
      <c r="D199" s="45">
        <f t="shared" si="54"/>
        <v>3.5830773200448363E-2</v>
      </c>
      <c r="E199" s="46">
        <f>IF(OR($A199="",$B199="",$C199=""),"",A199*'MPTO_working_3-way'!$I198)</f>
        <v>1.6573292371207176</v>
      </c>
      <c r="F199" s="47">
        <f>IF(OR($A199="",$B199="",$C199=""),"",B199*'MPTO_working_3-way'!$I198)</f>
        <v>4.1640397082658023</v>
      </c>
      <c r="G199" s="48">
        <f>IF(OR($A199="",$B199="",$C199=""),"",C199*'MPTO_working_3-way'!$I198)</f>
        <v>6.3910758706467661</v>
      </c>
      <c r="H199" s="46">
        <f>IF(OR($A199="",$B199="",$C199=""),"",'MPTO_working_3-way'!E198)</f>
        <v>1.6311712681385389</v>
      </c>
      <c r="I199" s="47">
        <f>IF(OR($A199="",$B199="",$C199=""),"",'MPTO_working_3-way'!F198)</f>
        <v>4.2227477864115954</v>
      </c>
      <c r="J199" s="48">
        <f>IF(OR($A199="",$B199="",$C199=""),"",'MPTO_working_3-way'!G198)</f>
        <v>6.6608511562019554</v>
      </c>
      <c r="K199" s="46">
        <f>IF(OR($A199="",$B199="",$C199=""),"",'OddsRatio_working_3-way'!H198)</f>
        <v>1.6401725145182144</v>
      </c>
      <c r="L199" s="47">
        <f>IF(OR($A199="",$B199="",$C199=""),"",'OddsRatio_working_3-way'!I198)</f>
        <v>4.2222016564083447</v>
      </c>
      <c r="M199" s="48">
        <f>IF(OR($A199="",$B199="",$C199=""),"",'OddsRatio_working_3-way'!J198)</f>
        <v>6.5161531667652808</v>
      </c>
      <c r="N199" s="49">
        <f t="shared" si="42"/>
        <v>60.338041325892654</v>
      </c>
      <c r="O199" s="50">
        <f t="shared" si="43"/>
        <v>24.015140826225934</v>
      </c>
      <c r="P199" s="50">
        <f t="shared" si="44"/>
        <v>15.646817847881403</v>
      </c>
      <c r="Q199" t="s">
        <v>246</v>
      </c>
      <c r="R199" t="s">
        <v>247</v>
      </c>
      <c r="S199" t="s">
        <v>449</v>
      </c>
      <c r="T199" s="52">
        <v>100</v>
      </c>
      <c r="U199" s="52">
        <f t="shared" si="45"/>
        <v>37.5</v>
      </c>
      <c r="V199" s="52">
        <f t="shared" si="46"/>
        <v>75.124378109452735</v>
      </c>
      <c r="W199" s="52">
        <f t="shared" si="47"/>
        <v>83.792544570502429</v>
      </c>
      <c r="X199" s="52">
        <f t="shared" si="48"/>
        <v>41.083077320044836</v>
      </c>
      <c r="Y199" s="52">
        <f t="shared" si="49"/>
        <v>78.707455429497571</v>
      </c>
      <c r="Z199" s="52">
        <f t="shared" si="50"/>
        <v>87.375621890547265</v>
      </c>
      <c r="AA199" s="52">
        <f t="shared" si="51"/>
        <v>-3.5830773200448363</v>
      </c>
      <c r="AB199" s="52">
        <f t="shared" si="52"/>
        <v>-3.5830773200448363</v>
      </c>
      <c r="AC199" s="52">
        <f t="shared" si="53"/>
        <v>-3.5830773200448363</v>
      </c>
      <c r="AF199">
        <v>1.85</v>
      </c>
      <c r="AG199">
        <v>2.02</v>
      </c>
    </row>
    <row r="200" spans="1:35" ht="15" x14ac:dyDescent="0.25">
      <c r="A200">
        <v>2.93</v>
      </c>
      <c r="B200">
        <v>3.17</v>
      </c>
      <c r="C200">
        <v>2.66</v>
      </c>
      <c r="D200" s="45">
        <f t="shared" si="54"/>
        <v>3.2694191200916656E-2</v>
      </c>
      <c r="E200" s="46">
        <f>IF(OR($A200="",$B200="",$C200=""),"",A200*'MPTO_working_3-way'!$I199)</f>
        <v>3.025793980218686</v>
      </c>
      <c r="F200" s="47">
        <f>IF(OR($A200="",$B200="",$C200=""),"",B200*'MPTO_working_3-way'!$I199)</f>
        <v>3.2736405861069056</v>
      </c>
      <c r="G200" s="48">
        <f>IF(OR($A200="",$B200="",$C200=""),"",C200*'MPTO_working_3-way'!$I199)</f>
        <v>2.7469665485944383</v>
      </c>
      <c r="H200" s="46">
        <f>IF(OR($A200="",$B200="",$C200=""),"",'MPTO_working_3-way'!E199)</f>
        <v>3.0266447835067449</v>
      </c>
      <c r="I200" s="47">
        <f>IF(OR($A200="",$B200="",$C200=""),"",'MPTO_working_3-way'!F199)</f>
        <v>3.2834322820513799</v>
      </c>
      <c r="J200" s="48">
        <f>IF(OR($A200="",$B200="",$C200=""),"",'MPTO_working_3-way'!G199)</f>
        <v>2.7394124142822962</v>
      </c>
      <c r="K200" s="46">
        <f>IF(OR($A200="",$B200="",$C200=""),"",'OddsRatio_working_3-way'!H199)</f>
        <v>3.0264894985125492</v>
      </c>
      <c r="L200" s="47">
        <f>IF(OR($A200="",$B200="",$C200=""),"",'OddsRatio_working_3-way'!I199)</f>
        <v>3.2784881926280991</v>
      </c>
      <c r="M200" s="48">
        <f>IF(OR($A200="",$B200="",$C200=""),"",'OddsRatio_working_3-way'!J199)</f>
        <v>2.7429909676325539</v>
      </c>
      <c r="N200" s="49">
        <f t="shared" si="42"/>
        <v>33.04917672972983</v>
      </c>
      <c r="O200" s="50">
        <f t="shared" si="43"/>
        <v>30.547030857447449</v>
      </c>
      <c r="P200" s="50">
        <f t="shared" si="44"/>
        <v>36.40379241282271</v>
      </c>
      <c r="Q200" t="s">
        <v>248</v>
      </c>
      <c r="R200" t="s">
        <v>249</v>
      </c>
      <c r="S200" t="s">
        <v>449</v>
      </c>
      <c r="T200" s="52">
        <v>100</v>
      </c>
      <c r="U200" s="52">
        <f t="shared" si="45"/>
        <v>65.870307167235495</v>
      </c>
      <c r="V200" s="52">
        <f t="shared" si="46"/>
        <v>68.454258675078862</v>
      </c>
      <c r="W200" s="52">
        <f t="shared" si="47"/>
        <v>62.406015037593981</v>
      </c>
      <c r="X200" s="52">
        <f t="shared" si="48"/>
        <v>69.139726287327136</v>
      </c>
      <c r="Y200" s="52">
        <f t="shared" si="49"/>
        <v>71.723677795170516</v>
      </c>
      <c r="Z200" s="52">
        <f t="shared" si="50"/>
        <v>65.675434157685643</v>
      </c>
      <c r="AA200" s="52">
        <f t="shared" si="51"/>
        <v>-3.2694191200916407</v>
      </c>
      <c r="AB200" s="52">
        <f t="shared" si="52"/>
        <v>-3.2694191200916549</v>
      </c>
      <c r="AC200" s="52">
        <f t="shared" si="53"/>
        <v>-3.269419120091662</v>
      </c>
      <c r="AF200">
        <v>2.4</v>
      </c>
      <c r="AG200">
        <v>1.61</v>
      </c>
    </row>
    <row r="201" spans="1:35" ht="15" x14ac:dyDescent="0.25">
      <c r="A201">
        <v>3.29</v>
      </c>
      <c r="B201">
        <v>3.24</v>
      </c>
      <c r="C201">
        <v>2.41</v>
      </c>
      <c r="D201" s="45">
        <f t="shared" si="54"/>
        <v>2.7531102425896403E-2</v>
      </c>
      <c r="E201" s="46">
        <f>IF(OR($A201="",$B201="",$C201=""),"",A201*'MPTO_working_3-way'!$I200)</f>
        <v>3.3805773269811992</v>
      </c>
      <c r="F201" s="47">
        <f>IF(OR($A201="",$B201="",$C201=""),"",B201*'MPTO_working_3-way'!$I200)</f>
        <v>3.3292007718599046</v>
      </c>
      <c r="G201" s="48">
        <f>IF(OR($A201="",$B201="",$C201=""),"",C201*'MPTO_working_3-way'!$I200)</f>
        <v>2.4763499568464105</v>
      </c>
      <c r="H201" s="46">
        <f>IF(OR($A201="",$B201="",$C201=""),"",'MPTO_working_3-way'!E200)</f>
        <v>3.3924256147213372</v>
      </c>
      <c r="I201" s="47">
        <f>IF(OR($A201="",$B201="",$C201=""),"",'MPTO_working_3-way'!F200)</f>
        <v>3.3392890536839803</v>
      </c>
      <c r="J201" s="48">
        <f>IF(OR($A201="",$B201="",$C201=""),"",'MPTO_working_3-way'!G200)</f>
        <v>2.4645066363225649</v>
      </c>
      <c r="K201" s="46">
        <f>IF(OR($A201="",$B201="",$C201=""),"",'OddsRatio_working_3-way'!H200)</f>
        <v>3.3870384138744449</v>
      </c>
      <c r="L201" s="47">
        <f>IF(OR($A201="",$B201="",$C201=""),"",'OddsRatio_working_3-way'!I200)</f>
        <v>3.3349196712134317</v>
      </c>
      <c r="M201" s="48">
        <f>IF(OR($A201="",$B201="",$C201=""),"",'OddsRatio_working_3-way'!J200)</f>
        <v>2.469748543040597</v>
      </c>
      <c r="N201" s="49">
        <f t="shared" si="42"/>
        <v>29.580746223988431</v>
      </c>
      <c r="O201" s="50">
        <f t="shared" si="43"/>
        <v>30.037239221272198</v>
      </c>
      <c r="P201" s="50">
        <f t="shared" si="44"/>
        <v>40.382014554739385</v>
      </c>
      <c r="Q201" t="s">
        <v>250</v>
      </c>
      <c r="R201" t="s">
        <v>251</v>
      </c>
      <c r="S201" t="s">
        <v>449</v>
      </c>
      <c r="T201" s="52">
        <v>100</v>
      </c>
      <c r="U201" s="52">
        <f t="shared" si="45"/>
        <v>69.6048632218845</v>
      </c>
      <c r="V201" s="52">
        <f t="shared" si="46"/>
        <v>69.135802469135797</v>
      </c>
      <c r="W201" s="52">
        <f t="shared" si="47"/>
        <v>58.50622406639004</v>
      </c>
      <c r="X201" s="52">
        <f t="shared" si="48"/>
        <v>72.357973464474142</v>
      </c>
      <c r="Y201" s="52">
        <f t="shared" si="49"/>
        <v>71.888912711725467</v>
      </c>
      <c r="Z201" s="52">
        <f t="shared" si="50"/>
        <v>61.259334308979696</v>
      </c>
      <c r="AA201" s="52">
        <f t="shared" si="51"/>
        <v>-2.7531102425896421</v>
      </c>
      <c r="AB201" s="52">
        <f t="shared" si="52"/>
        <v>-2.7531102425896705</v>
      </c>
      <c r="AC201" s="52">
        <f t="shared" si="53"/>
        <v>-2.7531102425896563</v>
      </c>
      <c r="AF201">
        <v>2.2400000000000002</v>
      </c>
      <c r="AG201">
        <v>1.7</v>
      </c>
    </row>
    <row r="202" spans="1:35" ht="15" x14ac:dyDescent="0.25">
      <c r="A202">
        <v>2.0299999999999998</v>
      </c>
      <c r="B202">
        <v>3.31</v>
      </c>
      <c r="C202">
        <v>4.28</v>
      </c>
      <c r="D202" s="45">
        <f t="shared" si="54"/>
        <v>2.8370500876885307E-2</v>
      </c>
      <c r="E202" s="46">
        <f>IF(OR($A202="",$B202="",$C202=""),"",A202*'MPTO_working_3-way'!$I201)</f>
        <v>2.0875921167800771</v>
      </c>
      <c r="F202" s="47">
        <f>IF(OR($A202="",$B202="",$C202=""),"",B202*'MPTO_working_3-way'!$I201)</f>
        <v>3.4039063579024904</v>
      </c>
      <c r="G202" s="48">
        <f>IF(OR($A202="",$B202="",$C202=""),"",C202*'MPTO_working_3-way'!$I201)</f>
        <v>4.4014257437530695</v>
      </c>
      <c r="H202" s="46">
        <f>IF(OR($A202="",$B202="",$C202=""),"",'MPTO_working_3-way'!E201)</f>
        <v>2.0697334433918178</v>
      </c>
      <c r="I202" s="47">
        <f>IF(OR($A202="",$B202="",$C202=""),"",'MPTO_working_3-way'!F201)</f>
        <v>3.4169580278331626</v>
      </c>
      <c r="J202" s="48">
        <f>IF(OR($A202="",$B202="",$C202=""),"",'MPTO_working_3-way'!G201)</f>
        <v>4.4605415240323589</v>
      </c>
      <c r="K202" s="46">
        <f>IF(OR($A202="",$B202="",$C202=""),"",'OddsRatio_working_3-way'!H201)</f>
        <v>2.0770083796504024</v>
      </c>
      <c r="L202" s="47">
        <f>IF(OR($A202="",$B202="",$C202=""),"",'OddsRatio_working_3-way'!I201)</f>
        <v>3.4154265601868259</v>
      </c>
      <c r="M202" s="48">
        <f>IF(OR($A202="",$B202="",$C202=""),"",'OddsRatio_working_3-way'!J201)</f>
        <v>4.4296965876245826</v>
      </c>
      <c r="N202" s="49">
        <f t="shared" si="42"/>
        <v>47.902077803513173</v>
      </c>
      <c r="O202" s="50">
        <f t="shared" si="43"/>
        <v>29.378011462577557</v>
      </c>
      <c r="P202" s="50">
        <f t="shared" si="44"/>
        <v>22.719910733909281</v>
      </c>
      <c r="Q202" t="s">
        <v>252</v>
      </c>
      <c r="R202" t="s">
        <v>253</v>
      </c>
      <c r="S202" t="s">
        <v>449</v>
      </c>
      <c r="T202" s="52">
        <v>100</v>
      </c>
      <c r="U202" s="52">
        <f t="shared" si="45"/>
        <v>50.73891625615763</v>
      </c>
      <c r="V202" s="52">
        <f t="shared" si="46"/>
        <v>69.78851963746223</v>
      </c>
      <c r="W202" s="52">
        <f t="shared" si="47"/>
        <v>76.635514018691595</v>
      </c>
      <c r="X202" s="52">
        <f t="shared" si="48"/>
        <v>53.575966343846169</v>
      </c>
      <c r="Y202" s="52">
        <f t="shared" si="49"/>
        <v>72.625569725150783</v>
      </c>
      <c r="Z202" s="52">
        <f t="shared" si="50"/>
        <v>79.472564106380133</v>
      </c>
      <c r="AA202" s="52">
        <f t="shared" si="51"/>
        <v>-2.8370500876885387</v>
      </c>
      <c r="AB202" s="52">
        <f t="shared" si="52"/>
        <v>-2.8370500876885529</v>
      </c>
      <c r="AC202" s="52">
        <f t="shared" si="53"/>
        <v>-2.8370500876885387</v>
      </c>
      <c r="AF202">
        <v>2.2200000000000002</v>
      </c>
      <c r="AG202">
        <v>1.71</v>
      </c>
    </row>
    <row r="203" spans="1:35" ht="15" x14ac:dyDescent="0.25">
      <c r="A203">
        <v>1.92</v>
      </c>
      <c r="B203">
        <v>3.83</v>
      </c>
      <c r="C203">
        <v>4.04</v>
      </c>
      <c r="D203" s="45">
        <f t="shared" si="54"/>
        <v>2.945469155270608E-2</v>
      </c>
      <c r="E203" s="46">
        <f>IF(OR($A203="",$B203="",$C203=""),"",A203*'MPTO_working_3-way'!$I202)</f>
        <v>1.9765530077811957</v>
      </c>
      <c r="F203" s="47">
        <f>IF(OR($A203="",$B203="",$C203=""),"",B203*'MPTO_working_3-way'!$I202)</f>
        <v>3.9428114686468643</v>
      </c>
      <c r="G203" s="48">
        <f>IF(OR($A203="",$B203="",$C203=""),"",C203*'MPTO_working_3-way'!$I202)</f>
        <v>4.1589969538729328</v>
      </c>
      <c r="H203" s="46">
        <f>IF(OR($A203="",$B203="",$C203=""),"",'MPTO_working_3-way'!E202)</f>
        <v>1.9568893257554625</v>
      </c>
      <c r="I203" s="47">
        <f>IF(OR($A203="",$B203="",$C203=""),"",'MPTO_working_3-way'!F202)</f>
        <v>3.9796500558330332</v>
      </c>
      <c r="J203" s="48">
        <f>IF(OR($A203="",$B203="",$C203=""),"",'MPTO_working_3-way'!G202)</f>
        <v>4.2068681656872657</v>
      </c>
      <c r="K203" s="46">
        <f>IF(OR($A203="",$B203="",$C203=""),"",'OddsRatio_working_3-way'!H202)</f>
        <v>1.9644289316187562</v>
      </c>
      <c r="L203" s="47">
        <f>IF(OR($A203="",$B203="",$C203=""),"",'OddsRatio_working_3-way'!I202)</f>
        <v>3.9666672570446515</v>
      </c>
      <c r="M203" s="48">
        <f>IF(OR($A203="",$B203="",$C203=""),"",'OddsRatio_working_3-way'!J202)</f>
        <v>4.1868086436098029</v>
      </c>
      <c r="N203" s="49">
        <f t="shared" si="42"/>
        <v>50.593128343295099</v>
      </c>
      <c r="O203" s="50">
        <f t="shared" si="43"/>
        <v>25.36261264206961</v>
      </c>
      <c r="P203" s="50">
        <f t="shared" si="44"/>
        <v>24.044259014635298</v>
      </c>
      <c r="Q203" t="s">
        <v>254</v>
      </c>
      <c r="R203" t="s">
        <v>255</v>
      </c>
      <c r="S203" t="s">
        <v>449</v>
      </c>
      <c r="T203" s="52">
        <v>100</v>
      </c>
      <c r="U203" s="52">
        <f t="shared" si="45"/>
        <v>47.916666666666671</v>
      </c>
      <c r="V203" s="52">
        <f t="shared" si="46"/>
        <v>73.890339425587456</v>
      </c>
      <c r="W203" s="52">
        <f t="shared" si="47"/>
        <v>75.247524752475243</v>
      </c>
      <c r="X203" s="52">
        <f t="shared" si="48"/>
        <v>50.862135821937279</v>
      </c>
      <c r="Y203" s="52">
        <f t="shared" si="49"/>
        <v>76.835808580858085</v>
      </c>
      <c r="Z203" s="52">
        <f t="shared" si="50"/>
        <v>78.192993907745873</v>
      </c>
      <c r="AA203" s="52">
        <f t="shared" si="51"/>
        <v>-2.945469155270608</v>
      </c>
      <c r="AB203" s="52">
        <f t="shared" si="52"/>
        <v>-2.9454691552706294</v>
      </c>
      <c r="AC203" s="52">
        <f t="shared" si="53"/>
        <v>-2.9454691552706294</v>
      </c>
      <c r="AF203">
        <v>1.66</v>
      </c>
      <c r="AG203">
        <v>2.31</v>
      </c>
    </row>
    <row r="204" spans="1:35" ht="15" x14ac:dyDescent="0.25">
      <c r="A204">
        <v>2.4900000000000002</v>
      </c>
      <c r="B204">
        <v>3.25</v>
      </c>
      <c r="C204">
        <v>3.14</v>
      </c>
      <c r="D204" s="45">
        <f t="shared" si="54"/>
        <v>2.7770070974736605E-2</v>
      </c>
      <c r="E204" s="46">
        <f>IF(OR($A204="",$B204="",$C204=""),"",A204*'MPTO_working_3-way'!$I203)</f>
        <v>2.5591474767270945</v>
      </c>
      <c r="F204" s="47">
        <f>IF(OR($A204="",$B204="",$C204=""),"",B204*'MPTO_working_3-way'!$I203)</f>
        <v>3.3402527306678937</v>
      </c>
      <c r="G204" s="48">
        <f>IF(OR($A204="",$B204="",$C204=""),"",C204*'MPTO_working_3-way'!$I203)</f>
        <v>3.2271980228606729</v>
      </c>
      <c r="H204" s="46">
        <f>IF(OR($A204="",$B204="",$C204=""),"",'MPTO_working_3-way'!E203)</f>
        <v>2.5487464622266951</v>
      </c>
      <c r="I204" s="47">
        <f>IF(OR($A204="",$B204="",$C204=""),"",'MPTO_working_3-way'!F203)</f>
        <v>3.3508064781990439</v>
      </c>
      <c r="J204" s="48">
        <f>IF(OR($A204="",$B204="",$C204=""),"",'MPTO_working_3-way'!G203)</f>
        <v>3.2339994527370566</v>
      </c>
      <c r="K204" s="46">
        <f>IF(OR($A204="",$B204="",$C204=""),"",'OddsRatio_working_3-way'!H203)</f>
        <v>2.5534435677631939</v>
      </c>
      <c r="L204" s="47">
        <f>IF(OR($A204="",$B204="",$C204=""),"",'OddsRatio_working_3-way'!I203)</f>
        <v>3.3458040452799893</v>
      </c>
      <c r="M204" s="48">
        <f>IF(OR($A204="",$B204="",$C204=""),"",'OddsRatio_working_3-way'!J203)</f>
        <v>3.23112029195519</v>
      </c>
      <c r="N204" s="49">
        <f t="shared" si="42"/>
        <v>39.075512806276592</v>
      </c>
      <c r="O204" s="50">
        <f t="shared" si="43"/>
        <v>29.937854426962684</v>
      </c>
      <c r="P204" s="50">
        <f t="shared" si="44"/>
        <v>30.986632766760742</v>
      </c>
      <c r="Q204" t="s">
        <v>145</v>
      </c>
      <c r="R204" t="s">
        <v>148</v>
      </c>
      <c r="S204" t="s">
        <v>449</v>
      </c>
      <c r="T204" s="52">
        <v>100</v>
      </c>
      <c r="U204" s="52">
        <f t="shared" si="45"/>
        <v>59.839357429718881</v>
      </c>
      <c r="V204" s="52">
        <f t="shared" si="46"/>
        <v>69.230769230769241</v>
      </c>
      <c r="W204" s="52">
        <f t="shared" si="47"/>
        <v>68.152866242038215</v>
      </c>
      <c r="X204" s="52">
        <f t="shared" si="48"/>
        <v>62.616364527192545</v>
      </c>
      <c r="Y204" s="52">
        <f t="shared" si="49"/>
        <v>72.007776328242898</v>
      </c>
      <c r="Z204" s="52">
        <f t="shared" si="50"/>
        <v>70.929873339511886</v>
      </c>
      <c r="AA204" s="52">
        <f t="shared" si="51"/>
        <v>-2.777007097473664</v>
      </c>
      <c r="AB204" s="52">
        <f t="shared" si="52"/>
        <v>-2.7770070974736569</v>
      </c>
      <c r="AC204" s="52">
        <f t="shared" si="53"/>
        <v>-2.7770070974736711</v>
      </c>
      <c r="AF204">
        <v>2.2400000000000002</v>
      </c>
      <c r="AG204">
        <v>1.7</v>
      </c>
    </row>
    <row r="205" spans="1:35" ht="15" x14ac:dyDescent="0.25">
      <c r="A205">
        <v>1.95</v>
      </c>
      <c r="B205">
        <v>3.38</v>
      </c>
      <c r="C205">
        <v>4.62</v>
      </c>
      <c r="D205" s="45">
        <f t="shared" si="54"/>
        <v>2.5128717436409875E-2</v>
      </c>
      <c r="E205" s="46">
        <f>IF(OR($A205="",$B205="",$C205=""),"",A205*'MPTO_working_3-way'!$I204)</f>
        <v>1.9990009990009991</v>
      </c>
      <c r="F205" s="47">
        <f>IF(OR($A205="",$B205="",$C205=""),"",B205*'MPTO_working_3-way'!$I204)</f>
        <v>3.4649350649350654</v>
      </c>
      <c r="G205" s="48">
        <f>IF(OR($A205="",$B205="",$C205=""),"",C205*'MPTO_working_3-way'!$I204)</f>
        <v>4.736094674556214</v>
      </c>
      <c r="H205" s="46">
        <f>IF(OR($A205="",$B205="",$C205=""),"",'MPTO_working_3-way'!E204)</f>
        <v>1.9823795257197989</v>
      </c>
      <c r="I205" s="47">
        <f>IF(OR($A205="",$B205="",$C205=""),"",'MPTO_working_3-way'!F204)</f>
        <v>3.478481689387865</v>
      </c>
      <c r="J205" s="48">
        <f>IF(OR($A205="",$B205="",$C205=""),"",'MPTO_working_3-way'!G204)</f>
        <v>4.8059830112027582</v>
      </c>
      <c r="K205" s="46">
        <f>IF(OR($A205="",$B205="",$C205=""),"",'OddsRatio_working_3-way'!H204)</f>
        <v>1.9890252311895826</v>
      </c>
      <c r="L205" s="47">
        <f>IF(OR($A205="",$B205="",$C205=""),"",'OddsRatio_working_3-way'!I204)</f>
        <v>3.4777684739275858</v>
      </c>
      <c r="M205" s="48">
        <f>IF(OR($A205="",$B205="",$C205=""),"",'OddsRatio_working_3-way'!J204)</f>
        <v>4.7687066704276742</v>
      </c>
      <c r="N205" s="49">
        <f t="shared" si="42"/>
        <v>50.024987506246873</v>
      </c>
      <c r="O205" s="50">
        <f t="shared" si="43"/>
        <v>28.860569715142425</v>
      </c>
      <c r="P205" s="50">
        <f t="shared" si="44"/>
        <v>21.114442778610691</v>
      </c>
      <c r="Q205" t="s">
        <v>154</v>
      </c>
      <c r="R205" t="s">
        <v>120</v>
      </c>
      <c r="S205" t="s">
        <v>449</v>
      </c>
      <c r="T205" s="52">
        <v>100</v>
      </c>
      <c r="U205" s="52">
        <f t="shared" si="45"/>
        <v>48.717948717948723</v>
      </c>
      <c r="V205" s="52">
        <f t="shared" si="46"/>
        <v>70.414201183431956</v>
      </c>
      <c r="W205" s="52">
        <f t="shared" si="47"/>
        <v>78.354978354978357</v>
      </c>
      <c r="X205" s="52">
        <f t="shared" si="48"/>
        <v>51.230820461589687</v>
      </c>
      <c r="Y205" s="52">
        <f t="shared" si="49"/>
        <v>72.927072927072928</v>
      </c>
      <c r="Z205" s="52">
        <f t="shared" si="50"/>
        <v>80.867850098619343</v>
      </c>
      <c r="AA205" s="52">
        <f t="shared" si="51"/>
        <v>-2.5128717436409644</v>
      </c>
      <c r="AB205" s="52">
        <f t="shared" si="52"/>
        <v>-2.5128717436409715</v>
      </c>
      <c r="AC205" s="52">
        <f t="shared" si="53"/>
        <v>-2.5128717436409858</v>
      </c>
      <c r="AF205">
        <v>2.35</v>
      </c>
      <c r="AG205">
        <v>1.65</v>
      </c>
    </row>
    <row r="206" spans="1:35" ht="15" x14ac:dyDescent="0.25">
      <c r="A206">
        <v>3.54</v>
      </c>
      <c r="B206">
        <v>2.97</v>
      </c>
      <c r="C206">
        <v>2.4500000000000002</v>
      </c>
      <c r="D206" s="45">
        <f t="shared" si="54"/>
        <v>2.7349477712673709E-2</v>
      </c>
      <c r="E206" s="46">
        <f>IF(OR($A206="",$B206="",$C206=""),"",A206*'MPTO_working_3-way'!$I205)</f>
        <v>3.6368171511028651</v>
      </c>
      <c r="F206" s="47">
        <f>IF(OR($A206="",$B206="",$C206=""),"",B206*'MPTO_working_3-way'!$I205)</f>
        <v>3.0512279488066412</v>
      </c>
      <c r="G206" s="48">
        <f>IF(OR($A206="",$B206="",$C206=""),"",C206*'MPTO_working_3-way'!$I205)</f>
        <v>2.5170062203960506</v>
      </c>
      <c r="H206" s="46">
        <f>IF(OR($A206="",$B206="",$C206=""),"",'MPTO_working_3-way'!E205)</f>
        <v>3.6580541263649105</v>
      </c>
      <c r="I206" s="47">
        <f>IF(OR($A206="",$B206="",$C206=""),"",'MPTO_working_3-way'!F205)</f>
        <v>3.0526535966921733</v>
      </c>
      <c r="J206" s="48">
        <f>IF(OR($A206="",$B206="",$C206=""),"",'MPTO_working_3-way'!G205)</f>
        <v>2.5059719018539792</v>
      </c>
      <c r="K206" s="46">
        <f>IF(OR($A206="",$B206="",$C206=""),"",'OddsRatio_working_3-way'!H205)</f>
        <v>3.6469217116933925</v>
      </c>
      <c r="L206" s="47">
        <f>IF(OR($A206="",$B206="",$C206=""),"",'OddsRatio_working_3-way'!I205)</f>
        <v>3.0529274693055055</v>
      </c>
      <c r="M206" s="48">
        <f>IF(OR($A206="",$B206="",$C206=""),"",'OddsRatio_working_3-way'!J205)</f>
        <v>2.5110379850218187</v>
      </c>
      <c r="N206" s="49">
        <f t="shared" si="42"/>
        <v>27.496570722472256</v>
      </c>
      <c r="O206" s="50">
        <f t="shared" si="43"/>
        <v>32.773690356078042</v>
      </c>
      <c r="P206" s="50">
        <f t="shared" si="44"/>
        <v>39.729738921449709</v>
      </c>
      <c r="Q206" t="s">
        <v>122</v>
      </c>
      <c r="R206" t="s">
        <v>118</v>
      </c>
      <c r="S206" t="s">
        <v>449</v>
      </c>
      <c r="T206" s="52">
        <v>100</v>
      </c>
      <c r="U206" s="52">
        <f t="shared" si="45"/>
        <v>71.751412429378533</v>
      </c>
      <c r="V206" s="52">
        <f t="shared" si="46"/>
        <v>66.329966329966325</v>
      </c>
      <c r="W206" s="52">
        <f t="shared" si="47"/>
        <v>59.183673469387763</v>
      </c>
      <c r="X206" s="52">
        <f t="shared" si="48"/>
        <v>74.486360200645905</v>
      </c>
      <c r="Y206" s="52">
        <f t="shared" si="49"/>
        <v>69.064914101233711</v>
      </c>
      <c r="Z206" s="52">
        <f t="shared" si="50"/>
        <v>61.918621240655135</v>
      </c>
      <c r="AA206" s="52">
        <f t="shared" si="51"/>
        <v>-2.7349477712673718</v>
      </c>
      <c r="AB206" s="52">
        <f t="shared" si="52"/>
        <v>-2.734947771267386</v>
      </c>
      <c r="AC206" s="52">
        <f t="shared" si="53"/>
        <v>-2.7349477712673718</v>
      </c>
      <c r="AF206">
        <v>2.9</v>
      </c>
      <c r="AG206">
        <v>1.44</v>
      </c>
    </row>
    <row r="207" spans="1:35" ht="15" x14ac:dyDescent="0.25">
      <c r="A207">
        <v>5.13</v>
      </c>
      <c r="B207">
        <v>4.2699999999999996</v>
      </c>
      <c r="C207">
        <v>1.65</v>
      </c>
      <c r="D207" s="45">
        <f t="shared" si="54"/>
        <v>3.5184417410474289E-2</v>
      </c>
      <c r="E207" s="46">
        <f>IF(OR($A207="",$B207="",$C207=""),"",A207*'MPTO_working_3-way'!$I206)</f>
        <v>5.3104960613157326</v>
      </c>
      <c r="F207" s="47">
        <f>IF(OR($A207="",$B207="",$C207=""),"",B207*'MPTO_working_3-way'!$I206)</f>
        <v>4.4202374623427252</v>
      </c>
      <c r="G207" s="48">
        <f>IF(OR($A207="",$B207="",$C207=""),"",C207*'MPTO_working_3-way'!$I206)</f>
        <v>1.7080542887272825</v>
      </c>
      <c r="H207" s="46">
        <f>IF(OR($A207="",$B207="",$C207=""),"",'MPTO_working_3-way'!E206)</f>
        <v>5.4584069874297843</v>
      </c>
      <c r="I207" s="47">
        <f>IF(OR($A207="",$B207="",$C207=""),"",'MPTO_working_3-way'!F206)</f>
        <v>4.495111375325612</v>
      </c>
      <c r="J207" s="48">
        <f>IF(OR($A207="",$B207="",$C207=""),"",'MPTO_working_3-way'!G206)</f>
        <v>1.6825599401895746</v>
      </c>
      <c r="K207" s="46">
        <f>IF(OR($A207="",$B207="",$C207=""),"",'OddsRatio_working_3-way'!H206)</f>
        <v>5.3926642756779319</v>
      </c>
      <c r="L207" s="47">
        <f>IF(OR($A207="",$B207="",$C207=""),"",'OddsRatio_working_3-way'!I206)</f>
        <v>4.4779690512026251</v>
      </c>
      <c r="M207" s="48">
        <f>IF(OR($A207="",$B207="",$C207=""),"",'OddsRatio_working_3-way'!J206)</f>
        <v>1.6913394138476163</v>
      </c>
      <c r="N207" s="49">
        <f t="shared" si="42"/>
        <v>18.830632552097953</v>
      </c>
      <c r="O207" s="50">
        <f t="shared" si="43"/>
        <v>22.623218967742972</v>
      </c>
      <c r="P207" s="50">
        <f t="shared" si="44"/>
        <v>58.54614848015909</v>
      </c>
      <c r="Q207" t="s">
        <v>256</v>
      </c>
      <c r="R207" t="s">
        <v>129</v>
      </c>
      <c r="S207" t="s">
        <v>449</v>
      </c>
      <c r="T207" s="52">
        <v>100</v>
      </c>
      <c r="U207" s="52">
        <f t="shared" si="45"/>
        <v>80.50682261208577</v>
      </c>
      <c r="V207" s="52">
        <f t="shared" si="46"/>
        <v>76.580796252927385</v>
      </c>
      <c r="W207" s="52">
        <f t="shared" si="47"/>
        <v>39.393939393939398</v>
      </c>
      <c r="X207" s="52">
        <f t="shared" si="48"/>
        <v>84.02526435313321</v>
      </c>
      <c r="Y207" s="52">
        <f t="shared" si="49"/>
        <v>80.099237993974839</v>
      </c>
      <c r="Z207" s="52">
        <f t="shared" si="50"/>
        <v>42.91238113498683</v>
      </c>
      <c r="AA207" s="52">
        <f t="shared" si="51"/>
        <v>-3.5184417410474396</v>
      </c>
      <c r="AB207" s="52">
        <f t="shared" si="52"/>
        <v>-3.5184417410474538</v>
      </c>
      <c r="AC207" s="52">
        <f t="shared" si="53"/>
        <v>-3.5184417410474325</v>
      </c>
      <c r="AF207">
        <v>1.57</v>
      </c>
      <c r="AG207">
        <v>2.48</v>
      </c>
    </row>
    <row r="208" spans="1:35" ht="15" x14ac:dyDescent="0.25">
      <c r="A208">
        <v>2.31</v>
      </c>
      <c r="B208">
        <v>3.63</v>
      </c>
      <c r="C208">
        <v>3.02</v>
      </c>
      <c r="D208" s="45">
        <f t="shared" si="54"/>
        <v>3.9508354378914312E-2</v>
      </c>
      <c r="E208" s="46">
        <f>IF(OR($A208="",$B208="",$C208=""),"",A208*'MPTO_working_3-way'!$I207)</f>
        <v>2.4012642986152923</v>
      </c>
      <c r="F208" s="47">
        <f>IF(OR($A208="",$B208="",$C208=""),"",B208*'MPTO_working_3-way'!$I207)</f>
        <v>3.7734153263954586</v>
      </c>
      <c r="G208" s="48">
        <f>IF(OR($A208="",$B208="",$C208=""),"",C208*'MPTO_working_3-way'!$I207)</f>
        <v>3.1393152302243212</v>
      </c>
      <c r="H208" s="46">
        <f>IF(OR($A208="",$B208="",$C208=""),"",'MPTO_working_3-way'!E207)</f>
        <v>2.3824784069246867</v>
      </c>
      <c r="I208" s="47">
        <f>IF(OR($A208="",$B208="",$C208=""),"",'MPTO_working_3-way'!F207)</f>
        <v>3.8122447762973568</v>
      </c>
      <c r="J208" s="48">
        <f>IF(OR($A208="",$B208="",$C208=""),"",'MPTO_working_3-way'!G207)</f>
        <v>3.1450855348902027</v>
      </c>
      <c r="K208" s="46">
        <f>IF(OR($A208="",$B208="",$C208=""),"",'OddsRatio_working_3-way'!H207)</f>
        <v>2.3907453372981733</v>
      </c>
      <c r="L208" s="47">
        <f>IF(OR($A208="",$B208="",$C208=""),"",'OddsRatio_working_3-way'!I207)</f>
        <v>3.7921070512169424</v>
      </c>
      <c r="M208" s="48">
        <f>IF(OR($A208="",$B208="",$C208=""),"",'OddsRatio_working_3-way'!J207)</f>
        <v>3.1445080773605412</v>
      </c>
      <c r="N208" s="49">
        <f t="shared" si="42"/>
        <v>41.644728594709782</v>
      </c>
      <c r="O208" s="50">
        <f t="shared" si="43"/>
        <v>26.501190923906233</v>
      </c>
      <c r="P208" s="50">
        <f t="shared" si="44"/>
        <v>31.854080481383978</v>
      </c>
      <c r="Q208" t="s">
        <v>257</v>
      </c>
      <c r="R208" t="s">
        <v>258</v>
      </c>
      <c r="S208" t="s">
        <v>450</v>
      </c>
      <c r="T208" s="52">
        <v>100</v>
      </c>
      <c r="U208" s="52">
        <f t="shared" si="45"/>
        <v>56.709956709956707</v>
      </c>
      <c r="V208" s="52">
        <f t="shared" si="46"/>
        <v>72.451790633608823</v>
      </c>
      <c r="W208" s="52">
        <f t="shared" si="47"/>
        <v>66.88741721854305</v>
      </c>
      <c r="X208" s="52">
        <f t="shared" si="48"/>
        <v>60.660792147848142</v>
      </c>
      <c r="Y208" s="52">
        <f t="shared" si="49"/>
        <v>76.402626071500251</v>
      </c>
      <c r="Z208" s="52">
        <f t="shared" si="50"/>
        <v>70.838252656434477</v>
      </c>
      <c r="AA208" s="52">
        <f t="shared" si="51"/>
        <v>-3.9508354378914348</v>
      </c>
      <c r="AB208" s="52">
        <f t="shared" si="52"/>
        <v>-3.9508354378914277</v>
      </c>
      <c r="AC208" s="52">
        <f t="shared" si="53"/>
        <v>-3.9508354378914277</v>
      </c>
      <c r="AF208">
        <v>1.62</v>
      </c>
      <c r="AG208">
        <v>2.34</v>
      </c>
    </row>
    <row r="209" spans="1:34" ht="15" x14ac:dyDescent="0.25">
      <c r="A209">
        <v>1.63</v>
      </c>
      <c r="B209">
        <v>4.2</v>
      </c>
      <c r="C209">
        <v>5.26</v>
      </c>
      <c r="D209" s="45">
        <f t="shared" si="54"/>
        <v>4.1706239051640281E-2</v>
      </c>
      <c r="E209" s="46">
        <f>IF(OR($A209="",$B209="",$C209=""),"",A209*'MPTO_working_3-way'!$I208)</f>
        <v>1.6979811696541736</v>
      </c>
      <c r="F209" s="47">
        <f>IF(OR($A209="",$B209="",$C209=""),"",B209*'MPTO_working_3-way'!$I208)</f>
        <v>4.3751662040168897</v>
      </c>
      <c r="G209" s="48">
        <f>IF(OR($A209="",$B209="",$C209=""),"",C209*'MPTO_working_3-way'!$I208)</f>
        <v>5.4793748174116272</v>
      </c>
      <c r="H209" s="46">
        <f>IF(OR($A209="",$B209="",$C209=""),"",'MPTO_working_3-way'!E208)</f>
        <v>1.66779283590864</v>
      </c>
      <c r="I209" s="47">
        <f>IF(OR($A209="",$B209="",$C209=""),"",'MPTO_working_3-way'!F208)</f>
        <v>4.4604394134327805</v>
      </c>
      <c r="J209" s="48">
        <f>IF(OR($A209="",$B209="",$C209=""),"",'MPTO_working_3-way'!G208)</f>
        <v>5.6749827696342132</v>
      </c>
      <c r="K209" s="46">
        <f>IF(OR($A209="",$B209="",$C209=""),"",'OddsRatio_working_3-way'!H208)</f>
        <v>1.6780536388966196</v>
      </c>
      <c r="L209" s="47">
        <f>IF(OR($A209="",$B209="",$C209=""),"",'OddsRatio_working_3-way'!I208)</f>
        <v>4.4440819753479088</v>
      </c>
      <c r="M209" s="48">
        <f>IF(OR($A209="",$B209="",$C209=""),"",'OddsRatio_working_3-way'!J208)</f>
        <v>5.5849341296819031</v>
      </c>
      <c r="N209" s="49">
        <f t="shared" si="42"/>
        <v>58.893468188676621</v>
      </c>
      <c r="O209" s="50">
        <f t="shared" si="43"/>
        <v>22.856274558938782</v>
      </c>
      <c r="P209" s="50">
        <f t="shared" si="44"/>
        <v>18.250257252384582</v>
      </c>
      <c r="Q209" t="s">
        <v>225</v>
      </c>
      <c r="R209" t="s">
        <v>259</v>
      </c>
      <c r="S209" t="s">
        <v>450</v>
      </c>
      <c r="T209" s="52">
        <v>100</v>
      </c>
      <c r="U209" s="52">
        <f t="shared" si="45"/>
        <v>38.650306748466257</v>
      </c>
      <c r="V209" s="52">
        <f t="shared" si="46"/>
        <v>76.19047619047619</v>
      </c>
      <c r="W209" s="52">
        <f t="shared" si="47"/>
        <v>80.98859315589354</v>
      </c>
      <c r="X209" s="52">
        <f t="shared" si="48"/>
        <v>42.820930653630271</v>
      </c>
      <c r="Y209" s="52">
        <f t="shared" si="49"/>
        <v>80.361100095640211</v>
      </c>
      <c r="Z209" s="52">
        <f t="shared" si="50"/>
        <v>85.159217061057561</v>
      </c>
      <c r="AA209" s="52">
        <f t="shared" si="51"/>
        <v>-4.1706239051640139</v>
      </c>
      <c r="AB209" s="52">
        <f t="shared" si="52"/>
        <v>-4.170623905164021</v>
      </c>
      <c r="AC209" s="52">
        <f t="shared" si="53"/>
        <v>-4.170623905164021</v>
      </c>
      <c r="AF209">
        <v>1.61</v>
      </c>
      <c r="AG209">
        <v>2.36</v>
      </c>
    </row>
    <row r="210" spans="1:34" ht="15" x14ac:dyDescent="0.25">
      <c r="A210">
        <v>3.84</v>
      </c>
      <c r="B210">
        <v>3.8</v>
      </c>
      <c r="C210">
        <v>2</v>
      </c>
      <c r="D210" s="45">
        <f t="shared" si="54"/>
        <v>2.3574561403508776E-2</v>
      </c>
      <c r="E210" s="46">
        <f>IF(OR($A210="",$B210="",$C210=""),"",A210*'MPTO_working_3-way'!$I209)</f>
        <v>3.9305263157894736</v>
      </c>
      <c r="F210" s="47">
        <f>IF(OR($A210="",$B210="",$C210=""),"",B210*'MPTO_working_3-way'!$I209)</f>
        <v>3.8895833333333329</v>
      </c>
      <c r="G210" s="48">
        <f>IF(OR($A210="",$B210="",$C210=""),"",C210*'MPTO_working_3-way'!$I209)</f>
        <v>2.0471491228070176</v>
      </c>
      <c r="H210" s="46">
        <f>IF(OR($A210="",$B210="",$C210=""),"",'MPTO_working_3-way'!E209)</f>
        <v>3.9594790159189581</v>
      </c>
      <c r="I210" s="47">
        <f>IF(OR($A210="",$B210="",$C210=""),"",'MPTO_working_3-way'!F209)</f>
        <v>3.9169649248389402</v>
      </c>
      <c r="J210" s="48">
        <f>IF(OR($A210="",$B210="",$C210=""),"",'MPTO_working_3-way'!G209)</f>
        <v>2.0319346453769032</v>
      </c>
      <c r="K210" s="46">
        <f>IF(OR($A210="",$B210="",$C210=""),"",'OddsRatio_working_3-way'!H209)</f>
        <v>3.9477572458496391</v>
      </c>
      <c r="L210" s="47">
        <f>IF(OR($A210="",$B210="",$C210=""),"",'OddsRatio_working_3-way'!I209)</f>
        <v>3.906239538161616</v>
      </c>
      <c r="M210" s="48">
        <f>IF(OR($A210="",$B210="",$C210=""),"",'OddsRatio_working_3-way'!J209)</f>
        <v>2.037942692200577</v>
      </c>
      <c r="N210" s="49">
        <f t="shared" si="42"/>
        <v>25.44188537761114</v>
      </c>
      <c r="O210" s="50">
        <f t="shared" si="43"/>
        <v>25.709694697375475</v>
      </c>
      <c r="P210" s="50">
        <f t="shared" si="44"/>
        <v>48.848419925013395</v>
      </c>
      <c r="Q210" t="s">
        <v>260</v>
      </c>
      <c r="R210" t="s">
        <v>261</v>
      </c>
      <c r="S210" t="s">
        <v>450</v>
      </c>
      <c r="T210" s="52">
        <v>100</v>
      </c>
      <c r="U210" s="52">
        <f t="shared" si="45"/>
        <v>73.958333333333343</v>
      </c>
      <c r="V210" s="52">
        <f t="shared" si="46"/>
        <v>73.68421052631578</v>
      </c>
      <c r="W210" s="52">
        <f t="shared" si="47"/>
        <v>50</v>
      </c>
      <c r="X210" s="52">
        <f t="shared" si="48"/>
        <v>76.315789473684205</v>
      </c>
      <c r="Y210" s="52">
        <f t="shared" si="49"/>
        <v>76.041666666666671</v>
      </c>
      <c r="Z210" s="52">
        <f t="shared" si="50"/>
        <v>52.357456140350877</v>
      </c>
      <c r="AA210" s="52">
        <f t="shared" si="51"/>
        <v>-2.3574561403508625</v>
      </c>
      <c r="AB210" s="52">
        <f t="shared" si="52"/>
        <v>-2.3574561403508909</v>
      </c>
      <c r="AC210" s="52">
        <f t="shared" si="53"/>
        <v>-2.3574561403508767</v>
      </c>
      <c r="AF210">
        <v>1.65</v>
      </c>
      <c r="AG210">
        <v>2.36</v>
      </c>
    </row>
    <row r="211" spans="1:34" ht="15" x14ac:dyDescent="0.25">
      <c r="A211">
        <v>2.5299999999999998</v>
      </c>
      <c r="B211">
        <v>3.33</v>
      </c>
      <c r="C211">
        <v>3.06</v>
      </c>
      <c r="D211" s="45">
        <f t="shared" si="54"/>
        <v>2.2354602917262767E-2</v>
      </c>
      <c r="E211" s="46">
        <f>IF(OR($A211="",$B211="",$C211=""),"",A211*'MPTO_working_3-way'!$I210)</f>
        <v>2.5865571453806746</v>
      </c>
      <c r="F211" s="47">
        <f>IF(OR($A211="",$B211="",$C211=""),"",B211*'MPTO_working_3-way'!$I210)</f>
        <v>3.4044408277144851</v>
      </c>
      <c r="G211" s="48">
        <f>IF(OR($A211="",$B211="",$C211=""),"",C211*'MPTO_working_3-way'!$I210)</f>
        <v>3.1284050849268241</v>
      </c>
      <c r="H211" s="46">
        <f>IF(OR($A211="",$B211="",$C211=""),"",'MPTO_working_3-way'!E210)</f>
        <v>2.578612996711843</v>
      </c>
      <c r="I211" s="47">
        <f>IF(OR($A211="",$B211="",$C211=""),"",'MPTO_working_3-way'!F210)</f>
        <v>3.4147318210609221</v>
      </c>
      <c r="J211" s="48">
        <f>IF(OR($A211="",$B211="",$C211=""),"",'MPTO_working_3-way'!G210)</f>
        <v>3.1314012562922104</v>
      </c>
      <c r="K211" s="46">
        <f>IF(OR($A211="",$B211="",$C211=""),"",'OddsRatio_working_3-way'!H210)</f>
        <v>2.5822605084191386</v>
      </c>
      <c r="L211" s="47">
        <f>IF(OR($A211="",$B211="",$C211=""),"",'OddsRatio_working_3-way'!I210)</f>
        <v>3.4095862644552897</v>
      </c>
      <c r="M211" s="48">
        <f>IF(OR($A211="",$B211="",$C211=""),"",'OddsRatio_working_3-way'!J210)</f>
        <v>3.1303638217930891</v>
      </c>
      <c r="N211" s="49">
        <f t="shared" si="42"/>
        <v>38.661430766604063</v>
      </c>
      <c r="O211" s="50">
        <f t="shared" si="43"/>
        <v>29.373399351203688</v>
      </c>
      <c r="P211" s="50">
        <f t="shared" si="44"/>
        <v>31.965169882192246</v>
      </c>
      <c r="Q211" t="s">
        <v>262</v>
      </c>
      <c r="R211" t="s">
        <v>263</v>
      </c>
      <c r="S211" t="s">
        <v>450</v>
      </c>
      <c r="T211" s="52">
        <v>100</v>
      </c>
      <c r="U211" s="52">
        <f t="shared" si="45"/>
        <v>60.474308300395251</v>
      </c>
      <c r="V211" s="52">
        <f t="shared" si="46"/>
        <v>69.969969969969966</v>
      </c>
      <c r="W211" s="52">
        <f t="shared" si="47"/>
        <v>67.320261437908499</v>
      </c>
      <c r="X211" s="52">
        <f t="shared" si="48"/>
        <v>62.709768592121542</v>
      </c>
      <c r="Y211" s="52">
        <f t="shared" si="49"/>
        <v>72.20543026169625</v>
      </c>
      <c r="Z211" s="52">
        <f t="shared" si="50"/>
        <v>69.555721729634783</v>
      </c>
      <c r="AA211" s="52">
        <f t="shared" si="51"/>
        <v>-2.2354602917262909</v>
      </c>
      <c r="AB211" s="52">
        <f t="shared" si="52"/>
        <v>-2.2354602917262838</v>
      </c>
      <c r="AC211" s="52">
        <f t="shared" si="53"/>
        <v>-2.2354602917262838</v>
      </c>
      <c r="AF211">
        <v>1.91</v>
      </c>
      <c r="AG211">
        <v>2</v>
      </c>
    </row>
    <row r="212" spans="1:34" ht="15" x14ac:dyDescent="0.25">
      <c r="A212">
        <v>1.93</v>
      </c>
      <c r="B212">
        <v>4.22</v>
      </c>
      <c r="C212">
        <v>3.76</v>
      </c>
      <c r="D212" s="45">
        <f t="shared" si="54"/>
        <v>2.1058986478967201E-2</v>
      </c>
      <c r="E212" s="46">
        <f>IF(OR($A212="",$B212="",$C212=""),"",A212*'MPTO_working_3-way'!$I211)</f>
        <v>1.9706438439044067</v>
      </c>
      <c r="F212" s="47">
        <f>IF(OR($A212="",$B212="",$C212=""),"",B212*'MPTO_working_3-way'!$I211)</f>
        <v>4.3088689229412411</v>
      </c>
      <c r="G212" s="48">
        <f>IF(OR($A212="",$B212="",$C212=""),"",C212*'MPTO_working_3-way'!$I211)</f>
        <v>3.8391817891609166</v>
      </c>
      <c r="H212" s="46">
        <f>IF(OR($A212="",$B212="",$C212=""),"",'MPTO_working_3-way'!E211)</f>
        <v>1.9565066502975423</v>
      </c>
      <c r="I212" s="47">
        <f>IF(OR($A212="",$B212="",$C212=""),"",'MPTO_working_3-way'!F211)</f>
        <v>4.3488251352772975</v>
      </c>
      <c r="J212" s="48">
        <f>IF(OR($A212="",$B212="",$C212=""),"",'MPTO_working_3-way'!G211)</f>
        <v>3.8619315499130353</v>
      </c>
      <c r="K212" s="46">
        <f>IF(OR($A212="",$B212="",$C212=""),"",'OddsRatio_working_3-way'!H211)</f>
        <v>1.9619906675418668</v>
      </c>
      <c r="L212" s="47">
        <f>IF(OR($A212="",$B212="",$C212=""),"",'OddsRatio_working_3-way'!I211)</f>
        <v>4.3307633865428086</v>
      </c>
      <c r="M212" s="48">
        <f>IF(OR($A212="",$B212="",$C212=""),"",'OddsRatio_working_3-way'!J211)</f>
        <v>3.8549400456081209</v>
      </c>
      <c r="N212" s="49">
        <f t="shared" si="42"/>
        <v>50.744836673212099</v>
      </c>
      <c r="O212" s="50">
        <f t="shared" si="43"/>
        <v>23.207946630165726</v>
      </c>
      <c r="P212" s="50">
        <f t="shared" si="44"/>
        <v>26.047216696622172</v>
      </c>
      <c r="Q212" t="s">
        <v>264</v>
      </c>
      <c r="R212" t="s">
        <v>265</v>
      </c>
      <c r="S212" t="s">
        <v>450</v>
      </c>
      <c r="T212" s="52">
        <v>100</v>
      </c>
      <c r="U212" s="52">
        <f t="shared" si="45"/>
        <v>48.186528497409334</v>
      </c>
      <c r="V212" s="52">
        <f t="shared" si="46"/>
        <v>76.30331753554502</v>
      </c>
      <c r="W212" s="52">
        <f t="shared" si="47"/>
        <v>73.40425531914893</v>
      </c>
      <c r="X212" s="52">
        <f t="shared" si="48"/>
        <v>50.292427145306043</v>
      </c>
      <c r="Y212" s="52">
        <f t="shared" si="49"/>
        <v>78.409216183441742</v>
      </c>
      <c r="Z212" s="52">
        <f t="shared" si="50"/>
        <v>75.510153967045653</v>
      </c>
      <c r="AA212" s="52">
        <f t="shared" si="51"/>
        <v>-2.1058986478967086</v>
      </c>
      <c r="AB212" s="52">
        <f t="shared" si="52"/>
        <v>-2.1058986478967228</v>
      </c>
      <c r="AC212" s="52">
        <f t="shared" si="53"/>
        <v>-2.1058986478967228</v>
      </c>
      <c r="AF212">
        <v>1.41</v>
      </c>
      <c r="AG212">
        <v>3.05</v>
      </c>
    </row>
    <row r="213" spans="1:34" ht="15" x14ac:dyDescent="0.25">
      <c r="A213">
        <v>1.32</v>
      </c>
      <c r="B213">
        <v>5.7</v>
      </c>
      <c r="C213">
        <v>10.62</v>
      </c>
      <c r="D213" s="45">
        <f t="shared" si="54"/>
        <v>2.7176312635723843E-2</v>
      </c>
      <c r="E213" s="46">
        <f>IF(OR($A213="",$B213="",$C213=""),"",A213*'MPTO_working_3-way'!$I212)</f>
        <v>1.3558727326791555</v>
      </c>
      <c r="F213" s="47">
        <f>IF(OR($A213="",$B213="",$C213=""),"",B213*'MPTO_working_3-way'!$I212)</f>
        <v>5.8549049820236263</v>
      </c>
      <c r="G213" s="48">
        <f>IF(OR($A213="",$B213="",$C213=""),"",C213*'MPTO_working_3-way'!$I212)</f>
        <v>10.908612440191387</v>
      </c>
      <c r="H213" s="46">
        <f>IF(OR($A213="",$B213="",$C213=""),"",'MPTO_working_3-way'!E212)</f>
        <v>1.3359750249790336</v>
      </c>
      <c r="I213" s="47">
        <f>IF(OR($A213="",$B213="",$C213=""),"",'MPTO_working_3-way'!F212)</f>
        <v>6.0103440805863455</v>
      </c>
      <c r="J213" s="48">
        <f>IF(OR($A213="",$B213="",$C213=""),"",'MPTO_working_3-way'!G212)</f>
        <v>11.750441166090207</v>
      </c>
      <c r="K213" s="46">
        <f>IF(OR($A213="",$B213="",$C213=""),"",'OddsRatio_working_3-way'!H212)</f>
        <v>1.3418536984812783</v>
      </c>
      <c r="L213" s="47">
        <f>IF(OR($A213="",$B213="",$C213=""),"",'OddsRatio_working_3-way'!I212)</f>
        <v>6.020976196443776</v>
      </c>
      <c r="M213" s="48">
        <f>IF(OR($A213="",$B213="",$C213=""),"",'OddsRatio_working_3-way'!J212)</f>
        <v>11.27697681059343</v>
      </c>
      <c r="N213" s="49">
        <f t="shared" si="42"/>
        <v>73.753234790999599</v>
      </c>
      <c r="O213" s="50">
        <f t="shared" si="43"/>
        <v>17.0796964779157</v>
      </c>
      <c r="P213" s="50">
        <f t="shared" si="44"/>
        <v>9.1670687310846972</v>
      </c>
      <c r="Q213" t="s">
        <v>266</v>
      </c>
      <c r="R213" t="s">
        <v>267</v>
      </c>
      <c r="S213" t="s">
        <v>450</v>
      </c>
      <c r="T213" s="52">
        <v>100</v>
      </c>
      <c r="U213" s="52">
        <f t="shared" si="45"/>
        <v>24.242424242424242</v>
      </c>
      <c r="V213" s="52">
        <f t="shared" si="46"/>
        <v>82.456140350877192</v>
      </c>
      <c r="W213" s="52">
        <f t="shared" si="47"/>
        <v>90.583804143126187</v>
      </c>
      <c r="X213" s="52">
        <f t="shared" si="48"/>
        <v>26.960055505996628</v>
      </c>
      <c r="Y213" s="52">
        <f t="shared" si="49"/>
        <v>85.173771614449578</v>
      </c>
      <c r="Z213" s="52">
        <f t="shared" si="50"/>
        <v>93.301435406698559</v>
      </c>
      <c r="AA213" s="52">
        <f t="shared" si="51"/>
        <v>-2.717631263572386</v>
      </c>
      <c r="AB213" s="52">
        <f t="shared" si="52"/>
        <v>-2.717631263572386</v>
      </c>
      <c r="AC213" s="52">
        <f t="shared" si="53"/>
        <v>-2.7176312635723718</v>
      </c>
      <c r="AF213">
        <v>1.58</v>
      </c>
      <c r="AG213">
        <v>2.5299999999999998</v>
      </c>
    </row>
    <row r="214" spans="1:34" ht="15" x14ac:dyDescent="0.25">
      <c r="A214">
        <v>2.2599999999999998</v>
      </c>
      <c r="B214">
        <v>3.44</v>
      </c>
      <c r="C214">
        <v>3.45</v>
      </c>
      <c r="D214" s="45">
        <f t="shared" si="54"/>
        <v>2.3030622988567506E-2</v>
      </c>
      <c r="E214" s="46">
        <f>IF(OR($A214="",$B214="",$C214=""),"",A214*'MPTO_working_3-way'!$I213)</f>
        <v>2.3120492079541624</v>
      </c>
      <c r="F214" s="47">
        <f>IF(OR($A214="",$B214="",$C214=""),"",B214*'MPTO_working_3-way'!$I213)</f>
        <v>3.5192253430806724</v>
      </c>
      <c r="G214" s="48">
        <f>IF(OR($A214="",$B214="",$C214=""),"",C214*'MPTO_working_3-way'!$I213)</f>
        <v>3.5294556493105582</v>
      </c>
      <c r="H214" s="46">
        <f>IF(OR($A214="",$B214="",$C214=""),"",'MPTO_working_3-way'!E213)</f>
        <v>2.2999027047173919</v>
      </c>
      <c r="I214" s="47">
        <f>IF(OR($A214="",$B214="",$C214=""),"",'MPTO_working_3-way'!F213)</f>
        <v>3.5333092114969831</v>
      </c>
      <c r="J214" s="48">
        <f>IF(OR($A214="",$B214="",$C214=""),"",'MPTO_working_3-way'!G213)</f>
        <v>3.5438598963774393</v>
      </c>
      <c r="K214" s="46">
        <f>IF(OR($A214="",$B214="",$C214=""),"",'OddsRatio_working_3-way'!H213)</f>
        <v>2.3050812942124037</v>
      </c>
      <c r="L214" s="47">
        <f>IF(OR($A214="",$B214="",$C214=""),"",'OddsRatio_working_3-way'!I213)</f>
        <v>3.5273002840303693</v>
      </c>
      <c r="M214" s="48">
        <f>IF(OR($A214="",$B214="",$C214=""),"",'OddsRatio_working_3-way'!J213)</f>
        <v>3.5376580720796738</v>
      </c>
      <c r="N214" s="49">
        <f t="shared" si="42"/>
        <v>43.251674599298823</v>
      </c>
      <c r="O214" s="50">
        <f t="shared" si="43"/>
        <v>28.415344358841665</v>
      </c>
      <c r="P214" s="50">
        <f t="shared" si="44"/>
        <v>28.332981041859512</v>
      </c>
      <c r="Q214" t="s">
        <v>268</v>
      </c>
      <c r="R214" t="s">
        <v>269</v>
      </c>
      <c r="S214" t="s">
        <v>450</v>
      </c>
      <c r="T214" s="52">
        <v>100</v>
      </c>
      <c r="U214" s="52">
        <f t="shared" si="45"/>
        <v>55.752212389380524</v>
      </c>
      <c r="V214" s="52">
        <f t="shared" si="46"/>
        <v>70.930232558139537</v>
      </c>
      <c r="W214" s="52">
        <f t="shared" si="47"/>
        <v>71.014492753623188</v>
      </c>
      <c r="X214" s="52">
        <f t="shared" si="48"/>
        <v>58.055274688237276</v>
      </c>
      <c r="Y214" s="52">
        <f t="shared" si="49"/>
        <v>73.233294856996281</v>
      </c>
      <c r="Z214" s="52">
        <f t="shared" si="50"/>
        <v>73.317555052479946</v>
      </c>
      <c r="AA214" s="52">
        <f t="shared" si="51"/>
        <v>-2.3030622988567515</v>
      </c>
      <c r="AB214" s="52">
        <f t="shared" si="52"/>
        <v>-2.3030622988567444</v>
      </c>
      <c r="AC214" s="52">
        <f t="shared" si="53"/>
        <v>-2.3030622988567586</v>
      </c>
      <c r="AF214">
        <v>2.1</v>
      </c>
      <c r="AG214">
        <v>1.82</v>
      </c>
      <c r="AH214" s="53"/>
    </row>
    <row r="215" spans="1:34" ht="15" x14ac:dyDescent="0.25">
      <c r="A215">
        <v>4.07</v>
      </c>
      <c r="B215">
        <v>4.2300000000000004</v>
      </c>
      <c r="C215">
        <v>1.85</v>
      </c>
      <c r="D215" s="45">
        <f t="shared" si="54"/>
        <v>2.2647405626128769E-2</v>
      </c>
      <c r="E215" s="46">
        <f>IF(OR($A215="",$B215="",$C215=""),"",A215*'MPTO_working_3-way'!$I214)</f>
        <v>4.1621749408983444</v>
      </c>
      <c r="F215" s="47">
        <f>IF(OR($A215="",$B215="",$C215=""),"",B215*'MPTO_working_3-way'!$I214)</f>
        <v>4.3257985257985254</v>
      </c>
      <c r="G215" s="48">
        <f>IF(OR($A215="",$B215="",$C215=""),"",C215*'MPTO_working_3-way'!$I214)</f>
        <v>1.8918977004083384</v>
      </c>
      <c r="H215" s="46">
        <f>IF(OR($A215="",$B215="",$C215=""),"",'MPTO_working_3-way'!E214)</f>
        <v>4.1990146421573797</v>
      </c>
      <c r="I215" s="47">
        <f>IF(OR($A215="",$B215="",$C215=""),"",'MPTO_working_3-way'!F214)</f>
        <v>4.3695315606466938</v>
      </c>
      <c r="J215" s="48">
        <f>IF(OR($A215="",$B215="",$C215=""),"",'MPTO_working_3-way'!G214)</f>
        <v>1.8762028618030302</v>
      </c>
      <c r="K215" s="46">
        <f>IF(OR($A215="",$B215="",$C215=""),"",'OddsRatio_working_3-way'!H214)</f>
        <v>4.1859217431038083</v>
      </c>
      <c r="L215" s="47">
        <f>IF(OR($A215="",$B215="",$C215=""),"",'OddsRatio_working_3-way'!I214)</f>
        <v>4.3519632671743631</v>
      </c>
      <c r="M215" s="48">
        <f>IF(OR($A215="",$B215="",$C215=""),"",'OddsRatio_working_3-way'!J214)</f>
        <v>1.8820955966248329</v>
      </c>
      <c r="N215" s="49">
        <f t="shared" si="42"/>
        <v>24.025900261274568</v>
      </c>
      <c r="O215" s="50">
        <f t="shared" si="43"/>
        <v>23.117119163921394</v>
      </c>
      <c r="P215" s="50">
        <f t="shared" si="44"/>
        <v>52.856980574804055</v>
      </c>
      <c r="Q215" t="s">
        <v>270</v>
      </c>
      <c r="R215" t="s">
        <v>271</v>
      </c>
      <c r="S215" t="s">
        <v>450</v>
      </c>
      <c r="T215" s="52">
        <v>100</v>
      </c>
      <c r="U215" s="52">
        <f t="shared" si="45"/>
        <v>75.429975429975428</v>
      </c>
      <c r="V215" s="52">
        <f t="shared" si="46"/>
        <v>76.359338061465735</v>
      </c>
      <c r="W215" s="52">
        <f t="shared" si="47"/>
        <v>45.945945945945937</v>
      </c>
      <c r="X215" s="52">
        <f t="shared" si="48"/>
        <v>77.694715992588328</v>
      </c>
      <c r="Y215" s="52">
        <f t="shared" si="49"/>
        <v>78.624078624078606</v>
      </c>
      <c r="Z215" s="52">
        <f t="shared" si="50"/>
        <v>48.210686508558844</v>
      </c>
      <c r="AA215" s="52">
        <f t="shared" si="51"/>
        <v>-2.2647405626129</v>
      </c>
      <c r="AB215" s="52">
        <f t="shared" si="52"/>
        <v>-2.2647405626128716</v>
      </c>
      <c r="AC215" s="52">
        <f t="shared" si="53"/>
        <v>-2.2647405626129071</v>
      </c>
      <c r="AF215">
        <v>1.39</v>
      </c>
      <c r="AG215">
        <v>3.18</v>
      </c>
    </row>
    <row r="216" spans="1:34" ht="15" x14ac:dyDescent="0.25">
      <c r="A216">
        <v>4.8899999999999997</v>
      </c>
      <c r="B216">
        <v>3.6</v>
      </c>
      <c r="C216">
        <v>1.83</v>
      </c>
      <c r="D216" s="45">
        <f t="shared" si="54"/>
        <v>2.8724842714584309E-2</v>
      </c>
      <c r="E216" s="46">
        <f>IF(OR($A216="",$B216="",$C216=""),"",A216*'MPTO_working_3-way'!$I215)</f>
        <v>5.0304644808743166</v>
      </c>
      <c r="F216" s="47">
        <f>IF(OR($A216="",$B216="",$C216=""),"",B216*'MPTO_working_3-way'!$I215)</f>
        <v>3.7034094337725034</v>
      </c>
      <c r="G216" s="48">
        <f>IF(OR($A216="",$B216="",$C216=""),"",C216*'MPTO_working_3-way'!$I215)</f>
        <v>1.8825664621676894</v>
      </c>
      <c r="H216" s="46">
        <f>IF(OR($A216="",$B216="",$C216=""),"",'MPTO_working_3-way'!E215)</f>
        <v>5.13020380473729</v>
      </c>
      <c r="I216" s="47">
        <f>IF(OR($A216="",$B216="",$C216=""),"",'MPTO_working_3-way'!F215)</f>
        <v>3.7285214299602791</v>
      </c>
      <c r="J216" s="48">
        <f>IF(OR($A216="",$B216="",$C216=""),"",'MPTO_working_3-way'!G215)</f>
        <v>1.8626374198203699</v>
      </c>
      <c r="K216" s="46">
        <f>IF(OR($A216="",$B216="",$C216=""),"",'OddsRatio_working_3-way'!H215)</f>
        <v>5.0784331709503086</v>
      </c>
      <c r="L216" s="47">
        <f>IF(OR($A216="",$B216="",$C216=""),"",'OddsRatio_working_3-way'!I215)</f>
        <v>3.725945049992494</v>
      </c>
      <c r="M216" s="48">
        <f>IF(OR($A216="",$B216="",$C216=""),"",'OddsRatio_working_3-way'!J215)</f>
        <v>1.8702055351899118</v>
      </c>
      <c r="N216" s="49">
        <f t="shared" si="42"/>
        <v>19.878880047796216</v>
      </c>
      <c r="O216" s="50">
        <f t="shared" si="43"/>
        <v>27.002145398256523</v>
      </c>
      <c r="P216" s="50">
        <f t="shared" si="44"/>
        <v>53.118974553947254</v>
      </c>
      <c r="Q216" t="s">
        <v>272</v>
      </c>
      <c r="R216" t="s">
        <v>273</v>
      </c>
      <c r="S216" t="s">
        <v>450</v>
      </c>
      <c r="T216" s="52">
        <v>100</v>
      </c>
      <c r="U216" s="52">
        <f t="shared" si="45"/>
        <v>79.550102249488745</v>
      </c>
      <c r="V216" s="52">
        <f t="shared" si="46"/>
        <v>72.222222222222229</v>
      </c>
      <c r="W216" s="52">
        <f t="shared" si="47"/>
        <v>45.355191256830594</v>
      </c>
      <c r="X216" s="52">
        <f t="shared" si="48"/>
        <v>82.422586520947178</v>
      </c>
      <c r="Y216" s="52">
        <f t="shared" si="49"/>
        <v>75.094706493680647</v>
      </c>
      <c r="Z216" s="52">
        <f t="shared" si="50"/>
        <v>48.227675528289026</v>
      </c>
      <c r="AA216" s="52">
        <f t="shared" si="51"/>
        <v>-2.8724842714584327</v>
      </c>
      <c r="AB216" s="52">
        <f t="shared" si="52"/>
        <v>-2.8724842714584184</v>
      </c>
      <c r="AC216" s="52">
        <f t="shared" si="53"/>
        <v>-2.8724842714584327</v>
      </c>
      <c r="AF216">
        <v>1.73</v>
      </c>
      <c r="AG216">
        <v>2.19</v>
      </c>
      <c r="AH216" s="53"/>
    </row>
    <row r="217" spans="1:34" ht="15" x14ac:dyDescent="0.25">
      <c r="A217">
        <v>1.3160000000000001</v>
      </c>
      <c r="B217">
        <v>5.38</v>
      </c>
      <c r="C217">
        <v>9.3800000000000008</v>
      </c>
      <c r="D217" s="45">
        <f t="shared" si="54"/>
        <v>5.2361833503188349E-2</v>
      </c>
      <c r="E217" s="46">
        <f>IF(OR($A217="",$B217="",$C217=""),"",A217*'MPTO_working_3-way'!$I216)</f>
        <v>1.384908172890196</v>
      </c>
      <c r="F217" s="47">
        <f>IF(OR($A217="",$B217="",$C217=""),"",B217*'MPTO_working_3-way'!$I216)</f>
        <v>5.661706664247153</v>
      </c>
      <c r="G217" s="48">
        <f>IF(OR($A217="",$B217="",$C217=""),"",C217*'MPTO_working_3-way'!$I216)</f>
        <v>9.8711539982599081</v>
      </c>
      <c r="H217" s="46">
        <f>IF(OR($A217="",$B217="",$C217=""),"",'MPTO_working_3-way'!E216)</f>
        <v>1.3469383536485502</v>
      </c>
      <c r="I217" s="47">
        <f>IF(OR($A217="",$B217="",$C217=""),"",'MPTO_working_3-way'!F216)</f>
        <v>5.9375490450996287</v>
      </c>
      <c r="J217" s="48">
        <f>IF(OR($A217="",$B217="",$C217=""),"",'MPTO_working_3-way'!G216)</f>
        <v>11.216312193128863</v>
      </c>
      <c r="K217" s="46">
        <f>IF(OR($A217="",$B217="",$C217=""),"",'OddsRatio_working_3-way'!H216)</f>
        <v>1.3574855872683715</v>
      </c>
      <c r="L217" s="47">
        <f>IF(OR($A217="",$B217="",$C217=""),"",'OddsRatio_working_3-way'!I216)</f>
        <v>5.9550217475805889</v>
      </c>
      <c r="M217" s="48">
        <f>IF(OR($A217="",$B217="",$C217=""),"",'OddsRatio_working_3-way'!J216)</f>
        <v>10.480155763635924</v>
      </c>
      <c r="N217" s="49">
        <f t="shared" si="42"/>
        <v>72.206953469924116</v>
      </c>
      <c r="O217" s="50">
        <f t="shared" si="43"/>
        <v>17.662518729817872</v>
      </c>
      <c r="P217" s="50">
        <f t="shared" si="44"/>
        <v>10.130527800258008</v>
      </c>
      <c r="Q217" t="s">
        <v>274</v>
      </c>
      <c r="R217" t="s">
        <v>275</v>
      </c>
      <c r="S217" t="s">
        <v>450</v>
      </c>
      <c r="T217" s="52">
        <v>100</v>
      </c>
      <c r="U217" s="52">
        <f t="shared" si="45"/>
        <v>24.012158054711239</v>
      </c>
      <c r="V217" s="52">
        <f t="shared" si="46"/>
        <v>81.412639405204473</v>
      </c>
      <c r="W217" s="52">
        <f t="shared" si="47"/>
        <v>89.339019189765466</v>
      </c>
      <c r="X217" s="52">
        <f t="shared" si="48"/>
        <v>29.248341405030082</v>
      </c>
      <c r="Y217" s="52">
        <f t="shared" si="49"/>
        <v>86.648822755523298</v>
      </c>
      <c r="Z217" s="52">
        <f t="shared" si="50"/>
        <v>94.575202540084291</v>
      </c>
      <c r="AA217" s="52">
        <f t="shared" si="51"/>
        <v>-5.2361833503188429</v>
      </c>
      <c r="AB217" s="52">
        <f t="shared" si="52"/>
        <v>-5.2361833503188251</v>
      </c>
      <c r="AC217" s="52">
        <f t="shared" si="53"/>
        <v>-5.2361833503188251</v>
      </c>
      <c r="AF217">
        <v>1.4830000000000001</v>
      </c>
      <c r="AG217">
        <v>2.64</v>
      </c>
    </row>
    <row r="218" spans="1:34" ht="15" x14ac:dyDescent="0.25">
      <c r="A218">
        <v>2.81</v>
      </c>
      <c r="B218">
        <v>3.33</v>
      </c>
      <c r="C218">
        <v>2.69</v>
      </c>
      <c r="D218" s="45">
        <f t="shared" si="54"/>
        <v>2.7919398317207689E-2</v>
      </c>
      <c r="E218" s="46">
        <f>IF(OR($A218="",$B218="",$C218=""),"",A218*'MPTO_working_3-way'!$I217)</f>
        <v>2.8884535092713537</v>
      </c>
      <c r="F218" s="47">
        <f>IF(OR($A218="",$B218="",$C218=""),"",B218*'MPTO_working_3-way'!$I217)</f>
        <v>3.4229715963963017</v>
      </c>
      <c r="G218" s="48">
        <f>IF(OR($A218="",$B218="",$C218=""),"",C218*'MPTO_working_3-way'!$I217)</f>
        <v>2.7651031814732887</v>
      </c>
      <c r="H218" s="46">
        <f>IF(OR($A218="",$B218="",$C218=""),"",'MPTO_working_3-way'!E217)</f>
        <v>2.8854581047236807</v>
      </c>
      <c r="I218" s="47">
        <f>IF(OR($A218="",$B218="",$C218=""),"",'MPTO_working_3-way'!F217)</f>
        <v>3.4364989305284719</v>
      </c>
      <c r="J218" s="48">
        <f>IF(OR($A218="",$B218="",$C218=""),"",'MPTO_working_3-way'!G217)</f>
        <v>2.7590716872073831</v>
      </c>
      <c r="K218" s="46">
        <f>IF(OR($A218="",$B218="",$C218=""),"",'OddsRatio_working_3-way'!H217)</f>
        <v>2.8872002180172345</v>
      </c>
      <c r="L218" s="47">
        <f>IF(OR($A218="",$B218="",$C218=""),"",'OddsRatio_working_3-way'!I217)</f>
        <v>3.4293792861768826</v>
      </c>
      <c r="M218" s="48">
        <f>IF(OR($A218="",$B218="",$C218=""),"",'OddsRatio_working_3-way'!J217)</f>
        <v>2.7620819715188545</v>
      </c>
      <c r="N218" s="49">
        <f t="shared" si="42"/>
        <v>34.62060222850053</v>
      </c>
      <c r="O218" s="50">
        <f t="shared" si="43"/>
        <v>29.214382060686635</v>
      </c>
      <c r="P218" s="50">
        <f t="shared" si="44"/>
        <v>36.165015710812817</v>
      </c>
      <c r="Q218" t="s">
        <v>276</v>
      </c>
      <c r="R218" t="s">
        <v>277</v>
      </c>
      <c r="S218" t="s">
        <v>450</v>
      </c>
      <c r="T218" s="52">
        <v>100</v>
      </c>
      <c r="U218" s="52">
        <f t="shared" si="45"/>
        <v>64.412811387900362</v>
      </c>
      <c r="V218" s="52">
        <f t="shared" si="46"/>
        <v>69.969969969969966</v>
      </c>
      <c r="W218" s="52">
        <f t="shared" si="47"/>
        <v>62.825278810408925</v>
      </c>
      <c r="X218" s="52">
        <f t="shared" si="48"/>
        <v>67.204751219621102</v>
      </c>
      <c r="Y218" s="52">
        <f t="shared" si="49"/>
        <v>72.761909801690734</v>
      </c>
      <c r="Z218" s="52">
        <f t="shared" si="50"/>
        <v>65.617218642129686</v>
      </c>
      <c r="AA218" s="52">
        <f t="shared" si="51"/>
        <v>-2.7919398317207396</v>
      </c>
      <c r="AB218" s="52">
        <f t="shared" si="52"/>
        <v>-2.791939831720768</v>
      </c>
      <c r="AC218" s="52">
        <f t="shared" si="53"/>
        <v>-2.7919398317207609</v>
      </c>
      <c r="AF218">
        <v>1.83</v>
      </c>
      <c r="AG218">
        <v>2.06</v>
      </c>
    </row>
    <row r="219" spans="1:34" ht="15" x14ac:dyDescent="0.25">
      <c r="A219">
        <v>6.52</v>
      </c>
      <c r="B219">
        <v>4.53</v>
      </c>
      <c r="C219">
        <v>1.53</v>
      </c>
      <c r="D219" s="45">
        <f t="shared" si="54"/>
        <v>2.7719556247044252E-2</v>
      </c>
      <c r="E219" s="46">
        <f>IF(OR($A219="",$B219="",$C219=""),"",A219*'MPTO_working_3-way'!$I218)</f>
        <v>6.7007315067307278</v>
      </c>
      <c r="F219" s="47">
        <f>IF(OR($A219="",$B219="",$C219=""),"",B219*'MPTO_working_3-way'!$I218)</f>
        <v>4.6555695897991107</v>
      </c>
      <c r="G219" s="48">
        <f>IF(OR($A219="",$B219="",$C219=""),"",C219*'MPTO_working_3-way'!$I218)</f>
        <v>1.5724109210579778</v>
      </c>
      <c r="H219" s="46">
        <f>IF(OR($A219="",$B219="",$C219=""),"",'MPTO_working_3-way'!E218)</f>
        <v>6.937969919040202</v>
      </c>
      <c r="I219" s="47">
        <f>IF(OR($A219="",$B219="",$C219=""),"",'MPTO_working_3-way'!F218)</f>
        <v>4.7278932033878025</v>
      </c>
      <c r="J219" s="48">
        <f>IF(OR($A219="",$B219="",$C219=""),"",'MPTO_working_3-way'!G218)</f>
        <v>1.5519397311413923</v>
      </c>
      <c r="K219" s="46">
        <f>IF(OR($A219="",$B219="",$C219=""),"",'OddsRatio_working_3-way'!H218)</f>
        <v>6.8191794178560743</v>
      </c>
      <c r="L219" s="47">
        <f>IF(OR($A219="",$B219="",$C219=""),"",'OddsRatio_working_3-way'!I218)</f>
        <v>4.7213230697521649</v>
      </c>
      <c r="M219" s="48">
        <f>IF(OR($A219="",$B219="",$C219=""),"",'OddsRatio_working_3-way'!J218)</f>
        <v>1.5587255600477756</v>
      </c>
      <c r="N219" s="49">
        <f t="shared" si="42"/>
        <v>14.92374375835718</v>
      </c>
      <c r="O219" s="50">
        <f t="shared" si="43"/>
        <v>21.479648853088033</v>
      </c>
      <c r="P219" s="50">
        <f t="shared" si="44"/>
        <v>63.596607388554773</v>
      </c>
      <c r="Q219" t="s">
        <v>34</v>
      </c>
      <c r="R219" t="s">
        <v>75</v>
      </c>
      <c r="S219" t="s">
        <v>450</v>
      </c>
      <c r="T219" s="52">
        <v>100</v>
      </c>
      <c r="U219" s="52">
        <f t="shared" si="45"/>
        <v>84.662576687116569</v>
      </c>
      <c r="V219" s="52">
        <f t="shared" si="46"/>
        <v>77.924944812362028</v>
      </c>
      <c r="W219" s="52">
        <f t="shared" si="47"/>
        <v>34.640522875816991</v>
      </c>
      <c r="X219" s="52">
        <f t="shared" si="48"/>
        <v>87.434532311820973</v>
      </c>
      <c r="Y219" s="52">
        <f t="shared" si="49"/>
        <v>80.696900437066446</v>
      </c>
      <c r="Z219" s="52">
        <f t="shared" si="50"/>
        <v>37.412478500521409</v>
      </c>
      <c r="AA219" s="52">
        <f t="shared" si="51"/>
        <v>-2.7719556247044039</v>
      </c>
      <c r="AB219" s="52">
        <f t="shared" si="52"/>
        <v>-2.7719556247044181</v>
      </c>
      <c r="AC219" s="52">
        <f t="shared" si="53"/>
        <v>-2.7719556247044181</v>
      </c>
      <c r="AF219">
        <v>1.64</v>
      </c>
      <c r="AG219">
        <v>2.38</v>
      </c>
    </row>
    <row r="220" spans="1:34" ht="15" x14ac:dyDescent="0.25">
      <c r="A220">
        <v>6.56</v>
      </c>
      <c r="B220">
        <v>4.72</v>
      </c>
      <c r="C220">
        <v>1.51</v>
      </c>
      <c r="D220" s="45">
        <f t="shared" si="54"/>
        <v>2.6555086799044059E-2</v>
      </c>
      <c r="E220" s="46">
        <f>IF(OR($A220="",$B220="",$C220=""),"",A220*'MPTO_working_3-way'!$I219)</f>
        <v>6.7342013694017284</v>
      </c>
      <c r="F220" s="47">
        <f>IF(OR($A220="",$B220="",$C220=""),"",B220*'MPTO_working_3-way'!$I219)</f>
        <v>4.8453400096914878</v>
      </c>
      <c r="G220" s="48">
        <f>IF(OR($A220="",$B220="",$C220=""),"",C220*'MPTO_working_3-way'!$I219)</f>
        <v>1.5500981810665566</v>
      </c>
      <c r="H220" s="46">
        <f>IF(OR($A220="",$B220="",$C220=""),"",'MPTO_working_3-way'!E219)</f>
        <v>6.9644028370957907</v>
      </c>
      <c r="I220" s="47">
        <f>IF(OR($A220="",$B220="",$C220=""),"",'MPTO_working_3-way'!F219)</f>
        <v>4.9257999372928731</v>
      </c>
      <c r="J220" s="48">
        <f>IF(OR($A220="",$B220="",$C220=""),"",'MPTO_working_3-way'!G219)</f>
        <v>1.5304561695334604</v>
      </c>
      <c r="K220" s="46">
        <f>IF(OR($A220="",$B220="",$C220=""),"",'OddsRatio_working_3-way'!H219)</f>
        <v>6.8530915836200244</v>
      </c>
      <c r="L220" s="47">
        <f>IF(OR($A220="",$B220="",$C220=""),"",'OddsRatio_working_3-way'!I219)</f>
        <v>4.9160972465946928</v>
      </c>
      <c r="M220" s="48">
        <f>IF(OR($A220="",$B220="",$C220=""),"",'OddsRatio_working_3-way'!J219)</f>
        <v>1.536884299936369</v>
      </c>
      <c r="N220" s="49">
        <f t="shared" si="42"/>
        <v>14.849570797566464</v>
      </c>
      <c r="O220" s="50">
        <f t="shared" si="43"/>
        <v>20.638386532211015</v>
      </c>
      <c r="P220" s="50">
        <f t="shared" si="44"/>
        <v>64.512042670222513</v>
      </c>
      <c r="Q220" t="s">
        <v>135</v>
      </c>
      <c r="R220" t="s">
        <v>68</v>
      </c>
      <c r="S220" t="s">
        <v>450</v>
      </c>
      <c r="T220" s="52">
        <v>100</v>
      </c>
      <c r="U220" s="52">
        <f t="shared" si="45"/>
        <v>84.756097560975604</v>
      </c>
      <c r="V220" s="52">
        <f t="shared" si="46"/>
        <v>78.81355932203391</v>
      </c>
      <c r="W220" s="52">
        <f t="shared" si="47"/>
        <v>33.774834437086092</v>
      </c>
      <c r="X220" s="52">
        <f t="shared" si="48"/>
        <v>87.411606240880019</v>
      </c>
      <c r="Y220" s="52">
        <f t="shared" si="49"/>
        <v>81.469068001938311</v>
      </c>
      <c r="Z220" s="52">
        <f t="shared" si="50"/>
        <v>36.430343116990493</v>
      </c>
      <c r="AA220" s="52">
        <f t="shared" si="51"/>
        <v>-2.6555086799044147</v>
      </c>
      <c r="AB220" s="52">
        <f t="shared" si="52"/>
        <v>-2.6555086799044005</v>
      </c>
      <c r="AC220" s="52">
        <f t="shared" si="53"/>
        <v>-2.6555086799044005</v>
      </c>
      <c r="AF220">
        <v>1.6</v>
      </c>
      <c r="AG220">
        <v>2.4700000000000002</v>
      </c>
    </row>
    <row r="221" spans="1:34" ht="15" x14ac:dyDescent="0.25">
      <c r="A221">
        <v>2.5</v>
      </c>
      <c r="B221">
        <v>3.47</v>
      </c>
      <c r="C221">
        <v>2.99</v>
      </c>
      <c r="D221" s="45">
        <f t="shared" si="54"/>
        <v>2.2632598575462959E-2</v>
      </c>
      <c r="E221" s="46">
        <f>IF(OR($A221="",$B221="",$C221=""),"",A221*'MPTO_working_3-way'!$I220)</f>
        <v>2.5565814964386573</v>
      </c>
      <c r="F221" s="47">
        <f>IF(OR($A221="",$B221="",$C221=""),"",B221*'MPTO_working_3-way'!$I220)</f>
        <v>3.5485351170568569</v>
      </c>
      <c r="G221" s="48">
        <f>IF(OR($A221="",$B221="",$C221=""),"",C221*'MPTO_working_3-way'!$I220)</f>
        <v>3.0576714697406344</v>
      </c>
      <c r="H221" s="46">
        <f>IF(OR($A221="",$B221="",$C221=""),"",'MPTO_working_3-way'!E220)</f>
        <v>2.5480576380577529</v>
      </c>
      <c r="I221" s="47">
        <f>IF(OR($A221="",$B221="",$C221=""),"",'MPTO_working_3-way'!F220)</f>
        <v>3.5632808940399632</v>
      </c>
      <c r="J221" s="48">
        <f>IF(OR($A221="",$B221="",$C221=""),"",'MPTO_working_3-way'!G220)</f>
        <v>3.0590023960264099</v>
      </c>
      <c r="K221" s="46">
        <f>IF(OR($A221="",$B221="",$C221=""),"",'OddsRatio_working_3-way'!H220)</f>
        <v>2.551998935195007</v>
      </c>
      <c r="L221" s="47">
        <f>IF(OR($A221="",$B221="",$C221=""),"",'OddsRatio_working_3-way'!I220)</f>
        <v>3.5556249132877786</v>
      </c>
      <c r="M221" s="48">
        <f>IF(OR($A221="",$B221="",$C221=""),"",'OddsRatio_working_3-way'!J220)</f>
        <v>3.0589852540253766</v>
      </c>
      <c r="N221" s="49">
        <f t="shared" si="42"/>
        <v>39.114731972871184</v>
      </c>
      <c r="O221" s="50">
        <f t="shared" si="43"/>
        <v>28.180642631751567</v>
      </c>
      <c r="P221" s="50">
        <f t="shared" si="44"/>
        <v>32.704625395377242</v>
      </c>
      <c r="Q221" t="s">
        <v>134</v>
      </c>
      <c r="R221" t="s">
        <v>38</v>
      </c>
      <c r="S221" t="s">
        <v>450</v>
      </c>
      <c r="T221" s="52">
        <v>100</v>
      </c>
      <c r="U221" s="52">
        <f t="shared" si="45"/>
        <v>60</v>
      </c>
      <c r="V221" s="52">
        <f t="shared" si="46"/>
        <v>71.181556195965413</v>
      </c>
      <c r="W221" s="52">
        <f t="shared" si="47"/>
        <v>66.555183946488299</v>
      </c>
      <c r="X221" s="52">
        <f t="shared" si="48"/>
        <v>62.263259857546281</v>
      </c>
      <c r="Y221" s="52">
        <f t="shared" si="49"/>
        <v>73.444816053511701</v>
      </c>
      <c r="Z221" s="52">
        <f t="shared" si="50"/>
        <v>68.818443804034587</v>
      </c>
      <c r="AA221" s="52">
        <f t="shared" si="51"/>
        <v>-2.2632598575462808</v>
      </c>
      <c r="AB221" s="52">
        <f t="shared" si="52"/>
        <v>-2.2632598575462879</v>
      </c>
      <c r="AC221" s="52">
        <f t="shared" si="53"/>
        <v>-2.2632598575462879</v>
      </c>
      <c r="AF221">
        <v>1.9</v>
      </c>
      <c r="AG221">
        <v>2.0099999999999998</v>
      </c>
    </row>
    <row r="222" spans="1:34" ht="15" x14ac:dyDescent="0.25">
      <c r="A222">
        <v>2.63</v>
      </c>
      <c r="B222">
        <v>3.33</v>
      </c>
      <c r="C222">
        <v>2.93</v>
      </c>
      <c r="D222" s="45">
        <f t="shared" si="54"/>
        <v>2.1825365510074635E-2</v>
      </c>
      <c r="E222" s="46">
        <f>IF(OR($A222="",$B222="",$C222=""),"",A222*'MPTO_working_3-way'!$I221)</f>
        <v>2.6874007112914962</v>
      </c>
      <c r="F222" s="47">
        <f>IF(OR($A222="",$B222="",$C222=""),"",B222*'MPTO_working_3-way'!$I221)</f>
        <v>3.4026784671485486</v>
      </c>
      <c r="G222" s="48">
        <f>IF(OR($A222="",$B222="",$C222=""),"",C222*'MPTO_working_3-way'!$I221)</f>
        <v>2.993948320944519</v>
      </c>
      <c r="H222" s="46">
        <f>IF(OR($A222="",$B222="",$C222=""),"",'MPTO_working_3-way'!E221)</f>
        <v>2.6813028978413476</v>
      </c>
      <c r="I222" s="47">
        <f>IF(OR($A222="",$B222="",$C222=""),"",'MPTO_working_3-way'!F221)</f>
        <v>3.4126760206860229</v>
      </c>
      <c r="J222" s="48">
        <f>IF(OR($A222="",$B222="",$C222=""),"",'MPTO_working_3-way'!G221)</f>
        <v>2.9938165130757226</v>
      </c>
      <c r="K222" s="46">
        <f>IF(OR($A222="",$B222="",$C222=""),"",'OddsRatio_working_3-way'!H221)</f>
        <v>2.6842116523225963</v>
      </c>
      <c r="L222" s="47">
        <f>IF(OR($A222="",$B222="",$C222=""),"",'OddsRatio_working_3-way'!I221)</f>
        <v>3.4074927300071463</v>
      </c>
      <c r="M222" s="48">
        <f>IF(OR($A222="",$B222="",$C222=""),"",'OddsRatio_working_3-way'!J221)</f>
        <v>2.9941892570445461</v>
      </c>
      <c r="N222" s="49">
        <f t="shared" si="42"/>
        <v>37.210677060490376</v>
      </c>
      <c r="O222" s="50">
        <f t="shared" si="43"/>
        <v>29.388612813540448</v>
      </c>
      <c r="P222" s="50">
        <f t="shared" si="44"/>
        <v>33.400710125969177</v>
      </c>
      <c r="Q222" t="s">
        <v>69</v>
      </c>
      <c r="R222" t="s">
        <v>41</v>
      </c>
      <c r="S222" t="s">
        <v>450</v>
      </c>
      <c r="T222" s="52">
        <v>100</v>
      </c>
      <c r="U222" s="52">
        <f t="shared" si="45"/>
        <v>61.977186311787079</v>
      </c>
      <c r="V222" s="52">
        <f t="shared" si="46"/>
        <v>69.969969969969966</v>
      </c>
      <c r="W222" s="52">
        <f t="shared" si="47"/>
        <v>65.870307167235495</v>
      </c>
      <c r="X222" s="52">
        <f t="shared" si="48"/>
        <v>64.159722862794538</v>
      </c>
      <c r="Y222" s="52">
        <f t="shared" si="49"/>
        <v>72.15250652097744</v>
      </c>
      <c r="Z222" s="52">
        <f t="shared" si="50"/>
        <v>68.052843718242968</v>
      </c>
      <c r="AA222" s="52">
        <f t="shared" si="51"/>
        <v>-2.182536551007459</v>
      </c>
      <c r="AB222" s="52">
        <f t="shared" si="52"/>
        <v>-2.1825365510074732</v>
      </c>
      <c r="AC222" s="52">
        <f t="shared" si="53"/>
        <v>-2.1825365510074732</v>
      </c>
      <c r="AF222">
        <v>2.17</v>
      </c>
      <c r="AG222">
        <v>1.76</v>
      </c>
    </row>
    <row r="223" spans="1:34" ht="15" x14ac:dyDescent="0.25">
      <c r="A223">
        <v>1.99</v>
      </c>
      <c r="B223">
        <v>3.73</v>
      </c>
      <c r="C223">
        <v>3.86</v>
      </c>
      <c r="D223" s="45">
        <f t="shared" si="54"/>
        <v>2.9676435072331975E-2</v>
      </c>
      <c r="E223" s="46">
        <f>IF(OR($A223="",$B223="",$C223=""),"",A223*'MPTO_working_3-way'!$I222)</f>
        <v>2.0490561057939405</v>
      </c>
      <c r="F223" s="47">
        <f>IF(OR($A223="",$B223="",$C223=""),"",B223*'MPTO_working_3-way'!$I222)</f>
        <v>3.8406931028197984</v>
      </c>
      <c r="G223" s="48">
        <f>IF(OR($A223="",$B223="",$C223=""),"",C223*'MPTO_working_3-way'!$I222)</f>
        <v>3.9745510393792012</v>
      </c>
      <c r="H223" s="46">
        <f>IF(OR($A223="",$B223="",$C223=""),"",'MPTO_working_3-way'!E222)</f>
        <v>2.0299605210971454</v>
      </c>
      <c r="I223" s="47">
        <f>IF(OR($A223="",$B223="",$C223=""),"",'MPTO_working_3-way'!F222)</f>
        <v>3.8729011483414242</v>
      </c>
      <c r="J223" s="48">
        <f>IF(OR($A223="",$B223="",$C223=""),"",'MPTO_working_3-way'!G222)</f>
        <v>4.0132402818549897</v>
      </c>
      <c r="K223" s="46">
        <f>IF(OR($A223="",$B223="",$C223=""),"",'OddsRatio_working_3-way'!H222)</f>
        <v>2.037454759600561</v>
      </c>
      <c r="L223" s="47">
        <f>IF(OR($A223="",$B223="",$C223=""),"",'OddsRatio_working_3-way'!I222)</f>
        <v>3.8608600946560907</v>
      </c>
      <c r="M223" s="48">
        <f>IF(OR($A223="",$B223="",$C223=""),"",'OddsRatio_working_3-way'!J222)</f>
        <v>3.9970915277349515</v>
      </c>
      <c r="N223" s="49">
        <f t="shared" si="42"/>
        <v>48.802958453523338</v>
      </c>
      <c r="O223" s="50">
        <f t="shared" si="43"/>
        <v>26.036967110592879</v>
      </c>
      <c r="P223" s="50">
        <f t="shared" si="44"/>
        <v>25.160074435883793</v>
      </c>
      <c r="Q223" t="s">
        <v>37</v>
      </c>
      <c r="R223" t="s">
        <v>48</v>
      </c>
      <c r="S223" t="s">
        <v>450</v>
      </c>
      <c r="T223" s="52">
        <v>100</v>
      </c>
      <c r="U223" s="52">
        <f t="shared" si="45"/>
        <v>49.748743718592962</v>
      </c>
      <c r="V223" s="52">
        <f t="shared" si="46"/>
        <v>73.190348525469176</v>
      </c>
      <c r="W223" s="52">
        <f t="shared" si="47"/>
        <v>74.093264248704671</v>
      </c>
      <c r="X223" s="52">
        <f t="shared" si="48"/>
        <v>52.716387225826168</v>
      </c>
      <c r="Y223" s="52">
        <f t="shared" si="49"/>
        <v>76.157992032702367</v>
      </c>
      <c r="Z223" s="52">
        <f t="shared" si="50"/>
        <v>77.060907755937862</v>
      </c>
      <c r="AA223" s="52">
        <f t="shared" si="51"/>
        <v>-2.9676435072332055</v>
      </c>
      <c r="AB223" s="52">
        <f t="shared" si="52"/>
        <v>-2.9676435072331913</v>
      </c>
      <c r="AC223" s="52">
        <f t="shared" si="53"/>
        <v>-2.9676435072331913</v>
      </c>
      <c r="AF223">
        <v>1.93</v>
      </c>
      <c r="AG223">
        <v>1.96</v>
      </c>
    </row>
    <row r="224" spans="1:34" ht="15" x14ac:dyDescent="0.25">
      <c r="A224">
        <v>3.32</v>
      </c>
      <c r="B224">
        <v>3.12</v>
      </c>
      <c r="C224">
        <v>2.46</v>
      </c>
      <c r="D224" s="45">
        <f t="shared" si="54"/>
        <v>2.8221704830579286E-2</v>
      </c>
      <c r="E224" s="46">
        <f>IF(OR($A224="",$B224="",$C224=""),"",A224*'MPTO_working_3-way'!$I223)</f>
        <v>3.4136960600375232</v>
      </c>
      <c r="F224" s="47">
        <f>IF(OR($A224="",$B224="",$C224=""),"",B224*'MPTO_working_3-way'!$I223)</f>
        <v>3.2080517190714075</v>
      </c>
      <c r="G224" s="48">
        <f>IF(OR($A224="",$B224="",$C224=""),"",C224*'MPTO_working_3-way'!$I223)</f>
        <v>2.529425393883225</v>
      </c>
      <c r="H224" s="46">
        <f>IF(OR($A224="",$B224="",$C224=""),"",'MPTO_working_3-way'!E223)</f>
        <v>3.427033168502188</v>
      </c>
      <c r="I224" s="47">
        <f>IF(OR($A224="",$B224="",$C224=""),"",'MPTO_working_3-way'!F223)</f>
        <v>3.2143428031679138</v>
      </c>
      <c r="J224" s="48">
        <f>IF(OR($A224="",$B224="",$C224=""),"",'MPTO_working_3-way'!G223)</f>
        <v>2.5182774683832525</v>
      </c>
      <c r="K224" s="46">
        <f>IF(OR($A224="",$B224="",$C224=""),"",'OddsRatio_working_3-way'!H223)</f>
        <v>3.4205668881837386</v>
      </c>
      <c r="L224" s="47">
        <f>IF(OR($A224="",$B224="",$C224=""),"",'OddsRatio_working_3-way'!I223)</f>
        <v>3.2118973288575554</v>
      </c>
      <c r="M224" s="48">
        <f>IF(OR($A224="",$B224="",$C224=""),"",'OddsRatio_working_3-way'!J223)</f>
        <v>2.5232877830811464</v>
      </c>
      <c r="N224" s="49">
        <f t="shared" si="42"/>
        <v>29.293762022533663</v>
      </c>
      <c r="O224" s="50">
        <f t="shared" si="43"/>
        <v>31.171567280388384</v>
      </c>
      <c r="P224" s="50">
        <f t="shared" si="44"/>
        <v>39.534670697077956</v>
      </c>
      <c r="Q224" t="s">
        <v>80</v>
      </c>
      <c r="R224" t="s">
        <v>77</v>
      </c>
      <c r="S224" t="s">
        <v>450</v>
      </c>
      <c r="T224" s="52">
        <v>100</v>
      </c>
      <c r="U224" s="52">
        <f t="shared" si="45"/>
        <v>69.879518072289159</v>
      </c>
      <c r="V224" s="52">
        <f t="shared" si="46"/>
        <v>67.948717948717942</v>
      </c>
      <c r="W224" s="52">
        <f t="shared" si="47"/>
        <v>59.349593495934961</v>
      </c>
      <c r="X224" s="52">
        <f t="shared" si="48"/>
        <v>72.70168855534709</v>
      </c>
      <c r="Y224" s="52">
        <f t="shared" si="49"/>
        <v>70.770888431775887</v>
      </c>
      <c r="Z224" s="52">
        <f t="shared" si="50"/>
        <v>62.171763978992885</v>
      </c>
      <c r="AA224" s="52">
        <f t="shared" si="51"/>
        <v>-2.8221704830579313</v>
      </c>
      <c r="AB224" s="52">
        <f t="shared" si="52"/>
        <v>-2.8221704830579455</v>
      </c>
      <c r="AC224" s="52">
        <f t="shared" si="53"/>
        <v>-2.8221704830579242</v>
      </c>
      <c r="AF224">
        <v>2.65</v>
      </c>
      <c r="AG224">
        <v>1.52</v>
      </c>
    </row>
    <row r="225" spans="1:33" ht="15" x14ac:dyDescent="0.25">
      <c r="A225">
        <v>1.72</v>
      </c>
      <c r="B225">
        <v>3.63</v>
      </c>
      <c r="C225">
        <v>5.77</v>
      </c>
      <c r="D225" s="45">
        <f t="shared" si="54"/>
        <v>3.0187667804414176E-2</v>
      </c>
      <c r="E225" s="46">
        <f>IF(OR($A225="",$B225="",$C225=""),"",A225*'MPTO_working_3-way'!$I224)</f>
        <v>1.7719227886235924</v>
      </c>
      <c r="F225" s="47">
        <f>IF(OR($A225="",$B225="",$C225=""),"",B225*'MPTO_working_3-way'!$I224)</f>
        <v>3.7395812341300232</v>
      </c>
      <c r="G225" s="48">
        <f>IF(OR($A225="",$B225="",$C225=""),"",C225*'MPTO_working_3-way'!$I224)</f>
        <v>5.9441828432314692</v>
      </c>
      <c r="H225" s="46">
        <f>IF(OR($A225="",$B225="",$C225=""),"",'MPTO_working_3-way'!E224)</f>
        <v>1.7502933709089943</v>
      </c>
      <c r="I225" s="47">
        <f>IF(OR($A225="",$B225="",$C225=""),"",'MPTO_working_3-way'!F224)</f>
        <v>3.7676201554560067</v>
      </c>
      <c r="J225" s="48">
        <f>IF(OR($A225="",$B225="",$C225=""),"",'MPTO_working_3-way'!G224)</f>
        <v>6.125661725330767</v>
      </c>
      <c r="K225" s="46">
        <f>IF(OR($A225="",$B225="",$C225=""),"",'OddsRatio_working_3-way'!H224)</f>
        <v>1.7582999718661676</v>
      </c>
      <c r="L225" s="47">
        <f>IF(OR($A225="",$B225="",$C225=""),"",'OddsRatio_working_3-way'!I224)</f>
        <v>3.7699012861222516</v>
      </c>
      <c r="M225" s="48">
        <f>IF(OR($A225="",$B225="",$C225=""),"",'OddsRatio_working_3-way'!J224)</f>
        <v>6.0237373136133607</v>
      </c>
      <c r="N225" s="49">
        <f t="shared" si="42"/>
        <v>56.435867658589544</v>
      </c>
      <c r="O225" s="50">
        <f t="shared" si="43"/>
        <v>26.740962086163645</v>
      </c>
      <c r="P225" s="50">
        <f t="shared" si="44"/>
        <v>16.823170255246801</v>
      </c>
      <c r="Q225" t="s">
        <v>42</v>
      </c>
      <c r="R225" t="s">
        <v>46</v>
      </c>
      <c r="S225" t="s">
        <v>450</v>
      </c>
      <c r="T225" s="52">
        <v>100</v>
      </c>
      <c r="U225" s="52">
        <f t="shared" si="45"/>
        <v>41.860465116279073</v>
      </c>
      <c r="V225" s="52">
        <f t="shared" si="46"/>
        <v>72.451790633608823</v>
      </c>
      <c r="W225" s="52">
        <f t="shared" si="47"/>
        <v>82.668977469670722</v>
      </c>
      <c r="X225" s="52">
        <f t="shared" si="48"/>
        <v>44.879231896720469</v>
      </c>
      <c r="Y225" s="52">
        <f t="shared" si="49"/>
        <v>75.470557414050219</v>
      </c>
      <c r="Z225" s="52">
        <f t="shared" si="50"/>
        <v>85.687744250112118</v>
      </c>
      <c r="AA225" s="52">
        <f t="shared" si="51"/>
        <v>-3.0187667804413962</v>
      </c>
      <c r="AB225" s="52">
        <f t="shared" si="52"/>
        <v>-3.0187667804413962</v>
      </c>
      <c r="AC225" s="52">
        <f t="shared" si="53"/>
        <v>-3.0187667804413962</v>
      </c>
      <c r="AF225">
        <v>2.08</v>
      </c>
      <c r="AG225">
        <v>1.82</v>
      </c>
    </row>
    <row r="226" spans="1:33" ht="15" x14ac:dyDescent="0.25">
      <c r="A226">
        <v>3.74</v>
      </c>
      <c r="B226">
        <v>3.39</v>
      </c>
      <c r="C226">
        <v>2.15</v>
      </c>
      <c r="D226" s="45">
        <f t="shared" si="54"/>
        <v>2.7481208951615432E-2</v>
      </c>
      <c r="E226" s="46">
        <f>IF(OR($A226="",$B226="",$C226=""),"",A226*'MPTO_working_3-way'!$I225)</f>
        <v>3.842779721479042</v>
      </c>
      <c r="F226" s="47">
        <f>IF(OR($A226="",$B226="",$C226=""),"",B226*'MPTO_working_3-way'!$I225)</f>
        <v>3.4831612983459763</v>
      </c>
      <c r="G226" s="48">
        <f>IF(OR($A226="",$B226="",$C226=""),"",C226*'MPTO_working_3-way'!$I225)</f>
        <v>2.2090845992459731</v>
      </c>
      <c r="H226" s="46">
        <f>IF(OR($A226="",$B226="",$C226=""),"",'MPTO_working_3-way'!E225)</f>
        <v>3.8726775741497477</v>
      </c>
      <c r="I226" s="47">
        <f>IF(OR($A226="",$B226="",$C226=""),"",'MPTO_working_3-way'!F225)</f>
        <v>3.4986461389182537</v>
      </c>
      <c r="J226" s="48">
        <f>IF(OR($A226="",$B226="",$C226=""),"",'MPTO_working_3-way'!G225)</f>
        <v>2.1931946761699681</v>
      </c>
      <c r="K226" s="46">
        <f>IF(OR($A226="",$B226="",$C226=""),"",'OddsRatio_working_3-way'!H225)</f>
        <v>3.8586122586201941</v>
      </c>
      <c r="L226" s="47">
        <f>IF(OR($A226="",$B226="",$C226=""),"",'OddsRatio_working_3-way'!I225)</f>
        <v>3.4934610577015546</v>
      </c>
      <c r="M226" s="48">
        <f>IF(OR($A226="",$B226="",$C226=""),"",'OddsRatio_working_3-way'!J225)</f>
        <v>2.1997825173040959</v>
      </c>
      <c r="N226" s="49">
        <f t="shared" si="42"/>
        <v>26.02282911015028</v>
      </c>
      <c r="O226" s="50">
        <f t="shared" si="43"/>
        <v>28.709551879634827</v>
      </c>
      <c r="P226" s="50">
        <f t="shared" si="44"/>
        <v>45.267619010214908</v>
      </c>
      <c r="Q226" t="s">
        <v>47</v>
      </c>
      <c r="R226" t="s">
        <v>36</v>
      </c>
      <c r="S226" t="s">
        <v>450</v>
      </c>
      <c r="T226" s="52">
        <v>100</v>
      </c>
      <c r="U226" s="52">
        <f t="shared" si="45"/>
        <v>73.262032085561486</v>
      </c>
      <c r="V226" s="52">
        <f t="shared" si="46"/>
        <v>70.501474926253692</v>
      </c>
      <c r="W226" s="52">
        <f t="shared" si="47"/>
        <v>53.488372093023258</v>
      </c>
      <c r="X226" s="52">
        <f t="shared" si="48"/>
        <v>76.010152980723049</v>
      </c>
      <c r="Y226" s="52">
        <f t="shared" si="49"/>
        <v>73.249595821415241</v>
      </c>
      <c r="Z226" s="52">
        <f t="shared" si="50"/>
        <v>56.236492988184807</v>
      </c>
      <c r="AA226" s="52">
        <f t="shared" si="51"/>
        <v>-2.7481208951615628</v>
      </c>
      <c r="AB226" s="52">
        <f t="shared" si="52"/>
        <v>-2.7481208951615486</v>
      </c>
      <c r="AC226" s="52">
        <f t="shared" si="53"/>
        <v>-2.7481208951615486</v>
      </c>
      <c r="AF226">
        <v>2.2599999999999998</v>
      </c>
      <c r="AG226">
        <v>1.69</v>
      </c>
    </row>
    <row r="227" spans="1:33" ht="15" x14ac:dyDescent="0.25">
      <c r="A227">
        <v>4.6100000000000003</v>
      </c>
      <c r="B227">
        <v>3.82</v>
      </c>
      <c r="C227">
        <v>1.81</v>
      </c>
      <c r="D227" s="45">
        <f t="shared" si="54"/>
        <v>3.1186032253658125E-2</v>
      </c>
      <c r="E227" s="46">
        <f>IF(OR($A227="",$B227="",$C227=""),"",A227*'MPTO_working_3-way'!$I226)</f>
        <v>4.7537676086893645</v>
      </c>
      <c r="F227" s="47">
        <f>IF(OR($A227="",$B227="",$C227=""),"",B227*'MPTO_working_3-way'!$I226)</f>
        <v>3.9391306432089737</v>
      </c>
      <c r="G227" s="48">
        <f>IF(OR($A227="",$B227="",$C227=""),"",C227*'MPTO_working_3-way'!$I226)</f>
        <v>1.8664467183791214</v>
      </c>
      <c r="H227" s="46">
        <f>IF(OR($A227="",$B227="",$C227=""),"",'MPTO_working_3-way'!E226)</f>
        <v>4.8420429801420486</v>
      </c>
      <c r="I227" s="47">
        <f>IF(OR($A227="",$B227="",$C227=""),"",'MPTO_working_3-way'!F226)</f>
        <v>3.9779658778991589</v>
      </c>
      <c r="J227" s="48">
        <f>IF(OR($A227="",$B227="",$C227=""),"",'MPTO_working_3-way'!G226)</f>
        <v>1.8447092613896732</v>
      </c>
      <c r="K227" s="46">
        <f>IF(OR($A227="",$B227="",$C227=""),"",'OddsRatio_working_3-way'!H226)</f>
        <v>4.8006027336775841</v>
      </c>
      <c r="L227" s="47">
        <f>IF(OR($A227="",$B227="",$C227=""),"",'OddsRatio_working_3-way'!I226)</f>
        <v>3.9688918861414924</v>
      </c>
      <c r="M227" s="48">
        <f>IF(OR($A227="",$B227="",$C227=""),"",'OddsRatio_working_3-way'!J226)</f>
        <v>1.8527668183597901</v>
      </c>
      <c r="N227" s="49">
        <f t="shared" si="42"/>
        <v>21.035946270745544</v>
      </c>
      <c r="O227" s="50">
        <f t="shared" si="43"/>
        <v>25.386312122548947</v>
      </c>
      <c r="P227" s="50">
        <f t="shared" si="44"/>
        <v>53.577741606705509</v>
      </c>
      <c r="Q227" t="s">
        <v>44</v>
      </c>
      <c r="R227" t="s">
        <v>132</v>
      </c>
      <c r="S227" t="s">
        <v>450</v>
      </c>
      <c r="T227" s="52">
        <v>100</v>
      </c>
      <c r="U227" s="52">
        <f t="shared" si="45"/>
        <v>78.308026030368765</v>
      </c>
      <c r="V227" s="52">
        <f t="shared" si="46"/>
        <v>73.821989528795811</v>
      </c>
      <c r="W227" s="52">
        <f t="shared" si="47"/>
        <v>44.751381215469614</v>
      </c>
      <c r="X227" s="52">
        <f t="shared" si="48"/>
        <v>81.426629255734582</v>
      </c>
      <c r="Y227" s="52">
        <f t="shared" si="49"/>
        <v>76.940592754161628</v>
      </c>
      <c r="Z227" s="52">
        <f t="shared" si="50"/>
        <v>47.869984440835424</v>
      </c>
      <c r="AA227" s="52">
        <f t="shared" si="51"/>
        <v>-3.1186032253658169</v>
      </c>
      <c r="AB227" s="52">
        <f t="shared" si="52"/>
        <v>-3.1186032253658169</v>
      </c>
      <c r="AC227" s="52">
        <f t="shared" si="53"/>
        <v>-3.1186032253658098</v>
      </c>
      <c r="AF227">
        <v>1.95</v>
      </c>
      <c r="AG227">
        <v>1.93</v>
      </c>
    </row>
    <row r="228" spans="1:33" ht="15" x14ac:dyDescent="0.25">
      <c r="A228">
        <v>2.34</v>
      </c>
      <c r="B228">
        <v>3.2</v>
      </c>
      <c r="C228">
        <v>3.48</v>
      </c>
      <c r="D228" s="45">
        <f t="shared" si="54"/>
        <v>2.7206749189507828E-2</v>
      </c>
      <c r="E228" s="46">
        <f>IF(OR($A228="",$B228="",$C228=""),"",A228*'MPTO_working_3-way'!$I227)</f>
        <v>2.4036637931034481</v>
      </c>
      <c r="F228" s="47">
        <f>IF(OR($A228="",$B228="",$C228=""),"",B228*'MPTO_working_3-way'!$I227)</f>
        <v>3.2870615974064252</v>
      </c>
      <c r="G228" s="48">
        <f>IF(OR($A228="",$B228="",$C228=""),"",C228*'MPTO_working_3-way'!$I227)</f>
        <v>3.5746794871794871</v>
      </c>
      <c r="H228" s="46">
        <f>IF(OR($A228="",$B228="",$C228=""),"",'MPTO_working_3-way'!E227)</f>
        <v>2.3907344068816698</v>
      </c>
      <c r="I228" s="47">
        <f>IF(OR($A228="",$B228="",$C228=""),"",'MPTO_working_3-way'!F227)</f>
        <v>3.2956412643166462</v>
      </c>
      <c r="J228" s="48">
        <f>IF(OR($A228="",$B228="",$C228=""),"",'MPTO_working_3-way'!G227)</f>
        <v>3.5934073207863557</v>
      </c>
      <c r="K228" s="46">
        <f>IF(OR($A228="",$B228="",$C228=""),"",'OddsRatio_working_3-way'!H227)</f>
        <v>2.3963837061069464</v>
      </c>
      <c r="L228" s="47">
        <f>IF(OR($A228="",$B228="",$C228=""),"",'OddsRatio_working_3-way'!I227)</f>
        <v>3.2925702637576744</v>
      </c>
      <c r="M228" s="48">
        <f>IF(OR($A228="",$B228="",$C228=""),"",'OddsRatio_working_3-way'!J227)</f>
        <v>3.5843519336904688</v>
      </c>
      <c r="N228" s="49">
        <f t="shared" si="42"/>
        <v>41.603156101497355</v>
      </c>
      <c r="O228" s="50">
        <f t="shared" si="43"/>
        <v>30.422307899219941</v>
      </c>
      <c r="P228" s="50">
        <f t="shared" si="44"/>
        <v>27.974535999282708</v>
      </c>
      <c r="Q228" t="s">
        <v>76</v>
      </c>
      <c r="R228" t="s">
        <v>40</v>
      </c>
      <c r="S228" t="s">
        <v>450</v>
      </c>
      <c r="T228" s="52">
        <v>100</v>
      </c>
      <c r="U228" s="52">
        <f t="shared" si="45"/>
        <v>57.264957264957268</v>
      </c>
      <c r="V228" s="52">
        <f t="shared" si="46"/>
        <v>68.75</v>
      </c>
      <c r="W228" s="52">
        <f t="shared" si="47"/>
        <v>71.264367816091948</v>
      </c>
      <c r="X228" s="52">
        <f t="shared" si="48"/>
        <v>59.985632183908045</v>
      </c>
      <c r="Y228" s="52">
        <f t="shared" si="49"/>
        <v>71.470674918950778</v>
      </c>
      <c r="Z228" s="52">
        <f t="shared" si="50"/>
        <v>73.98504273504274</v>
      </c>
      <c r="AA228" s="52">
        <f t="shared" si="51"/>
        <v>-2.7206749189507775</v>
      </c>
      <c r="AB228" s="52">
        <f t="shared" si="52"/>
        <v>-2.7206749189507775</v>
      </c>
      <c r="AC228" s="52">
        <f t="shared" si="53"/>
        <v>-2.7206749189507917</v>
      </c>
      <c r="AF228">
        <v>2.54</v>
      </c>
      <c r="AG228">
        <v>1.56</v>
      </c>
    </row>
    <row r="229" spans="1:33" ht="15" x14ac:dyDescent="0.25">
      <c r="A229">
        <v>2.92</v>
      </c>
      <c r="B229">
        <v>3.33</v>
      </c>
      <c r="C229">
        <v>2.6</v>
      </c>
      <c r="D229" s="45">
        <f t="shared" si="54"/>
        <v>2.7381438340342346E-2</v>
      </c>
      <c r="E229" s="46">
        <f>IF(OR($A229="",$B229="",$C229=""),"",A229*'MPTO_working_3-way'!$I228)</f>
        <v>2.9999537999537997</v>
      </c>
      <c r="F229" s="47">
        <f>IF(OR($A229="",$B229="",$C229=""),"",B229*'MPTO_working_3-way'!$I228)</f>
        <v>3.4211801896733403</v>
      </c>
      <c r="G229" s="48">
        <f>IF(OR($A229="",$B229="",$C229=""),"",C229*'MPTO_working_3-way'!$I228)</f>
        <v>2.6711917396848901</v>
      </c>
      <c r="H229" s="46">
        <f>IF(OR($A229="",$B229="",$C229=""),"",'MPTO_working_3-way'!E228)</f>
        <v>2.9999525349500984</v>
      </c>
      <c r="I229" s="47">
        <f>IF(OR($A229="",$B229="",$C229=""),"",'MPTO_working_3-way'!F228)</f>
        <v>3.4343825507975092</v>
      </c>
      <c r="J229" s="48">
        <f>IF(OR($A229="",$B229="",$C229=""),"",'MPTO_working_3-way'!G228)</f>
        <v>2.6631992628840782</v>
      </c>
      <c r="K229" s="46">
        <f>IF(OR($A229="",$B229="",$C229=""),"",'OddsRatio_working_3-way'!H228)</f>
        <v>3.0003819465340817</v>
      </c>
      <c r="L229" s="47">
        <f>IF(OR($A229="",$B229="",$C229=""),"",'OddsRatio_working_3-way'!I228)</f>
        <v>3.4275468413668797</v>
      </c>
      <c r="M229" s="48">
        <f>IF(OR($A229="",$B229="",$C229=""),"",'OddsRatio_working_3-way'!J228)</f>
        <v>2.6669849554450682</v>
      </c>
      <c r="N229" s="49">
        <f t="shared" si="42"/>
        <v>33.333846675085468</v>
      </c>
      <c r="O229" s="50">
        <f t="shared" si="43"/>
        <v>29.229679366741617</v>
      </c>
      <c r="P229" s="50">
        <f t="shared" si="44"/>
        <v>37.436473958172918</v>
      </c>
      <c r="Q229" t="s">
        <v>278</v>
      </c>
      <c r="R229" t="s">
        <v>79</v>
      </c>
      <c r="S229" t="s">
        <v>450</v>
      </c>
      <c r="T229" s="52">
        <v>100</v>
      </c>
      <c r="U229" s="52">
        <f t="shared" si="45"/>
        <v>65.753424657534239</v>
      </c>
      <c r="V229" s="52">
        <f t="shared" si="46"/>
        <v>69.969969969969966</v>
      </c>
      <c r="W229" s="52">
        <f t="shared" si="47"/>
        <v>61.538461538461533</v>
      </c>
      <c r="X229" s="52">
        <f t="shared" si="48"/>
        <v>68.491568491568486</v>
      </c>
      <c r="Y229" s="52">
        <f t="shared" si="49"/>
        <v>72.708113804004213</v>
      </c>
      <c r="Z229" s="52">
        <f t="shared" si="50"/>
        <v>64.27660537249578</v>
      </c>
      <c r="AA229" s="52">
        <f t="shared" si="51"/>
        <v>-2.738143834034247</v>
      </c>
      <c r="AB229" s="52">
        <f t="shared" si="52"/>
        <v>-2.738143834034247</v>
      </c>
      <c r="AC229" s="52">
        <f t="shared" si="53"/>
        <v>-2.738143834034247</v>
      </c>
      <c r="AF229">
        <v>2.17</v>
      </c>
      <c r="AG229">
        <v>1.75</v>
      </c>
    </row>
    <row r="230" spans="1:33" ht="15" x14ac:dyDescent="0.25">
      <c r="A230">
        <v>2.44</v>
      </c>
      <c r="B230">
        <v>3.2</v>
      </c>
      <c r="C230">
        <v>3.06</v>
      </c>
      <c r="D230" s="45">
        <f t="shared" si="54"/>
        <v>4.9133451194685485E-2</v>
      </c>
      <c r="E230" s="46">
        <f>IF(OR($A230="",$B230="",$C230=""),"",A230*'MPTO_working_3-way'!$I229)</f>
        <v>2.5598856209150327</v>
      </c>
      <c r="F230" s="47">
        <f>IF(OR($A230="",$B230="",$C230=""),"",B230*'MPTO_working_3-way'!$I229)</f>
        <v>3.3572270438229936</v>
      </c>
      <c r="G230" s="48">
        <f>IF(OR($A230="",$B230="",$C230=""),"",C230*'MPTO_working_3-way'!$I229)</f>
        <v>3.2103483606557375</v>
      </c>
      <c r="H230" s="46">
        <f>IF(OR($A230="",$B230="",$C230=""),"",'MPTO_working_3-way'!E229)</f>
        <v>2.5415657284852751</v>
      </c>
      <c r="I230" s="47">
        <f>IF(OR($A230="",$B230="",$C230=""),"",'MPTO_working_3-way'!F229)</f>
        <v>3.3769844261182893</v>
      </c>
      <c r="J230" s="48">
        <f>IF(OR($A230="",$B230="",$C230=""),"",'MPTO_working_3-way'!G229)</f>
        <v>3.2214463947994791</v>
      </c>
      <c r="K230" s="46">
        <f>IF(OR($A230="",$B230="",$C230=""),"",'OddsRatio_working_3-way'!H229)</f>
        <v>2.5497136442485133</v>
      </c>
      <c r="L230" s="47">
        <f>IF(OR($A230="",$B230="",$C230=""),"",'OddsRatio_working_3-way'!I229)</f>
        <v>3.367618067601895</v>
      </c>
      <c r="M230" s="48">
        <f>IF(OR($A230="",$B230="",$C230=""),"",'OddsRatio_working_3-way'!J229)</f>
        <v>3.2169514632999561</v>
      </c>
      <c r="N230" s="49">
        <f t="shared" si="42"/>
        <v>39.064245364312391</v>
      </c>
      <c r="O230" s="50">
        <f t="shared" si="43"/>
        <v>29.786487090288194</v>
      </c>
      <c r="P230" s="50">
        <f t="shared" si="44"/>
        <v>31.149267545399422</v>
      </c>
      <c r="Q230" t="s">
        <v>86</v>
      </c>
      <c r="R230" t="s">
        <v>208</v>
      </c>
      <c r="S230" t="s">
        <v>450</v>
      </c>
      <c r="T230" s="52">
        <v>100</v>
      </c>
      <c r="U230" s="52">
        <f t="shared" si="45"/>
        <v>59.016393442622956</v>
      </c>
      <c r="V230" s="52">
        <f t="shared" si="46"/>
        <v>68.75</v>
      </c>
      <c r="W230" s="52">
        <f t="shared" si="47"/>
        <v>67.320261437908499</v>
      </c>
      <c r="X230" s="52">
        <f t="shared" si="48"/>
        <v>63.929738562091501</v>
      </c>
      <c r="Y230" s="52">
        <f t="shared" si="49"/>
        <v>73.663345119468545</v>
      </c>
      <c r="Z230" s="52">
        <f t="shared" si="50"/>
        <v>72.233606557377044</v>
      </c>
      <c r="AA230" s="52">
        <f t="shared" si="51"/>
        <v>-4.9133451194685449</v>
      </c>
      <c r="AB230" s="52">
        <f t="shared" si="52"/>
        <v>-4.9133451194685449</v>
      </c>
      <c r="AC230" s="52">
        <f t="shared" si="53"/>
        <v>-4.9133451194685449</v>
      </c>
      <c r="AF230">
        <v>2.35</v>
      </c>
      <c r="AG230">
        <v>1.6</v>
      </c>
    </row>
    <row r="231" spans="1:33" ht="15" x14ac:dyDescent="0.25">
      <c r="A231">
        <v>2.76</v>
      </c>
      <c r="B231">
        <v>3.41</v>
      </c>
      <c r="C231">
        <v>2.69</v>
      </c>
      <c r="D231" s="45">
        <f t="shared" si="54"/>
        <v>2.7321184440430413E-2</v>
      </c>
      <c r="E231" s="46">
        <f>IF(OR($A231="",$B231="",$C231=""),"",A231*'MPTO_working_3-way'!$I230)</f>
        <v>2.8354064690555876</v>
      </c>
      <c r="F231" s="47">
        <f>IF(OR($A231="",$B231="",$C231=""),"",B231*'MPTO_working_3-way'!$I230)</f>
        <v>3.5031652389418677</v>
      </c>
      <c r="G231" s="48">
        <f>IF(OR($A231="",$B231="",$C231=""),"",C231*'MPTO_working_3-way'!$I230)</f>
        <v>2.7634939861447578</v>
      </c>
      <c r="H231" s="46">
        <f>IF(OR($A231="",$B231="",$C231=""),"",'MPTO_working_3-way'!E230)</f>
        <v>2.8311626598333528</v>
      </c>
      <c r="I231" s="47">
        <f>IF(OR($A231="",$B231="",$C231=""),"",'MPTO_working_3-way'!F230)</f>
        <v>3.5192918899442787</v>
      </c>
      <c r="J231" s="48">
        <f>IF(OR($A231="",$B231="",$C231=""),"",'MPTO_working_3-way'!G230)</f>
        <v>2.757554558847108</v>
      </c>
      <c r="K231" s="46">
        <f>IF(OR($A231="",$B231="",$C231=""),"",'OddsRatio_working_3-way'!H230)</f>
        <v>2.833531843292624</v>
      </c>
      <c r="L231" s="47">
        <f>IF(OR($A231="",$B231="",$C231=""),"",'OddsRatio_working_3-way'!I230)</f>
        <v>3.5106884899631967</v>
      </c>
      <c r="M231" s="48">
        <f>IF(OR($A231="",$B231="",$C231=""),"",'OddsRatio_working_3-way'!J230)</f>
        <v>2.7606072813434861</v>
      </c>
      <c r="N231" s="49">
        <f t="shared" si="42"/>
        <v>35.268312000892003</v>
      </c>
      <c r="O231" s="50">
        <f t="shared" si="43"/>
        <v>28.545613232393524</v>
      </c>
      <c r="P231" s="50">
        <f t="shared" si="44"/>
        <v>36.186074766714462</v>
      </c>
      <c r="Q231" t="s">
        <v>139</v>
      </c>
      <c r="R231" t="s">
        <v>49</v>
      </c>
      <c r="S231" t="s">
        <v>450</v>
      </c>
      <c r="T231" s="52">
        <v>100</v>
      </c>
      <c r="U231" s="52">
        <f t="shared" si="45"/>
        <v>63.768115942028999</v>
      </c>
      <c r="V231" s="52">
        <f t="shared" si="46"/>
        <v>70.674486803519059</v>
      </c>
      <c r="W231" s="52">
        <f t="shared" si="47"/>
        <v>62.825278810408925</v>
      </c>
      <c r="X231" s="52">
        <f t="shared" si="48"/>
        <v>66.500234386072023</v>
      </c>
      <c r="Y231" s="52">
        <f t="shared" si="49"/>
        <v>73.406605247562112</v>
      </c>
      <c r="Z231" s="52">
        <f t="shared" si="50"/>
        <v>65.557397254451956</v>
      </c>
      <c r="AA231" s="52">
        <f t="shared" si="51"/>
        <v>-2.7321184440430244</v>
      </c>
      <c r="AB231" s="52">
        <f t="shared" si="52"/>
        <v>-2.7321184440430528</v>
      </c>
      <c r="AC231" s="52">
        <f t="shared" si="53"/>
        <v>-2.7321184440430315</v>
      </c>
      <c r="AF231">
        <v>2</v>
      </c>
      <c r="AG231">
        <v>1.88</v>
      </c>
    </row>
    <row r="232" spans="1:33" ht="15" x14ac:dyDescent="0.25">
      <c r="A232">
        <v>2.17</v>
      </c>
      <c r="B232">
        <v>3.22</v>
      </c>
      <c r="C232">
        <v>3.88</v>
      </c>
      <c r="D232" s="45">
        <f t="shared" si="54"/>
        <v>2.9120458061624221E-2</v>
      </c>
      <c r="E232" s="46">
        <f>IF(OR($A232="",$B232="",$C232=""),"",A232*'MPTO_working_3-way'!$I231)</f>
        <v>2.2331913939937245</v>
      </c>
      <c r="F232" s="47">
        <f>IF(OR($A232="",$B232="",$C232=""),"",B232*'MPTO_working_3-way'!$I231)</f>
        <v>3.3137678749584301</v>
      </c>
      <c r="G232" s="48">
        <f>IF(OR($A232="",$B232="",$C232=""),"",C232*'MPTO_working_3-way'!$I231)</f>
        <v>3.992987377279102</v>
      </c>
      <c r="H232" s="46">
        <f>IF(OR($A232="",$B232="",$C232=""),"",'MPTO_working_3-way'!E231)</f>
        <v>2.2166919514897692</v>
      </c>
      <c r="I232" s="47">
        <f>IF(OR($A232="",$B232="",$C232=""),"",'MPTO_working_3-way'!F231)</f>
        <v>3.32389141141361</v>
      </c>
      <c r="J232" s="48">
        <f>IF(OR($A232="",$B232="",$C232=""),"",'MPTO_working_3-way'!G231)</f>
        <v>4.0318493616525135</v>
      </c>
      <c r="K232" s="46">
        <f>IF(OR($A232="",$B232="",$C232=""),"",'OddsRatio_working_3-way'!H231)</f>
        <v>2.2236524987066497</v>
      </c>
      <c r="L232" s="47">
        <f>IF(OR($A232="",$B232="",$C232=""),"",'OddsRatio_working_3-way'!I231)</f>
        <v>3.3218021770331303</v>
      </c>
      <c r="M232" s="48">
        <f>IF(OR($A232="",$B232="",$C232=""),"",'OddsRatio_working_3-way'!J231)</f>
        <v>4.012067689124061</v>
      </c>
      <c r="N232" s="49">
        <f t="shared" si="42"/>
        <v>44.778965326910544</v>
      </c>
      <c r="O232" s="50">
        <f t="shared" si="43"/>
        <v>30.177128807265795</v>
      </c>
      <c r="P232" s="50">
        <f t="shared" si="44"/>
        <v>25.043905865823678</v>
      </c>
      <c r="Q232" t="s">
        <v>81</v>
      </c>
      <c r="R232" t="s">
        <v>45</v>
      </c>
      <c r="S232" t="s">
        <v>450</v>
      </c>
      <c r="T232" s="52">
        <v>100</v>
      </c>
      <c r="U232" s="52">
        <f t="shared" si="45"/>
        <v>53.917050691244242</v>
      </c>
      <c r="V232" s="52">
        <f t="shared" si="46"/>
        <v>68.944099378881987</v>
      </c>
      <c r="W232" s="52">
        <f t="shared" si="47"/>
        <v>74.226804123711347</v>
      </c>
      <c r="X232" s="52">
        <f t="shared" si="48"/>
        <v>56.829096497406674</v>
      </c>
      <c r="Y232" s="52">
        <f t="shared" si="49"/>
        <v>71.856145185044412</v>
      </c>
      <c r="Z232" s="52">
        <f t="shared" si="50"/>
        <v>77.138849929873771</v>
      </c>
      <c r="AA232" s="52">
        <f t="shared" si="51"/>
        <v>-2.9120458061624319</v>
      </c>
      <c r="AB232" s="52">
        <f t="shared" si="52"/>
        <v>-2.9120458061624248</v>
      </c>
      <c r="AC232" s="52">
        <f t="shared" si="53"/>
        <v>-2.9120458061624248</v>
      </c>
      <c r="AF232">
        <v>2.19</v>
      </c>
      <c r="AG232">
        <v>1.74</v>
      </c>
    </row>
    <row r="233" spans="1:33" ht="15" x14ac:dyDescent="0.25">
      <c r="A233">
        <v>3.4</v>
      </c>
      <c r="B233">
        <v>3.59</v>
      </c>
      <c r="C233">
        <v>2.2000000000000002</v>
      </c>
      <c r="D233" s="45">
        <f t="shared" si="54"/>
        <v>2.7214633637704377E-2</v>
      </c>
      <c r="E233" s="46">
        <f>IF(OR($A233="",$B233="",$C233=""),"",A233*'MPTO_working_3-way'!$I232)</f>
        <v>3.4925297543681948</v>
      </c>
      <c r="F233" s="47">
        <f>IF(OR($A233="",$B233="",$C233=""),"",B233*'MPTO_working_3-way'!$I232)</f>
        <v>3.6877005347593586</v>
      </c>
      <c r="G233" s="48">
        <f>IF(OR($A233="",$B233="",$C233=""),"",C233*'MPTO_working_3-way'!$I232)</f>
        <v>2.2598721940029498</v>
      </c>
      <c r="H233" s="46">
        <f>IF(OR($A233="",$B233="",$C233=""),"",'MPTO_working_3-way'!E232)</f>
        <v>3.5082044314381275</v>
      </c>
      <c r="I233" s="47">
        <f>IF(OR($A233="",$B233="",$C233=""),"",'MPTO_working_3-way'!F232)</f>
        <v>3.7108506992427177</v>
      </c>
      <c r="J233" s="48">
        <f>IF(OR($A233="",$B233="",$C233=""),"",'MPTO_working_3-way'!G232)</f>
        <v>2.2448003745067884</v>
      </c>
      <c r="K233" s="46">
        <f>IF(OR($A233="",$B233="",$C233=""),"",'OddsRatio_working_3-way'!H232)</f>
        <v>3.5022428592528394</v>
      </c>
      <c r="L233" s="47">
        <f>IF(OR($A233="",$B233="",$C233=""),"",'OddsRatio_working_3-way'!I232)</f>
        <v>3.7003370856103563</v>
      </c>
      <c r="M233" s="48">
        <f>IF(OR($A233="",$B233="",$C233=""),"",'OddsRatio_working_3-way'!J232)</f>
        <v>2.2511214296264197</v>
      </c>
      <c r="N233" s="49">
        <f t="shared" si="42"/>
        <v>28.632540603248259</v>
      </c>
      <c r="O233" s="50">
        <f t="shared" si="43"/>
        <v>27.117169373549881</v>
      </c>
      <c r="P233" s="50">
        <f t="shared" si="44"/>
        <v>44.250290023201849</v>
      </c>
      <c r="Q233" t="s">
        <v>279</v>
      </c>
      <c r="R233" t="s">
        <v>85</v>
      </c>
      <c r="S233" t="s">
        <v>450</v>
      </c>
      <c r="T233" s="52">
        <v>100</v>
      </c>
      <c r="U233" s="52">
        <f t="shared" si="45"/>
        <v>70.588235294117652</v>
      </c>
      <c r="V233" s="52">
        <f t="shared" si="46"/>
        <v>72.14484679665739</v>
      </c>
      <c r="W233" s="52">
        <f t="shared" si="47"/>
        <v>54.545454545454554</v>
      </c>
      <c r="X233" s="52">
        <f t="shared" si="48"/>
        <v>73.309698657888077</v>
      </c>
      <c r="Y233" s="52">
        <f t="shared" si="49"/>
        <v>74.866310160427801</v>
      </c>
      <c r="Z233" s="52">
        <f t="shared" si="50"/>
        <v>57.266917909224979</v>
      </c>
      <c r="AA233" s="52">
        <f t="shared" si="51"/>
        <v>-2.7214633637704253</v>
      </c>
      <c r="AB233" s="52">
        <f t="shared" si="52"/>
        <v>-2.7214633637704111</v>
      </c>
      <c r="AC233" s="52">
        <f t="shared" si="53"/>
        <v>-2.7214633637704253</v>
      </c>
      <c r="AF233">
        <v>1.99</v>
      </c>
      <c r="AG233">
        <v>1.89</v>
      </c>
    </row>
    <row r="234" spans="1:33" ht="15" x14ac:dyDescent="0.25">
      <c r="A234">
        <v>2.52</v>
      </c>
      <c r="B234">
        <v>3.38</v>
      </c>
      <c r="C234">
        <v>2.93</v>
      </c>
      <c r="D234" s="45">
        <f t="shared" si="54"/>
        <v>3.39803133187222E-2</v>
      </c>
      <c r="E234" s="46">
        <f>IF(OR($A234="",$B234="",$C234=""),"",A234*'MPTO_working_3-way'!$I233)</f>
        <v>2.60563038956318</v>
      </c>
      <c r="F234" s="47">
        <f>IF(OR($A234="",$B234="",$C234=""),"",B234*'MPTO_working_3-way'!$I233)</f>
        <v>3.4948534590172811</v>
      </c>
      <c r="G234" s="48">
        <f>IF(OR($A234="",$B234="",$C234=""),"",C234*'MPTO_working_3-way'!$I233)</f>
        <v>3.029562318023856</v>
      </c>
      <c r="H234" s="46">
        <f>IF(OR($A234="",$B234="",$C234=""),"",'MPTO_working_3-way'!E233)</f>
        <v>2.5940429700222105</v>
      </c>
      <c r="I234" s="47">
        <f>IF(OR($A234="",$B234="",$C234=""),"",'MPTO_working_3-way'!F233)</f>
        <v>3.5145528505966923</v>
      </c>
      <c r="J234" s="48">
        <f>IF(OR($A234="",$B234="",$C234=""),"",'MPTO_working_3-way'!G233)</f>
        <v>3.0305770934582341</v>
      </c>
      <c r="K234" s="46">
        <f>IF(OR($A234="",$B234="",$C234=""),"",'OddsRatio_working_3-way'!H233)</f>
        <v>2.5994240657773942</v>
      </c>
      <c r="L234" s="47">
        <f>IF(OR($A234="",$B234="",$C234=""),"",'OddsRatio_working_3-way'!I233)</f>
        <v>3.5043613661514454</v>
      </c>
      <c r="M234" s="48">
        <f>IF(OR($A234="",$B234="",$C234=""),"",'OddsRatio_working_3-way'!J233)</f>
        <v>3.0308476624673495</v>
      </c>
      <c r="N234" s="49">
        <f t="shared" si="42"/>
        <v>38.378428652255806</v>
      </c>
      <c r="O234" s="50">
        <f t="shared" si="43"/>
        <v>28.613503018841609</v>
      </c>
      <c r="P234" s="50">
        <f t="shared" si="44"/>
        <v>33.00806832890261</v>
      </c>
      <c r="Q234" t="s">
        <v>280</v>
      </c>
      <c r="R234" t="s">
        <v>281</v>
      </c>
      <c r="S234" t="s">
        <v>450</v>
      </c>
      <c r="T234" s="52">
        <v>100</v>
      </c>
      <c r="U234" s="52">
        <f t="shared" si="45"/>
        <v>60.317460317460316</v>
      </c>
      <c r="V234" s="52">
        <f t="shared" si="46"/>
        <v>70.414201183431956</v>
      </c>
      <c r="W234" s="52">
        <f t="shared" si="47"/>
        <v>65.870307167235495</v>
      </c>
      <c r="X234" s="52">
        <f t="shared" si="48"/>
        <v>63.715491649332549</v>
      </c>
      <c r="Y234" s="52">
        <f t="shared" si="49"/>
        <v>73.812232515304174</v>
      </c>
      <c r="Z234" s="52">
        <f t="shared" si="50"/>
        <v>69.268338499107728</v>
      </c>
      <c r="AA234" s="52">
        <f t="shared" si="51"/>
        <v>-3.3980313318722324</v>
      </c>
      <c r="AB234" s="52">
        <f t="shared" si="52"/>
        <v>-3.3980313318722182</v>
      </c>
      <c r="AC234" s="52">
        <f t="shared" si="53"/>
        <v>-3.3980313318722324</v>
      </c>
      <c r="AF234">
        <v>2.04</v>
      </c>
      <c r="AG234">
        <v>1.84</v>
      </c>
    </row>
    <row r="235" spans="1:33" ht="15" x14ac:dyDescent="0.25">
      <c r="A235">
        <v>2.81</v>
      </c>
      <c r="B235">
        <v>3.74</v>
      </c>
      <c r="C235">
        <v>2.44</v>
      </c>
      <c r="D235" s="45">
        <f t="shared" si="54"/>
        <v>3.3087630839151894E-2</v>
      </c>
      <c r="E235" s="46">
        <f>IF(OR($A235="",$B235="",$C235=""),"",A235*'MPTO_working_3-way'!$I234)</f>
        <v>2.902976242658017</v>
      </c>
      <c r="F235" s="47">
        <f>IF(OR($A235="",$B235="",$C235=""),"",B235*'MPTO_working_3-way'!$I234)</f>
        <v>3.8637477393384283</v>
      </c>
      <c r="G235" s="48">
        <f>IF(OR($A235="",$B235="",$C235=""),"",C235*'MPTO_working_3-way'!$I234)</f>
        <v>2.5207338192475306</v>
      </c>
      <c r="H235" s="46">
        <f>IF(OR($A235="",$B235="",$C235=""),"",'MPTO_working_3-way'!E234)</f>
        <v>2.8998731017279034</v>
      </c>
      <c r="I235" s="47">
        <f>IF(OR($A235="",$B235="",$C235=""),"",'MPTO_working_3-way'!F234)</f>
        <v>3.9009095806566245</v>
      </c>
      <c r="J235" s="48">
        <f>IF(OR($A235="",$B235="",$C235=""),"",'MPTO_working_3-way'!G234)</f>
        <v>2.5074794646212077</v>
      </c>
      <c r="K235" s="46">
        <f>IF(OR($A235="",$B235="",$C235=""),"",'OddsRatio_working_3-way'!H234)</f>
        <v>2.9027835743145269</v>
      </c>
      <c r="L235" s="47">
        <f>IF(OR($A235="",$B235="",$C235=""),"",'OddsRatio_working_3-way'!I234)</f>
        <v>3.8804569025534832</v>
      </c>
      <c r="M235" s="48">
        <f>IF(OR($A235="",$B235="",$C235=""),"",'OddsRatio_working_3-way'!J234)</f>
        <v>2.5138167663054802</v>
      </c>
      <c r="N235" s="49">
        <f t="shared" si="42"/>
        <v>34.447405573129394</v>
      </c>
      <c r="O235" s="50">
        <f t="shared" si="43"/>
        <v>25.881606861094543</v>
      </c>
      <c r="P235" s="50">
        <f t="shared" si="44"/>
        <v>39.670987565776066</v>
      </c>
      <c r="Q235" t="s">
        <v>282</v>
      </c>
      <c r="R235" t="s">
        <v>283</v>
      </c>
      <c r="S235" t="s">
        <v>450</v>
      </c>
      <c r="T235" s="52">
        <v>100</v>
      </c>
      <c r="U235" s="52">
        <f t="shared" si="45"/>
        <v>64.412811387900362</v>
      </c>
      <c r="V235" s="52">
        <f t="shared" si="46"/>
        <v>73.262032085561486</v>
      </c>
      <c r="W235" s="52">
        <f t="shared" si="47"/>
        <v>59.016393442622956</v>
      </c>
      <c r="X235" s="52">
        <f t="shared" si="48"/>
        <v>67.721574471815543</v>
      </c>
      <c r="Y235" s="52">
        <f t="shared" si="49"/>
        <v>76.570795169476696</v>
      </c>
      <c r="Z235" s="52">
        <f t="shared" si="50"/>
        <v>62.325156526538137</v>
      </c>
      <c r="AA235" s="52">
        <f t="shared" si="51"/>
        <v>-3.3087630839151814</v>
      </c>
      <c r="AB235" s="52">
        <f t="shared" si="52"/>
        <v>-3.3087630839152098</v>
      </c>
      <c r="AC235" s="52">
        <f t="shared" si="53"/>
        <v>-3.3087630839151814</v>
      </c>
      <c r="AF235">
        <v>2.09</v>
      </c>
      <c r="AG235">
        <v>1.78</v>
      </c>
    </row>
    <row r="236" spans="1:33" ht="15" x14ac:dyDescent="0.25">
      <c r="A236">
        <v>3.53</v>
      </c>
      <c r="B236">
        <v>3.74</v>
      </c>
      <c r="C236">
        <v>2.0699999999999998</v>
      </c>
      <c r="D236" s="45">
        <f t="shared" si="54"/>
        <v>3.3757585564168524E-2</v>
      </c>
      <c r="E236" s="46">
        <f>IF(OR($A236="",$B236="",$C236=""),"",A236*'MPTO_working_3-way'!$I235)</f>
        <v>3.6491642770415145</v>
      </c>
      <c r="F236" s="47">
        <f>IF(OR($A236="",$B236="",$C236=""),"",B236*'MPTO_working_3-way'!$I235)</f>
        <v>3.8662533700099906</v>
      </c>
      <c r="G236" s="48">
        <f>IF(OR($A236="",$B236="",$C236=""),"",C236*'MPTO_working_3-way'!$I235)</f>
        <v>2.1398782021178286</v>
      </c>
      <c r="H236" s="46">
        <f>IF(OR($A236="",$B236="",$C236=""),"",'MPTO_working_3-way'!E235)</f>
        <v>3.6760166210118217</v>
      </c>
      <c r="I236" s="47">
        <f>IF(OR($A236="",$B236="",$C236=""),"",'MPTO_working_3-way'!F235)</f>
        <v>3.9043107986311951</v>
      </c>
      <c r="J236" s="48">
        <f>IF(OR($A236="",$B236="",$C236=""),"",'MPTO_working_3-way'!G235)</f>
        <v>2.1193658244815805</v>
      </c>
      <c r="K236" s="46">
        <f>IF(OR($A236="",$B236="",$C236=""),"",'OddsRatio_working_3-way'!H235)</f>
        <v>3.6662376262945418</v>
      </c>
      <c r="L236" s="47">
        <f>IF(OR($A236="",$B236="",$C236=""),"",'OddsRatio_working_3-way'!I235)</f>
        <v>3.887545887765631</v>
      </c>
      <c r="M236" s="48">
        <f>IF(OR($A236="",$B236="",$C236=""),"",'OddsRatio_working_3-way'!J235)</f>
        <v>2.1276182846384026</v>
      </c>
      <c r="N236" s="49">
        <f t="shared" si="42"/>
        <v>27.40353472962115</v>
      </c>
      <c r="O236" s="50">
        <f t="shared" si="43"/>
        <v>25.864833581701241</v>
      </c>
      <c r="P236" s="50">
        <f t="shared" si="44"/>
        <v>46.731631688677616</v>
      </c>
      <c r="Q236" t="s">
        <v>284</v>
      </c>
      <c r="R236" t="s">
        <v>285</v>
      </c>
      <c r="S236" t="s">
        <v>450</v>
      </c>
      <c r="T236" s="52">
        <v>100</v>
      </c>
      <c r="U236" s="52">
        <f t="shared" si="45"/>
        <v>71.671388101982998</v>
      </c>
      <c r="V236" s="52">
        <f t="shared" si="46"/>
        <v>73.262032085561486</v>
      </c>
      <c r="W236" s="52">
        <f t="shared" si="47"/>
        <v>51.690821256038639</v>
      </c>
      <c r="X236" s="52">
        <f t="shared" si="48"/>
        <v>75.047146658399853</v>
      </c>
      <c r="Y236" s="52">
        <f t="shared" si="49"/>
        <v>76.637790641978356</v>
      </c>
      <c r="Z236" s="52">
        <f t="shared" si="50"/>
        <v>55.066579812455494</v>
      </c>
      <c r="AA236" s="52">
        <f t="shared" si="51"/>
        <v>-3.3757585564168551</v>
      </c>
      <c r="AB236" s="52">
        <f t="shared" si="52"/>
        <v>-3.3757585564168693</v>
      </c>
      <c r="AC236" s="52">
        <f t="shared" si="53"/>
        <v>-3.3757585564168551</v>
      </c>
      <c r="AF236">
        <v>2.02</v>
      </c>
      <c r="AG236">
        <v>1.86</v>
      </c>
    </row>
    <row r="237" spans="1:33" ht="15" x14ac:dyDescent="0.25">
      <c r="A237">
        <v>3.34</v>
      </c>
      <c r="B237">
        <v>3.59</v>
      </c>
      <c r="C237">
        <v>2.19</v>
      </c>
      <c r="D237" s="45">
        <f t="shared" si="54"/>
        <v>3.4573734204426776E-2</v>
      </c>
      <c r="E237" s="46">
        <f>IF(OR($A237="",$B237="",$C237=""),"",A237*'MPTO_working_3-way'!$I236)</f>
        <v>3.4554762722427852</v>
      </c>
      <c r="F237" s="47">
        <f>IF(OR($A237="",$B237="",$C237=""),"",B237*'MPTO_working_3-way'!$I236)</f>
        <v>3.7141197057938919</v>
      </c>
      <c r="G237" s="48">
        <f>IF(OR($A237="",$B237="",$C237=""),"",C237*'MPTO_working_3-way'!$I236)</f>
        <v>2.2657164779076946</v>
      </c>
      <c r="H237" s="46">
        <f>IF(OR($A237="",$B237="",$C237=""),"",'MPTO_working_3-way'!E236)</f>
        <v>3.4737103749847766</v>
      </c>
      <c r="I237" s="47">
        <f>IF(OR($A237="",$B237="",$C237=""),"",'MPTO_working_3-way'!F236)</f>
        <v>3.7449402959148821</v>
      </c>
      <c r="J237" s="48">
        <f>IF(OR($A237="",$B237="",$C237=""),"",'MPTO_working_3-way'!G236)</f>
        <v>2.2467041756947044</v>
      </c>
      <c r="K237" s="46">
        <f>IF(OR($A237="",$B237="",$C237=""),"",'OddsRatio_working_3-way'!H236)</f>
        <v>3.4671141250217379</v>
      </c>
      <c r="L237" s="47">
        <f>IF(OR($A237="",$B237="",$C237=""),"",'OddsRatio_working_3-way'!I236)</f>
        <v>3.7306946939343155</v>
      </c>
      <c r="M237" s="48">
        <f>IF(OR($A237="",$B237="",$C237=""),"",'OddsRatio_working_3-way'!J236)</f>
        <v>2.2546435080238751</v>
      </c>
      <c r="N237" s="49">
        <f t="shared" si="42"/>
        <v>28.939570733933806</v>
      </c>
      <c r="O237" s="50">
        <f t="shared" si="43"/>
        <v>26.924280292852064</v>
      </c>
      <c r="P237" s="50">
        <f t="shared" si="44"/>
        <v>44.136148973214119</v>
      </c>
      <c r="Q237" t="s">
        <v>286</v>
      </c>
      <c r="R237" t="s">
        <v>287</v>
      </c>
      <c r="S237" t="s">
        <v>450</v>
      </c>
      <c r="T237" s="52">
        <v>100</v>
      </c>
      <c r="U237" s="52">
        <f t="shared" si="45"/>
        <v>70.059880239520965</v>
      </c>
      <c r="V237" s="52">
        <f t="shared" si="46"/>
        <v>72.14484679665739</v>
      </c>
      <c r="W237" s="52">
        <f t="shared" si="47"/>
        <v>54.337899543379002</v>
      </c>
      <c r="X237" s="52">
        <f t="shared" si="48"/>
        <v>73.517253659963615</v>
      </c>
      <c r="Y237" s="52">
        <f t="shared" si="49"/>
        <v>75.602220217100054</v>
      </c>
      <c r="Z237" s="52">
        <f t="shared" si="50"/>
        <v>57.795272963821667</v>
      </c>
      <c r="AA237" s="52">
        <f t="shared" si="51"/>
        <v>-3.4573734204426501</v>
      </c>
      <c r="AB237" s="52">
        <f t="shared" si="52"/>
        <v>-3.4573734204426643</v>
      </c>
      <c r="AC237" s="52">
        <f t="shared" si="53"/>
        <v>-3.4573734204426643</v>
      </c>
      <c r="AF237">
        <v>2</v>
      </c>
      <c r="AG237">
        <v>1.88</v>
      </c>
    </row>
    <row r="238" spans="1:33" ht="15" x14ac:dyDescent="0.25">
      <c r="A238">
        <v>1.54</v>
      </c>
      <c r="B238">
        <v>4.3600000000000003</v>
      </c>
      <c r="C238">
        <v>6.23</v>
      </c>
      <c r="D238" s="45">
        <f t="shared" si="54"/>
        <v>3.9222091175497908E-2</v>
      </c>
      <c r="E238" s="46">
        <f>IF(OR($A238="",$B238="",$C238=""),"",A238*'MPTO_working_3-way'!$I237)</f>
        <v>1.6004020204102669</v>
      </c>
      <c r="F238" s="47">
        <f>IF(OR($A238="",$B238="",$C238=""),"",B238*'MPTO_working_3-way'!$I237)</f>
        <v>4.5310083175251714</v>
      </c>
      <c r="G238" s="48">
        <f>IF(OR($A238="",$B238="",$C238=""),"",C238*'MPTO_working_3-way'!$I237)</f>
        <v>6.4743536280233522</v>
      </c>
      <c r="H238" s="46">
        <f>IF(OR($A238="",$B238="",$C238=""),"",'MPTO_working_3-way'!E237)</f>
        <v>1.5716434805295358</v>
      </c>
      <c r="I238" s="47">
        <f>IF(OR($A238="",$B238="",$C238=""),"",'MPTO_working_3-way'!F237)</f>
        <v>4.6235554812792854</v>
      </c>
      <c r="J238" s="48">
        <f>IF(OR($A238="",$B238="",$C238=""),"",'MPTO_working_3-way'!G237)</f>
        <v>6.7824377576406905</v>
      </c>
      <c r="K238" s="46">
        <f>IF(OR($A238="",$B238="",$C238=""),"",'OddsRatio_working_3-way'!H237)</f>
        <v>1.5810945715847946</v>
      </c>
      <c r="L238" s="47">
        <f>IF(OR($A238="",$B238="",$C238=""),"",'OddsRatio_working_3-way'!I237)</f>
        <v>4.6156995565276118</v>
      </c>
      <c r="M238" s="48">
        <f>IF(OR($A238="",$B238="",$C238=""),"",'OddsRatio_working_3-way'!J237)</f>
        <v>6.6280085359045851</v>
      </c>
      <c r="N238" s="49">
        <f t="shared" si="42"/>
        <v>62.484300022543557</v>
      </c>
      <c r="O238" s="50">
        <f t="shared" si="43"/>
        <v>22.070142668513089</v>
      </c>
      <c r="P238" s="50">
        <f t="shared" si="44"/>
        <v>15.445557308943354</v>
      </c>
      <c r="Q238" t="s">
        <v>288</v>
      </c>
      <c r="R238" t="s">
        <v>84</v>
      </c>
      <c r="S238" t="s">
        <v>450</v>
      </c>
      <c r="T238" s="52">
        <v>100</v>
      </c>
      <c r="U238" s="52">
        <f t="shared" si="45"/>
        <v>35.064935064935064</v>
      </c>
      <c r="V238" s="52">
        <f t="shared" si="46"/>
        <v>77.064220183486242</v>
      </c>
      <c r="W238" s="52">
        <f t="shared" si="47"/>
        <v>83.948635634028889</v>
      </c>
      <c r="X238" s="52">
        <f t="shared" si="48"/>
        <v>38.987144182484869</v>
      </c>
      <c r="Y238" s="52">
        <f t="shared" si="49"/>
        <v>80.98642930103604</v>
      </c>
      <c r="Z238" s="52">
        <f t="shared" si="50"/>
        <v>87.870844751578687</v>
      </c>
      <c r="AA238" s="52">
        <f t="shared" si="51"/>
        <v>-3.9222091175498051</v>
      </c>
      <c r="AB238" s="52">
        <f t="shared" si="52"/>
        <v>-3.922209117549798</v>
      </c>
      <c r="AC238" s="52">
        <f t="shared" si="53"/>
        <v>-3.922209117549798</v>
      </c>
      <c r="AF238">
        <v>1.96</v>
      </c>
      <c r="AG238">
        <v>1.91</v>
      </c>
    </row>
    <row r="239" spans="1:33" ht="15" x14ac:dyDescent="0.25">
      <c r="A239">
        <v>3.77</v>
      </c>
      <c r="B239">
        <v>3.54</v>
      </c>
      <c r="C239">
        <v>2.0499999999999998</v>
      </c>
      <c r="D239" s="45">
        <f t="shared" si="54"/>
        <v>3.5542743144915567E-2</v>
      </c>
      <c r="E239" s="46">
        <f>IF(OR($A239="",$B239="",$C239=""),"",A239*'MPTO_working_3-way'!$I238)</f>
        <v>3.9039961416563318</v>
      </c>
      <c r="F239" s="47">
        <f>IF(OR($A239="",$B239="",$C239=""),"",B239*'MPTO_working_3-way'!$I238)</f>
        <v>3.6658213107330013</v>
      </c>
      <c r="G239" s="48">
        <f>IF(OR($A239="",$B239="",$C239=""),"",C239*'MPTO_working_3-way'!$I238)</f>
        <v>2.1228626234470767</v>
      </c>
      <c r="H239" s="46">
        <f>IF(OR($A239="",$B239="",$C239=""),"",'MPTO_working_3-way'!E238)</f>
        <v>3.946261260979711</v>
      </c>
      <c r="I239" s="47">
        <f>IF(OR($A239="",$B239="",$C239=""),"",'MPTO_working_3-way'!F238)</f>
        <v>3.6949685973450794</v>
      </c>
      <c r="J239" s="48">
        <f>IF(OR($A239="",$B239="",$C239=""),"",'MPTO_working_3-way'!G238)</f>
        <v>2.1010288240186417</v>
      </c>
      <c r="K239" s="46">
        <f>IF(OR($A239="",$B239="",$C239=""),"",'OddsRatio_working_3-way'!H238)</f>
        <v>3.9276306225749309</v>
      </c>
      <c r="L239" s="47">
        <f>IF(OR($A239="",$B239="",$C239=""),"",'OddsRatio_working_3-way'!I238)</f>
        <v>3.6845421593286378</v>
      </c>
      <c r="M239" s="48">
        <f>IF(OR($A239="",$B239="",$C239=""),"",'OddsRatio_working_3-way'!J238)</f>
        <v>2.1097516800374283</v>
      </c>
      <c r="N239" s="49">
        <f t="shared" si="42"/>
        <v>25.614779413581445</v>
      </c>
      <c r="O239" s="50">
        <f t="shared" si="43"/>
        <v>27.279016494124868</v>
      </c>
      <c r="P239" s="50">
        <f t="shared" si="44"/>
        <v>47.106204092293694</v>
      </c>
      <c r="Q239" t="s">
        <v>289</v>
      </c>
      <c r="R239" t="s">
        <v>290</v>
      </c>
      <c r="S239" t="s">
        <v>450</v>
      </c>
      <c r="T239" s="52">
        <v>100</v>
      </c>
      <c r="U239" s="52">
        <f t="shared" si="45"/>
        <v>73.474801061007966</v>
      </c>
      <c r="V239" s="52">
        <f t="shared" si="46"/>
        <v>71.751412429378533</v>
      </c>
      <c r="W239" s="52">
        <f t="shared" si="47"/>
        <v>51.219512195121943</v>
      </c>
      <c r="X239" s="52">
        <f t="shared" si="48"/>
        <v>77.029075375499517</v>
      </c>
      <c r="Y239" s="52">
        <f t="shared" si="49"/>
        <v>75.305686743870098</v>
      </c>
      <c r="Z239" s="52">
        <f t="shared" si="50"/>
        <v>54.773786509613508</v>
      </c>
      <c r="AA239" s="52">
        <f t="shared" si="51"/>
        <v>-3.5542743144915505</v>
      </c>
      <c r="AB239" s="52">
        <f t="shared" si="52"/>
        <v>-3.5542743144915647</v>
      </c>
      <c r="AC239" s="52">
        <f t="shared" si="53"/>
        <v>-3.5542743144915647</v>
      </c>
      <c r="AF239">
        <v>2.17</v>
      </c>
      <c r="AG239">
        <v>1.73</v>
      </c>
    </row>
    <row r="240" spans="1:33" ht="15" x14ac:dyDescent="0.25">
      <c r="A240">
        <v>1.71</v>
      </c>
      <c r="B240">
        <v>3.86</v>
      </c>
      <c r="C240">
        <v>5.19</v>
      </c>
      <c r="D240" s="45">
        <f t="shared" si="54"/>
        <v>3.6540906510688531E-2</v>
      </c>
      <c r="E240" s="46">
        <f>IF(OR($A240="",$B240="",$C240=""),"",A240*'MPTO_working_3-way'!$I239)</f>
        <v>1.7724849501332773</v>
      </c>
      <c r="F240" s="47">
        <f>IF(OR($A240="",$B240="",$C240=""),"",B240*'MPTO_working_3-way'!$I239)</f>
        <v>4.0010478991312572</v>
      </c>
      <c r="G240" s="48">
        <f>IF(OR($A240="",$B240="",$C240=""),"",C240*'MPTO_working_3-way'!$I239)</f>
        <v>5.379647304790474</v>
      </c>
      <c r="H240" s="46">
        <f>IF(OR($A240="",$B240="",$C240=""),"",'MPTO_working_3-way'!E239)</f>
        <v>1.7463740314224949</v>
      </c>
      <c r="I240" s="47">
        <f>IF(OR($A240="",$B240="",$C240=""),"",'MPTO_working_3-way'!F239)</f>
        <v>4.0504351214842726</v>
      </c>
      <c r="J240" s="48">
        <f>IF(OR($A240="",$B240="",$C240=""),"",'MPTO_working_3-way'!G239)</f>
        <v>5.5402298887752863</v>
      </c>
      <c r="K240" s="46">
        <f>IF(OR($A240="",$B240="",$C240=""),"",'OddsRatio_working_3-way'!H239)</f>
        <v>1.7557109365574004</v>
      </c>
      <c r="L240" s="47">
        <f>IF(OR($A240="",$B240="",$C240=""),"",'OddsRatio_working_3-way'!I239)</f>
        <v>4.0441313782453028</v>
      </c>
      <c r="M240" s="48">
        <f>IF(OR($A240="",$B240="",$C240=""),"",'OddsRatio_working_3-way'!J239)</f>
        <v>5.4597589072894488</v>
      </c>
      <c r="N240" s="49">
        <f t="shared" si="42"/>
        <v>56.417968452979395</v>
      </c>
      <c r="O240" s="50">
        <f t="shared" si="43"/>
        <v>24.99345234574994</v>
      </c>
      <c r="P240" s="50">
        <f t="shared" si="44"/>
        <v>18.588579201270665</v>
      </c>
      <c r="Q240" t="s">
        <v>291</v>
      </c>
      <c r="R240" t="s">
        <v>292</v>
      </c>
      <c r="S240" t="s">
        <v>450</v>
      </c>
      <c r="T240" s="52">
        <v>100</v>
      </c>
      <c r="U240" s="52">
        <f t="shared" si="45"/>
        <v>41.520467836257311</v>
      </c>
      <c r="V240" s="52">
        <f t="shared" si="46"/>
        <v>74.093264248704671</v>
      </c>
      <c r="W240" s="52">
        <f t="shared" si="47"/>
        <v>80.732177263969163</v>
      </c>
      <c r="X240" s="52">
        <f t="shared" si="48"/>
        <v>45.174558487326166</v>
      </c>
      <c r="Y240" s="52">
        <f t="shared" si="49"/>
        <v>77.747354899773512</v>
      </c>
      <c r="Z240" s="52">
        <f t="shared" si="50"/>
        <v>84.386267915038033</v>
      </c>
      <c r="AA240" s="52">
        <f t="shared" si="51"/>
        <v>-3.6540906510688558</v>
      </c>
      <c r="AB240" s="52">
        <f t="shared" si="52"/>
        <v>-3.6540906510688416</v>
      </c>
      <c r="AC240" s="52">
        <f t="shared" si="53"/>
        <v>-3.65409065106887</v>
      </c>
      <c r="AF240">
        <v>1.91</v>
      </c>
      <c r="AG240">
        <v>1.96</v>
      </c>
    </row>
    <row r="241" spans="1:33" ht="15" x14ac:dyDescent="0.25">
      <c r="A241">
        <v>3</v>
      </c>
      <c r="B241">
        <v>3.48</v>
      </c>
      <c r="C241">
        <v>2.42</v>
      </c>
      <c r="D241" s="45">
        <f t="shared" si="54"/>
        <v>3.3912795668281426E-2</v>
      </c>
      <c r="E241" s="46">
        <f>IF(OR($A241="",$B241="",$C241=""),"",A241*'MPTO_working_3-way'!$I240)</f>
        <v>3.1017383870048443</v>
      </c>
      <c r="F241" s="47">
        <f>IF(OR($A241="",$B241="",$C241=""),"",B241*'MPTO_working_3-way'!$I240)</f>
        <v>3.5980165289256192</v>
      </c>
      <c r="G241" s="48">
        <f>IF(OR($A241="",$B241="",$C241=""),"",C241*'MPTO_working_3-way'!$I240)</f>
        <v>2.5020689655172408</v>
      </c>
      <c r="H241" s="46">
        <f>IF(OR($A241="",$B241="",$C241=""),"",'MPTO_working_3-way'!E240)</f>
        <v>3.1053097345132739</v>
      </c>
      <c r="I241" s="47">
        <f>IF(OR($A241="",$B241="",$C241=""),"",'MPTO_working_3-way'!F240)</f>
        <v>3.6225051617343418</v>
      </c>
      <c r="J241" s="48">
        <f>IF(OR($A241="",$B241="",$C241=""),"",'MPTO_working_3-way'!G240)</f>
        <v>2.488064287402505</v>
      </c>
      <c r="K241" s="46">
        <f>IF(OR($A241="",$B241="",$C241=""),"",'OddsRatio_working_3-way'!H240)</f>
        <v>3.1047701501821687</v>
      </c>
      <c r="L241" s="47">
        <f>IF(OR($A241="",$B241="",$C241=""),"",'OddsRatio_working_3-way'!I240)</f>
        <v>3.6099149862258888</v>
      </c>
      <c r="M241" s="48">
        <f>IF(OR($A241="",$B241="",$C241=""),"",'OddsRatio_working_3-way'!J240)</f>
        <v>2.4943868066293393</v>
      </c>
      <c r="N241" s="49">
        <f t="shared" si="42"/>
        <v>32.239985299522239</v>
      </c>
      <c r="O241" s="50">
        <f t="shared" si="43"/>
        <v>27.793090775450207</v>
      </c>
      <c r="P241" s="50">
        <f t="shared" si="44"/>
        <v>39.966923925027572</v>
      </c>
      <c r="Q241" t="s">
        <v>293</v>
      </c>
      <c r="R241" t="s">
        <v>294</v>
      </c>
      <c r="S241" t="s">
        <v>450</v>
      </c>
      <c r="T241" s="52">
        <v>100</v>
      </c>
      <c r="U241" s="52">
        <f t="shared" si="45"/>
        <v>66.666666666666657</v>
      </c>
      <c r="V241" s="52">
        <f t="shared" si="46"/>
        <v>71.264367816091948</v>
      </c>
      <c r="W241" s="52">
        <f t="shared" si="47"/>
        <v>58.677685950413228</v>
      </c>
      <c r="X241" s="52">
        <f t="shared" si="48"/>
        <v>70.057946233494818</v>
      </c>
      <c r="Y241" s="52">
        <f t="shared" si="49"/>
        <v>74.655647382920108</v>
      </c>
      <c r="Z241" s="52">
        <f t="shared" si="50"/>
        <v>62.068965517241367</v>
      </c>
      <c r="AA241" s="52">
        <f t="shared" si="51"/>
        <v>-3.3912795668281603</v>
      </c>
      <c r="AB241" s="52">
        <f t="shared" si="52"/>
        <v>-3.3912795668281603</v>
      </c>
      <c r="AC241" s="52">
        <f t="shared" si="53"/>
        <v>-3.391279566828139</v>
      </c>
      <c r="AF241">
        <v>1.89</v>
      </c>
      <c r="AG241">
        <v>1.98</v>
      </c>
    </row>
    <row r="242" spans="1:33" ht="15" x14ac:dyDescent="0.25">
      <c r="A242">
        <v>3.26</v>
      </c>
      <c r="B242">
        <v>3.7</v>
      </c>
      <c r="C242">
        <v>2.19</v>
      </c>
      <c r="D242" s="45">
        <f t="shared" si="54"/>
        <v>3.3639741094148912E-2</v>
      </c>
      <c r="E242" s="46">
        <f>IF(OR($A242="",$B242="",$C242=""),"",A242*'MPTO_working_3-way'!$I241)</f>
        <v>3.3696655559669253</v>
      </c>
      <c r="F242" s="47">
        <f>IF(OR($A242="",$B242="",$C242=""),"",B242*'MPTO_working_3-way'!$I241)</f>
        <v>3.8244670420483513</v>
      </c>
      <c r="G242" s="48">
        <f>IF(OR($A242="",$B242="",$C242=""),"",C242*'MPTO_working_3-way'!$I241)</f>
        <v>2.2636710329961862</v>
      </c>
      <c r="H242" s="46">
        <f>IF(OR($A242="",$B242="",$C242=""),"",'MPTO_working_3-way'!E241)</f>
        <v>3.3836914687122919</v>
      </c>
      <c r="I242" s="47">
        <f>IF(OR($A242="",$B242="",$C242=""),"",'MPTO_working_3-way'!F241)</f>
        <v>3.860153982692291</v>
      </c>
      <c r="J242" s="48">
        <f>IF(OR($A242="",$B242="",$C242=""),"",'MPTO_working_3-way'!G241)</f>
        <v>2.245133774801416</v>
      </c>
      <c r="K242" s="46">
        <f>IF(OR($A242="",$B242="",$C242=""),"",'OddsRatio_working_3-way'!H241)</f>
        <v>3.3794960027898395</v>
      </c>
      <c r="L242" s="47">
        <f>IF(OR($A242="",$B242="",$C242=""),"",'OddsRatio_working_3-way'!I241)</f>
        <v>3.8427607112975966</v>
      </c>
      <c r="M242" s="48">
        <f>IF(OR($A242="",$B242="",$C242=""),"",'OddsRatio_working_3-way'!J241)</f>
        <v>2.252920461645977</v>
      </c>
      <c r="N242" s="49">
        <f t="shared" si="42"/>
        <v>29.676535649931886</v>
      </c>
      <c r="O242" s="50">
        <f t="shared" si="43"/>
        <v>26.147434113183227</v>
      </c>
      <c r="P242" s="50">
        <f t="shared" si="44"/>
        <v>44.176030236884898</v>
      </c>
      <c r="Q242" t="s">
        <v>295</v>
      </c>
      <c r="R242" t="s">
        <v>43</v>
      </c>
      <c r="S242" t="s">
        <v>450</v>
      </c>
      <c r="T242" s="52">
        <v>100</v>
      </c>
      <c r="U242" s="52">
        <f t="shared" si="45"/>
        <v>69.325153374233125</v>
      </c>
      <c r="V242" s="52">
        <f t="shared" si="46"/>
        <v>72.972972972972968</v>
      </c>
      <c r="W242" s="52">
        <f t="shared" si="47"/>
        <v>54.337899543379002</v>
      </c>
      <c r="X242" s="52">
        <f t="shared" si="48"/>
        <v>72.689127483648036</v>
      </c>
      <c r="Y242" s="52">
        <f t="shared" si="49"/>
        <v>76.33694708238788</v>
      </c>
      <c r="Z242" s="52">
        <f t="shared" si="50"/>
        <v>57.701873652793893</v>
      </c>
      <c r="AA242" s="52">
        <f t="shared" si="51"/>
        <v>-3.3639741094149116</v>
      </c>
      <c r="AB242" s="52">
        <f t="shared" si="52"/>
        <v>-3.3639741094149116</v>
      </c>
      <c r="AC242" s="52">
        <f t="shared" si="53"/>
        <v>-3.3639741094148903</v>
      </c>
      <c r="AF242">
        <v>1.99</v>
      </c>
      <c r="AG242">
        <v>1.88</v>
      </c>
    </row>
    <row r="243" spans="1:33" ht="15" x14ac:dyDescent="0.25">
      <c r="A243">
        <v>3.52</v>
      </c>
      <c r="B243">
        <v>3.69</v>
      </c>
      <c r="C243">
        <v>2.09</v>
      </c>
      <c r="D243" s="45">
        <f t="shared" si="54"/>
        <v>3.3562518639540517E-2</v>
      </c>
      <c r="E243" s="46">
        <f>IF(OR($A243="",$B243="",$C243=""),"",A243*'MPTO_working_3-way'!$I242)</f>
        <v>3.6381400656111826</v>
      </c>
      <c r="F243" s="47">
        <f>IF(OR($A243="",$B243="",$C243=""),"",B243*'MPTO_working_3-way'!$I242)</f>
        <v>3.8138456937799043</v>
      </c>
      <c r="G243" s="48">
        <f>IF(OR($A243="",$B243="",$C243=""),"",C243*'MPTO_working_3-way'!$I242)</f>
        <v>2.1601456639566394</v>
      </c>
      <c r="H243" s="46">
        <f>IF(OR($A243="",$B243="",$C243=""),"",'MPTO_working_3-way'!E242)</f>
        <v>3.6643002229182096</v>
      </c>
      <c r="I243" s="47">
        <f>IF(OR($A243="",$B243="",$C243=""),"",'MPTO_working_3-way'!F242)</f>
        <v>3.8488894618969294</v>
      </c>
      <c r="J243" s="48">
        <f>IF(OR($A243="",$B243="",$C243=""),"",'MPTO_working_3-way'!G242)</f>
        <v>2.1400381318845221</v>
      </c>
      <c r="K243" s="46">
        <f>IF(OR($A243="",$B243="",$C243=""),"",'OddsRatio_working_3-way'!H242)</f>
        <v>3.6544981382766415</v>
      </c>
      <c r="L243" s="47">
        <f>IF(OR($A243="",$B243="",$C243=""),"",'OddsRatio_working_3-way'!I242)</f>
        <v>3.8335714253826048</v>
      </c>
      <c r="M243" s="48">
        <f>IF(OR($A243="",$B243="",$C243=""),"",'OddsRatio_working_3-way'!J242)</f>
        <v>2.1481757820323564</v>
      </c>
      <c r="N243" s="49">
        <f t="shared" si="42"/>
        <v>27.486572313482572</v>
      </c>
      <c r="O243" s="50">
        <f t="shared" si="43"/>
        <v>26.220253263809933</v>
      </c>
      <c r="P243" s="50">
        <f t="shared" si="44"/>
        <v>46.293174422707494</v>
      </c>
      <c r="Q243" t="s">
        <v>296</v>
      </c>
      <c r="R243" t="s">
        <v>297</v>
      </c>
      <c r="S243" t="s">
        <v>450</v>
      </c>
      <c r="T243" s="52">
        <v>100</v>
      </c>
      <c r="U243" s="52">
        <f t="shared" si="45"/>
        <v>71.590909090909093</v>
      </c>
      <c r="V243" s="52">
        <f t="shared" si="46"/>
        <v>72.899728997289984</v>
      </c>
      <c r="W243" s="52">
        <f t="shared" si="47"/>
        <v>52.153110047846894</v>
      </c>
      <c r="X243" s="52">
        <f t="shared" si="48"/>
        <v>74.947160954863151</v>
      </c>
      <c r="Y243" s="52">
        <f t="shared" si="49"/>
        <v>76.255980861244026</v>
      </c>
      <c r="Z243" s="52">
        <f t="shared" si="50"/>
        <v>55.509361911800937</v>
      </c>
      <c r="AA243" s="52">
        <f t="shared" si="51"/>
        <v>-3.3562518639540571</v>
      </c>
      <c r="AB243" s="52">
        <f t="shared" si="52"/>
        <v>-3.3562518639540428</v>
      </c>
      <c r="AC243" s="52">
        <f t="shared" si="53"/>
        <v>-3.3562518639540428</v>
      </c>
      <c r="AF243">
        <v>1.94</v>
      </c>
      <c r="AG243">
        <v>1.93</v>
      </c>
    </row>
    <row r="244" spans="1:33" ht="15" x14ac:dyDescent="0.25">
      <c r="A244">
        <v>2.35</v>
      </c>
      <c r="B244">
        <v>3.29</v>
      </c>
      <c r="C244">
        <v>3.29</v>
      </c>
      <c r="D244" s="45">
        <f t="shared" si="54"/>
        <v>3.3434650455927084E-2</v>
      </c>
      <c r="E244" s="46">
        <f>IF(OR($A244="",$B244="",$C244=""),"",A244*'MPTO_working_3-way'!$I243)</f>
        <v>2.4285714285714288</v>
      </c>
      <c r="F244" s="47">
        <f>IF(OR($A244="",$B244="",$C244=""),"",B244*'MPTO_working_3-way'!$I243)</f>
        <v>3.4000000000000004</v>
      </c>
      <c r="G244" s="48">
        <f>IF(OR($A244="",$B244="",$C244=""),"",C244*'MPTO_working_3-way'!$I243)</f>
        <v>3.4000000000000004</v>
      </c>
      <c r="H244" s="46">
        <f>IF(OR($A244="",$B244="",$C244=""),"",'MPTO_working_3-way'!E243)</f>
        <v>2.4132029339853305</v>
      </c>
      <c r="I244" s="47">
        <f>IF(OR($A244="",$B244="",$C244=""),"",'MPTO_working_3-way'!F243)</f>
        <v>3.4152249134948103</v>
      </c>
      <c r="J244" s="48">
        <f>IF(OR($A244="",$B244="",$C244=""),"",'MPTO_working_3-way'!G243)</f>
        <v>3.4152249134948103</v>
      </c>
      <c r="K244" s="46">
        <f>IF(OR($A244="",$B244="",$C244=""),"",'OddsRatio_working_3-way'!H243)</f>
        <v>2.4198921090778032</v>
      </c>
      <c r="L244" s="47">
        <f>IF(OR($A244="",$B244="",$C244=""),"",'OddsRatio_working_3-way'!I243)</f>
        <v>3.4085577257690143</v>
      </c>
      <c r="M244" s="48">
        <f>IF(OR($A244="",$B244="",$C244=""),"",'OddsRatio_working_3-way'!J243)</f>
        <v>3.4085577257690143</v>
      </c>
      <c r="N244" s="49">
        <f t="shared" si="42"/>
        <v>41.17647058823529</v>
      </c>
      <c r="O244" s="50">
        <f t="shared" si="43"/>
        <v>29.411764705882348</v>
      </c>
      <c r="P244" s="50">
        <f t="shared" si="44"/>
        <v>29.411764705882348</v>
      </c>
      <c r="Q244" t="s">
        <v>298</v>
      </c>
      <c r="R244" t="s">
        <v>299</v>
      </c>
      <c r="S244" t="s">
        <v>450</v>
      </c>
      <c r="T244" s="52">
        <v>100</v>
      </c>
      <c r="U244" s="52">
        <f t="shared" si="45"/>
        <v>57.446808510638299</v>
      </c>
      <c r="V244" s="52">
        <f t="shared" si="46"/>
        <v>69.6048632218845</v>
      </c>
      <c r="W244" s="52">
        <f t="shared" si="47"/>
        <v>69.6048632218845</v>
      </c>
      <c r="X244" s="52">
        <f t="shared" si="48"/>
        <v>60.790273556231</v>
      </c>
      <c r="Y244" s="52">
        <f t="shared" si="49"/>
        <v>72.948328267477208</v>
      </c>
      <c r="Z244" s="52">
        <f t="shared" si="50"/>
        <v>72.948328267477208</v>
      </c>
      <c r="AA244" s="52">
        <f t="shared" si="51"/>
        <v>-3.3434650455927013</v>
      </c>
      <c r="AB244" s="52">
        <f t="shared" si="52"/>
        <v>-3.3434650455927084</v>
      </c>
      <c r="AC244" s="52">
        <f t="shared" si="53"/>
        <v>-3.3434650455927084</v>
      </c>
      <c r="AF244">
        <v>2.06</v>
      </c>
      <c r="AG244">
        <v>1.83</v>
      </c>
    </row>
    <row r="245" spans="1:33" ht="15" x14ac:dyDescent="0.25">
      <c r="A245">
        <v>2.78</v>
      </c>
      <c r="B245">
        <v>3.42</v>
      </c>
      <c r="C245">
        <v>2.63</v>
      </c>
      <c r="D245" s="45">
        <f t="shared" si="54"/>
        <v>3.2338027916670065E-2</v>
      </c>
      <c r="E245" s="46">
        <f>IF(OR($A245="",$B245="",$C245=""),"",A245*'MPTO_working_3-way'!$I244)</f>
        <v>2.8698997176083427</v>
      </c>
      <c r="F245" s="47">
        <f>IF(OR($A245="",$B245="",$C245=""),"",B245*'MPTO_working_3-way'!$I244)</f>
        <v>3.5305960554750118</v>
      </c>
      <c r="G245" s="48">
        <f>IF(OR($A245="",$B245="",$C245=""),"",C245*'MPTO_working_3-way'!$I244)</f>
        <v>2.7150490134208423</v>
      </c>
      <c r="H245" s="46">
        <f>IF(OR($A245="",$B245="",$C245=""),"",'MPTO_working_3-way'!E244)</f>
        <v>2.8658806194629816</v>
      </c>
      <c r="I245" s="47">
        <f>IF(OR($A245="",$B245="",$C245=""),"",'MPTO_working_3-way'!F244)</f>
        <v>3.5509053759829072</v>
      </c>
      <c r="J245" s="48">
        <f>IF(OR($A245="",$B245="",$C245=""),"",'MPTO_working_3-way'!G244)</f>
        <v>2.7067350484885213</v>
      </c>
      <c r="K245" s="46">
        <f>IF(OR($A245="",$B245="",$C245=""),"",'OddsRatio_working_3-way'!H244)</f>
        <v>2.8683207270956173</v>
      </c>
      <c r="L245" s="47">
        <f>IF(OR($A245="",$B245="",$C245=""),"",'OddsRatio_working_3-way'!I244)</f>
        <v>3.5400764941412328</v>
      </c>
      <c r="M245" s="48">
        <f>IF(OR($A245="",$B245="",$C245=""),"",'OddsRatio_working_3-way'!J244)</f>
        <v>2.7108779691943017</v>
      </c>
      <c r="N245" s="49">
        <f t="shared" si="42"/>
        <v>34.844423094802742</v>
      </c>
      <c r="O245" s="50">
        <f t="shared" si="43"/>
        <v>28.3238292992841</v>
      </c>
      <c r="P245" s="50">
        <f t="shared" si="44"/>
        <v>36.831747605913165</v>
      </c>
      <c r="Q245" t="s">
        <v>300</v>
      </c>
      <c r="R245" t="s">
        <v>301</v>
      </c>
      <c r="S245" t="s">
        <v>450</v>
      </c>
      <c r="T245" s="52">
        <v>100</v>
      </c>
      <c r="U245" s="52">
        <f t="shared" si="45"/>
        <v>64.02877697841727</v>
      </c>
      <c r="V245" s="52">
        <f t="shared" si="46"/>
        <v>70.760233918128648</v>
      </c>
      <c r="W245" s="52">
        <f t="shared" si="47"/>
        <v>61.977186311787079</v>
      </c>
      <c r="X245" s="52">
        <f t="shared" si="48"/>
        <v>67.262579770084272</v>
      </c>
      <c r="Y245" s="52">
        <f t="shared" si="49"/>
        <v>73.994036709795679</v>
      </c>
      <c r="Z245" s="52">
        <f t="shared" si="50"/>
        <v>65.210989103454082</v>
      </c>
      <c r="AA245" s="52">
        <f t="shared" si="51"/>
        <v>-3.2338027916670029</v>
      </c>
      <c r="AB245" s="52">
        <f t="shared" si="52"/>
        <v>-3.2338027916670313</v>
      </c>
      <c r="AC245" s="52">
        <f t="shared" si="53"/>
        <v>-3.2338027916670029</v>
      </c>
      <c r="AF245">
        <v>2.02</v>
      </c>
      <c r="AG245">
        <v>1.85</v>
      </c>
    </row>
    <row r="246" spans="1:33" ht="15" x14ac:dyDescent="0.25">
      <c r="A246">
        <v>2.63</v>
      </c>
      <c r="B246">
        <v>3.45</v>
      </c>
      <c r="C246">
        <v>2.76</v>
      </c>
      <c r="D246" s="45">
        <f t="shared" si="54"/>
        <v>3.240204992560769E-2</v>
      </c>
      <c r="E246" s="46">
        <f>IF(OR($A246="",$B246="",$C246=""),"",A246*'MPTO_working_3-way'!$I245)</f>
        <v>2.715217391304348</v>
      </c>
      <c r="F246" s="47">
        <f>IF(OR($A246="",$B246="",$C246=""),"",B246*'MPTO_working_3-way'!$I245)</f>
        <v>3.5617870722433467</v>
      </c>
      <c r="G246" s="48">
        <f>IF(OR($A246="",$B246="",$C246=""),"",C246*'MPTO_working_3-way'!$I245)</f>
        <v>2.8494296577946772</v>
      </c>
      <c r="H246" s="46">
        <f>IF(OR($A246="",$B246="",$C246=""),"",'MPTO_working_3-way'!E245)</f>
        <v>2.7068914081145588</v>
      </c>
      <c r="I246" s="47">
        <f>IF(OR($A246="",$B246="",$C246=""),"",'MPTO_working_3-way'!F245)</f>
        <v>3.5835308056872051</v>
      </c>
      <c r="J246" s="48">
        <f>IF(OR($A246="",$B246="",$C246=""),"",'MPTO_working_3-way'!G245)</f>
        <v>2.8448032606991696</v>
      </c>
      <c r="K246" s="46">
        <f>IF(OR($A246="",$B246="",$C246=""),"",'OddsRatio_working_3-way'!H245)</f>
        <v>2.7110844030187611</v>
      </c>
      <c r="L246" s="47">
        <f>IF(OR($A246="",$B246="",$C246=""),"",'OddsRatio_working_3-way'!I245)</f>
        <v>3.5718753296907755</v>
      </c>
      <c r="M246" s="48">
        <f>IF(OR($A246="",$B246="",$C246=""),"",'OddsRatio_working_3-way'!J245)</f>
        <v>2.8475512572472508</v>
      </c>
      <c r="N246" s="49">
        <f t="shared" si="42"/>
        <v>36.829463570856689</v>
      </c>
      <c r="O246" s="50">
        <f t="shared" si="43"/>
        <v>28.075793968508133</v>
      </c>
      <c r="P246" s="50">
        <f t="shared" si="44"/>
        <v>35.094742460635167</v>
      </c>
      <c r="Q246" t="s">
        <v>302</v>
      </c>
      <c r="R246" t="s">
        <v>303</v>
      </c>
      <c r="S246" t="s">
        <v>450</v>
      </c>
      <c r="T246" s="52">
        <v>100</v>
      </c>
      <c r="U246" s="52">
        <f t="shared" si="45"/>
        <v>61.977186311787079</v>
      </c>
      <c r="V246" s="52">
        <f t="shared" si="46"/>
        <v>71.014492753623188</v>
      </c>
      <c r="W246" s="52">
        <f t="shared" si="47"/>
        <v>63.768115942028999</v>
      </c>
      <c r="X246" s="52">
        <f t="shared" si="48"/>
        <v>65.217391304347828</v>
      </c>
      <c r="Y246" s="52">
        <f t="shared" si="49"/>
        <v>74.25469774618395</v>
      </c>
      <c r="Z246" s="52">
        <f t="shared" si="50"/>
        <v>67.008320934589747</v>
      </c>
      <c r="AA246" s="52">
        <f t="shared" si="51"/>
        <v>-3.2402049925607486</v>
      </c>
      <c r="AB246" s="52">
        <f t="shared" si="52"/>
        <v>-3.2402049925607628</v>
      </c>
      <c r="AC246" s="52">
        <f t="shared" si="53"/>
        <v>-3.2402049925607486</v>
      </c>
      <c r="AF246">
        <v>1.93</v>
      </c>
      <c r="AG246">
        <v>1.94</v>
      </c>
    </row>
    <row r="247" spans="1:33" ht="15" x14ac:dyDescent="0.25">
      <c r="A247">
        <v>2.71</v>
      </c>
      <c r="B247">
        <v>3.09</v>
      </c>
      <c r="C247">
        <v>2.94</v>
      </c>
      <c r="D247" s="45">
        <f t="shared" si="54"/>
        <v>3.2764339927924713E-2</v>
      </c>
      <c r="E247" s="46">
        <f>IF(OR($A247="",$B247="",$C247=""),"",A247*'MPTO_working_3-way'!$I246)</f>
        <v>2.798791361204676</v>
      </c>
      <c r="F247" s="47">
        <f>IF(OR($A247="",$B247="",$C247=""),"",B247*'MPTO_working_3-way'!$I246)</f>
        <v>3.1912418103772873</v>
      </c>
      <c r="G247" s="48">
        <f>IF(OR($A247="",$B247="",$C247=""),"",C247*'MPTO_working_3-way'!$I246)</f>
        <v>3.0363271593880987</v>
      </c>
      <c r="H247" s="46">
        <f>IF(OR($A247="",$B247="",$C247=""),"",'MPTO_working_3-way'!E246)</f>
        <v>2.7926545324364809</v>
      </c>
      <c r="I247" s="47">
        <f>IF(OR($A247="",$B247="",$C247=""),"",'MPTO_working_3-way'!F246)</f>
        <v>3.1979211074541318</v>
      </c>
      <c r="J247" s="48">
        <f>IF(OR($A247="",$B247="",$C247=""),"",'MPTO_working_3-way'!G246)</f>
        <v>3.0375322855385218</v>
      </c>
      <c r="K247" s="46">
        <f>IF(OR($A247="",$B247="",$C247=""),"",'OddsRatio_working_3-way'!H246)</f>
        <v>2.7955758058097668</v>
      </c>
      <c r="L247" s="47">
        <f>IF(OR($A247="",$B247="",$C247=""),"",'OddsRatio_working_3-way'!I246)</f>
        <v>3.1945926515452712</v>
      </c>
      <c r="M247" s="48">
        <f>IF(OR($A247="",$B247="",$C247=""),"",'OddsRatio_working_3-way'!J246)</f>
        <v>3.0370860019128356</v>
      </c>
      <c r="N247" s="49">
        <f t="shared" si="42"/>
        <v>35.729708682878481</v>
      </c>
      <c r="O247" s="50">
        <f t="shared" si="43"/>
        <v>31.335763925760741</v>
      </c>
      <c r="P247" s="50">
        <f t="shared" si="44"/>
        <v>32.934527391360781</v>
      </c>
      <c r="Q247" t="s">
        <v>304</v>
      </c>
      <c r="R247" t="s">
        <v>305</v>
      </c>
      <c r="S247" t="s">
        <v>450</v>
      </c>
      <c r="T247" s="52">
        <v>100</v>
      </c>
      <c r="U247" s="52">
        <f t="shared" si="45"/>
        <v>63.099630996309962</v>
      </c>
      <c r="V247" s="52">
        <f t="shared" si="46"/>
        <v>67.637540453074436</v>
      </c>
      <c r="W247" s="52">
        <f t="shared" si="47"/>
        <v>65.986394557823132</v>
      </c>
      <c r="X247" s="52">
        <f t="shared" si="48"/>
        <v>66.376064989102446</v>
      </c>
      <c r="Y247" s="52">
        <f t="shared" si="49"/>
        <v>70.913974445866913</v>
      </c>
      <c r="Z247" s="52">
        <f t="shared" si="50"/>
        <v>69.262828550615609</v>
      </c>
      <c r="AA247" s="52">
        <f t="shared" si="51"/>
        <v>-3.2764339927924837</v>
      </c>
      <c r="AB247" s="52">
        <f t="shared" si="52"/>
        <v>-3.2764339927924766</v>
      </c>
      <c r="AC247" s="52">
        <f t="shared" si="53"/>
        <v>-3.2764339927924766</v>
      </c>
      <c r="AF247">
        <v>2.46</v>
      </c>
      <c r="AG247">
        <v>1.58</v>
      </c>
    </row>
    <row r="248" spans="1:33" ht="15" x14ac:dyDescent="0.25">
      <c r="A248">
        <v>2.7</v>
      </c>
      <c r="B248">
        <v>3.25</v>
      </c>
      <c r="C248">
        <v>2.82</v>
      </c>
      <c r="D248" s="45">
        <f t="shared" si="54"/>
        <v>3.26726071406922E-2</v>
      </c>
      <c r="E248" s="46">
        <f>IF(OR($A248="",$B248="",$C248=""),"",A248*'MPTO_working_3-way'!$I247)</f>
        <v>2.7882160392798689</v>
      </c>
      <c r="F248" s="47">
        <f>IF(OR($A248="",$B248="",$C248=""),"",B248*'MPTO_working_3-way'!$I247)</f>
        <v>3.3561859732072499</v>
      </c>
      <c r="G248" s="48">
        <f>IF(OR($A248="",$B248="",$C248=""),"",C248*'MPTO_working_3-way'!$I247)</f>
        <v>2.9121367521367518</v>
      </c>
      <c r="H248" s="46">
        <f>IF(OR($A248="",$B248="",$C248=""),"",'MPTO_working_3-way'!E247)</f>
        <v>2.7817997864088584</v>
      </c>
      <c r="I248" s="47">
        <f>IF(OR($A248="",$B248="",$C248=""),"",'MPTO_working_3-way'!F247)</f>
        <v>3.3692559057798355</v>
      </c>
      <c r="J248" s="48">
        <f>IF(OR($A248="",$B248="",$C248=""),"",'MPTO_working_3-way'!G247)</f>
        <v>2.9093527717359353</v>
      </c>
      <c r="K248" s="46">
        <f>IF(OR($A248="",$B248="",$C248=""),"",'OddsRatio_working_3-way'!H247)</f>
        <v>2.7849698087140284</v>
      </c>
      <c r="L248" s="47">
        <f>IF(OR($A248="",$B248="",$C248=""),"",'OddsRatio_working_3-way'!I247)</f>
        <v>3.3624600409450376</v>
      </c>
      <c r="M248" s="48">
        <f>IF(OR($A248="",$B248="",$C248=""),"",'OddsRatio_working_3-way'!J247)</f>
        <v>2.9109676775644306</v>
      </c>
      <c r="N248" s="49">
        <f t="shared" si="42"/>
        <v>35.86522657900916</v>
      </c>
      <c r="O248" s="50">
        <f t="shared" si="43"/>
        <v>29.795726696407609</v>
      </c>
      <c r="P248" s="50">
        <f t="shared" si="44"/>
        <v>34.339046724583241</v>
      </c>
      <c r="Q248" t="s">
        <v>306</v>
      </c>
      <c r="R248" t="s">
        <v>307</v>
      </c>
      <c r="S248" t="s">
        <v>450</v>
      </c>
      <c r="T248" s="52">
        <v>100</v>
      </c>
      <c r="U248" s="52">
        <f t="shared" si="45"/>
        <v>62.962962962962962</v>
      </c>
      <c r="V248" s="52">
        <f t="shared" si="46"/>
        <v>69.230769230769241</v>
      </c>
      <c r="W248" s="52">
        <f t="shared" si="47"/>
        <v>64.539007092198588</v>
      </c>
      <c r="X248" s="52">
        <f t="shared" si="48"/>
        <v>66.2302236770322</v>
      </c>
      <c r="Y248" s="52">
        <f t="shared" si="49"/>
        <v>72.49802994483845</v>
      </c>
      <c r="Z248" s="52">
        <f t="shared" si="50"/>
        <v>67.806267806267812</v>
      </c>
      <c r="AA248" s="52">
        <f t="shared" si="51"/>
        <v>-3.2672607140692378</v>
      </c>
      <c r="AB248" s="52">
        <f t="shared" si="52"/>
        <v>-3.2672607140692094</v>
      </c>
      <c r="AC248" s="52">
        <f t="shared" si="53"/>
        <v>-3.2672607140692236</v>
      </c>
      <c r="AF248">
        <v>2.2999999999999998</v>
      </c>
      <c r="AG248">
        <v>1.66</v>
      </c>
    </row>
    <row r="249" spans="1:33" ht="15" x14ac:dyDescent="0.25">
      <c r="A249">
        <v>2.7</v>
      </c>
      <c r="B249">
        <v>3.55</v>
      </c>
      <c r="C249">
        <v>2.62</v>
      </c>
      <c r="D249" s="45">
        <f t="shared" si="54"/>
        <v>3.3739900528417799E-2</v>
      </c>
      <c r="E249" s="46">
        <f>IF(OR($A249="",$B249="",$C249=""),"",A249*'MPTO_working_3-way'!$I248)</f>
        <v>2.7910977314267282</v>
      </c>
      <c r="F249" s="47">
        <f>IF(OR($A249="",$B249="",$C249=""),"",B249*'MPTO_working_3-way'!$I248)</f>
        <v>3.6697766468758828</v>
      </c>
      <c r="G249" s="48">
        <f>IF(OR($A249="",$B249="",$C249=""),"",C249*'MPTO_working_3-way'!$I248)</f>
        <v>2.7083985393844547</v>
      </c>
      <c r="H249" s="46">
        <f>IF(OR($A249="",$B249="",$C249=""),"",'MPTO_working_3-way'!E248)</f>
        <v>2.7845555650010905</v>
      </c>
      <c r="I249" s="47">
        <f>IF(OR($A249="",$B249="",$C249=""),"",'MPTO_working_3-way'!F248)</f>
        <v>3.6976299037531835</v>
      </c>
      <c r="J249" s="48">
        <f>IF(OR($A249="",$B249="",$C249=""),"",'MPTO_working_3-way'!G248)</f>
        <v>2.6995452867846508</v>
      </c>
      <c r="K249" s="46">
        <f>IF(OR($A249="",$B249="",$C249=""),"",'OddsRatio_working_3-way'!H248)</f>
        <v>2.7883067612836876</v>
      </c>
      <c r="L249" s="47">
        <f>IF(OR($A249="",$B249="",$C249=""),"",'OddsRatio_working_3-way'!I248)</f>
        <v>3.6824601419255321</v>
      </c>
      <c r="M249" s="48">
        <f>IF(OR($A249="",$B249="",$C249=""),"",'OddsRatio_working_3-way'!J248)</f>
        <v>2.7041511489879855</v>
      </c>
      <c r="N249" s="49">
        <f t="shared" si="42"/>
        <v>35.828197226502311</v>
      </c>
      <c r="O249" s="50">
        <f t="shared" si="43"/>
        <v>27.249614791987682</v>
      </c>
      <c r="P249" s="50">
        <f t="shared" si="44"/>
        <v>36.922187981510021</v>
      </c>
      <c r="Q249" t="s">
        <v>308</v>
      </c>
      <c r="R249" t="s">
        <v>309</v>
      </c>
      <c r="S249" t="s">
        <v>450</v>
      </c>
      <c r="T249" s="52">
        <v>100</v>
      </c>
      <c r="U249" s="52">
        <f t="shared" si="45"/>
        <v>62.962962962962962</v>
      </c>
      <c r="V249" s="52">
        <f t="shared" si="46"/>
        <v>71.83098591549296</v>
      </c>
      <c r="W249" s="52">
        <f t="shared" si="47"/>
        <v>61.832061068702288</v>
      </c>
      <c r="X249" s="52">
        <f t="shared" si="48"/>
        <v>66.336953015804752</v>
      </c>
      <c r="Y249" s="52">
        <f t="shared" si="49"/>
        <v>75.204975968334736</v>
      </c>
      <c r="Z249" s="52">
        <f t="shared" si="50"/>
        <v>65.206051121544078</v>
      </c>
      <c r="AA249" s="52">
        <f t="shared" si="51"/>
        <v>-3.3739900528417905</v>
      </c>
      <c r="AB249" s="52">
        <f t="shared" si="52"/>
        <v>-3.3739900528417763</v>
      </c>
      <c r="AC249" s="52">
        <f t="shared" si="53"/>
        <v>-3.3739900528417905</v>
      </c>
      <c r="AF249">
        <v>2.0699999999999998</v>
      </c>
      <c r="AG249">
        <v>1.82</v>
      </c>
    </row>
    <row r="250" spans="1:33" ht="15" x14ac:dyDescent="0.25">
      <c r="A250">
        <v>2.31</v>
      </c>
      <c r="B250">
        <v>3.71</v>
      </c>
      <c r="C250">
        <v>3.02</v>
      </c>
      <c r="D250" s="45">
        <f t="shared" si="54"/>
        <v>3.3568039690743845E-2</v>
      </c>
      <c r="E250" s="46">
        <f>IF(OR($A250="",$B250="",$C250=""),"",A250*'MPTO_working_3-way'!$I249)</f>
        <v>2.3875421716856184</v>
      </c>
      <c r="F250" s="47">
        <f>IF(OR($A250="",$B250="",$C250=""),"",B250*'MPTO_working_3-way'!$I249)</f>
        <v>3.8345374272526596</v>
      </c>
      <c r="G250" s="48">
        <f>IF(OR($A250="",$B250="",$C250=""),"",C250*'MPTO_working_3-way'!$I249)</f>
        <v>3.1213754798660465</v>
      </c>
      <c r="H250" s="46">
        <f>IF(OR($A250="",$B250="",$C250=""),"",'MPTO_working_3-way'!E249)</f>
        <v>2.3712917027778269</v>
      </c>
      <c r="I250" s="47">
        <f>IF(OR($A250="",$B250="",$C250=""),"",'MPTO_working_3-way'!F249)</f>
        <v>3.8706815750225254</v>
      </c>
      <c r="J250" s="48">
        <f>IF(OR($A250="",$B250="",$C250=""),"",'MPTO_working_3-way'!G249)</f>
        <v>3.1256204234349445</v>
      </c>
      <c r="K250" s="46">
        <f>IF(OR($A250="",$B250="",$C250=""),"",'OddsRatio_working_3-way'!H249)</f>
        <v>2.3784877002684528</v>
      </c>
      <c r="L250" s="47">
        <f>IF(OR($A250="",$B250="",$C250=""),"",'OddsRatio_working_3-way'!I249)</f>
        <v>3.8516806623874107</v>
      </c>
      <c r="M250" s="48">
        <f>IF(OR($A250="",$B250="",$C250=""),"",'OddsRatio_working_3-way'!J249)</f>
        <v>3.1256069882002091</v>
      </c>
      <c r="N250" s="49">
        <f t="shared" si="42"/>
        <v>41.884076933141429</v>
      </c>
      <c r="O250" s="50">
        <f t="shared" si="43"/>
        <v>26.078764882899382</v>
      </c>
      <c r="P250" s="50">
        <f t="shared" si="44"/>
        <v>32.037158183959171</v>
      </c>
      <c r="Q250" t="s">
        <v>310</v>
      </c>
      <c r="R250" t="s">
        <v>311</v>
      </c>
      <c r="S250" t="s">
        <v>450</v>
      </c>
      <c r="T250" s="52">
        <v>100</v>
      </c>
      <c r="U250" s="52">
        <f t="shared" si="45"/>
        <v>56.709956709956707</v>
      </c>
      <c r="V250" s="52">
        <f t="shared" si="46"/>
        <v>73.045822102425873</v>
      </c>
      <c r="W250" s="52">
        <f t="shared" si="47"/>
        <v>66.88741721854305</v>
      </c>
      <c r="X250" s="52">
        <f t="shared" si="48"/>
        <v>60.06676067903107</v>
      </c>
      <c r="Y250" s="52">
        <f t="shared" si="49"/>
        <v>76.402626071500251</v>
      </c>
      <c r="Z250" s="52">
        <f t="shared" si="50"/>
        <v>70.244221187617413</v>
      </c>
      <c r="AA250" s="52">
        <f t="shared" si="51"/>
        <v>-3.3568039690743632</v>
      </c>
      <c r="AB250" s="52">
        <f t="shared" si="52"/>
        <v>-3.3568039690743774</v>
      </c>
      <c r="AC250" s="52">
        <f t="shared" si="53"/>
        <v>-3.3568039690743632</v>
      </c>
      <c r="AF250">
        <v>1.81</v>
      </c>
      <c r="AG250">
        <v>2.0499999999999998</v>
      </c>
    </row>
    <row r="251" spans="1:33" ht="15" x14ac:dyDescent="0.25">
      <c r="A251">
        <v>1.65</v>
      </c>
      <c r="B251">
        <v>4.05</v>
      </c>
      <c r="C251">
        <v>5.47</v>
      </c>
      <c r="D251" s="45">
        <f t="shared" si="54"/>
        <v>3.5789542797464824E-2</v>
      </c>
      <c r="E251" s="46">
        <f>IF(OR($A251="",$B251="",$C251=""),"",A251*'MPTO_working_3-way'!$I250)</f>
        <v>1.7090527456158169</v>
      </c>
      <c r="F251" s="47">
        <f>IF(OR($A251="",$B251="",$C251=""),"",B251*'MPTO_working_3-way'!$I250)</f>
        <v>4.1949476483297321</v>
      </c>
      <c r="G251" s="48">
        <f>IF(OR($A251="",$B251="",$C251=""),"",C251*'MPTO_working_3-way'!$I250)</f>
        <v>5.6657687991021319</v>
      </c>
      <c r="H251" s="46">
        <f>IF(OR($A251="",$B251="",$C251=""),"",'MPTO_working_3-way'!E250)</f>
        <v>1.6831311723190017</v>
      </c>
      <c r="I251" s="47">
        <f>IF(OR($A251="",$B251="",$C251=""),"",'MPTO_working_3-way'!F250)</f>
        <v>4.2556137343302956</v>
      </c>
      <c r="J251" s="48">
        <f>IF(OR($A251="",$B251="",$C251=""),"",'MPTO_working_3-way'!G250)</f>
        <v>5.85187127036665</v>
      </c>
      <c r="K251" s="46">
        <f>IF(OR($A251="",$B251="",$C251=""),"",'OddsRatio_working_3-way'!H250)</f>
        <v>1.6921456712405167</v>
      </c>
      <c r="L251" s="47">
        <f>IF(OR($A251="",$B251="",$C251=""),"",'OddsRatio_working_3-way'!I250)</f>
        <v>4.247760457359349</v>
      </c>
      <c r="M251" s="48">
        <f>IF(OR($A251="",$B251="",$C251=""),"",'OddsRatio_working_3-way'!J250)</f>
        <v>5.7598325391463243</v>
      </c>
      <c r="N251" s="49">
        <f t="shared" ref="N251:N314" si="55">(1/E251)* 100</f>
        <v>58.511944851630282</v>
      </c>
      <c r="O251" s="50">
        <f t="shared" ref="O251:O314" si="56">(1/F251)* 100</f>
        <v>23.838199754367896</v>
      </c>
      <c r="P251" s="50">
        <f t="shared" ref="P251:P314" si="57">(1/G251)* 100</f>
        <v>17.649855394001822</v>
      </c>
      <c r="Q251" t="s">
        <v>312</v>
      </c>
      <c r="R251" t="s">
        <v>313</v>
      </c>
      <c r="S251" t="s">
        <v>450</v>
      </c>
      <c r="T251" s="52">
        <v>100</v>
      </c>
      <c r="U251" s="52">
        <f t="shared" ref="U251:U314" si="58">(1/A251)*((T251*A251)-T251)</f>
        <v>39.393939393939398</v>
      </c>
      <c r="V251" s="52">
        <f t="shared" ref="V251:V314" si="59">(1/B251)*((T251*B251)-T251)</f>
        <v>75.308641975308646</v>
      </c>
      <c r="W251" s="52">
        <f t="shared" ref="W251:W314" si="60">(1/C251)*((T251*C251)-T251)</f>
        <v>81.71846435100548</v>
      </c>
      <c r="X251" s="52">
        <f t="shared" ref="X251:X314" si="61">((1/B251)+(1/C251))*T251</f>
        <v>42.972893673685874</v>
      </c>
      <c r="Y251" s="52">
        <f t="shared" ref="Y251:Y314" si="62">((1/A251)+(1/C251))*T251</f>
        <v>78.887596255055129</v>
      </c>
      <c r="Z251" s="52">
        <f t="shared" ref="Z251:Z314" si="63">((1/A251)+(1/B251))*T251</f>
        <v>85.297418630751963</v>
      </c>
      <c r="AA251" s="52">
        <f t="shared" ref="AA251:AA314" si="64">U251-X251</f>
        <v>-3.5789542797464762</v>
      </c>
      <c r="AB251" s="52">
        <f t="shared" ref="AB251:AB314" si="65">V251-Y251</f>
        <v>-3.5789542797464833</v>
      </c>
      <c r="AC251" s="52">
        <f t="shared" ref="AC251:AC314" si="66">W251-Z251</f>
        <v>-3.5789542797464833</v>
      </c>
      <c r="AF251">
        <v>1.96</v>
      </c>
      <c r="AG251">
        <v>1.9</v>
      </c>
    </row>
    <row r="252" spans="1:33" ht="15" x14ac:dyDescent="0.25">
      <c r="A252">
        <v>1.81</v>
      </c>
      <c r="B252">
        <v>3.93</v>
      </c>
      <c r="C252">
        <v>4.3600000000000003</v>
      </c>
      <c r="D252" s="45">
        <f t="shared" si="54"/>
        <v>3.6296912219092814E-2</v>
      </c>
      <c r="E252" s="46">
        <f>IF(OR($A252="",$B252="",$C252=""),"",A252*'MPTO_working_3-way'!$I251)</f>
        <v>1.8756974111165581</v>
      </c>
      <c r="F252" s="47">
        <f>IF(OR($A252="",$B252="",$C252=""),"",B252*'MPTO_working_3-way'!$I251)</f>
        <v>4.072646865021035</v>
      </c>
      <c r="G252" s="48">
        <f>IF(OR($A252="",$B252="",$C252=""),"",C252*'MPTO_working_3-way'!$I251)</f>
        <v>4.5182545372752454</v>
      </c>
      <c r="H252" s="46">
        <f>IF(OR($A252="",$B252="",$C252=""),"",'MPTO_working_3-way'!E251)</f>
        <v>1.8505248983426137</v>
      </c>
      <c r="I252" s="47">
        <f>IF(OR($A252="",$B252="",$C252=""),"",'MPTO_working_3-way'!F251)</f>
        <v>4.1261963233280214</v>
      </c>
      <c r="J252" s="48">
        <f>IF(OR($A252="",$B252="",$C252=""),"",'MPTO_working_3-way'!G251)</f>
        <v>4.6028049209792652</v>
      </c>
      <c r="K252" s="46">
        <f>IF(OR($A252="",$B252="",$C252=""),"",'OddsRatio_working_3-way'!H251)</f>
        <v>1.8597647673958329</v>
      </c>
      <c r="L252" s="47">
        <f>IF(OR($A252="",$B252="",$C252=""),"",'OddsRatio_working_3-way'!I251)</f>
        <v>4.1100132944071488</v>
      </c>
      <c r="M252" s="48">
        <f>IF(OR($A252="",$B252="",$C252=""),"",'OddsRatio_working_3-way'!J251)</f>
        <v>4.5664316277160477</v>
      </c>
      <c r="N252" s="49">
        <f t="shared" si="55"/>
        <v>53.313503237429103</v>
      </c>
      <c r="O252" s="50">
        <f t="shared" si="56"/>
        <v>24.554056198408823</v>
      </c>
      <c r="P252" s="50">
        <f t="shared" si="57"/>
        <v>22.132440564162078</v>
      </c>
      <c r="Q252" t="s">
        <v>314</v>
      </c>
      <c r="R252" t="s">
        <v>315</v>
      </c>
      <c r="S252" t="s">
        <v>450</v>
      </c>
      <c r="T252" s="52">
        <v>100</v>
      </c>
      <c r="U252" s="52">
        <f t="shared" si="58"/>
        <v>44.751381215469614</v>
      </c>
      <c r="V252" s="52">
        <f t="shared" si="59"/>
        <v>74.554707379134854</v>
      </c>
      <c r="W252" s="52">
        <f t="shared" si="60"/>
        <v>77.064220183486242</v>
      </c>
      <c r="X252" s="52">
        <f t="shared" si="61"/>
        <v>48.381072437378904</v>
      </c>
      <c r="Y252" s="52">
        <f t="shared" si="62"/>
        <v>78.184398601044151</v>
      </c>
      <c r="Z252" s="52">
        <f t="shared" si="63"/>
        <v>80.693911405395525</v>
      </c>
      <c r="AA252" s="52">
        <f t="shared" si="64"/>
        <v>-3.6296912219092903</v>
      </c>
      <c r="AB252" s="52">
        <f t="shared" si="65"/>
        <v>-3.6296912219092974</v>
      </c>
      <c r="AC252" s="52">
        <f t="shared" si="66"/>
        <v>-3.6296912219092832</v>
      </c>
      <c r="AF252">
        <v>1.89</v>
      </c>
      <c r="AG252">
        <v>1.97</v>
      </c>
    </row>
    <row r="253" spans="1:33" ht="15" x14ac:dyDescent="0.25">
      <c r="A253">
        <v>2.39</v>
      </c>
      <c r="B253">
        <v>3.45</v>
      </c>
      <c r="C253">
        <v>3.07</v>
      </c>
      <c r="D253" s="45">
        <f t="shared" si="54"/>
        <v>3.3998013327573684E-2</v>
      </c>
      <c r="E253" s="46">
        <f>IF(OR($A253="",$B253="",$C253=""),"",A253*'MPTO_working_3-way'!$I252)</f>
        <v>2.4712552518529014</v>
      </c>
      <c r="F253" s="47">
        <f>IF(OR($A253="",$B253="",$C253=""),"",B253*'MPTO_working_3-way'!$I252)</f>
        <v>3.5672931459801296</v>
      </c>
      <c r="G253" s="48">
        <f>IF(OR($A253="",$B253="",$C253=""),"",C253*'MPTO_working_3-way'!$I252)</f>
        <v>3.1743739009156511</v>
      </c>
      <c r="H253" s="46">
        <f>IF(OR($A253="",$B253="",$C253=""),"",'MPTO_working_3-way'!E252)</f>
        <v>2.4565354694177071</v>
      </c>
      <c r="I253" s="47">
        <f>IF(OR($A253="",$B253="",$C253=""),"",'MPTO_working_3-way'!F252)</f>
        <v>3.5903754783692823</v>
      </c>
      <c r="J253" s="48">
        <f>IF(OR($A253="",$B253="",$C253=""),"",'MPTO_working_3-way'!G252)</f>
        <v>3.1806592718971465</v>
      </c>
      <c r="K253" s="46">
        <f>IF(OR($A253="",$B253="",$C253=""),"",'OddsRatio_working_3-way'!H252)</f>
        <v>2.4630783211267149</v>
      </c>
      <c r="L253" s="47">
        <f>IF(OR($A253="",$B253="",$C253=""),"",'OddsRatio_working_3-way'!I252)</f>
        <v>3.5788071127773029</v>
      </c>
      <c r="M253" s="48">
        <f>IF(OR($A253="",$B253="",$C253=""),"",'OddsRatio_working_3-way'!J252)</f>
        <v>3.1788288667138844</v>
      </c>
      <c r="N253" s="49">
        <f t="shared" si="55"/>
        <v>40.465265546738586</v>
      </c>
      <c r="O253" s="50">
        <f t="shared" si="56"/>
        <v>28.032459320784124</v>
      </c>
      <c r="P253" s="50">
        <f t="shared" si="57"/>
        <v>31.502275132477276</v>
      </c>
      <c r="Q253" t="s">
        <v>316</v>
      </c>
      <c r="R253" t="s">
        <v>317</v>
      </c>
      <c r="S253" t="s">
        <v>450</v>
      </c>
      <c r="T253" s="52">
        <v>100</v>
      </c>
      <c r="U253" s="52">
        <f t="shared" si="58"/>
        <v>58.15899581589958</v>
      </c>
      <c r="V253" s="52">
        <f t="shared" si="59"/>
        <v>71.014492753623188</v>
      </c>
      <c r="W253" s="52">
        <f t="shared" si="60"/>
        <v>67.426710097719877</v>
      </c>
      <c r="X253" s="52">
        <f t="shared" si="61"/>
        <v>61.55879714865695</v>
      </c>
      <c r="Y253" s="52">
        <f t="shared" si="62"/>
        <v>74.414294086380551</v>
      </c>
      <c r="Z253" s="52">
        <f t="shared" si="63"/>
        <v>70.826511430477225</v>
      </c>
      <c r="AA253" s="52">
        <f t="shared" si="64"/>
        <v>-3.3998013327573702</v>
      </c>
      <c r="AB253" s="52">
        <f t="shared" si="65"/>
        <v>-3.3998013327573631</v>
      </c>
      <c r="AC253" s="52">
        <f t="shared" si="66"/>
        <v>-3.3998013327573489</v>
      </c>
      <c r="AF253">
        <v>2.06</v>
      </c>
      <c r="AG253">
        <v>1.83</v>
      </c>
    </row>
    <row r="254" spans="1:33" ht="15" x14ac:dyDescent="0.25">
      <c r="A254">
        <v>3.21</v>
      </c>
      <c r="B254">
        <v>3.41</v>
      </c>
      <c r="C254">
        <v>2.4</v>
      </c>
      <c r="D254" s="45">
        <f t="shared" si="54"/>
        <v>2.1448278382254937E-2</v>
      </c>
      <c r="E254" s="46">
        <f>IF(OR($A254="",$B254="",$C254=""),"",A254*'MPTO_working_3-way'!$I253)</f>
        <v>3.2788489736070385</v>
      </c>
      <c r="F254" s="47">
        <f>IF(OR($A254="",$B254="",$C254=""),"",B254*'MPTO_working_3-way'!$I253)</f>
        <v>3.4831386292834896</v>
      </c>
      <c r="G254" s="48">
        <f>IF(OR($A254="",$B254="",$C254=""),"",C254*'MPTO_working_3-way'!$I253)</f>
        <v>2.4514758681174116</v>
      </c>
      <c r="H254" s="46">
        <f>IF(OR($A254="",$B254="",$C254=""),"",'MPTO_working_3-way'!E253)</f>
        <v>3.2853987779164551</v>
      </c>
      <c r="I254" s="47">
        <f>IF(OR($A254="",$B254="",$C254=""),"",'MPTO_working_3-way'!F253)</f>
        <v>3.4952116633715535</v>
      </c>
      <c r="J254" s="48">
        <f>IF(OR($A254="",$B254="",$C254=""),"",'MPTO_working_3-way'!G253)</f>
        <v>2.4418996345140669</v>
      </c>
      <c r="K254" s="46">
        <f>IF(OR($A254="",$B254="",$C254=""),"",'OddsRatio_working_3-way'!H253)</f>
        <v>3.2828425950380815</v>
      </c>
      <c r="L254" s="47">
        <f>IF(OR($A254="",$B254="",$C254=""),"",'OddsRatio_working_3-way'!I253)</f>
        <v>3.4894346850867768</v>
      </c>
      <c r="M254" s="48">
        <f>IF(OR($A254="",$B254="",$C254=""),"",'OddsRatio_working_3-way'!J253)</f>
        <v>2.446144630340866</v>
      </c>
      <c r="N254" s="49">
        <f t="shared" si="55"/>
        <v>30.498507496059112</v>
      </c>
      <c r="O254" s="50">
        <f t="shared" si="56"/>
        <v>28.709738727961803</v>
      </c>
      <c r="P254" s="50">
        <f t="shared" si="57"/>
        <v>40.791753775979075</v>
      </c>
      <c r="Q254" t="s">
        <v>318</v>
      </c>
      <c r="R254" t="s">
        <v>319</v>
      </c>
      <c r="S254" t="s">
        <v>450</v>
      </c>
      <c r="T254" s="52">
        <v>100</v>
      </c>
      <c r="U254" s="52">
        <f t="shared" si="58"/>
        <v>68.847352024922117</v>
      </c>
      <c r="V254" s="52">
        <f t="shared" si="59"/>
        <v>70.674486803519059</v>
      </c>
      <c r="W254" s="52">
        <f t="shared" si="60"/>
        <v>58.333333333333336</v>
      </c>
      <c r="X254" s="52">
        <f t="shared" si="61"/>
        <v>70.992179863147612</v>
      </c>
      <c r="Y254" s="52">
        <f t="shared" si="62"/>
        <v>72.819314641744555</v>
      </c>
      <c r="Z254" s="52">
        <f t="shared" si="63"/>
        <v>60.478161171558817</v>
      </c>
      <c r="AA254" s="52">
        <f t="shared" si="64"/>
        <v>-2.1448278382254955</v>
      </c>
      <c r="AB254" s="52">
        <f t="shared" si="65"/>
        <v>-2.1448278382254955</v>
      </c>
      <c r="AC254" s="52">
        <f t="shared" si="66"/>
        <v>-2.1448278382254813</v>
      </c>
      <c r="AF254">
        <v>2.1800000000000002</v>
      </c>
      <c r="AG254">
        <v>1.75</v>
      </c>
    </row>
    <row r="255" spans="1:33" ht="15" x14ac:dyDescent="0.25">
      <c r="A255">
        <v>1.8</v>
      </c>
      <c r="B255">
        <v>3.67</v>
      </c>
      <c r="C255">
        <v>5.12</v>
      </c>
      <c r="D255" s="45">
        <f t="shared" si="54"/>
        <v>2.3347619588253155E-2</v>
      </c>
      <c r="E255" s="46">
        <f>IF(OR($A255="",$B255="",$C255=""),"",A255*'MPTO_working_3-way'!$I254)</f>
        <v>1.8420257152588557</v>
      </c>
      <c r="F255" s="47">
        <f>IF(OR($A255="",$B255="",$C255=""),"",B255*'MPTO_working_3-way'!$I254)</f>
        <v>3.7556857638888892</v>
      </c>
      <c r="G255" s="48">
        <f>IF(OR($A255="",$B255="",$C255=""),"",C255*'MPTO_working_3-way'!$I254)</f>
        <v>5.2395398122918566</v>
      </c>
      <c r="H255" s="46">
        <f>IF(OR($A255="",$B255="",$C255=""),"",'MPTO_working_3-way'!E254)</f>
        <v>1.8255736798849691</v>
      </c>
      <c r="I255" s="47">
        <f>IF(OR($A255="",$B255="",$C255=""),"",'MPTO_working_3-way'!F254)</f>
        <v>3.7779042024966571</v>
      </c>
      <c r="J255" s="48">
        <f>IF(OR($A255="",$B255="",$C255=""),"",'MPTO_working_3-way'!G254)</f>
        <v>5.3324812700227868</v>
      </c>
      <c r="K255" s="46">
        <f>IF(OR($A255="",$B255="",$C255=""),"",'OddsRatio_working_3-way'!H254)</f>
        <v>1.831787645425961</v>
      </c>
      <c r="L255" s="47">
        <f>IF(OR($A255="",$B255="",$C255=""),"",'OddsRatio_working_3-way'!I254)</f>
        <v>3.7760912666091451</v>
      </c>
      <c r="M255" s="48">
        <f>IF(OR($A255="",$B255="",$C255=""),"",'OddsRatio_working_3-way'!J254)</f>
        <v>5.2837063739436996</v>
      </c>
      <c r="N255" s="49">
        <f t="shared" si="55"/>
        <v>54.288058614831684</v>
      </c>
      <c r="O255" s="50">
        <f t="shared" si="56"/>
        <v>26.626295778391558</v>
      </c>
      <c r="P255" s="50">
        <f t="shared" si="57"/>
        <v>19.085645606776762</v>
      </c>
      <c r="Q255" t="s">
        <v>320</v>
      </c>
      <c r="R255" t="s">
        <v>321</v>
      </c>
      <c r="S255" t="s">
        <v>450</v>
      </c>
      <c r="T255" s="52">
        <v>100</v>
      </c>
      <c r="U255" s="52">
        <f t="shared" si="58"/>
        <v>44.444444444444443</v>
      </c>
      <c r="V255" s="52">
        <f t="shared" si="59"/>
        <v>72.752043596730246</v>
      </c>
      <c r="W255" s="52">
        <f t="shared" si="60"/>
        <v>80.46875</v>
      </c>
      <c r="X255" s="52">
        <f t="shared" si="61"/>
        <v>46.779206403269754</v>
      </c>
      <c r="Y255" s="52">
        <f t="shared" si="62"/>
        <v>75.086805555555557</v>
      </c>
      <c r="Z255" s="52">
        <f t="shared" si="63"/>
        <v>82.803511958825311</v>
      </c>
      <c r="AA255" s="52">
        <f t="shared" si="64"/>
        <v>-2.334761958825311</v>
      </c>
      <c r="AB255" s="52">
        <f t="shared" si="65"/>
        <v>-2.334761958825311</v>
      </c>
      <c r="AC255" s="52">
        <f t="shared" si="66"/>
        <v>-2.334761958825311</v>
      </c>
      <c r="AF255">
        <v>2.1</v>
      </c>
      <c r="AG255">
        <v>1.81</v>
      </c>
    </row>
    <row r="256" spans="1:33" ht="15" x14ac:dyDescent="0.25">
      <c r="A256">
        <v>5.98</v>
      </c>
      <c r="B256">
        <v>4.38</v>
      </c>
      <c r="C256">
        <v>1.59</v>
      </c>
      <c r="D256" s="45">
        <f t="shared" si="54"/>
        <v>2.4465400160726514E-2</v>
      </c>
      <c r="E256" s="46">
        <f>IF(OR($A256="",$B256="",$C256=""),"",A256*'MPTO_working_3-way'!$I255)</f>
        <v>6.1263030929611446</v>
      </c>
      <c r="F256" s="47">
        <f>IF(OR($A256="",$B256="",$C256=""),"",B256*'MPTO_working_3-way'!$I255)</f>
        <v>4.4871584527039818</v>
      </c>
      <c r="G256" s="48">
        <f>IF(OR($A256="",$B256="",$C256=""),"",C256*'MPTO_working_3-way'!$I255)</f>
        <v>1.6288999862555553</v>
      </c>
      <c r="H256" s="46">
        <f>IF(OR($A256="",$B256="",$C256=""),"",'MPTO_working_3-way'!E255)</f>
        <v>6.2865821369289989</v>
      </c>
      <c r="I256" s="47">
        <f>IF(OR($A256="",$B256="",$C256=""),"",'MPTO_working_3-way'!F255)</f>
        <v>4.5422467097384418</v>
      </c>
      <c r="J256" s="48">
        <f>IF(OR($A256="",$B256="",$C256=""),"",'MPTO_working_3-way'!G255)</f>
        <v>1.6108878382557974</v>
      </c>
      <c r="K256" s="46">
        <f>IF(OR($A256="",$B256="",$C256=""),"",'OddsRatio_working_3-way'!H255)</f>
        <v>6.2082544195064839</v>
      </c>
      <c r="L256" s="47">
        <f>IF(OR($A256="",$B256="",$C256=""),"",'OddsRatio_working_3-way'!I255)</f>
        <v>4.5349196662513904</v>
      </c>
      <c r="M256" s="48">
        <f>IF(OR($A256="",$B256="",$C256=""),"",'OddsRatio_working_3-way'!J255)</f>
        <v>1.617042190262816</v>
      </c>
      <c r="N256" s="49">
        <f t="shared" si="55"/>
        <v>16.323057883782415</v>
      </c>
      <c r="O256" s="50">
        <f t="shared" si="56"/>
        <v>22.285818754570514</v>
      </c>
      <c r="P256" s="50">
        <f t="shared" si="57"/>
        <v>61.391123361647061</v>
      </c>
      <c r="Q256" t="s">
        <v>322</v>
      </c>
      <c r="R256" t="s">
        <v>323</v>
      </c>
      <c r="S256" t="s">
        <v>450</v>
      </c>
      <c r="T256" s="52">
        <v>100</v>
      </c>
      <c r="U256" s="52">
        <f t="shared" si="58"/>
        <v>83.277591973244142</v>
      </c>
      <c r="V256" s="52">
        <f t="shared" si="59"/>
        <v>77.168949771689498</v>
      </c>
      <c r="W256" s="52">
        <f t="shared" si="60"/>
        <v>37.106918238993707</v>
      </c>
      <c r="X256" s="52">
        <f t="shared" si="61"/>
        <v>85.724131989316788</v>
      </c>
      <c r="Y256" s="52">
        <f t="shared" si="62"/>
        <v>79.615489787762144</v>
      </c>
      <c r="Z256" s="52">
        <f t="shared" si="63"/>
        <v>39.553458255066353</v>
      </c>
      <c r="AA256" s="52">
        <f t="shared" si="64"/>
        <v>-2.446540016072646</v>
      </c>
      <c r="AB256" s="52">
        <f t="shared" si="65"/>
        <v>-2.446540016072646</v>
      </c>
      <c r="AC256" s="52">
        <f t="shared" si="66"/>
        <v>-2.446540016072646</v>
      </c>
      <c r="AF256">
        <v>1.7</v>
      </c>
      <c r="AG256">
        <v>2.2599999999999998</v>
      </c>
    </row>
    <row r="257" spans="1:33" ht="15" x14ac:dyDescent="0.25">
      <c r="A257">
        <v>2.1</v>
      </c>
      <c r="B257">
        <v>3.23</v>
      </c>
      <c r="C257">
        <v>3.93</v>
      </c>
      <c r="D257" s="45">
        <f t="shared" si="54"/>
        <v>4.024092561894177E-2</v>
      </c>
      <c r="E257" s="46">
        <f>IF(OR($A257="",$B257="",$C257=""),"",A257*'MPTO_working_3-way'!$I256)</f>
        <v>2.184505943799778</v>
      </c>
      <c r="F257" s="47">
        <f>IF(OR($A257="",$B257="",$C257=""),"",B257*'MPTO_working_3-way'!$I256)</f>
        <v>3.3599781897491821</v>
      </c>
      <c r="G257" s="48">
        <f>IF(OR($A257="",$B257="",$C257=""),"",C257*'MPTO_working_3-way'!$I256)</f>
        <v>4.0881468376824417</v>
      </c>
      <c r="H257" s="46">
        <f>IF(OR($A257="",$B257="",$C257=""),"",'MPTO_working_3-way'!E256)</f>
        <v>2.1608687510791298</v>
      </c>
      <c r="I257" s="47">
        <f>IF(OR($A257="",$B257="",$C257=""),"",'MPTO_working_3-way'!F256)</f>
        <v>3.3762809625314896</v>
      </c>
      <c r="J257" s="48">
        <f>IF(OR($A257="",$B257="",$C257=""),"",'MPTO_working_3-way'!G256)</f>
        <v>4.1487013320509289</v>
      </c>
      <c r="K257" s="46">
        <f>IF(OR($A257="",$B257="",$C257=""),"",'OddsRatio_working_3-way'!H256)</f>
        <v>2.1705932162971728</v>
      </c>
      <c r="L257" s="47">
        <f>IF(OR($A257="",$B257="",$C257=""),"",'OddsRatio_working_3-way'!I256)</f>
        <v>3.3731117021297217</v>
      </c>
      <c r="M257" s="48">
        <f>IF(OR($A257="",$B257="",$C257=""),"",'OddsRatio_working_3-way'!J256)</f>
        <v>4.118034657955195</v>
      </c>
      <c r="N257" s="49">
        <f t="shared" si="55"/>
        <v>45.776941135741559</v>
      </c>
      <c r="O257" s="50">
        <f t="shared" si="56"/>
        <v>29.762097952030121</v>
      </c>
      <c r="P257" s="50">
        <f t="shared" si="57"/>
        <v>24.460960912228316</v>
      </c>
      <c r="Q257" t="s">
        <v>324</v>
      </c>
      <c r="R257" t="s">
        <v>325</v>
      </c>
      <c r="S257" t="s">
        <v>450</v>
      </c>
      <c r="T257" s="52">
        <v>100</v>
      </c>
      <c r="U257" s="52">
        <f t="shared" si="58"/>
        <v>52.38095238095238</v>
      </c>
      <c r="V257" s="52">
        <f t="shared" si="59"/>
        <v>69.040247678018574</v>
      </c>
      <c r="W257" s="52">
        <f t="shared" si="60"/>
        <v>74.554707379134854</v>
      </c>
      <c r="X257" s="52">
        <f t="shared" si="61"/>
        <v>56.405044942846573</v>
      </c>
      <c r="Y257" s="52">
        <f t="shared" si="62"/>
        <v>73.064340239912752</v>
      </c>
      <c r="Z257" s="52">
        <f t="shared" si="63"/>
        <v>78.578799941029047</v>
      </c>
      <c r="AA257" s="52">
        <f t="shared" si="64"/>
        <v>-4.024092561894193</v>
      </c>
      <c r="AB257" s="52">
        <f t="shared" si="65"/>
        <v>-4.0240925618941787</v>
      </c>
      <c r="AC257" s="52">
        <f t="shared" si="66"/>
        <v>-4.024092561894193</v>
      </c>
      <c r="AF257">
        <v>2.34</v>
      </c>
      <c r="AG257">
        <v>1.62</v>
      </c>
    </row>
    <row r="258" spans="1:33" ht="15" x14ac:dyDescent="0.25">
      <c r="A258">
        <v>2.06</v>
      </c>
      <c r="B258">
        <v>3.45</v>
      </c>
      <c r="C258">
        <v>3.79</v>
      </c>
      <c r="D258" s="45">
        <f t="shared" si="54"/>
        <v>3.9144208411714843E-2</v>
      </c>
      <c r="E258" s="46">
        <f>IF(OR($A258="",$B258="",$C258=""),"",A258*'MPTO_working_3-way'!$I257)</f>
        <v>2.1406370693281325</v>
      </c>
      <c r="F258" s="47">
        <f>IF(OR($A258="",$B258="",$C258=""),"",B258*'MPTO_working_3-way'!$I257)</f>
        <v>3.5850475190204163</v>
      </c>
      <c r="G258" s="48">
        <f>IF(OR($A258="",$B258="",$C258=""),"",C258*'MPTO_working_3-way'!$I257)</f>
        <v>3.9383565498803992</v>
      </c>
      <c r="H258" s="46">
        <f>IF(OR($A258="",$B258="",$C258=""),"",'MPTO_working_3-way'!E257)</f>
        <v>2.116900209655578</v>
      </c>
      <c r="I258" s="47">
        <f>IF(OR($A258="",$B258="",$C258=""),"",'MPTO_working_3-way'!F257)</f>
        <v>3.6126253641949173</v>
      </c>
      <c r="J258" s="48">
        <f>IF(OR($A258="",$B258="",$C258=""),"",'MPTO_working_3-way'!G257)</f>
        <v>3.9871744833748872</v>
      </c>
      <c r="K258" s="46">
        <f>IF(OR($A258="",$B258="",$C258=""),"",'OddsRatio_working_3-way'!H257)</f>
        <v>2.126417675852148</v>
      </c>
      <c r="L258" s="47">
        <f>IF(OR($A258="",$B258="",$C258=""),"",'OddsRatio_working_3-way'!I257)</f>
        <v>3.6035125526771332</v>
      </c>
      <c r="M258" s="48">
        <f>IF(OR($A258="",$B258="",$C258=""),"",'OddsRatio_working_3-way'!J257)</f>
        <v>3.9648163354976336</v>
      </c>
      <c r="N258" s="49">
        <f t="shared" si="55"/>
        <v>46.715065077045651</v>
      </c>
      <c r="O258" s="50">
        <f t="shared" si="56"/>
        <v>27.893633060496825</v>
      </c>
      <c r="P258" s="50">
        <f t="shared" si="57"/>
        <v>25.391301862457532</v>
      </c>
      <c r="Q258" t="s">
        <v>326</v>
      </c>
      <c r="R258" t="s">
        <v>327</v>
      </c>
      <c r="S258" t="s">
        <v>450</v>
      </c>
      <c r="T258" s="52">
        <v>100</v>
      </c>
      <c r="U258" s="52">
        <f t="shared" si="58"/>
        <v>51.456310679611654</v>
      </c>
      <c r="V258" s="52">
        <f t="shared" si="59"/>
        <v>71.014492753623188</v>
      </c>
      <c r="W258" s="52">
        <f t="shared" si="60"/>
        <v>73.614775725593674</v>
      </c>
      <c r="X258" s="52">
        <f t="shared" si="61"/>
        <v>55.370731520783146</v>
      </c>
      <c r="Y258" s="52">
        <f t="shared" si="62"/>
        <v>74.928913594794679</v>
      </c>
      <c r="Z258" s="52">
        <f t="shared" si="63"/>
        <v>77.529196566765151</v>
      </c>
      <c r="AA258" s="52">
        <f t="shared" si="64"/>
        <v>-3.9144208411714914</v>
      </c>
      <c r="AB258" s="52">
        <f t="shared" si="65"/>
        <v>-3.9144208411714914</v>
      </c>
      <c r="AC258" s="52">
        <f t="shared" si="66"/>
        <v>-3.9144208411714772</v>
      </c>
      <c r="AF258">
        <v>2.06</v>
      </c>
      <c r="AG258">
        <v>1.79</v>
      </c>
    </row>
    <row r="259" spans="1:33" ht="15" x14ac:dyDescent="0.25">
      <c r="A259">
        <v>2.48</v>
      </c>
      <c r="B259">
        <v>2.83</v>
      </c>
      <c r="C259">
        <v>3.42</v>
      </c>
      <c r="D259" s="45">
        <f t="shared" si="54"/>
        <v>4.8980357729690338E-2</v>
      </c>
      <c r="E259" s="46">
        <f>IF(OR($A259="",$B259="",$C259=""),"",A259*'MPTO_working_3-way'!$I258)</f>
        <v>2.6014712871696322</v>
      </c>
      <c r="F259" s="47">
        <f>IF(OR($A259="",$B259="",$C259=""),"",B259*'MPTO_working_3-way'!$I258)</f>
        <v>2.9686144123750235</v>
      </c>
      <c r="G259" s="48">
        <f>IF(OR($A259="",$B259="",$C259=""),"",C259*'MPTO_working_3-way'!$I258)</f>
        <v>3.5875128234355409</v>
      </c>
      <c r="H259" s="46">
        <f>IF(OR($A259="",$B259="",$C259=""),"",'MPTO_working_3-way'!E258)</f>
        <v>2.5846537388485795</v>
      </c>
      <c r="I259" s="47">
        <f>IF(OR($A259="",$B259="",$C259=""),"",'MPTO_working_3-way'!F258)</f>
        <v>2.96709399694954</v>
      </c>
      <c r="J259" s="48">
        <f>IF(OR($A259="",$B259="",$C259=""),"",'MPTO_working_3-way'!G258)</f>
        <v>3.6222582347025543</v>
      </c>
      <c r="K259" s="46">
        <f>IF(OR($A259="",$B259="",$C259=""),"",'OddsRatio_working_3-way'!H258)</f>
        <v>2.5925073336841868</v>
      </c>
      <c r="L259" s="47">
        <f>IF(OR($A259="",$B259="",$C259=""),"",'OddsRatio_working_3-way'!I258)</f>
        <v>2.9691137977311231</v>
      </c>
      <c r="M259" s="48">
        <f>IF(OR($A259="",$B259="",$C259=""),"",'OddsRatio_working_3-way'!J258)</f>
        <v>3.6039646942673866</v>
      </c>
      <c r="N259" s="49">
        <f t="shared" si="55"/>
        <v>38.439786167618529</v>
      </c>
      <c r="O259" s="50">
        <f t="shared" si="56"/>
        <v>33.685749009079139</v>
      </c>
      <c r="P259" s="50">
        <f t="shared" si="57"/>
        <v>27.874464823302329</v>
      </c>
      <c r="Q259" t="s">
        <v>328</v>
      </c>
      <c r="R259" t="s">
        <v>329</v>
      </c>
      <c r="S259" t="s">
        <v>450</v>
      </c>
      <c r="T259" s="52">
        <v>100</v>
      </c>
      <c r="U259" s="52">
        <f t="shared" si="58"/>
        <v>59.677419354838712</v>
      </c>
      <c r="V259" s="52">
        <f t="shared" si="59"/>
        <v>64.664310954063609</v>
      </c>
      <c r="W259" s="52">
        <f t="shared" si="60"/>
        <v>70.760233918128648</v>
      </c>
      <c r="X259" s="52">
        <f t="shared" si="61"/>
        <v>64.575455127807729</v>
      </c>
      <c r="Y259" s="52">
        <f t="shared" si="62"/>
        <v>69.562346727032633</v>
      </c>
      <c r="Z259" s="52">
        <f t="shared" si="63"/>
        <v>75.658269691097686</v>
      </c>
      <c r="AA259" s="52">
        <f t="shared" si="64"/>
        <v>-4.8980357729690169</v>
      </c>
      <c r="AB259" s="52">
        <f t="shared" si="65"/>
        <v>-4.898035772969024</v>
      </c>
      <c r="AC259" s="52">
        <f t="shared" si="66"/>
        <v>-4.8980357729690382</v>
      </c>
      <c r="AF259">
        <v>2.48</v>
      </c>
      <c r="AG259">
        <v>1.54</v>
      </c>
    </row>
    <row r="260" spans="1:33" ht="15" x14ac:dyDescent="0.25">
      <c r="A260">
        <v>2.96</v>
      </c>
      <c r="B260">
        <v>3.22</v>
      </c>
      <c r="C260">
        <v>2.4900000000000002</v>
      </c>
      <c r="D260" s="45">
        <f t="shared" si="54"/>
        <v>5.0003269751829116E-2</v>
      </c>
      <c r="E260" s="46">
        <f>IF(OR($A260="",$B260="",$C260=""),"",A260*'MPTO_working_3-way'!$I259)</f>
        <v>3.1080096784654141</v>
      </c>
      <c r="F260" s="47">
        <f>IF(OR($A260="",$B260="",$C260=""),"",B260*'MPTO_working_3-way'!$I259)</f>
        <v>3.38101052860089</v>
      </c>
      <c r="G260" s="48">
        <f>IF(OR($A260="",$B260="",$C260=""),"",C260*'MPTO_working_3-way'!$I259)</f>
        <v>2.6145081416820548</v>
      </c>
      <c r="H260" s="46">
        <f>IF(OR($A260="",$B260="",$C260=""),"",'MPTO_working_3-way'!E259)</f>
        <v>3.1136150543533012</v>
      </c>
      <c r="I260" s="47">
        <f>IF(OR($A260="",$B260="",$C260=""),"",'MPTO_working_3-way'!F259)</f>
        <v>3.4026191704188888</v>
      </c>
      <c r="J260" s="48">
        <f>IF(OR($A260="",$B260="",$C260=""),"",'MPTO_working_3-way'!G259)</f>
        <v>2.5978164321319519</v>
      </c>
      <c r="K260" s="46">
        <f>IF(OR($A260="",$B260="",$C260=""),"",'OddsRatio_working_3-way'!H259)</f>
        <v>3.1117764343345584</v>
      </c>
      <c r="L260" s="47">
        <f>IF(OR($A260="",$B260="",$C260=""),"",'OddsRatio_working_3-way'!I259)</f>
        <v>3.3919100429707756</v>
      </c>
      <c r="M260" s="48">
        <f>IF(OR($A260="",$B260="",$C260=""),"",'OddsRatio_working_3-way'!J259)</f>
        <v>2.6053810648767812</v>
      </c>
      <c r="N260" s="49">
        <f t="shared" si="55"/>
        <v>32.1749319807058</v>
      </c>
      <c r="O260" s="50">
        <f t="shared" si="56"/>
        <v>29.576956106487316</v>
      </c>
      <c r="P260" s="50">
        <f t="shared" si="57"/>
        <v>38.248111912806884</v>
      </c>
      <c r="Q260" t="s">
        <v>93</v>
      </c>
      <c r="R260" t="s">
        <v>88</v>
      </c>
      <c r="S260" t="s">
        <v>450</v>
      </c>
      <c r="T260" s="52">
        <v>100</v>
      </c>
      <c r="U260" s="52">
        <f t="shared" si="58"/>
        <v>66.21621621621621</v>
      </c>
      <c r="V260" s="52">
        <f t="shared" si="59"/>
        <v>68.944099378881987</v>
      </c>
      <c r="W260" s="52">
        <f t="shared" si="60"/>
        <v>59.839357429718881</v>
      </c>
      <c r="X260" s="52">
        <f t="shared" si="61"/>
        <v>71.216543191399126</v>
      </c>
      <c r="Y260" s="52">
        <f t="shared" si="62"/>
        <v>73.944426354064902</v>
      </c>
      <c r="Z260" s="52">
        <f t="shared" si="63"/>
        <v>64.839684404901803</v>
      </c>
      <c r="AA260" s="52">
        <f t="shared" si="64"/>
        <v>-5.0003269751829151</v>
      </c>
      <c r="AB260" s="52">
        <f t="shared" si="65"/>
        <v>-5.0003269751829151</v>
      </c>
      <c r="AC260" s="52">
        <f t="shared" si="66"/>
        <v>-5.0003269751829222</v>
      </c>
      <c r="AF260">
        <v>2.39</v>
      </c>
      <c r="AG260">
        <v>1.58</v>
      </c>
    </row>
    <row r="261" spans="1:33" ht="15" x14ac:dyDescent="0.25">
      <c r="A261">
        <v>2.1800000000000002</v>
      </c>
      <c r="B261">
        <v>3.51</v>
      </c>
      <c r="C261">
        <v>3.58</v>
      </c>
      <c r="D261" s="45">
        <f t="shared" ref="D261:D324" si="67">IF(OR($A261="",$B261="",$C261=""),"",(1/A261)+(1/B261)+(1/C261)-1)</f>
        <v>2.2945490169107519E-2</v>
      </c>
      <c r="E261" s="46">
        <f>IF(OR($A261="",$B261="",$C261=""),"",A261*'MPTO_working_3-way'!$I260)</f>
        <v>2.2300211685686544</v>
      </c>
      <c r="F261" s="47">
        <f>IF(OR($A261="",$B261="",$C261=""),"",B261*'MPTO_working_3-way'!$I260)</f>
        <v>3.5905386704935673</v>
      </c>
      <c r="G261" s="48">
        <f>IF(OR($A261="",$B261="",$C261=""),"",C261*'MPTO_working_3-way'!$I260)</f>
        <v>3.6621448548054052</v>
      </c>
      <c r="H261" s="46">
        <f>IF(OR($A261="",$B261="",$C261=""),"",'MPTO_working_3-way'!E260)</f>
        <v>2.2169650610091862</v>
      </c>
      <c r="I261" s="47">
        <f>IF(OR($A261="",$B261="",$C261=""),"",'MPTO_working_3-way'!F260)</f>
        <v>3.6068297577965227</v>
      </c>
      <c r="J261" s="48">
        <f>IF(OR($A261="",$B261="",$C261=""),"",'MPTO_working_3-way'!G260)</f>
        <v>3.680785873722233</v>
      </c>
      <c r="K261" s="46">
        <f>IF(OR($A261="",$B261="",$C261=""),"",'OddsRatio_working_3-way'!H260)</f>
        <v>2.2224113618124886</v>
      </c>
      <c r="L261" s="47">
        <f>IF(OR($A261="",$B261="",$C261=""),"",'OddsRatio_working_3-way'!I260)</f>
        <v>3.6002139984316486</v>
      </c>
      <c r="M261" s="48">
        <f>IF(OR($A261="",$B261="",$C261=""),"",'OddsRatio_working_3-way'!J260)</f>
        <v>3.6727299266747626</v>
      </c>
      <c r="N261" s="49">
        <f t="shared" si="55"/>
        <v>44.842623652844196</v>
      </c>
      <c r="O261" s="50">
        <f t="shared" si="56"/>
        <v>27.850974234530014</v>
      </c>
      <c r="P261" s="50">
        <f t="shared" si="57"/>
        <v>27.306402112625793</v>
      </c>
      <c r="Q261" t="s">
        <v>94</v>
      </c>
      <c r="R261" t="s">
        <v>142</v>
      </c>
      <c r="S261" t="s">
        <v>450</v>
      </c>
      <c r="T261" s="52">
        <v>100</v>
      </c>
      <c r="U261" s="52">
        <f t="shared" si="58"/>
        <v>54.128440366972484</v>
      </c>
      <c r="V261" s="52">
        <f t="shared" si="59"/>
        <v>71.509971509971507</v>
      </c>
      <c r="W261" s="52">
        <f t="shared" si="60"/>
        <v>72.067039106145245</v>
      </c>
      <c r="X261" s="52">
        <f t="shared" si="61"/>
        <v>56.422989383883234</v>
      </c>
      <c r="Y261" s="52">
        <f t="shared" si="62"/>
        <v>73.804520526882271</v>
      </c>
      <c r="Z261" s="52">
        <f t="shared" si="63"/>
        <v>74.361588123056009</v>
      </c>
      <c r="AA261" s="52">
        <f t="shared" si="64"/>
        <v>-2.2945490169107501</v>
      </c>
      <c r="AB261" s="52">
        <f t="shared" si="65"/>
        <v>-2.2945490169107643</v>
      </c>
      <c r="AC261" s="52">
        <f t="shared" si="66"/>
        <v>-2.2945490169107643</v>
      </c>
      <c r="AF261">
        <v>1.95</v>
      </c>
      <c r="AG261">
        <v>1.95</v>
      </c>
    </row>
    <row r="262" spans="1:33" ht="15" x14ac:dyDescent="0.25">
      <c r="A262">
        <v>1.88</v>
      </c>
      <c r="B262">
        <v>3.68</v>
      </c>
      <c r="C262">
        <v>4.5599999999999996</v>
      </c>
      <c r="D262" s="45">
        <f t="shared" si="67"/>
        <v>2.2952269665839076E-2</v>
      </c>
      <c r="E262" s="46">
        <f>IF(OR($A262="",$B262="",$C262=""),"",A262*'MPTO_working_3-way'!$I261)</f>
        <v>1.9231502669717773</v>
      </c>
      <c r="F262" s="47">
        <f>IF(OR($A262="",$B262="",$C262=""),"",B262*'MPTO_working_3-way'!$I261)</f>
        <v>3.7644643523702879</v>
      </c>
      <c r="G262" s="48">
        <f>IF(OR($A262="",$B262="",$C262=""),"",C262*'MPTO_working_3-way'!$I261)</f>
        <v>4.6646623496762256</v>
      </c>
      <c r="H262" s="46">
        <f>IF(OR($A262="",$B262="",$C262=""),"",'MPTO_working_3-way'!E261)</f>
        <v>1.9074354496276213</v>
      </c>
      <c r="I262" s="47">
        <f>IF(OR($A262="",$B262="",$C262=""),"",'MPTO_working_3-way'!F261)</f>
        <v>3.7866112215007073</v>
      </c>
      <c r="J262" s="48">
        <f>IF(OR($A262="",$B262="",$C262=""),"",'MPTO_working_3-way'!G261)</f>
        <v>4.7248375326691932</v>
      </c>
      <c r="K262" s="46">
        <f>IF(OR($A262="",$B262="",$C262=""),"",'OddsRatio_working_3-way'!H261)</f>
        <v>1.9134703830179409</v>
      </c>
      <c r="L262" s="47">
        <f>IF(OR($A262="",$B262="",$C262=""),"",'OddsRatio_working_3-way'!I261)</f>
        <v>3.781932530100093</v>
      </c>
      <c r="M262" s="48">
        <f>IF(OR($A262="",$B262="",$C262=""),"",'OddsRatio_working_3-way'!J261)</f>
        <v>4.6954029131180315</v>
      </c>
      <c r="N262" s="49">
        <f t="shared" si="55"/>
        <v>51.998016856717896</v>
      </c>
      <c r="O262" s="50">
        <f t="shared" si="56"/>
        <v>26.56420426375805</v>
      </c>
      <c r="P262" s="50">
        <f t="shared" si="57"/>
        <v>21.437778879524046</v>
      </c>
      <c r="Q262" t="s">
        <v>99</v>
      </c>
      <c r="R262" t="s">
        <v>330</v>
      </c>
      <c r="S262" t="s">
        <v>450</v>
      </c>
      <c r="T262" s="52">
        <v>100</v>
      </c>
      <c r="U262" s="52">
        <f t="shared" si="58"/>
        <v>46.808510638297875</v>
      </c>
      <c r="V262" s="52">
        <f t="shared" si="59"/>
        <v>72.826086956521735</v>
      </c>
      <c r="W262" s="52">
        <f t="shared" si="60"/>
        <v>78.070175438596479</v>
      </c>
      <c r="X262" s="52">
        <f t="shared" si="61"/>
        <v>49.103737604881772</v>
      </c>
      <c r="Y262" s="52">
        <f t="shared" si="62"/>
        <v>75.121313923105632</v>
      </c>
      <c r="Z262" s="52">
        <f t="shared" si="63"/>
        <v>80.36540240518039</v>
      </c>
      <c r="AA262" s="52">
        <f t="shared" si="64"/>
        <v>-2.2952269665838969</v>
      </c>
      <c r="AB262" s="52">
        <f t="shared" si="65"/>
        <v>-2.2952269665838969</v>
      </c>
      <c r="AC262" s="52">
        <f t="shared" si="66"/>
        <v>-2.2952269665839111</v>
      </c>
      <c r="AF262">
        <v>1.89</v>
      </c>
      <c r="AG262">
        <v>2.02</v>
      </c>
    </row>
    <row r="263" spans="1:33" ht="15" x14ac:dyDescent="0.25">
      <c r="A263">
        <v>8.77</v>
      </c>
      <c r="B263">
        <v>5.24</v>
      </c>
      <c r="C263">
        <v>1.39</v>
      </c>
      <c r="D263" s="45">
        <f t="shared" si="67"/>
        <v>2.4289240606957474E-2</v>
      </c>
      <c r="E263" s="46">
        <f>IF(OR($A263="",$B263="",$C263=""),"",A263*'MPTO_working_3-way'!$I262)</f>
        <v>8.9830166401230169</v>
      </c>
      <c r="F263" s="47">
        <f>IF(OR($A263="",$B263="",$C263=""),"",B263*'MPTO_working_3-way'!$I262)</f>
        <v>5.3672756207804575</v>
      </c>
      <c r="G263" s="48">
        <f>IF(OR($A263="",$B263="",$C263=""),"",C263*'MPTO_working_3-way'!$I262)</f>
        <v>1.4237620444436707</v>
      </c>
      <c r="H263" s="46">
        <f>IF(OR($A263="",$B263="",$C263=""),"",'MPTO_working_3-way'!E262)</f>
        <v>9.4403147068525435</v>
      </c>
      <c r="I263" s="47">
        <f>IF(OR($A263="",$B263="",$C263=""),"",'MPTO_working_3-way'!F262)</f>
        <v>5.4721574104755524</v>
      </c>
      <c r="J263" s="48">
        <f>IF(OR($A263="",$B263="",$C263=""),"",'MPTO_working_3-way'!G262)</f>
        <v>1.4058211318443941</v>
      </c>
      <c r="K263" s="46">
        <f>IF(OR($A263="",$B263="",$C263=""),"",'OddsRatio_working_3-way'!H262)</f>
        <v>9.1960231718329535</v>
      </c>
      <c r="L263" s="47">
        <f>IF(OR($A263="",$B263="",$C263=""),"",'OddsRatio_working_3-way'!I262)</f>
        <v>5.4724759650671473</v>
      </c>
      <c r="M263" s="48">
        <f>IF(OR($A263="",$B263="",$C263=""),"",'OddsRatio_working_3-way'!J262)</f>
        <v>1.4113834024472136</v>
      </c>
      <c r="N263" s="49">
        <f t="shared" si="55"/>
        <v>11.132117862650487</v>
      </c>
      <c r="O263" s="50">
        <f t="shared" si="56"/>
        <v>18.631426270123047</v>
      </c>
      <c r="P263" s="50">
        <f t="shared" si="57"/>
        <v>70.236455867226468</v>
      </c>
      <c r="Q263" t="s">
        <v>103</v>
      </c>
      <c r="R263" t="s">
        <v>53</v>
      </c>
      <c r="S263" t="s">
        <v>450</v>
      </c>
      <c r="T263" s="52">
        <v>100</v>
      </c>
      <c r="U263" s="52">
        <f t="shared" si="58"/>
        <v>88.597491448118589</v>
      </c>
      <c r="V263" s="52">
        <f t="shared" si="59"/>
        <v>80.916030534351137</v>
      </c>
      <c r="W263" s="52">
        <f t="shared" si="60"/>
        <v>28.057553956834536</v>
      </c>
      <c r="X263" s="52">
        <f t="shared" si="61"/>
        <v>91.026415508814324</v>
      </c>
      <c r="Y263" s="52">
        <f t="shared" si="62"/>
        <v>83.3449545950469</v>
      </c>
      <c r="Z263" s="52">
        <f t="shared" si="63"/>
        <v>30.486478017530267</v>
      </c>
      <c r="AA263" s="52">
        <f t="shared" si="64"/>
        <v>-2.428924060695735</v>
      </c>
      <c r="AB263" s="52">
        <f t="shared" si="65"/>
        <v>-2.4289240606957634</v>
      </c>
      <c r="AC263" s="52">
        <f t="shared" si="66"/>
        <v>-2.4289240606957314</v>
      </c>
      <c r="AF263">
        <v>1.63</v>
      </c>
      <c r="AG263">
        <v>2.41</v>
      </c>
    </row>
    <row r="264" spans="1:33" ht="15" x14ac:dyDescent="0.25">
      <c r="A264">
        <v>1.82</v>
      </c>
      <c r="B264">
        <v>3.7</v>
      </c>
      <c r="C264">
        <v>4.76</v>
      </c>
      <c r="D264" s="45">
        <f t="shared" si="67"/>
        <v>2.9804853334264969E-2</v>
      </c>
      <c r="E264" s="46">
        <f>IF(OR($A264="",$B264="",$C264=""),"",A264*'MPTO_working_3-way'!$I263)</f>
        <v>1.8742448330683623</v>
      </c>
      <c r="F264" s="47">
        <f>IF(OR($A264="",$B264="",$C264=""),"",B264*'MPTO_working_3-way'!$I263)</f>
        <v>3.8102779573367807</v>
      </c>
      <c r="G264" s="48">
        <f>IF(OR($A264="",$B264="",$C264=""),"",C264*'MPTO_working_3-way'!$I263)</f>
        <v>4.9018711018711008</v>
      </c>
      <c r="H264" s="46">
        <f>IF(OR($A264="",$B264="",$C264=""),"",'MPTO_working_3-way'!E263)</f>
        <v>1.8535145287336467</v>
      </c>
      <c r="I264" s="47">
        <f>IF(OR($A264="",$B264="",$C264=""),"",'MPTO_working_3-way'!F263)</f>
        <v>3.8411998926270581</v>
      </c>
      <c r="J264" s="48">
        <f>IF(OR($A264="",$B264="",$C264=""),"",'MPTO_working_3-way'!G263)</f>
        <v>4.9962757135790961</v>
      </c>
      <c r="K264" s="46">
        <f>IF(OR($A264="",$B264="",$C264=""),"",'OddsRatio_working_3-way'!H263)</f>
        <v>1.8612909072520034</v>
      </c>
      <c r="L264" s="47">
        <f>IF(OR($A264="",$B264="",$C264=""),"",'OddsRatio_working_3-way'!I263)</f>
        <v>3.8359578653419626</v>
      </c>
      <c r="M264" s="48">
        <f>IF(OR($A264="",$B264="",$C264=""),"",'OddsRatio_working_3-way'!J263)</f>
        <v>4.9493339161799179</v>
      </c>
      <c r="N264" s="49">
        <f t="shared" si="55"/>
        <v>53.354822291967096</v>
      </c>
      <c r="O264" s="50">
        <f t="shared" si="56"/>
        <v>26.244804478751384</v>
      </c>
      <c r="P264" s="50">
        <f t="shared" si="57"/>
        <v>20.400373229281538</v>
      </c>
      <c r="Q264" t="s">
        <v>105</v>
      </c>
      <c r="R264" t="s">
        <v>331</v>
      </c>
      <c r="S264" t="s">
        <v>450</v>
      </c>
      <c r="T264" s="52">
        <v>100</v>
      </c>
      <c r="U264" s="52">
        <f t="shared" si="58"/>
        <v>45.054945054945051</v>
      </c>
      <c r="V264" s="52">
        <f t="shared" si="59"/>
        <v>72.972972972972968</v>
      </c>
      <c r="W264" s="52">
        <f t="shared" si="60"/>
        <v>78.991596638655466</v>
      </c>
      <c r="X264" s="52">
        <f t="shared" si="61"/>
        <v>48.035430388371559</v>
      </c>
      <c r="Y264" s="52">
        <f t="shared" si="62"/>
        <v>75.953458306399483</v>
      </c>
      <c r="Z264" s="52">
        <f t="shared" si="63"/>
        <v>81.972081972081966</v>
      </c>
      <c r="AA264" s="52">
        <f t="shared" si="64"/>
        <v>-2.9804853334265076</v>
      </c>
      <c r="AB264" s="52">
        <f t="shared" si="65"/>
        <v>-2.9804853334265147</v>
      </c>
      <c r="AC264" s="52">
        <f t="shared" si="66"/>
        <v>-2.9804853334265005</v>
      </c>
      <c r="AF264">
        <v>1.75</v>
      </c>
      <c r="AG264">
        <v>2.16</v>
      </c>
    </row>
    <row r="265" spans="1:33" ht="15" x14ac:dyDescent="0.25">
      <c r="A265">
        <v>2.42</v>
      </c>
      <c r="B265">
        <v>3.06</v>
      </c>
      <c r="C265">
        <v>3.48</v>
      </c>
      <c r="D265" s="45">
        <f t="shared" si="67"/>
        <v>2.7376847955863148E-2</v>
      </c>
      <c r="E265" s="46">
        <f>IF(OR($A265="",$B265="",$C265=""),"",A265*'MPTO_working_3-way'!$I264)</f>
        <v>2.4862519720531888</v>
      </c>
      <c r="F265" s="47">
        <f>IF(OR($A265="",$B265="",$C265=""),"",B265*'MPTO_working_3-way'!$I264)</f>
        <v>3.1437731547449412</v>
      </c>
      <c r="G265" s="48">
        <f>IF(OR($A265="",$B265="",$C265=""),"",C265*'MPTO_working_3-way'!$I264)</f>
        <v>3.5752714308864038</v>
      </c>
      <c r="H265" s="46">
        <f>IF(OR($A265="",$B265="",$C265=""),"",'MPTO_working_3-way'!E264)</f>
        <v>2.474650150879155</v>
      </c>
      <c r="I265" s="47">
        <f>IF(OR($A265="",$B265="",$C265=""),"",'MPTO_working_3-way'!F264)</f>
        <v>3.147903262373644</v>
      </c>
      <c r="J265" s="48">
        <f>IF(OR($A265="",$B265="",$C265=""),"",'MPTO_working_3-way'!G264)</f>
        <v>3.5941396077451251</v>
      </c>
      <c r="K265" s="46">
        <f>IF(OR($A265="",$B265="",$C265=""),"",'OddsRatio_working_3-way'!H264)</f>
        <v>2.4798673170883716</v>
      </c>
      <c r="L265" s="47">
        <f>IF(OR($A265="",$B265="",$C265=""),"",'OddsRatio_working_3-way'!I264)</f>
        <v>3.1468497698605953</v>
      </c>
      <c r="M265" s="48">
        <f>IF(OR($A265="",$B265="",$C265=""),"",'OddsRatio_working_3-way'!J264)</f>
        <v>3.584557004492368</v>
      </c>
      <c r="N265" s="49">
        <f t="shared" si="55"/>
        <v>40.221184789013286</v>
      </c>
      <c r="O265" s="50">
        <f t="shared" si="56"/>
        <v>31.808910846213124</v>
      </c>
      <c r="P265" s="50">
        <f t="shared" si="57"/>
        <v>27.969904364773608</v>
      </c>
      <c r="Q265" t="s">
        <v>332</v>
      </c>
      <c r="R265" t="s">
        <v>333</v>
      </c>
      <c r="S265" t="s">
        <v>450</v>
      </c>
      <c r="T265" s="52">
        <v>100</v>
      </c>
      <c r="U265" s="52">
        <f t="shared" si="58"/>
        <v>58.677685950413228</v>
      </c>
      <c r="V265" s="52">
        <f t="shared" si="59"/>
        <v>67.320261437908499</v>
      </c>
      <c r="W265" s="52">
        <f t="shared" si="60"/>
        <v>71.264367816091948</v>
      </c>
      <c r="X265" s="52">
        <f t="shared" si="61"/>
        <v>61.415370745999539</v>
      </c>
      <c r="Y265" s="52">
        <f t="shared" si="62"/>
        <v>70.057946233494818</v>
      </c>
      <c r="Z265" s="52">
        <f t="shared" si="63"/>
        <v>74.00205261167828</v>
      </c>
      <c r="AA265" s="52">
        <f t="shared" si="64"/>
        <v>-2.7376847955863113</v>
      </c>
      <c r="AB265" s="52">
        <f t="shared" si="65"/>
        <v>-2.7376847955863184</v>
      </c>
      <c r="AC265" s="52">
        <f t="shared" si="66"/>
        <v>-2.7376847955863326</v>
      </c>
      <c r="AF265">
        <v>2.06</v>
      </c>
      <c r="AG265">
        <v>1.84</v>
      </c>
    </row>
    <row r="266" spans="1:33" ht="15" x14ac:dyDescent="0.25">
      <c r="A266">
        <v>1.88</v>
      </c>
      <c r="B266">
        <v>3.41</v>
      </c>
      <c r="C266">
        <v>4.93</v>
      </c>
      <c r="D266" s="45">
        <f t="shared" si="67"/>
        <v>2.8009782174122755E-2</v>
      </c>
      <c r="E266" s="46">
        <f>IF(OR($A266="",$B266="",$C266=""),"",A266*'MPTO_working_3-way'!$I265)</f>
        <v>1.9326583904873507</v>
      </c>
      <c r="F266" s="47">
        <f>IF(OR($A266="",$B266="",$C266=""),"",B266*'MPTO_working_3-way'!$I265)</f>
        <v>3.5055133572137587</v>
      </c>
      <c r="G266" s="48">
        <f>IF(OR($A266="",$B266="",$C266=""),"",C266*'MPTO_working_3-way'!$I265)</f>
        <v>5.0680882261184248</v>
      </c>
      <c r="H266" s="46">
        <f>IF(OR($A266="",$B266="",$C266=""),"",'MPTO_working_3-way'!E265)</f>
        <v>1.9135888360537172</v>
      </c>
      <c r="I266" s="47">
        <f>IF(OR($A266="",$B266="",$C266=""),"",'MPTO_working_3-way'!F265)</f>
        <v>3.5221370445644316</v>
      </c>
      <c r="J266" s="48">
        <f>IF(OR($A266="",$B266="",$C266=""),"",'MPTO_working_3-way'!G265)</f>
        <v>5.1678741933894452</v>
      </c>
      <c r="K266" s="46">
        <f>IF(OR($A266="",$B266="",$C266=""),"",'OddsRatio_working_3-way'!H265)</f>
        <v>1.9210677335138582</v>
      </c>
      <c r="L266" s="47">
        <f>IF(OR($A266="",$B266="",$C266=""),"",'OddsRatio_working_3-way'!I265)</f>
        <v>3.5224695883731809</v>
      </c>
      <c r="M266" s="48">
        <f>IF(OR($A266="",$B266="",$C266=""),"",'OddsRatio_working_3-way'!J265)</f>
        <v>5.1134047644425715</v>
      </c>
      <c r="N266" s="49">
        <f t="shared" si="55"/>
        <v>51.742201566611776</v>
      </c>
      <c r="O266" s="50">
        <f t="shared" si="56"/>
        <v>28.526492359305028</v>
      </c>
      <c r="P266" s="50">
        <f t="shared" si="57"/>
        <v>19.731306074083193</v>
      </c>
      <c r="Q266" t="s">
        <v>334</v>
      </c>
      <c r="R266" t="s">
        <v>335</v>
      </c>
      <c r="S266" t="s">
        <v>450</v>
      </c>
      <c r="T266" s="52">
        <v>100</v>
      </c>
      <c r="U266" s="52">
        <f t="shared" si="58"/>
        <v>46.808510638297875</v>
      </c>
      <c r="V266" s="52">
        <f t="shared" si="59"/>
        <v>70.674486803519059</v>
      </c>
      <c r="W266" s="52">
        <f t="shared" si="60"/>
        <v>79.716024340770801</v>
      </c>
      <c r="X266" s="52">
        <f t="shared" si="61"/>
        <v>49.609488855710147</v>
      </c>
      <c r="Y266" s="52">
        <f t="shared" si="62"/>
        <v>73.475465020931338</v>
      </c>
      <c r="Z266" s="52">
        <f t="shared" si="63"/>
        <v>82.517002558183066</v>
      </c>
      <c r="AA266" s="52">
        <f t="shared" si="64"/>
        <v>-2.8009782174122719</v>
      </c>
      <c r="AB266" s="52">
        <f t="shared" si="65"/>
        <v>-2.800978217412279</v>
      </c>
      <c r="AC266" s="52">
        <f t="shared" si="66"/>
        <v>-2.8009782174122648</v>
      </c>
      <c r="AF266">
        <v>2.0299999999999998</v>
      </c>
      <c r="AG266">
        <v>1.86</v>
      </c>
    </row>
    <row r="267" spans="1:33" ht="15" x14ac:dyDescent="0.25">
      <c r="A267">
        <v>1.56</v>
      </c>
      <c r="B267">
        <v>4.29</v>
      </c>
      <c r="C267">
        <v>6.43</v>
      </c>
      <c r="D267" s="45">
        <f t="shared" si="67"/>
        <v>2.9646869460244307E-2</v>
      </c>
      <c r="E267" s="46">
        <f>IF(OR($A267="",$B267="",$C267=""),"",A267*'MPTO_working_3-way'!$I266)</f>
        <v>1.6062491163579811</v>
      </c>
      <c r="F267" s="47">
        <f>IF(OR($A267="",$B267="",$C267=""),"",B267*'MPTO_working_3-way'!$I266)</f>
        <v>4.4171850699844484</v>
      </c>
      <c r="G267" s="48">
        <f>IF(OR($A267="",$B267="",$C267=""),"",C267*'MPTO_working_3-way'!$I266)</f>
        <v>6.6206293706293708</v>
      </c>
      <c r="H267" s="46">
        <f>IF(OR($A267="",$B267="",$C267=""),"",'MPTO_working_3-way'!E266)</f>
        <v>1.5844261023900192</v>
      </c>
      <c r="I267" s="47">
        <f>IF(OR($A267="",$B267="",$C267=""),"",'MPTO_working_3-way'!F266)</f>
        <v>4.4799265923928937</v>
      </c>
      <c r="J267" s="48">
        <f>IF(OR($A267="",$B267="",$C267=""),"",'MPTO_working_3-way'!G266)</f>
        <v>6.8663065664360028</v>
      </c>
      <c r="K267" s="46">
        <f>IF(OR($A267="",$B267="",$C267=""),"",'OddsRatio_working_3-way'!H266)</f>
        <v>1.591796203756531</v>
      </c>
      <c r="L267" s="47">
        <f>IF(OR($A267="",$B267="",$C267=""),"",'OddsRatio_working_3-way'!I266)</f>
        <v>4.4768026970696209</v>
      </c>
      <c r="M267" s="48">
        <f>IF(OR($A267="",$B267="",$C267=""),"",'OddsRatio_working_3-way'!J266)</f>
        <v>6.7383096185677909</v>
      </c>
      <c r="N267" s="49">
        <f t="shared" si="55"/>
        <v>62.256843587712353</v>
      </c>
      <c r="O267" s="50">
        <f t="shared" si="56"/>
        <v>22.638852213713577</v>
      </c>
      <c r="P267" s="50">
        <f t="shared" si="57"/>
        <v>15.10430419857407</v>
      </c>
      <c r="Q267" t="s">
        <v>50</v>
      </c>
      <c r="R267" t="s">
        <v>336</v>
      </c>
      <c r="S267" t="s">
        <v>450</v>
      </c>
      <c r="T267" s="52">
        <v>100</v>
      </c>
      <c r="U267" s="52">
        <f t="shared" si="58"/>
        <v>35.897435897435898</v>
      </c>
      <c r="V267" s="52">
        <f t="shared" si="59"/>
        <v>76.689976689976689</v>
      </c>
      <c r="W267" s="52">
        <f t="shared" si="60"/>
        <v>84.447900466562984</v>
      </c>
      <c r="X267" s="52">
        <f t="shared" si="61"/>
        <v>38.86212284346032</v>
      </c>
      <c r="Y267" s="52">
        <f t="shared" si="62"/>
        <v>79.654663636001118</v>
      </c>
      <c r="Z267" s="52">
        <f t="shared" si="63"/>
        <v>87.412587412587399</v>
      </c>
      <c r="AA267" s="52">
        <f t="shared" si="64"/>
        <v>-2.9646869460244218</v>
      </c>
      <c r="AB267" s="52">
        <f t="shared" si="65"/>
        <v>-2.9646869460244289</v>
      </c>
      <c r="AC267" s="52">
        <f t="shared" si="66"/>
        <v>-2.9646869460244147</v>
      </c>
      <c r="AF267">
        <v>1.58</v>
      </c>
      <c r="AG267">
        <v>2.5</v>
      </c>
    </row>
    <row r="268" spans="1:33" ht="15" x14ac:dyDescent="0.25">
      <c r="A268">
        <v>2.73</v>
      </c>
      <c r="B268">
        <v>3.33</v>
      </c>
      <c r="C268">
        <v>2.77</v>
      </c>
      <c r="D268" s="45">
        <f t="shared" si="67"/>
        <v>2.7611496925576295E-2</v>
      </c>
      <c r="E268" s="46">
        <f>IF(OR($A268="",$B268="",$C268=""),"",A268*'MPTO_working_3-way'!$I267)</f>
        <v>2.8053793866068233</v>
      </c>
      <c r="F268" s="47">
        <f>IF(OR($A268="",$B268="",$C268=""),"",B268*'MPTO_working_3-way'!$I267)</f>
        <v>3.4219462847621691</v>
      </c>
      <c r="G268" s="48">
        <f>IF(OR($A268="",$B268="",$C268=""),"",C268*'MPTO_working_3-way'!$I267)</f>
        <v>2.8464838464838462</v>
      </c>
      <c r="H268" s="46">
        <f>IF(OR($A268="",$B268="",$C268=""),"",'MPTO_working_3-way'!E267)</f>
        <v>2.800363220615433</v>
      </c>
      <c r="I268" s="47">
        <f>IF(OR($A268="",$B268="",$C268=""),"",'MPTO_working_3-way'!F267)</f>
        <v>3.435287301487477</v>
      </c>
      <c r="J268" s="48">
        <f>IF(OR($A268="",$B268="",$C268=""),"",'MPTO_working_3-way'!G267)</f>
        <v>2.8424676190023601</v>
      </c>
      <c r="K268" s="46">
        <f>IF(OR($A268="",$B268="",$C268=""),"",'OddsRatio_working_3-way'!H267)</f>
        <v>2.8029491321414857</v>
      </c>
      <c r="L268" s="47">
        <f>IF(OR($A268="",$B268="",$C268=""),"",'OddsRatio_working_3-way'!I267)</f>
        <v>3.4282494091847746</v>
      </c>
      <c r="M268" s="48">
        <f>IF(OR($A268="",$B268="",$C268=""),"",'OddsRatio_working_3-way'!J267)</f>
        <v>2.8446358172777053</v>
      </c>
      <c r="N268" s="49">
        <f t="shared" si="55"/>
        <v>35.645802659494301</v>
      </c>
      <c r="O268" s="50">
        <f t="shared" si="56"/>
        <v>29.223135513639477</v>
      </c>
      <c r="P268" s="50">
        <f t="shared" si="57"/>
        <v>35.13106182686623</v>
      </c>
      <c r="Q268" t="s">
        <v>337</v>
      </c>
      <c r="R268" t="s">
        <v>338</v>
      </c>
      <c r="S268" t="s">
        <v>450</v>
      </c>
      <c r="T268" s="52">
        <v>100</v>
      </c>
      <c r="U268" s="52">
        <f t="shared" si="58"/>
        <v>63.369963369963365</v>
      </c>
      <c r="V268" s="52">
        <f t="shared" si="59"/>
        <v>69.969969969969966</v>
      </c>
      <c r="W268" s="52">
        <f t="shared" si="60"/>
        <v>63.898916967509031</v>
      </c>
      <c r="X268" s="52">
        <f t="shared" si="61"/>
        <v>66.13111306252101</v>
      </c>
      <c r="Y268" s="52">
        <f t="shared" si="62"/>
        <v>72.731119662527604</v>
      </c>
      <c r="Z268" s="52">
        <f t="shared" si="63"/>
        <v>66.660066660066647</v>
      </c>
      <c r="AA268" s="52">
        <f t="shared" si="64"/>
        <v>-2.7611496925576446</v>
      </c>
      <c r="AB268" s="52">
        <f t="shared" si="65"/>
        <v>-2.7611496925576375</v>
      </c>
      <c r="AC268" s="52">
        <f t="shared" si="66"/>
        <v>-2.7611496925576162</v>
      </c>
      <c r="AF268">
        <v>1.88</v>
      </c>
      <c r="AG268">
        <v>2.0099999999999998</v>
      </c>
    </row>
    <row r="269" spans="1:33" ht="15" x14ac:dyDescent="0.25">
      <c r="A269">
        <v>1.84</v>
      </c>
      <c r="B269">
        <v>3.34</v>
      </c>
      <c r="C269">
        <v>5.33</v>
      </c>
      <c r="D269" s="45">
        <f t="shared" si="67"/>
        <v>3.0496719262348204E-2</v>
      </c>
      <c r="E269" s="46">
        <f>IF(OR($A269="",$B269="",$C269=""),"",A269*'MPTO_working_3-way'!$I268)</f>
        <v>1.8961139634427209</v>
      </c>
      <c r="F269" s="47">
        <f>IF(OR($A269="",$B269="",$C269=""),"",B269*'MPTO_working_3-way'!$I268)</f>
        <v>3.441859042336243</v>
      </c>
      <c r="G269" s="48">
        <f>IF(OR($A269="",$B269="",$C269=""),"",C269*'MPTO_working_3-way'!$I268)</f>
        <v>5.492547513668316</v>
      </c>
      <c r="H269" s="46">
        <f>IF(OR($A269="",$B269="",$C269=""),"",'MPTO_working_3-way'!E268)</f>
        <v>1.8750725848257874</v>
      </c>
      <c r="I269" s="47">
        <f>IF(OR($A269="",$B269="",$C269=""),"",'MPTO_working_3-way'!F268)</f>
        <v>3.4573887696881727</v>
      </c>
      <c r="J269" s="48">
        <f>IF(OR($A269="",$B269="",$C269=""),"",'MPTO_working_3-way'!G268)</f>
        <v>5.6353366539265632</v>
      </c>
      <c r="K269" s="46">
        <f>IF(OR($A269="",$B269="",$C269=""),"",'OddsRatio_working_3-way'!H268)</f>
        <v>1.8833360938048138</v>
      </c>
      <c r="L269" s="47">
        <f>IF(OR($A269="",$B269="",$C269=""),"",'OddsRatio_working_3-way'!I268)</f>
        <v>3.4607219755991232</v>
      </c>
      <c r="M269" s="48">
        <f>IF(OR($A269="",$B269="",$C269=""),"",'OddsRatio_working_3-way'!J268)</f>
        <v>5.5533872454462427</v>
      </c>
      <c r="N269" s="49">
        <f t="shared" si="55"/>
        <v>52.739446007998801</v>
      </c>
      <c r="O269" s="50">
        <f t="shared" si="56"/>
        <v>29.054066064286772</v>
      </c>
      <c r="P269" s="50">
        <f t="shared" si="57"/>
        <v>18.206487927714413</v>
      </c>
      <c r="Q269" t="s">
        <v>339</v>
      </c>
      <c r="R269" t="s">
        <v>340</v>
      </c>
      <c r="S269" t="s">
        <v>450</v>
      </c>
      <c r="T269" s="52">
        <v>100</v>
      </c>
      <c r="U269" s="52">
        <f t="shared" si="58"/>
        <v>45.652173913043477</v>
      </c>
      <c r="V269" s="52">
        <f t="shared" si="59"/>
        <v>70.059880239520965</v>
      </c>
      <c r="W269" s="52">
        <f t="shared" si="60"/>
        <v>81.238273921200744</v>
      </c>
      <c r="X269" s="52">
        <f t="shared" si="61"/>
        <v>48.701845839278292</v>
      </c>
      <c r="Y269" s="52">
        <f t="shared" si="62"/>
        <v>73.109552165755758</v>
      </c>
      <c r="Z269" s="52">
        <f t="shared" si="63"/>
        <v>84.287945847435566</v>
      </c>
      <c r="AA269" s="52">
        <f t="shared" si="64"/>
        <v>-3.0496719262348151</v>
      </c>
      <c r="AB269" s="52">
        <f t="shared" si="65"/>
        <v>-3.0496719262347938</v>
      </c>
      <c r="AC269" s="52">
        <f t="shared" si="66"/>
        <v>-3.0496719262348222</v>
      </c>
      <c r="AF269">
        <v>2.02</v>
      </c>
      <c r="AG269">
        <v>1.88</v>
      </c>
    </row>
    <row r="270" spans="1:33" ht="15" x14ac:dyDescent="0.25">
      <c r="A270">
        <v>4.2699999999999996</v>
      </c>
      <c r="B270">
        <v>3.41</v>
      </c>
      <c r="C270">
        <v>1.99</v>
      </c>
      <c r="D270" s="45">
        <f t="shared" si="67"/>
        <v>2.9959732249605686E-2</v>
      </c>
      <c r="E270" s="46">
        <f>IF(OR($A270="",$B270="",$C270=""),"",A270*'MPTO_working_3-way'!$I269)</f>
        <v>4.3979280567058154</v>
      </c>
      <c r="F270" s="47">
        <f>IF(OR($A270="",$B270="",$C270=""),"",B270*'MPTO_working_3-way'!$I269)</f>
        <v>3.5121626869711555</v>
      </c>
      <c r="G270" s="48">
        <f>IF(OR($A270="",$B270="",$C270=""),"",C270*'MPTO_working_3-way'!$I269)</f>
        <v>2.0496198671767152</v>
      </c>
      <c r="H270" s="46">
        <f>IF(OR($A270="",$B270="",$C270=""),"",'MPTO_working_3-way'!E269)</f>
        <v>4.4601946792834504</v>
      </c>
      <c r="I270" s="47">
        <f>IF(OR($A270="",$B270="",$C270=""),"",'MPTO_working_3-way'!F269)</f>
        <v>3.5302188822006424</v>
      </c>
      <c r="J270" s="48">
        <f>IF(OR($A270="",$B270="",$C270=""),"",'MPTO_working_3-way'!G269)</f>
        <v>2.030349727015651</v>
      </c>
      <c r="K270" s="46">
        <f>IF(OR($A270="",$B270="",$C270=""),"",'OddsRatio_working_3-way'!H269)</f>
        <v>4.4286774268130156</v>
      </c>
      <c r="L270" s="47">
        <f>IF(OR($A270="",$B270="",$C270=""),"",'OddsRatio_working_3-way'!I269)</f>
        <v>3.5269457488132629</v>
      </c>
      <c r="M270" s="48">
        <f>IF(OR($A270="",$B270="",$C270=""),"",'OddsRatio_working_3-way'!J269)</f>
        <v>2.0380399549066932</v>
      </c>
      <c r="N270" s="49">
        <f t="shared" si="55"/>
        <v>22.737979955702844</v>
      </c>
      <c r="O270" s="50">
        <f t="shared" si="56"/>
        <v>28.472485164472474</v>
      </c>
      <c r="P270" s="50">
        <f t="shared" si="57"/>
        <v>48.789534879824693</v>
      </c>
      <c r="Q270" t="s">
        <v>341</v>
      </c>
      <c r="R270" t="s">
        <v>342</v>
      </c>
      <c r="S270" t="s">
        <v>450</v>
      </c>
      <c r="T270" s="52">
        <v>100</v>
      </c>
      <c r="U270" s="52">
        <f t="shared" si="58"/>
        <v>76.580796252927385</v>
      </c>
      <c r="V270" s="52">
        <f t="shared" si="59"/>
        <v>70.674486803519059</v>
      </c>
      <c r="W270" s="52">
        <f t="shared" si="60"/>
        <v>49.748743718592962</v>
      </c>
      <c r="X270" s="52">
        <f t="shared" si="61"/>
        <v>79.576769477887964</v>
      </c>
      <c r="Y270" s="52">
        <f t="shared" si="62"/>
        <v>73.670460028479638</v>
      </c>
      <c r="Z270" s="52">
        <f t="shared" si="63"/>
        <v>52.744716943553541</v>
      </c>
      <c r="AA270" s="52">
        <f t="shared" si="64"/>
        <v>-2.9959732249605793</v>
      </c>
      <c r="AB270" s="52">
        <f t="shared" si="65"/>
        <v>-2.9959732249605793</v>
      </c>
      <c r="AC270" s="52">
        <f t="shared" si="66"/>
        <v>-2.9959732249605793</v>
      </c>
      <c r="AF270">
        <v>1.97</v>
      </c>
      <c r="AG270">
        <v>1.92</v>
      </c>
    </row>
    <row r="271" spans="1:33" ht="15" x14ac:dyDescent="0.25">
      <c r="A271">
        <v>2.4500000000000002</v>
      </c>
      <c r="B271">
        <v>3.24</v>
      </c>
      <c r="C271">
        <v>3.21</v>
      </c>
      <c r="D271" s="45">
        <f t="shared" si="67"/>
        <v>2.83317203655431E-2</v>
      </c>
      <c r="E271" s="46">
        <f>IF(OR($A271="",$B271="",$C271=""),"",A271*'MPTO_working_3-way'!$I270)</f>
        <v>2.5194127148955809</v>
      </c>
      <c r="F271" s="47">
        <f>IF(OR($A271="",$B271="",$C271=""),"",B271*'MPTO_working_3-way'!$I270)</f>
        <v>3.3317947739843601</v>
      </c>
      <c r="G271" s="48">
        <f>IF(OR($A271="",$B271="",$C271=""),"",C271*'MPTO_working_3-way'!$I270)</f>
        <v>3.3009448223733933</v>
      </c>
      <c r="H271" s="46">
        <f>IF(OR($A271="",$B271="",$C271=""),"",'MPTO_working_3-way'!E270)</f>
        <v>2.5080297172374153</v>
      </c>
      <c r="I271" s="47">
        <f>IF(OR($A271="",$B271="",$C271=""),"",'MPTO_working_3-way'!F270)</f>
        <v>3.3422675652490992</v>
      </c>
      <c r="J271" s="48">
        <f>IF(OR($A271="",$B271="",$C271=""),"",'MPTO_working_3-way'!G270)</f>
        <v>3.3103531600444818</v>
      </c>
      <c r="K271" s="46">
        <f>IF(OR($A271="",$B271="",$C271=""),"",'OddsRatio_working_3-way'!H270)</f>
        <v>2.5131156141502005</v>
      </c>
      <c r="L271" s="47">
        <f>IF(OR($A271="",$B271="",$C271=""),"",'OddsRatio_working_3-way'!I270)</f>
        <v>3.3375027418596197</v>
      </c>
      <c r="M271" s="48">
        <f>IF(OR($A271="",$B271="",$C271=""),"",'OddsRatio_working_3-way'!J270)</f>
        <v>3.3061969015668566</v>
      </c>
      <c r="N271" s="49">
        <f t="shared" si="55"/>
        <v>39.691789840055876</v>
      </c>
      <c r="O271" s="50">
        <f t="shared" si="56"/>
        <v>30.013853428437308</v>
      </c>
      <c r="P271" s="50">
        <f t="shared" si="57"/>
        <v>30.294356731506824</v>
      </c>
      <c r="Q271" t="s">
        <v>343</v>
      </c>
      <c r="R271" t="s">
        <v>140</v>
      </c>
      <c r="S271" t="s">
        <v>450</v>
      </c>
      <c r="T271" s="52">
        <v>100</v>
      </c>
      <c r="U271" s="52">
        <f t="shared" si="58"/>
        <v>59.183673469387763</v>
      </c>
      <c r="V271" s="52">
        <f t="shared" si="59"/>
        <v>69.135802469135797</v>
      </c>
      <c r="W271" s="52">
        <f t="shared" si="60"/>
        <v>68.847352024922117</v>
      </c>
      <c r="X271" s="52">
        <f t="shared" si="61"/>
        <v>62.016845505942072</v>
      </c>
      <c r="Y271" s="52">
        <f t="shared" si="62"/>
        <v>71.968974505690113</v>
      </c>
      <c r="Z271" s="52">
        <f t="shared" si="63"/>
        <v>71.680524061476433</v>
      </c>
      <c r="AA271" s="52">
        <f t="shared" si="64"/>
        <v>-2.8331720365543092</v>
      </c>
      <c r="AB271" s="52">
        <f t="shared" si="65"/>
        <v>-2.8331720365543163</v>
      </c>
      <c r="AC271" s="52">
        <f t="shared" si="66"/>
        <v>-2.8331720365543163</v>
      </c>
      <c r="AF271">
        <v>2.08</v>
      </c>
      <c r="AG271">
        <v>1.83</v>
      </c>
    </row>
    <row r="272" spans="1:33" ht="15" x14ac:dyDescent="0.25">
      <c r="A272">
        <v>2.57</v>
      </c>
      <c r="B272">
        <v>3.36</v>
      </c>
      <c r="C272">
        <v>2.93</v>
      </c>
      <c r="D272" s="45">
        <f t="shared" si="67"/>
        <v>2.8021034312451398E-2</v>
      </c>
      <c r="E272" s="46">
        <f>IF(OR($A272="",$B272="",$C272=""),"",A272*'MPTO_working_3-way'!$I271)</f>
        <v>2.6420140581829998</v>
      </c>
      <c r="F272" s="47">
        <f>IF(OR($A272="",$B272="",$C272=""),"",B272*'MPTO_working_3-way'!$I271)</f>
        <v>3.4541506752898368</v>
      </c>
      <c r="G272" s="48">
        <f>IF(OR($A272="",$B272="",$C272=""),"",C272*'MPTO_working_3-way'!$I271)</f>
        <v>3.0121016305354829</v>
      </c>
      <c r="H272" s="46">
        <f>IF(OR($A272="",$B272="",$C272=""),"",'MPTO_working_3-way'!E271)</f>
        <v>2.6332093641185508</v>
      </c>
      <c r="I272" s="47">
        <f>IF(OR($A272="",$B272="",$C272=""),"",'MPTO_working_3-way'!F271)</f>
        <v>3.4688653380214078</v>
      </c>
      <c r="J272" s="48">
        <f>IF(OR($A272="",$B272="",$C272=""),"",'MPTO_working_3-way'!G271)</f>
        <v>3.0124421371170347</v>
      </c>
      <c r="K272" s="46">
        <f>IF(OR($A272="",$B272="",$C272=""),"",'OddsRatio_working_3-way'!H271)</f>
        <v>2.6373505337812233</v>
      </c>
      <c r="L272" s="47">
        <f>IF(OR($A272="",$B272="",$C272=""),"",'OddsRatio_working_3-way'!I271)</f>
        <v>3.461240292817636</v>
      </c>
      <c r="M272" s="48">
        <f>IF(OR($A272="",$B272="",$C272=""),"",'OddsRatio_working_3-way'!J271)</f>
        <v>3.0127939682788298</v>
      </c>
      <c r="N272" s="49">
        <f t="shared" si="55"/>
        <v>37.849912149511155</v>
      </c>
      <c r="O272" s="50">
        <f t="shared" si="56"/>
        <v>28.950676852453473</v>
      </c>
      <c r="P272" s="50">
        <f t="shared" si="57"/>
        <v>33.199410998035376</v>
      </c>
      <c r="Q272" t="s">
        <v>344</v>
      </c>
      <c r="R272" t="s">
        <v>345</v>
      </c>
      <c r="S272" t="s">
        <v>450</v>
      </c>
      <c r="T272" s="52">
        <v>100</v>
      </c>
      <c r="U272" s="52">
        <f t="shared" si="58"/>
        <v>61.089494163424128</v>
      </c>
      <c r="V272" s="52">
        <f t="shared" si="59"/>
        <v>70.238095238095241</v>
      </c>
      <c r="W272" s="52">
        <f t="shared" si="60"/>
        <v>65.870307167235495</v>
      </c>
      <c r="X272" s="52">
        <f t="shared" si="61"/>
        <v>63.891597594669271</v>
      </c>
      <c r="Y272" s="52">
        <f t="shared" si="62"/>
        <v>73.04019866934037</v>
      </c>
      <c r="Z272" s="52">
        <f t="shared" si="63"/>
        <v>68.672410598480639</v>
      </c>
      <c r="AA272" s="52">
        <f t="shared" si="64"/>
        <v>-2.8021034312451434</v>
      </c>
      <c r="AB272" s="52">
        <f t="shared" si="65"/>
        <v>-2.8021034312451292</v>
      </c>
      <c r="AC272" s="52">
        <f t="shared" si="66"/>
        <v>-2.8021034312451434</v>
      </c>
      <c r="AF272">
        <v>2.08</v>
      </c>
      <c r="AG272">
        <v>1.83</v>
      </c>
    </row>
    <row r="273" spans="1:33" ht="15" x14ac:dyDescent="0.25">
      <c r="A273">
        <v>4.0599999999999996</v>
      </c>
      <c r="B273">
        <v>4.46</v>
      </c>
      <c r="C273">
        <v>1.79</v>
      </c>
      <c r="D273" s="45">
        <f t="shared" si="67"/>
        <v>2.9179883233078074E-2</v>
      </c>
      <c r="E273" s="46">
        <f>IF(OR($A273="",$B273="",$C273=""),"",A273*'MPTO_working_3-way'!$I272)</f>
        <v>4.1784703259262965</v>
      </c>
      <c r="F273" s="47">
        <f>IF(OR($A273="",$B273="",$C273=""),"",B273*'MPTO_working_3-way'!$I272)</f>
        <v>4.5901422792195286</v>
      </c>
      <c r="G273" s="48">
        <f>IF(OR($A273="",$B273="",$C273=""),"",C273*'MPTO_working_3-way'!$I272)</f>
        <v>1.8422319909872098</v>
      </c>
      <c r="H273" s="46">
        <f>IF(OR($A273="",$B273="",$C273=""),"",'MPTO_working_3-way'!E272)</f>
        <v>4.2269215929262929</v>
      </c>
      <c r="I273" s="47">
        <f>IF(OR($A273="",$B273="",$C273=""),"",'MPTO_working_3-way'!F272)</f>
        <v>4.6622520353940207</v>
      </c>
      <c r="J273" s="48">
        <f>IF(OR($A273="",$B273="",$C273=""),"",'MPTO_working_3-way'!G272)</f>
        <v>1.8217173073258288</v>
      </c>
      <c r="K273" s="46">
        <f>IF(OR($A273="",$B273="",$C273=""),"",'OddsRatio_working_3-way'!H272)</f>
        <v>4.2119303886911847</v>
      </c>
      <c r="L273" s="47">
        <f>IF(OR($A273="",$B273="",$C273=""),"",'OddsRatio_working_3-way'!I272)</f>
        <v>4.6317905702194446</v>
      </c>
      <c r="M273" s="48">
        <f>IF(OR($A273="",$B273="",$C273=""),"",'OddsRatio_working_3-way'!J272)</f>
        <v>1.8292238585183132</v>
      </c>
      <c r="N273" s="49">
        <f t="shared" si="55"/>
        <v>23.932202983356518</v>
      </c>
      <c r="O273" s="50">
        <f t="shared" si="56"/>
        <v>21.785817065566693</v>
      </c>
      <c r="P273" s="50">
        <f t="shared" si="57"/>
        <v>54.281979951076785</v>
      </c>
      <c r="Q273" t="s">
        <v>346</v>
      </c>
      <c r="R273" t="s">
        <v>347</v>
      </c>
      <c r="S273" t="s">
        <v>450</v>
      </c>
      <c r="T273" s="52">
        <v>100</v>
      </c>
      <c r="U273" s="52">
        <f t="shared" si="58"/>
        <v>75.369458128078819</v>
      </c>
      <c r="V273" s="52">
        <f t="shared" si="59"/>
        <v>77.578475336322867</v>
      </c>
      <c r="W273" s="52">
        <f t="shared" si="60"/>
        <v>44.134078212290497</v>
      </c>
      <c r="X273" s="52">
        <f t="shared" si="61"/>
        <v>78.287446451386629</v>
      </c>
      <c r="Y273" s="52">
        <f t="shared" si="62"/>
        <v>80.496463659630678</v>
      </c>
      <c r="Z273" s="52">
        <f t="shared" si="63"/>
        <v>47.052066535598314</v>
      </c>
      <c r="AA273" s="52">
        <f t="shared" si="64"/>
        <v>-2.9179883233078101</v>
      </c>
      <c r="AB273" s="52">
        <f t="shared" si="65"/>
        <v>-2.9179883233078101</v>
      </c>
      <c r="AC273" s="52">
        <f t="shared" si="66"/>
        <v>-2.9179883233078172</v>
      </c>
      <c r="AF273">
        <v>1.57</v>
      </c>
      <c r="AG273">
        <v>2.52</v>
      </c>
    </row>
    <row r="274" spans="1:33" ht="15" x14ac:dyDescent="0.25">
      <c r="A274">
        <v>8.68</v>
      </c>
      <c r="B274">
        <v>5.33</v>
      </c>
      <c r="C274">
        <v>1.37</v>
      </c>
      <c r="D274" s="45">
        <f t="shared" si="67"/>
        <v>3.2751641359151984E-2</v>
      </c>
      <c r="E274" s="46">
        <f>IF(OR($A274="",$B274="",$C274=""),"",A274*'MPTO_working_3-way'!$I273)</f>
        <v>8.9642842469974386</v>
      </c>
      <c r="F274" s="47">
        <f>IF(OR($A274="",$B274="",$C274=""),"",B274*'MPTO_working_3-way'!$I273)</f>
        <v>5.5045662484442799</v>
      </c>
      <c r="G274" s="48">
        <f>IF(OR($A274="",$B274="",$C274=""),"",C274*'MPTO_working_3-way'!$I273)</f>
        <v>1.4148697486620383</v>
      </c>
      <c r="H274" s="46">
        <f>IF(OR($A274="",$B274="",$C274=""),"",'MPTO_working_3-way'!E273)</f>
        <v>9.5886323784842169</v>
      </c>
      <c r="I274" s="47">
        <f>IF(OR($A274="",$B274="",$C274=""),"",'MPTO_working_3-way'!F273)</f>
        <v>5.6593080588761646</v>
      </c>
      <c r="J274" s="48">
        <f>IF(OR($A274="",$B274="",$C274=""),"",'MPTO_working_3-way'!G273)</f>
        <v>1.3908016400086465</v>
      </c>
      <c r="K274" s="46">
        <f>IF(OR($A274="",$B274="",$C274=""),"",'OddsRatio_working_3-way'!H273)</f>
        <v>9.2618587957247485</v>
      </c>
      <c r="L274" s="47">
        <f>IF(OR($A274="",$B274="",$C274=""),"",'OddsRatio_working_3-way'!I273)</f>
        <v>5.6580532012354379</v>
      </c>
      <c r="M274" s="48">
        <f>IF(OR($A274="",$B274="",$C274=""),"",'OddsRatio_working_3-way'!J273)</f>
        <v>1.3980322596898642</v>
      </c>
      <c r="N274" s="49">
        <f t="shared" si="55"/>
        <v>11.155380311985835</v>
      </c>
      <c r="O274" s="50">
        <f t="shared" si="56"/>
        <v>18.166735667549165</v>
      </c>
      <c r="P274" s="50">
        <f t="shared" si="57"/>
        <v>70.677884020465001</v>
      </c>
      <c r="Q274" t="s">
        <v>348</v>
      </c>
      <c r="R274" t="s">
        <v>349</v>
      </c>
      <c r="S274" t="s">
        <v>450</v>
      </c>
      <c r="T274" s="52">
        <v>100</v>
      </c>
      <c r="U274" s="52">
        <f t="shared" si="58"/>
        <v>88.47926267281106</v>
      </c>
      <c r="V274" s="52">
        <f t="shared" si="59"/>
        <v>81.238273921200744</v>
      </c>
      <c r="W274" s="52">
        <f t="shared" si="60"/>
        <v>27.007299270072991</v>
      </c>
      <c r="X274" s="52">
        <f t="shared" si="61"/>
        <v>91.754426808726251</v>
      </c>
      <c r="Y274" s="52">
        <f t="shared" si="62"/>
        <v>84.513438057115948</v>
      </c>
      <c r="Z274" s="52">
        <f t="shared" si="63"/>
        <v>30.282463405988192</v>
      </c>
      <c r="AA274" s="52">
        <f t="shared" si="64"/>
        <v>-3.2751641359151904</v>
      </c>
      <c r="AB274" s="52">
        <f t="shared" si="65"/>
        <v>-3.2751641359152046</v>
      </c>
      <c r="AC274" s="52">
        <f t="shared" si="66"/>
        <v>-3.2751641359152011</v>
      </c>
      <c r="AF274">
        <v>1.48</v>
      </c>
      <c r="AG274">
        <v>2.75</v>
      </c>
    </row>
    <row r="275" spans="1:33" ht="15" x14ac:dyDescent="0.25">
      <c r="A275">
        <v>1.39</v>
      </c>
      <c r="B275">
        <v>5.42</v>
      </c>
      <c r="C275">
        <v>7.82</v>
      </c>
      <c r="D275" s="45">
        <f t="shared" si="67"/>
        <v>3.1803543301767379E-2</v>
      </c>
      <c r="E275" s="46">
        <f>IF(OR($A275="",$B275="",$C275=""),"",A275*'MPTO_working_3-way'!$I274)</f>
        <v>1.4342069251894565</v>
      </c>
      <c r="F275" s="47">
        <f>IF(OR($A275="",$B275="",$C275=""),"",B275*'MPTO_working_3-way'!$I274)</f>
        <v>5.5923752046955792</v>
      </c>
      <c r="G275" s="48">
        <f>IF(OR($A275="",$B275="",$C275=""),"",C275*'MPTO_working_3-way'!$I274)</f>
        <v>8.0687037086198217</v>
      </c>
      <c r="H275" s="46">
        <f>IF(OR($A275="",$B275="",$C275=""),"",'MPTO_working_3-way'!E274)</f>
        <v>1.4107888794844961</v>
      </c>
      <c r="I275" s="47">
        <f>IF(OR($A275="",$B275="",$C275=""),"",'MPTO_working_3-way'!F274)</f>
        <v>5.7504093283527222</v>
      </c>
      <c r="J275" s="48">
        <f>IF(OR($A275="",$B275="",$C275=""),"",'MPTO_working_3-way'!G274)</f>
        <v>8.5268896968677144</v>
      </c>
      <c r="K275" s="46">
        <f>IF(OR($A275="",$B275="",$C275=""),"",'OddsRatio_working_3-way'!H274)</f>
        <v>1.4178701128286981</v>
      </c>
      <c r="L275" s="47">
        <f>IF(OR($A275="",$B275="",$C275=""),"",'OddsRatio_working_3-way'!I274)</f>
        <v>5.7358612787252463</v>
      </c>
      <c r="M275" s="48">
        <f>IF(OR($A275="",$B275="",$C275=""),"",'OddsRatio_working_3-way'!J274)</f>
        <v>8.3073696653633906</v>
      </c>
      <c r="N275" s="49">
        <f t="shared" si="55"/>
        <v>69.724945712969671</v>
      </c>
      <c r="O275" s="50">
        <f t="shared" si="56"/>
        <v>17.881489767717309</v>
      </c>
      <c r="P275" s="50">
        <f t="shared" si="57"/>
        <v>12.393564519313021</v>
      </c>
      <c r="Q275" t="s">
        <v>350</v>
      </c>
      <c r="R275" t="s">
        <v>351</v>
      </c>
      <c r="S275" t="s">
        <v>450</v>
      </c>
      <c r="T275" s="52">
        <v>100</v>
      </c>
      <c r="U275" s="52">
        <f t="shared" si="58"/>
        <v>28.057553956834536</v>
      </c>
      <c r="V275" s="52">
        <f t="shared" si="59"/>
        <v>81.549815498154985</v>
      </c>
      <c r="W275" s="52">
        <f t="shared" si="60"/>
        <v>87.212276214833764</v>
      </c>
      <c r="X275" s="52">
        <f t="shared" si="61"/>
        <v>31.237908287011262</v>
      </c>
      <c r="Y275" s="52">
        <f t="shared" si="62"/>
        <v>84.730169828331711</v>
      </c>
      <c r="Z275" s="52">
        <f t="shared" si="63"/>
        <v>90.392630545010505</v>
      </c>
      <c r="AA275" s="52">
        <f t="shared" si="64"/>
        <v>-3.1803543301767263</v>
      </c>
      <c r="AB275" s="52">
        <f t="shared" si="65"/>
        <v>-3.1803543301767263</v>
      </c>
      <c r="AC275" s="52">
        <f t="shared" si="66"/>
        <v>-3.1803543301767405</v>
      </c>
      <c r="AF275">
        <v>1.45</v>
      </c>
      <c r="AG275">
        <v>2.84</v>
      </c>
    </row>
    <row r="276" spans="1:33" ht="15" x14ac:dyDescent="0.25">
      <c r="A276">
        <v>2.4300000000000002</v>
      </c>
      <c r="B276">
        <v>3.36</v>
      </c>
      <c r="C276">
        <v>3.15</v>
      </c>
      <c r="D276" s="45">
        <f t="shared" si="67"/>
        <v>2.6601998824220985E-2</v>
      </c>
      <c r="E276" s="46">
        <f>IF(OR($A276="",$B276="",$C276=""),"",A276*'MPTO_working_3-way'!$I275)</f>
        <v>2.4946428571428569</v>
      </c>
      <c r="F276" s="47">
        <f>IF(OR($A276="",$B276="",$C276=""),"",B276*'MPTO_working_3-way'!$I275)</f>
        <v>3.4493827160493824</v>
      </c>
      <c r="G276" s="48">
        <f>IF(OR($A276="",$B276="",$C276=""),"",C276*'MPTO_working_3-way'!$I275)</f>
        <v>3.2337962962962958</v>
      </c>
      <c r="H276" s="46">
        <f>IF(OR($A276="",$B276="",$C276=""),"",'MPTO_working_3-way'!E275)</f>
        <v>2.483513809465872</v>
      </c>
      <c r="I276" s="47">
        <f>IF(OR($A276="",$B276="",$C276=""),"",'MPTO_working_3-way'!F275)</f>
        <v>3.4631828978622328</v>
      </c>
      <c r="J276" s="48">
        <f>IF(OR($A276="",$B276="",$C276=""),"",'MPTO_working_3-way'!G275)</f>
        <v>3.2405143673598977</v>
      </c>
      <c r="K276" s="46">
        <f>IF(OR($A276="",$B276="",$C276=""),"",'OddsRatio_working_3-way'!H275)</f>
        <v>2.4884811349680303</v>
      </c>
      <c r="L276" s="47">
        <f>IF(OR($A276="",$B276="",$C276=""),"",'OddsRatio_working_3-way'!I275)</f>
        <v>3.4565143206465394</v>
      </c>
      <c r="M276" s="48">
        <f>IF(OR($A276="",$B276="",$C276=""),"",'OddsRatio_working_3-way'!J275)</f>
        <v>3.2379261819449408</v>
      </c>
      <c r="N276" s="49">
        <f t="shared" si="55"/>
        <v>40.085898353614894</v>
      </c>
      <c r="O276" s="50">
        <f t="shared" si="56"/>
        <v>28.990694345025059</v>
      </c>
      <c r="P276" s="50">
        <f t="shared" si="57"/>
        <v>30.923407301360061</v>
      </c>
      <c r="Q276" t="s">
        <v>107</v>
      </c>
      <c r="R276" t="s">
        <v>185</v>
      </c>
      <c r="S276" t="s">
        <v>450</v>
      </c>
      <c r="T276" s="52">
        <v>100</v>
      </c>
      <c r="U276" s="52">
        <f t="shared" si="58"/>
        <v>58.847736625514408</v>
      </c>
      <c r="V276" s="52">
        <f t="shared" si="59"/>
        <v>70.238095238095241</v>
      </c>
      <c r="W276" s="52">
        <f t="shared" si="60"/>
        <v>68.253968253968253</v>
      </c>
      <c r="X276" s="52">
        <f t="shared" si="61"/>
        <v>61.507936507936513</v>
      </c>
      <c r="Y276" s="52">
        <f t="shared" si="62"/>
        <v>72.898295120517332</v>
      </c>
      <c r="Z276" s="52">
        <f t="shared" si="63"/>
        <v>70.914168136390359</v>
      </c>
      <c r="AA276" s="52">
        <f t="shared" si="64"/>
        <v>-2.6601998824221056</v>
      </c>
      <c r="AB276" s="52">
        <f t="shared" si="65"/>
        <v>-2.6601998824220914</v>
      </c>
      <c r="AC276" s="52">
        <f t="shared" si="66"/>
        <v>-2.6601998824221056</v>
      </c>
      <c r="AF276">
        <v>2.42</v>
      </c>
      <c r="AG276">
        <v>1.61</v>
      </c>
    </row>
    <row r="277" spans="1:33" ht="15" x14ac:dyDescent="0.25">
      <c r="A277">
        <v>2.46</v>
      </c>
      <c r="B277">
        <v>3.28</v>
      </c>
      <c r="C277">
        <v>3.16</v>
      </c>
      <c r="D277" s="45">
        <f t="shared" si="67"/>
        <v>2.7837810023669807E-2</v>
      </c>
      <c r="E277" s="46">
        <f>IF(OR($A277="",$B277="",$C277=""),"",A277*'MPTO_working_3-way'!$I276)</f>
        <v>2.5284810126582276</v>
      </c>
      <c r="F277" s="47">
        <f>IF(OR($A277="",$B277="",$C277=""),"",B277*'MPTO_working_3-way'!$I276)</f>
        <v>3.3713080168776366</v>
      </c>
      <c r="G277" s="48">
        <f>IF(OR($A277="",$B277="",$C277=""),"",C277*'MPTO_working_3-way'!$I276)</f>
        <v>3.2479674796747968</v>
      </c>
      <c r="H277" s="46">
        <f>IF(OR($A277="",$B277="",$C277=""),"",'MPTO_working_3-way'!E276)</f>
        <v>2.5174662118398894</v>
      </c>
      <c r="I277" s="47">
        <f>IF(OR($A277="",$B277="",$C277=""),"",'MPTO_working_3-way'!F276)</f>
        <v>3.3829639085528602</v>
      </c>
      <c r="J277" s="48">
        <f>IF(OR($A277="",$B277="",$C277=""),"",'MPTO_working_3-way'!G276)</f>
        <v>3.2554581495337542</v>
      </c>
      <c r="K277" s="46">
        <f>IF(OR($A277="",$B277="",$C277=""),"",'OddsRatio_working_3-way'!H276)</f>
        <v>2.522405801432964</v>
      </c>
      <c r="L277" s="47">
        <f>IF(OR($A277="",$B277="",$C277=""),"",'OddsRatio_working_3-way'!I276)</f>
        <v>3.377455635114492</v>
      </c>
      <c r="M277" s="48">
        <f>IF(OR($A277="",$B277="",$C277=""),"",'OddsRatio_working_3-way'!J276)</f>
        <v>3.2523263911610973</v>
      </c>
      <c r="N277" s="49">
        <f t="shared" si="55"/>
        <v>39.549436795995</v>
      </c>
      <c r="O277" s="50">
        <f t="shared" si="56"/>
        <v>29.662077596996252</v>
      </c>
      <c r="P277" s="50">
        <f t="shared" si="57"/>
        <v>30.788485607008759</v>
      </c>
      <c r="Q277" t="s">
        <v>146</v>
      </c>
      <c r="R277" t="s">
        <v>182</v>
      </c>
      <c r="S277" t="s">
        <v>450</v>
      </c>
      <c r="T277" s="52">
        <v>100</v>
      </c>
      <c r="U277" s="52">
        <f t="shared" si="58"/>
        <v>59.349593495934961</v>
      </c>
      <c r="V277" s="52">
        <f t="shared" si="59"/>
        <v>69.512195121951223</v>
      </c>
      <c r="W277" s="52">
        <f t="shared" si="60"/>
        <v>68.35443037974683</v>
      </c>
      <c r="X277" s="52">
        <f t="shared" si="61"/>
        <v>62.13337449830194</v>
      </c>
      <c r="Y277" s="52">
        <f t="shared" si="62"/>
        <v>72.295976124318202</v>
      </c>
      <c r="Z277" s="52">
        <f t="shared" si="63"/>
        <v>71.138211382113823</v>
      </c>
      <c r="AA277" s="52">
        <f t="shared" si="64"/>
        <v>-2.7837810023669789</v>
      </c>
      <c r="AB277" s="52">
        <f t="shared" si="65"/>
        <v>-2.7837810023669789</v>
      </c>
      <c r="AC277" s="52">
        <f t="shared" si="66"/>
        <v>-2.7837810023669931</v>
      </c>
      <c r="AF277">
        <v>2.4700000000000002</v>
      </c>
      <c r="AG277">
        <v>1.59</v>
      </c>
    </row>
    <row r="278" spans="1:33" ht="15" x14ac:dyDescent="0.25">
      <c r="A278">
        <v>1.32</v>
      </c>
      <c r="B278">
        <v>5.73</v>
      </c>
      <c r="C278">
        <v>10.09</v>
      </c>
      <c r="D278" s="45">
        <f t="shared" si="67"/>
        <v>3.1203855134033232E-2</v>
      </c>
      <c r="E278" s="46">
        <f>IF(OR($A278="",$B278="",$C278=""),"",A278*'MPTO_working_3-way'!$I277)</f>
        <v>1.361189088776924</v>
      </c>
      <c r="F278" s="47">
        <f>IF(OR($A278="",$B278="",$C278=""),"",B278*'MPTO_working_3-way'!$I277)</f>
        <v>5.9087980899180108</v>
      </c>
      <c r="G278" s="48">
        <f>IF(OR($A278="",$B278="",$C278=""),"",C278*'MPTO_working_3-way'!$I277)</f>
        <v>10.404846898302395</v>
      </c>
      <c r="H278" s="46">
        <f>IF(OR($A278="",$B278="",$C278=""),"",'MPTO_working_3-way'!E277)</f>
        <v>1.338375488943653</v>
      </c>
      <c r="I278" s="47">
        <f>IF(OR($A278="",$B278="",$C278=""),"",'MPTO_working_3-way'!F277)</f>
        <v>6.0931477249355845</v>
      </c>
      <c r="J278" s="48">
        <f>IF(OR($A278="",$B278="",$C278=""),"",'MPTO_working_3-way'!G277)</f>
        <v>11.273100212000102</v>
      </c>
      <c r="K278" s="46">
        <f>IF(OR($A278="",$B278="",$C278=""),"",'OddsRatio_working_3-way'!H277)</f>
        <v>1.3450273982459402</v>
      </c>
      <c r="L278" s="47">
        <f>IF(OR($A278="",$B278="",$C278=""),"",'OddsRatio_working_3-way'!I277)</f>
        <v>6.0999362303228057</v>
      </c>
      <c r="M278" s="48">
        <f>IF(OR($A278="",$B278="",$C278=""),"",'OddsRatio_working_3-way'!J277)</f>
        <v>10.800934531423744</v>
      </c>
      <c r="N278" s="49">
        <f t="shared" si="55"/>
        <v>73.465178956035786</v>
      </c>
      <c r="O278" s="50">
        <f t="shared" si="56"/>
        <v>16.923915571023951</v>
      </c>
      <c r="P278" s="50">
        <f t="shared" si="57"/>
        <v>9.6109054729402619</v>
      </c>
      <c r="Q278" t="s">
        <v>172</v>
      </c>
      <c r="R278" t="s">
        <v>352</v>
      </c>
      <c r="S278" t="s">
        <v>450</v>
      </c>
      <c r="T278" s="52">
        <v>100</v>
      </c>
      <c r="U278" s="52">
        <f t="shared" si="58"/>
        <v>24.242424242424242</v>
      </c>
      <c r="V278" s="52">
        <f t="shared" si="59"/>
        <v>82.547993019197207</v>
      </c>
      <c r="W278" s="52">
        <f t="shared" si="60"/>
        <v>90.089197224975223</v>
      </c>
      <c r="X278" s="52">
        <f t="shared" si="61"/>
        <v>27.362809755827566</v>
      </c>
      <c r="Y278" s="52">
        <f t="shared" si="62"/>
        <v>85.668378532600528</v>
      </c>
      <c r="Z278" s="52">
        <f t="shared" si="63"/>
        <v>93.209582738378543</v>
      </c>
      <c r="AA278" s="52">
        <f t="shared" si="64"/>
        <v>-3.120385513403324</v>
      </c>
      <c r="AB278" s="52">
        <f t="shared" si="65"/>
        <v>-3.1203855134033205</v>
      </c>
      <c r="AC278" s="52">
        <f t="shared" si="66"/>
        <v>-3.1203855134033205</v>
      </c>
      <c r="AF278">
        <v>1.63</v>
      </c>
      <c r="AG278">
        <v>2.38</v>
      </c>
    </row>
    <row r="279" spans="1:33" ht="15" x14ac:dyDescent="0.25">
      <c r="A279">
        <v>1.1499999999999999</v>
      </c>
      <c r="B279">
        <v>8.42</v>
      </c>
      <c r="C279">
        <v>19.93</v>
      </c>
      <c r="D279" s="45">
        <f t="shared" si="67"/>
        <v>3.8505677648284609E-2</v>
      </c>
      <c r="E279" s="46">
        <f>IF(OR($A279="",$B279="",$C279=""),"",A279*'MPTO_working_3-way'!$I278)</f>
        <v>1.1942815292955271</v>
      </c>
      <c r="F279" s="47">
        <f>IF(OR($A279="",$B279="",$C279=""),"",B279*'MPTO_working_3-way'!$I278)</f>
        <v>8.7442178057985558</v>
      </c>
      <c r="G279" s="48">
        <f>IF(OR($A279="",$B279="",$C279=""),"",C279*'MPTO_working_3-way'!$I278)</f>
        <v>20.697418155530311</v>
      </c>
      <c r="H279" s="46">
        <f>IF(OR($A279="",$B279="",$C279=""),"",'MPTO_working_3-way'!E278)</f>
        <v>1.1672288934804129</v>
      </c>
      <c r="I279" s="47">
        <f>IF(OR($A279="",$B279="",$C279=""),"",'MPTO_working_3-way'!F278)</f>
        <v>9.440230245473531</v>
      </c>
      <c r="J279" s="48">
        <f>IF(OR($A279="",$B279="",$C279=""),"",'MPTO_working_3-way'!G278)</f>
        <v>26.780653147433487</v>
      </c>
      <c r="K279" s="46">
        <f>IF(OR($A279="",$B279="",$C279=""),"",'OddsRatio_working_3-way'!H278)</f>
        <v>1.1736231000842339</v>
      </c>
      <c r="L279" s="47">
        <f>IF(OR($A279="",$B279="",$C279=""),"",'OddsRatio_working_3-way'!I278)</f>
        <v>9.5885560175000979</v>
      </c>
      <c r="M279" s="48">
        <f>IF(OR($A279="",$B279="",$C279=""),"",'OddsRatio_working_3-way'!J278)</f>
        <v>22.911235230630304</v>
      </c>
      <c r="N279" s="49">
        <f t="shared" si="55"/>
        <v>83.732350829361962</v>
      </c>
      <c r="O279" s="50">
        <f t="shared" si="56"/>
        <v>11.436128676219269</v>
      </c>
      <c r="P279" s="50">
        <f t="shared" si="57"/>
        <v>4.8315204944187773</v>
      </c>
      <c r="Q279" t="s">
        <v>353</v>
      </c>
      <c r="R279" t="s">
        <v>354</v>
      </c>
      <c r="S279" t="s">
        <v>450</v>
      </c>
      <c r="T279" s="52">
        <v>100</v>
      </c>
      <c r="U279" s="52">
        <f t="shared" si="58"/>
        <v>13.043478260869554</v>
      </c>
      <c r="V279" s="52">
        <f t="shared" si="59"/>
        <v>88.123515439429937</v>
      </c>
      <c r="W279" s="52">
        <f t="shared" si="60"/>
        <v>94.98243853487206</v>
      </c>
      <c r="X279" s="52">
        <f t="shared" si="61"/>
        <v>16.894046025698021</v>
      </c>
      <c r="Y279" s="52">
        <f t="shared" si="62"/>
        <v>91.974083204258392</v>
      </c>
      <c r="Z279" s="52">
        <f t="shared" si="63"/>
        <v>98.833006299700514</v>
      </c>
      <c r="AA279" s="52">
        <f t="shared" si="64"/>
        <v>-3.8505677648284671</v>
      </c>
      <c r="AB279" s="52">
        <f t="shared" si="65"/>
        <v>-3.8505677648284546</v>
      </c>
      <c r="AC279" s="52">
        <f t="shared" si="66"/>
        <v>-3.8505677648284546</v>
      </c>
      <c r="AF279">
        <v>1.48</v>
      </c>
      <c r="AG279">
        <v>2.71</v>
      </c>
    </row>
    <row r="280" spans="1:33" ht="15" x14ac:dyDescent="0.25">
      <c r="A280">
        <v>1.93</v>
      </c>
      <c r="B280">
        <v>3.96</v>
      </c>
      <c r="C280">
        <v>3.86</v>
      </c>
      <c r="D280" s="45">
        <f t="shared" si="67"/>
        <v>2.9727325064112797E-2</v>
      </c>
      <c r="E280" s="46">
        <f>IF(OR($A280="",$B280="",$C280=""),"",A280*'MPTO_working_3-way'!$I279)</f>
        <v>1.9873737373737377</v>
      </c>
      <c r="F280" s="47">
        <f>IF(OR($A280="",$B280="",$C280=""),"",B280*'MPTO_working_3-way'!$I279)</f>
        <v>4.0777202072538863</v>
      </c>
      <c r="G280" s="48">
        <f>IF(OR($A280="",$B280="",$C280=""),"",C280*'MPTO_working_3-way'!$I279)</f>
        <v>3.9747474747474754</v>
      </c>
      <c r="H280" s="46">
        <f>IF(OR($A280="",$B280="",$C280=""),"",'MPTO_working_3-way'!E279)</f>
        <v>1.9676300974872996</v>
      </c>
      <c r="I280" s="47">
        <f>IF(OR($A280="",$B280="",$C280=""),"",'MPTO_working_3-way'!F279)</f>
        <v>4.1217372546199762</v>
      </c>
      <c r="J280" s="48">
        <f>IF(OR($A280="",$B280="",$C280=""),"",'MPTO_working_3-way'!G279)</f>
        <v>4.0135135135135149</v>
      </c>
      <c r="K280" s="46">
        <f>IF(OR($A280="",$B280="",$C280=""),"",'OddsRatio_working_3-way'!H279)</f>
        <v>1.9752205707672765</v>
      </c>
      <c r="L280" s="47">
        <f>IF(OR($A280="",$B280="",$C280=""),"",'OddsRatio_working_3-way'!I279)</f>
        <v>4.1039278381410096</v>
      </c>
      <c r="M280" s="48">
        <f>IF(OR($A280="",$B280="",$C280=""),"",'OddsRatio_working_3-way'!J279)</f>
        <v>3.9990654111767867</v>
      </c>
      <c r="N280" s="49">
        <f t="shared" si="55"/>
        <v>50.317662007623873</v>
      </c>
      <c r="O280" s="50">
        <f t="shared" si="56"/>
        <v>24.523506988564169</v>
      </c>
      <c r="P280" s="50">
        <f t="shared" si="57"/>
        <v>25.158831003811937</v>
      </c>
      <c r="Q280" t="s">
        <v>355</v>
      </c>
      <c r="R280" t="s">
        <v>356</v>
      </c>
      <c r="S280" t="s">
        <v>450</v>
      </c>
      <c r="T280" s="52">
        <v>100</v>
      </c>
      <c r="U280" s="52">
        <f t="shared" si="58"/>
        <v>48.186528497409334</v>
      </c>
      <c r="V280" s="52">
        <f t="shared" si="59"/>
        <v>74.747474747474755</v>
      </c>
      <c r="W280" s="52">
        <f t="shared" si="60"/>
        <v>74.093264248704671</v>
      </c>
      <c r="X280" s="52">
        <f t="shared" si="61"/>
        <v>51.159261003820603</v>
      </c>
      <c r="Y280" s="52">
        <f t="shared" si="62"/>
        <v>77.720207253886016</v>
      </c>
      <c r="Z280" s="52">
        <f t="shared" si="63"/>
        <v>77.065996755115947</v>
      </c>
      <c r="AA280" s="52">
        <f t="shared" si="64"/>
        <v>-2.9727325064112691</v>
      </c>
      <c r="AB280" s="52">
        <f t="shared" si="65"/>
        <v>-2.972732506411262</v>
      </c>
      <c r="AC280" s="52">
        <f t="shared" si="66"/>
        <v>-2.9727325064112762</v>
      </c>
      <c r="AF280">
        <v>1.91</v>
      </c>
      <c r="AG280">
        <v>1.98</v>
      </c>
    </row>
    <row r="281" spans="1:33" ht="15" x14ac:dyDescent="0.25">
      <c r="A281">
        <v>3.04</v>
      </c>
      <c r="B281">
        <v>3.28</v>
      </c>
      <c r="C281">
        <v>2.54</v>
      </c>
      <c r="D281" s="45">
        <f t="shared" si="67"/>
        <v>2.7526204603115279E-2</v>
      </c>
      <c r="E281" s="46">
        <f>IF(OR($A281="",$B281="",$C281=""),"",A281*'MPTO_working_3-way'!$I280)</f>
        <v>3.1236796619934704</v>
      </c>
      <c r="F281" s="47">
        <f>IF(OR($A281="",$B281="",$C281=""),"",B281*'MPTO_working_3-way'!$I280)</f>
        <v>3.3702859510982179</v>
      </c>
      <c r="G281" s="48">
        <f>IF(OR($A281="",$B281="",$C281=""),"",C281*'MPTO_working_3-way'!$I280)</f>
        <v>2.6099165596919129</v>
      </c>
      <c r="H281" s="46">
        <f>IF(OR($A281="",$B281="",$C281=""),"",'MPTO_working_3-way'!E280)</f>
        <v>3.1272284738905047</v>
      </c>
      <c r="I281" s="47">
        <f>IF(OR($A281="",$B281="",$C281=""),"",'MPTO_working_3-way'!F280)</f>
        <v>3.3817756090891224</v>
      </c>
      <c r="J281" s="48">
        <f>IF(OR($A281="",$B281="",$C281=""),"",'MPTO_working_3-way'!G280)</f>
        <v>2.6006085339326672</v>
      </c>
      <c r="K281" s="46">
        <f>IF(OR($A281="",$B281="",$C281=""),"",'OddsRatio_working_3-way'!H280)</f>
        <v>3.1259504533831706</v>
      </c>
      <c r="L281" s="47">
        <f>IF(OR($A281="",$B281="",$C281=""),"",'OddsRatio_working_3-way'!I280)</f>
        <v>3.3760622714282502</v>
      </c>
      <c r="M281" s="48">
        <f>IF(OR($A281="",$B281="",$C281=""),"",'OddsRatio_working_3-way'!J280)</f>
        <v>2.6048841657892572</v>
      </c>
      <c r="N281" s="49">
        <f t="shared" si="55"/>
        <v>32.01352597602213</v>
      </c>
      <c r="O281" s="50">
        <f t="shared" si="56"/>
        <v>29.671072855825393</v>
      </c>
      <c r="P281" s="50">
        <f t="shared" si="57"/>
        <v>38.315401168152469</v>
      </c>
      <c r="Q281" t="s">
        <v>357</v>
      </c>
      <c r="R281" t="s">
        <v>358</v>
      </c>
      <c r="S281" t="s">
        <v>450</v>
      </c>
      <c r="T281" s="52">
        <v>100</v>
      </c>
      <c r="U281" s="52">
        <f t="shared" si="58"/>
        <v>67.10526315789474</v>
      </c>
      <c r="V281" s="52">
        <f t="shared" si="59"/>
        <v>69.512195121951223</v>
      </c>
      <c r="W281" s="52">
        <f t="shared" si="60"/>
        <v>60.629921259842511</v>
      </c>
      <c r="X281" s="52">
        <f t="shared" si="61"/>
        <v>69.857883618206259</v>
      </c>
      <c r="Y281" s="52">
        <f t="shared" si="62"/>
        <v>72.264815582262742</v>
      </c>
      <c r="Z281" s="52">
        <f t="shared" si="63"/>
        <v>63.382541720154052</v>
      </c>
      <c r="AA281" s="52">
        <f t="shared" si="64"/>
        <v>-2.752620460311519</v>
      </c>
      <c r="AB281" s="52">
        <f t="shared" si="65"/>
        <v>-2.752620460311519</v>
      </c>
      <c r="AC281" s="52">
        <f t="shared" si="66"/>
        <v>-2.7526204603115403</v>
      </c>
      <c r="AF281">
        <v>2.5099999999999998</v>
      </c>
      <c r="AG281">
        <v>1.57</v>
      </c>
    </row>
    <row r="282" spans="1:33" ht="15" x14ac:dyDescent="0.25">
      <c r="A282">
        <v>3.66</v>
      </c>
      <c r="B282">
        <v>4.05</v>
      </c>
      <c r="C282">
        <v>1.92</v>
      </c>
      <c r="D282" s="45">
        <f t="shared" si="67"/>
        <v>4.0970957296093902E-2</v>
      </c>
      <c r="E282" s="46">
        <f>IF(OR($A282="",$B282="",$C282=""),"",A282*'MPTO_working_3-way'!$I281)</f>
        <v>3.8099537037037039</v>
      </c>
      <c r="F282" s="47">
        <f>IF(OR($A282="",$B282="",$C282=""),"",B282*'MPTO_working_3-way'!$I281)</f>
        <v>4.2159323770491799</v>
      </c>
      <c r="G282" s="48">
        <f>IF(OR($A282="",$B282="",$C282=""),"",C282*'MPTO_working_3-way'!$I281)</f>
        <v>1.9986642380085002</v>
      </c>
      <c r="H282" s="46">
        <f>IF(OR($A282="",$B282="",$C282=""),"",'MPTO_working_3-way'!E281)</f>
        <v>3.8525689966049939</v>
      </c>
      <c r="I282" s="47">
        <f>IF(OR($A282="",$B282="",$C282=""),"",'MPTO_working_3-way'!F281)</f>
        <v>4.2871242385350943</v>
      </c>
      <c r="J282" s="48">
        <f>IF(OR($A282="",$B282="",$C282=""),"",'MPTO_working_3-way'!G281)</f>
        <v>1.9717007798081239</v>
      </c>
      <c r="K282" s="46">
        <f>IF(OR($A282="",$B282="",$C282=""),"",'OddsRatio_working_3-way'!H281)</f>
        <v>3.8392393447024102</v>
      </c>
      <c r="L282" s="47">
        <f>IF(OR($A282="",$B282="",$C282=""),"",'OddsRatio_working_3-way'!I281)</f>
        <v>4.2555187974971247</v>
      </c>
      <c r="M282" s="48">
        <f>IF(OR($A282="",$B282="",$C282=""),"",'OddsRatio_working_3-way'!J281)</f>
        <v>1.9819925553106079</v>
      </c>
      <c r="N282" s="49">
        <f t="shared" si="55"/>
        <v>26.247038094659452</v>
      </c>
      <c r="O282" s="50">
        <f t="shared" si="56"/>
        <v>23.719545537395955</v>
      </c>
      <c r="P282" s="50">
        <f t="shared" si="57"/>
        <v>50.033416367944596</v>
      </c>
      <c r="Q282" t="s">
        <v>359</v>
      </c>
      <c r="R282" t="s">
        <v>360</v>
      </c>
      <c r="S282" t="s">
        <v>450</v>
      </c>
      <c r="T282" s="52">
        <v>100</v>
      </c>
      <c r="U282" s="52">
        <f t="shared" si="58"/>
        <v>72.67759562841529</v>
      </c>
      <c r="V282" s="52">
        <f t="shared" si="59"/>
        <v>75.308641975308646</v>
      </c>
      <c r="W282" s="52">
        <f t="shared" si="60"/>
        <v>47.916666666666671</v>
      </c>
      <c r="X282" s="52">
        <f t="shared" si="61"/>
        <v>76.774691358024697</v>
      </c>
      <c r="Y282" s="52">
        <f t="shared" si="62"/>
        <v>79.405737704918039</v>
      </c>
      <c r="Z282" s="52">
        <f t="shared" si="63"/>
        <v>52.01376239627605</v>
      </c>
      <c r="AA282" s="52">
        <f t="shared" si="64"/>
        <v>-4.097095729609407</v>
      </c>
      <c r="AB282" s="52">
        <f t="shared" si="65"/>
        <v>-4.0970957296093928</v>
      </c>
      <c r="AC282" s="52">
        <f t="shared" si="66"/>
        <v>-4.0970957296093786</v>
      </c>
      <c r="AF282">
        <v>1.85</v>
      </c>
      <c r="AG282">
        <v>2.0099999999999998</v>
      </c>
    </row>
    <row r="283" spans="1:33" ht="15" x14ac:dyDescent="0.25">
      <c r="A283">
        <v>3.04</v>
      </c>
      <c r="B283">
        <v>3.36</v>
      </c>
      <c r="C283">
        <v>2.4300000000000002</v>
      </c>
      <c r="D283" s="45">
        <f t="shared" si="67"/>
        <v>3.8089049784956197E-2</v>
      </c>
      <c r="E283" s="46">
        <f>IF(OR($A283="",$B283="",$C283=""),"",A283*'MPTO_working_3-way'!$I282)</f>
        <v>3.1557907113462669</v>
      </c>
      <c r="F283" s="47">
        <f>IF(OR($A283="",$B283="",$C283=""),"",B283*'MPTO_working_3-way'!$I282)</f>
        <v>3.4879792072774527</v>
      </c>
      <c r="G283" s="48">
        <f>IF(OR($A283="",$B283="",$C283=""),"",C283*'MPTO_working_3-way'!$I282)</f>
        <v>2.5225563909774436</v>
      </c>
      <c r="H283" s="46">
        <f>IF(OR($A283="",$B283="",$C283=""),"",'MPTO_working_3-way'!E282)</f>
        <v>3.162045152505891</v>
      </c>
      <c r="I283" s="47">
        <f>IF(OR($A283="",$B283="",$C283=""),"",'MPTO_working_3-way'!F282)</f>
        <v>3.5097238939014126</v>
      </c>
      <c r="J283" s="48">
        <f>IF(OR($A283="",$B283="",$C283=""),"",'MPTO_working_3-way'!G282)</f>
        <v>2.507357314644806</v>
      </c>
      <c r="K283" s="46">
        <f>IF(OR($A283="",$B283="",$C283=""),"",'OddsRatio_working_3-way'!H282)</f>
        <v>3.1600651736760583</v>
      </c>
      <c r="L283" s="47">
        <f>IF(OR($A283="",$B283="",$C283=""),"",'OddsRatio_working_3-way'!I282)</f>
        <v>3.4988989264095576</v>
      </c>
      <c r="M283" s="48">
        <f>IF(OR($A283="",$B283="",$C283=""),"",'OddsRatio_working_3-way'!J282)</f>
        <v>2.5141633325278256</v>
      </c>
      <c r="N283" s="49">
        <f t="shared" si="55"/>
        <v>31.687779433681072</v>
      </c>
      <c r="O283" s="50">
        <f t="shared" si="56"/>
        <v>28.669895678092399</v>
      </c>
      <c r="P283" s="50">
        <f t="shared" si="57"/>
        <v>39.642324888226526</v>
      </c>
      <c r="Q283" t="s">
        <v>361</v>
      </c>
      <c r="R283" t="s">
        <v>362</v>
      </c>
      <c r="S283" t="s">
        <v>450</v>
      </c>
      <c r="T283" s="52">
        <v>100</v>
      </c>
      <c r="U283" s="52">
        <f t="shared" si="58"/>
        <v>67.10526315789474</v>
      </c>
      <c r="V283" s="52">
        <f t="shared" si="59"/>
        <v>70.238095238095241</v>
      </c>
      <c r="W283" s="52">
        <f t="shared" si="60"/>
        <v>58.847736625514408</v>
      </c>
      <c r="X283" s="52">
        <f t="shared" si="61"/>
        <v>70.914168136390359</v>
      </c>
      <c r="Y283" s="52">
        <f t="shared" si="62"/>
        <v>74.047000216590845</v>
      </c>
      <c r="Z283" s="52">
        <f t="shared" si="63"/>
        <v>62.656641604010034</v>
      </c>
      <c r="AA283" s="52">
        <f t="shared" si="64"/>
        <v>-3.8089049784956188</v>
      </c>
      <c r="AB283" s="52">
        <f t="shared" si="65"/>
        <v>-3.8089049784956046</v>
      </c>
      <c r="AC283" s="52">
        <f t="shared" si="66"/>
        <v>-3.8089049784956259</v>
      </c>
      <c r="AF283">
        <v>2.15</v>
      </c>
      <c r="AG283">
        <v>1.73</v>
      </c>
    </row>
    <row r="284" spans="1:33" ht="15" x14ac:dyDescent="0.25">
      <c r="A284">
        <v>2.58</v>
      </c>
      <c r="B284">
        <v>3.35</v>
      </c>
      <c r="C284">
        <v>2.84</v>
      </c>
      <c r="D284" s="45">
        <f t="shared" si="67"/>
        <v>3.8217037967711365E-2</v>
      </c>
      <c r="E284" s="46">
        <f>IF(OR($A284="",$B284="",$C284=""),"",A284*'MPTO_working_3-way'!$I283)</f>
        <v>2.6785999579566955</v>
      </c>
      <c r="F284" s="47">
        <f>IF(OR($A284="",$B284="",$C284=""),"",B284*'MPTO_working_3-way'!$I283)</f>
        <v>3.4780270771918333</v>
      </c>
      <c r="G284" s="48">
        <f>IF(OR($A284="",$B284="",$C284=""),"",C284*'MPTO_working_3-way'!$I283)</f>
        <v>2.9485363878283</v>
      </c>
      <c r="H284" s="46">
        <f>IF(OR($A284="",$B284="",$C284=""),"",'MPTO_working_3-way'!E283)</f>
        <v>2.6676776341910862</v>
      </c>
      <c r="I284" s="47">
        <f>IF(OR($A284="",$B284="",$C284=""),"",'MPTO_working_3-way'!F283)</f>
        <v>3.4993366128860575</v>
      </c>
      <c r="J284" s="48">
        <f>IF(OR($A284="",$B284="",$C284=""),"",'MPTO_working_3-way'!G283)</f>
        <v>2.946604606793187</v>
      </c>
      <c r="K284" s="46">
        <f>IF(OR($A284="",$B284="",$C284=""),"",'OddsRatio_working_3-way'!H283)</f>
        <v>2.6728997338179994</v>
      </c>
      <c r="L284" s="47">
        <f>IF(OR($A284="",$B284="",$C284=""),"",'OddsRatio_working_3-way'!I283)</f>
        <v>3.4881736547293021</v>
      </c>
      <c r="M284" s="48">
        <f>IF(OR($A284="",$B284="",$C284=""),"",'OddsRatio_working_3-way'!J283)</f>
        <v>2.9481870317880485</v>
      </c>
      <c r="N284" s="49">
        <f t="shared" si="55"/>
        <v>37.33293570133651</v>
      </c>
      <c r="O284" s="50">
        <f t="shared" si="56"/>
        <v>28.75193256998454</v>
      </c>
      <c r="P284" s="50">
        <f t="shared" si="57"/>
        <v>33.915131728678951</v>
      </c>
      <c r="Q284" t="s">
        <v>363</v>
      </c>
      <c r="R284" t="s">
        <v>364</v>
      </c>
      <c r="S284" t="s">
        <v>450</v>
      </c>
      <c r="T284" s="52">
        <v>100</v>
      </c>
      <c r="U284" s="52">
        <f t="shared" si="58"/>
        <v>61.240310077519375</v>
      </c>
      <c r="V284" s="52">
        <f t="shared" si="59"/>
        <v>70.149253731343279</v>
      </c>
      <c r="W284" s="52">
        <f t="shared" si="60"/>
        <v>64.788732394366207</v>
      </c>
      <c r="X284" s="52">
        <f t="shared" si="61"/>
        <v>65.062013874290514</v>
      </c>
      <c r="Y284" s="52">
        <f t="shared" si="62"/>
        <v>73.970957528114425</v>
      </c>
      <c r="Z284" s="52">
        <f t="shared" si="63"/>
        <v>68.610436191137339</v>
      </c>
      <c r="AA284" s="52">
        <f t="shared" si="64"/>
        <v>-3.8217037967711391</v>
      </c>
      <c r="AB284" s="52">
        <f t="shared" si="65"/>
        <v>-3.8217037967711462</v>
      </c>
      <c r="AC284" s="52">
        <f t="shared" si="66"/>
        <v>-3.821703796771132</v>
      </c>
      <c r="AF284">
        <v>2.0699999999999998</v>
      </c>
      <c r="AG284">
        <v>1.78</v>
      </c>
    </row>
    <row r="285" spans="1:33" ht="15" x14ac:dyDescent="0.25">
      <c r="A285">
        <v>1.58</v>
      </c>
      <c r="B285">
        <v>4.18</v>
      </c>
      <c r="C285">
        <v>6.22</v>
      </c>
      <c r="D285" s="45">
        <f t="shared" si="67"/>
        <v>3.2917546345893056E-2</v>
      </c>
      <c r="E285" s="46">
        <f>IF(OR($A285="",$B285="",$C285=""),"",A285*'MPTO_working_3-way'!$I284)</f>
        <v>1.6320097232265112</v>
      </c>
      <c r="F285" s="47">
        <f>IF(OR($A285="",$B285="",$C285=""),"",B285*'MPTO_working_3-way'!$I284)</f>
        <v>4.3175953437258325</v>
      </c>
      <c r="G285" s="48">
        <f>IF(OR($A285="",$B285="",$C285=""),"",C285*'MPTO_working_3-way'!$I284)</f>
        <v>6.4247471382714547</v>
      </c>
      <c r="H285" s="46">
        <f>IF(OR($A285="",$B285="",$C285=""),"",'MPTO_working_3-way'!E284)</f>
        <v>1.6078750453640664</v>
      </c>
      <c r="I285" s="47">
        <f>IF(OR($A285="",$B285="",$C285=""),"",'MPTO_working_3-way'!F284)</f>
        <v>4.3809319456329492</v>
      </c>
      <c r="J285" s="48">
        <f>IF(OR($A285="",$B285="",$C285=""),"",'MPTO_working_3-way'!G284)</f>
        <v>6.6756035761505021</v>
      </c>
      <c r="K285" s="46">
        <f>IF(OR($A285="",$B285="",$C285=""),"",'OddsRatio_working_3-way'!H284)</f>
        <v>1.6160805392359956</v>
      </c>
      <c r="L285" s="47">
        <f>IF(OR($A285="",$B285="",$C285=""),"",'OddsRatio_working_3-way'!I284)</f>
        <v>4.377820887535286</v>
      </c>
      <c r="M285" s="48">
        <f>IF(OR($A285="",$B285="",$C285=""),"",'OddsRatio_working_3-way'!J284)</f>
        <v>6.5447248531239604</v>
      </c>
      <c r="N285" s="49">
        <f t="shared" si="55"/>
        <v>61.274144741183456</v>
      </c>
      <c r="O285" s="50">
        <f t="shared" si="56"/>
        <v>23.161040356715283</v>
      </c>
      <c r="P285" s="50">
        <f t="shared" si="57"/>
        <v>15.564814902101265</v>
      </c>
      <c r="Q285" t="s">
        <v>365</v>
      </c>
      <c r="R285" t="s">
        <v>366</v>
      </c>
      <c r="S285" t="s">
        <v>450</v>
      </c>
      <c r="T285" s="52">
        <v>100</v>
      </c>
      <c r="U285" s="52">
        <f t="shared" si="58"/>
        <v>36.708860759493668</v>
      </c>
      <c r="V285" s="52">
        <f t="shared" si="59"/>
        <v>76.076555023923447</v>
      </c>
      <c r="W285" s="52">
        <f t="shared" si="60"/>
        <v>83.922829581993568</v>
      </c>
      <c r="X285" s="52">
        <f t="shared" si="61"/>
        <v>40.000615394082992</v>
      </c>
      <c r="Y285" s="52">
        <f t="shared" si="62"/>
        <v>79.368309658512757</v>
      </c>
      <c r="Z285" s="52">
        <f t="shared" si="63"/>
        <v>87.214584216582878</v>
      </c>
      <c r="AA285" s="52">
        <f t="shared" si="64"/>
        <v>-3.2917546345893243</v>
      </c>
      <c r="AB285" s="52">
        <f t="shared" si="65"/>
        <v>-3.2917546345893101</v>
      </c>
      <c r="AC285" s="52">
        <f t="shared" si="66"/>
        <v>-3.2917546345893101</v>
      </c>
      <c r="AF285">
        <v>2.04</v>
      </c>
      <c r="AG285">
        <v>1.85</v>
      </c>
    </row>
    <row r="286" spans="1:33" ht="15" x14ac:dyDescent="0.25">
      <c r="A286">
        <v>2.16</v>
      </c>
      <c r="B286">
        <v>3.61</v>
      </c>
      <c r="C286">
        <v>3.34</v>
      </c>
      <c r="D286" s="45">
        <f t="shared" si="67"/>
        <v>3.9372470817060856E-2</v>
      </c>
      <c r="E286" s="46">
        <f>IF(OR($A286="",$B286="",$C286=""),"",A286*'MPTO_working_3-way'!$I285)</f>
        <v>2.2450445369648517</v>
      </c>
      <c r="F286" s="47">
        <f>IF(OR($A286="",$B286="",$C286=""),"",B286*'MPTO_working_3-way'!$I285)</f>
        <v>3.7521346196495897</v>
      </c>
      <c r="G286" s="48">
        <f>IF(OR($A286="",$B286="",$C286=""),"",C286*'MPTO_working_3-way'!$I285)</f>
        <v>3.4715040525289833</v>
      </c>
      <c r="H286" s="46">
        <f>IF(OR($A286="",$B286="",$C286=""),"",'MPTO_working_3-way'!E285)</f>
        <v>2.2230185271005167</v>
      </c>
      <c r="I286" s="47">
        <f>IF(OR($A286="",$B286="",$C286=""),"",'MPTO_working_3-way'!F285)</f>
        <v>3.7895416888643321</v>
      </c>
      <c r="J286" s="48">
        <f>IF(OR($A286="",$B286="",$C286=""),"",'MPTO_working_3-way'!G285)</f>
        <v>3.4931198033708366</v>
      </c>
      <c r="K286" s="46">
        <f>IF(OR($A286="",$B286="",$C286=""),"",'OddsRatio_working_3-way'!H285)</f>
        <v>2.2321222954407149</v>
      </c>
      <c r="L286" s="47">
        <f>IF(OR($A286="",$B286="",$C286=""),"",'OddsRatio_working_3-way'!I285)</f>
        <v>3.772275164741608</v>
      </c>
      <c r="M286" s="48">
        <f>IF(OR($A286="",$B286="",$C286=""),"",'OddsRatio_working_3-way'!J285)</f>
        <v>3.4854880787338551</v>
      </c>
      <c r="N286" s="49">
        <f t="shared" si="55"/>
        <v>44.542546196073793</v>
      </c>
      <c r="O286" s="50">
        <f t="shared" si="56"/>
        <v>26.65149578490842</v>
      </c>
      <c r="P286" s="50">
        <f t="shared" si="57"/>
        <v>28.805958019017787</v>
      </c>
      <c r="Q286" t="s">
        <v>367</v>
      </c>
      <c r="R286" t="s">
        <v>368</v>
      </c>
      <c r="S286" t="s">
        <v>450</v>
      </c>
      <c r="T286" s="52">
        <v>100</v>
      </c>
      <c r="U286" s="52">
        <f t="shared" si="58"/>
        <v>53.703703703703695</v>
      </c>
      <c r="V286" s="52">
        <f t="shared" si="59"/>
        <v>72.29916897506925</v>
      </c>
      <c r="W286" s="52">
        <f t="shared" si="60"/>
        <v>70.059880239520965</v>
      </c>
      <c r="X286" s="52">
        <f t="shared" si="61"/>
        <v>57.640950785409792</v>
      </c>
      <c r="Y286" s="52">
        <f t="shared" si="62"/>
        <v>76.23641605677534</v>
      </c>
      <c r="Z286" s="52">
        <f t="shared" si="63"/>
        <v>73.99712732122704</v>
      </c>
      <c r="AA286" s="52">
        <f t="shared" si="64"/>
        <v>-3.9372470817060972</v>
      </c>
      <c r="AB286" s="52">
        <f t="shared" si="65"/>
        <v>-3.9372470817060901</v>
      </c>
      <c r="AC286" s="52">
        <f t="shared" si="66"/>
        <v>-3.9372470817060758</v>
      </c>
      <c r="AF286">
        <v>1.86</v>
      </c>
      <c r="AG286">
        <v>1.99</v>
      </c>
    </row>
    <row r="287" spans="1:33" ht="15" x14ac:dyDescent="0.25">
      <c r="A287">
        <v>1.51</v>
      </c>
      <c r="B287">
        <v>4.51</v>
      </c>
      <c r="C287">
        <v>5.74</v>
      </c>
      <c r="D287" s="45">
        <f t="shared" si="67"/>
        <v>5.8197173525876389E-2</v>
      </c>
      <c r="E287" s="46">
        <f>IF(OR($A287="",$B287="",$C287=""),"",A287*'MPTO_working_3-way'!$I286)</f>
        <v>1.5978777320240733</v>
      </c>
      <c r="F287" s="47">
        <f>IF(OR($A287="",$B287="",$C287=""),"",B287*'MPTO_working_3-way'!$I286)</f>
        <v>4.7724692526017023</v>
      </c>
      <c r="G287" s="48">
        <f>IF(OR($A287="",$B287="",$C287=""),"",C287*'MPTO_working_3-way'!$I286)</f>
        <v>6.0740517760385311</v>
      </c>
      <c r="H287" s="46">
        <f>IF(OR($A287="",$B287="",$C287=""),"",'MPTO_working_3-way'!E286)</f>
        <v>1.5555665535803829</v>
      </c>
      <c r="I287" s="47">
        <f>IF(OR($A287="",$B287="",$C287=""),"",'MPTO_working_3-way'!F286)</f>
        <v>4.9424102406369972</v>
      </c>
      <c r="J287" s="48">
        <f>IF(OR($A287="",$B287="",$C287=""),"",'MPTO_working_3-way'!G286)</f>
        <v>6.4592402227571828</v>
      </c>
      <c r="K287" s="46">
        <f>IF(OR($A287="",$B287="",$C287=""),"",'OddsRatio_working_3-way'!H286)</f>
        <v>1.5687708635658253</v>
      </c>
      <c r="L287" s="47">
        <f>IF(OR($A287="",$B287="",$C287=""),"",'OddsRatio_working_3-way'!I286)</f>
        <v>4.9144818257177407</v>
      </c>
      <c r="M287" s="48">
        <f>IF(OR($A287="",$B287="",$C287=""),"",'OddsRatio_working_3-way'!J286)</f>
        <v>6.2862233202000271</v>
      </c>
      <c r="N287" s="49">
        <f t="shared" si="55"/>
        <v>62.583011200317188</v>
      </c>
      <c r="O287" s="50">
        <f t="shared" si="56"/>
        <v>20.953513727822383</v>
      </c>
      <c r="P287" s="50">
        <f t="shared" si="57"/>
        <v>16.463475071860444</v>
      </c>
      <c r="Q287" t="s">
        <v>369</v>
      </c>
      <c r="R287" t="s">
        <v>370</v>
      </c>
      <c r="S287" t="s">
        <v>450</v>
      </c>
      <c r="T287" s="52">
        <v>100</v>
      </c>
      <c r="U287" s="52">
        <f t="shared" si="58"/>
        <v>33.774834437086092</v>
      </c>
      <c r="V287" s="52">
        <f t="shared" si="59"/>
        <v>77.827050997782706</v>
      </c>
      <c r="W287" s="52">
        <f t="shared" si="60"/>
        <v>82.57839721254355</v>
      </c>
      <c r="X287" s="52">
        <f t="shared" si="61"/>
        <v>39.594551789673737</v>
      </c>
      <c r="Y287" s="52">
        <f t="shared" si="62"/>
        <v>83.646768350370365</v>
      </c>
      <c r="Z287" s="52">
        <f t="shared" si="63"/>
        <v>88.398114565131209</v>
      </c>
      <c r="AA287" s="52">
        <f t="shared" si="64"/>
        <v>-5.8197173525876451</v>
      </c>
      <c r="AB287" s="52">
        <f t="shared" si="65"/>
        <v>-5.8197173525876593</v>
      </c>
      <c r="AC287" s="52">
        <f t="shared" si="66"/>
        <v>-5.8197173525876593</v>
      </c>
      <c r="AF287">
        <v>1.58</v>
      </c>
      <c r="AG287">
        <v>2.38</v>
      </c>
    </row>
    <row r="288" spans="1:33" ht="15" x14ac:dyDescent="0.25">
      <c r="A288">
        <v>1.49</v>
      </c>
      <c r="B288">
        <v>4.25</v>
      </c>
      <c r="C288">
        <v>6.65</v>
      </c>
      <c r="D288" s="45">
        <f t="shared" si="67"/>
        <v>5.6810997093998283E-2</v>
      </c>
      <c r="E288" s="46">
        <f>IF(OR($A288="",$B288="",$C288=""),"",A288*'MPTO_working_3-way'!$I287)</f>
        <v>1.5746483856700575</v>
      </c>
      <c r="F288" s="47">
        <f>IF(OR($A288="",$B288="",$C288=""),"",B288*'MPTO_working_3-way'!$I287)</f>
        <v>4.4914467376494924</v>
      </c>
      <c r="G288" s="48">
        <f>IF(OR($A288="",$B288="",$C288=""),"",C288*'MPTO_working_3-way'!$I287)</f>
        <v>7.0277931306750894</v>
      </c>
      <c r="H288" s="46">
        <f>IF(OR($A288="",$B288="",$C288=""),"",'MPTO_working_3-way'!E287)</f>
        <v>1.5332627385418736</v>
      </c>
      <c r="I288" s="47">
        <f>IF(OR($A288="",$B288="",$C288=""),"",'MPTO_working_3-way'!F287)</f>
        <v>4.6219879724693023</v>
      </c>
      <c r="J288" s="48">
        <f>IF(OR($A288="",$B288="",$C288=""),"",'MPTO_working_3-way'!G287)</f>
        <v>7.608095392235831</v>
      </c>
      <c r="K288" s="46">
        <f>IF(OR($A288="",$B288="",$C288=""),"",'OddsRatio_working_3-way'!H287)</f>
        <v>1.5462968600955644</v>
      </c>
      <c r="L288" s="47">
        <f>IF(OR($A288="",$B288="",$C288=""),"",'OddsRatio_working_3-way'!I287)</f>
        <v>4.6233975414501725</v>
      </c>
      <c r="M288" s="48">
        <f>IF(OR($A288="",$B288="",$C288=""),"",'OddsRatio_working_3-way'!J287)</f>
        <v>7.299137264367225</v>
      </c>
      <c r="N288" s="49">
        <f t="shared" si="55"/>
        <v>63.506241082162077</v>
      </c>
      <c r="O288" s="50">
        <f t="shared" si="56"/>
        <v>22.264540991158004</v>
      </c>
      <c r="P288" s="50">
        <f t="shared" si="57"/>
        <v>14.229217926679924</v>
      </c>
      <c r="Q288" t="s">
        <v>371</v>
      </c>
      <c r="R288" t="s">
        <v>372</v>
      </c>
      <c r="S288" t="s">
        <v>450</v>
      </c>
      <c r="T288" s="52">
        <v>100</v>
      </c>
      <c r="U288" s="52">
        <f t="shared" si="58"/>
        <v>32.885906040268459</v>
      </c>
      <c r="V288" s="52">
        <f t="shared" si="59"/>
        <v>76.470588235294116</v>
      </c>
      <c r="W288" s="52">
        <f t="shared" si="60"/>
        <v>84.962406015037587</v>
      </c>
      <c r="X288" s="52">
        <f t="shared" si="61"/>
        <v>38.56700574966829</v>
      </c>
      <c r="Y288" s="52">
        <f t="shared" si="62"/>
        <v>82.151687944693947</v>
      </c>
      <c r="Z288" s="52">
        <f t="shared" si="63"/>
        <v>90.643505724437418</v>
      </c>
      <c r="AA288" s="52">
        <f t="shared" si="64"/>
        <v>-5.681099709399831</v>
      </c>
      <c r="AB288" s="52">
        <f t="shared" si="65"/>
        <v>-5.681099709399831</v>
      </c>
      <c r="AC288" s="52">
        <f t="shared" si="66"/>
        <v>-5.681099709399831</v>
      </c>
      <c r="AF288">
        <v>1.64</v>
      </c>
      <c r="AG288">
        <v>2.2599999999999998</v>
      </c>
    </row>
    <row r="289" spans="1:35" ht="15" x14ac:dyDescent="0.25">
      <c r="A289">
        <v>1.51</v>
      </c>
      <c r="B289">
        <v>4.4800000000000004</v>
      </c>
      <c r="C289">
        <v>5.82</v>
      </c>
      <c r="D289" s="45">
        <f t="shared" si="67"/>
        <v>5.7287247185349166E-2</v>
      </c>
      <c r="E289" s="46">
        <f>IF(OR($A289="",$B289="",$C289=""),"",A289*'MPTO_working_3-way'!$I288)</f>
        <v>1.5965037432498772</v>
      </c>
      <c r="F289" s="47">
        <f>IF(OR($A289="",$B289="",$C289=""),"",B289*'MPTO_working_3-way'!$I288)</f>
        <v>4.7366468673903643</v>
      </c>
      <c r="G289" s="48">
        <f>IF(OR($A289="",$B289="",$C289=""),"",C289*'MPTO_working_3-way'!$I288)</f>
        <v>6.1534117786187323</v>
      </c>
      <c r="H289" s="46">
        <f>IF(OR($A289="",$B289="",$C289=""),"",'MPTO_working_3-way'!E288)</f>
        <v>1.554832956968689</v>
      </c>
      <c r="I289" s="47">
        <f>IF(OR($A289="",$B289="",$C289=""),"",'MPTO_working_3-way'!F288)</f>
        <v>4.8991140951712255</v>
      </c>
      <c r="J289" s="48">
        <f>IF(OR($A289="",$B289="",$C289=""),"",'MPTO_working_3-way'!G288)</f>
        <v>6.5476926133559097</v>
      </c>
      <c r="K289" s="46">
        <f>IF(OR($A289="",$B289="",$C289=""),"",'OddsRatio_working_3-way'!H288)</f>
        <v>1.5678731768956682</v>
      </c>
      <c r="L289" s="47">
        <f>IF(OR($A289="",$B289="",$C289=""),"",'OddsRatio_working_3-way'!I288)</f>
        <v>4.8748993246998538</v>
      </c>
      <c r="M289" s="48">
        <f>IF(OR($A289="",$B289="",$C289=""),"",'OddsRatio_working_3-way'!J288)</f>
        <v>6.366958260072785</v>
      </c>
      <c r="N289" s="49">
        <f t="shared" si="55"/>
        <v>62.636871615745704</v>
      </c>
      <c r="O289" s="50">
        <f t="shared" si="56"/>
        <v>21.111981281200002</v>
      </c>
      <c r="P289" s="50">
        <f t="shared" si="57"/>
        <v>16.251147103054297</v>
      </c>
      <c r="Q289" t="s">
        <v>373</v>
      </c>
      <c r="R289" t="s">
        <v>374</v>
      </c>
      <c r="S289" t="s">
        <v>450</v>
      </c>
      <c r="T289" s="52">
        <v>100</v>
      </c>
      <c r="U289" s="52">
        <f t="shared" si="58"/>
        <v>33.774834437086092</v>
      </c>
      <c r="V289" s="52">
        <f t="shared" si="59"/>
        <v>77.678571428571431</v>
      </c>
      <c r="W289" s="52">
        <f t="shared" si="60"/>
        <v>82.817869415807564</v>
      </c>
      <c r="X289" s="52">
        <f t="shared" si="61"/>
        <v>39.503559155621012</v>
      </c>
      <c r="Y289" s="52">
        <f t="shared" si="62"/>
        <v>83.407296147106365</v>
      </c>
      <c r="Z289" s="52">
        <f t="shared" si="63"/>
        <v>88.546594134342484</v>
      </c>
      <c r="AA289" s="52">
        <f t="shared" si="64"/>
        <v>-5.7287247185349202</v>
      </c>
      <c r="AB289" s="52">
        <f t="shared" si="65"/>
        <v>-5.7287247185349344</v>
      </c>
      <c r="AC289" s="52">
        <f t="shared" si="66"/>
        <v>-5.7287247185349202</v>
      </c>
      <c r="AF289">
        <v>1.66</v>
      </c>
      <c r="AG289">
        <v>2.2200000000000002</v>
      </c>
    </row>
    <row r="290" spans="1:35" ht="15" x14ac:dyDescent="0.25">
      <c r="A290">
        <v>1.81</v>
      </c>
      <c r="B290">
        <v>4.24</v>
      </c>
      <c r="C290">
        <v>3.79</v>
      </c>
      <c r="D290" s="45">
        <f t="shared" si="67"/>
        <v>5.2187487193140703E-2</v>
      </c>
      <c r="E290" s="46">
        <f>IF(OR($A290="",$B290="",$C290=""),"",A290*'MPTO_working_3-way'!$I289)</f>
        <v>1.9044593518195847</v>
      </c>
      <c r="F290" s="47">
        <f>IF(OR($A290="",$B290="",$C290=""),"",B290*'MPTO_working_3-way'!$I289)</f>
        <v>4.4612749456989169</v>
      </c>
      <c r="G290" s="48">
        <f>IF(OR($A290="",$B290="",$C290=""),"",C290*'MPTO_working_3-way'!$I289)</f>
        <v>3.9877905764620034</v>
      </c>
      <c r="H290" s="46">
        <f>IF(OR($A290="",$B290="",$C290=""),"",'MPTO_working_3-way'!E289)</f>
        <v>1.868843240379555</v>
      </c>
      <c r="I290" s="47">
        <f>IF(OR($A290="",$B290="",$C290=""),"",'MPTO_working_3-way'!F289)</f>
        <v>4.5776389356374771</v>
      </c>
      <c r="J290" s="48">
        <f>IF(OR($A290="",$B290="",$C290=""),"",'MPTO_working_3-way'!G289)</f>
        <v>4.0575125843537183</v>
      </c>
      <c r="K290" s="46">
        <f>IF(OR($A290="",$B290="",$C290=""),"",'OddsRatio_working_3-way'!H289)</f>
        <v>1.8817750168727514</v>
      </c>
      <c r="L290" s="47">
        <f>IF(OR($A290="",$B290="",$C290=""),"",'OddsRatio_working_3-way'!I289)</f>
        <v>4.5271000674910082</v>
      </c>
      <c r="M290" s="48">
        <f>IF(OR($A290="",$B290="",$C290=""),"",'OddsRatio_working_3-way'!J289)</f>
        <v>4.0372250581172562</v>
      </c>
      <c r="N290" s="49">
        <f t="shared" si="55"/>
        <v>52.508340440270686</v>
      </c>
      <c r="O290" s="50">
        <f t="shared" si="56"/>
        <v>22.415117027568382</v>
      </c>
      <c r="P290" s="50">
        <f t="shared" si="57"/>
        <v>25.076542532160932</v>
      </c>
      <c r="Q290" t="s">
        <v>375</v>
      </c>
      <c r="R290" t="s">
        <v>376</v>
      </c>
      <c r="S290" t="s">
        <v>450</v>
      </c>
      <c r="T290" s="52">
        <v>100</v>
      </c>
      <c r="U290" s="52">
        <f t="shared" si="58"/>
        <v>44.751381215469614</v>
      </c>
      <c r="V290" s="52">
        <f t="shared" si="59"/>
        <v>76.415094339622627</v>
      </c>
      <c r="W290" s="52">
        <f t="shared" si="60"/>
        <v>73.614775725593674</v>
      </c>
      <c r="X290" s="52">
        <f t="shared" si="61"/>
        <v>49.970129934783692</v>
      </c>
      <c r="Y290" s="52">
        <f t="shared" si="62"/>
        <v>81.633843058936733</v>
      </c>
      <c r="Z290" s="52">
        <f t="shared" si="63"/>
        <v>78.833524444907738</v>
      </c>
      <c r="AA290" s="52">
        <f t="shared" si="64"/>
        <v>-5.2187487193140782</v>
      </c>
      <c r="AB290" s="52">
        <f t="shared" si="65"/>
        <v>-5.2187487193141067</v>
      </c>
      <c r="AC290" s="52">
        <f t="shared" si="66"/>
        <v>-5.218748719314064</v>
      </c>
      <c r="AF290">
        <v>1.65</v>
      </c>
      <c r="AG290">
        <v>2.2400000000000002</v>
      </c>
    </row>
    <row r="291" spans="1:35" ht="15" x14ac:dyDescent="0.25">
      <c r="A291">
        <v>1.46</v>
      </c>
      <c r="B291">
        <v>4.71</v>
      </c>
      <c r="C291">
        <v>6.28</v>
      </c>
      <c r="D291" s="45">
        <f t="shared" si="67"/>
        <v>5.6481400692202532E-2</v>
      </c>
      <c r="E291" s="46">
        <f>IF(OR($A291="",$B291="",$C291=""),"",A291*'MPTO_working_3-way'!$I290)</f>
        <v>1.5424628450106157</v>
      </c>
      <c r="F291" s="47">
        <f>IF(OR($A291="",$B291="",$C291=""),"",B291*'MPTO_working_3-way'!$I290)</f>
        <v>4.9760273972602738</v>
      </c>
      <c r="G291" s="48">
        <f>IF(OR($A291="",$B291="",$C291=""),"",C291*'MPTO_working_3-way'!$I290)</f>
        <v>6.634703196347032</v>
      </c>
      <c r="H291" s="46">
        <f>IF(OR($A291="",$B291="",$C291=""),"",'MPTO_working_3-way'!E290)</f>
        <v>1.5012662280957094</v>
      </c>
      <c r="I291" s="47">
        <f>IF(OR($A291="",$B291="",$C291=""),"",'MPTO_working_3-way'!F290)</f>
        <v>5.1683034372181575</v>
      </c>
      <c r="J291" s="48">
        <f>IF(OR($A291="",$B291="",$C291=""),"",'MPTO_working_3-way'!G290)</f>
        <v>7.1220741559069243</v>
      </c>
      <c r="K291" s="46">
        <f>IF(OR($A291="",$B291="",$C291=""),"",'OddsRatio_working_3-way'!H290)</f>
        <v>1.5137728910299204</v>
      </c>
      <c r="L291" s="47">
        <f>IF(OR($A291="",$B291="",$C291=""),"",'OddsRatio_working_3-way'!I290)</f>
        <v>5.1436900559152283</v>
      </c>
      <c r="M291" s="48">
        <f>IF(OR($A291="",$B291="",$C291=""),"",'OddsRatio_working_3-way'!J290)</f>
        <v>6.8972192709521316</v>
      </c>
      <c r="N291" s="49">
        <f t="shared" si="55"/>
        <v>64.831383344803854</v>
      </c>
      <c r="O291" s="50">
        <f t="shared" si="56"/>
        <v>20.096352374397799</v>
      </c>
      <c r="P291" s="50">
        <f t="shared" si="57"/>
        <v>15.072264280798347</v>
      </c>
      <c r="Q291" t="s">
        <v>377</v>
      </c>
      <c r="R291" t="s">
        <v>378</v>
      </c>
      <c r="S291" t="s">
        <v>450</v>
      </c>
      <c r="T291" s="52">
        <v>100</v>
      </c>
      <c r="U291" s="52">
        <f t="shared" si="58"/>
        <v>31.506849315068493</v>
      </c>
      <c r="V291" s="52">
        <f t="shared" si="59"/>
        <v>78.768577494692153</v>
      </c>
      <c r="W291" s="52">
        <f t="shared" si="60"/>
        <v>84.076433121019107</v>
      </c>
      <c r="X291" s="52">
        <f t="shared" si="61"/>
        <v>37.154989384288747</v>
      </c>
      <c r="Y291" s="52">
        <f t="shared" si="62"/>
        <v>84.416717563912385</v>
      </c>
      <c r="Z291" s="52">
        <f t="shared" si="63"/>
        <v>89.724573190239369</v>
      </c>
      <c r="AA291" s="52">
        <f t="shared" si="64"/>
        <v>-5.6481400692202541</v>
      </c>
      <c r="AB291" s="52">
        <f t="shared" si="65"/>
        <v>-5.6481400692202328</v>
      </c>
      <c r="AC291" s="52">
        <f t="shared" si="66"/>
        <v>-5.6481400692202612</v>
      </c>
      <c r="AF291">
        <v>1.7</v>
      </c>
      <c r="AG291">
        <v>2.15</v>
      </c>
    </row>
    <row r="292" spans="1:35" ht="15" x14ac:dyDescent="0.25">
      <c r="A292">
        <v>5.43</v>
      </c>
      <c r="B292">
        <v>3.98</v>
      </c>
      <c r="C292">
        <v>1.61</v>
      </c>
      <c r="D292" s="45">
        <f t="shared" si="67"/>
        <v>5.6536356444496505E-2</v>
      </c>
      <c r="E292" s="46">
        <f>IF(OR($A292="",$B292="",$C292=""),"",A292*'MPTO_working_3-way'!$I291)</f>
        <v>5.7369924154936154</v>
      </c>
      <c r="F292" s="47">
        <f>IF(OR($A292="",$B292="",$C292=""),"",B292*'MPTO_working_3-way'!$I291)</f>
        <v>4.2050146986490962</v>
      </c>
      <c r="G292" s="48">
        <f>IF(OR($A292="",$B292="",$C292=""),"",C292*'MPTO_working_3-way'!$I291)</f>
        <v>1.7010235338756394</v>
      </c>
      <c r="H292" s="46">
        <f>IF(OR($A292="",$B292="",$C292=""),"",'MPTO_working_3-way'!E291)</f>
        <v>6.0489989310542107</v>
      </c>
      <c r="I292" s="47">
        <f>IF(OR($A292="",$B292="",$C292=""),"",'MPTO_working_3-way'!F291)</f>
        <v>4.3027254934242105</v>
      </c>
      <c r="J292" s="48">
        <f>IF(OR($A292="",$B292="",$C292=""),"",'MPTO_working_3-way'!G291)</f>
        <v>1.6603778188810947</v>
      </c>
      <c r="K292" s="46">
        <f>IF(OR($A292="",$B292="",$C292=""),"",'OddsRatio_working_3-way'!H291)</f>
        <v>5.8945159935048563</v>
      </c>
      <c r="L292" s="47">
        <f>IF(OR($A292="",$B292="",$C292=""),"",'OddsRatio_working_3-way'!I291)</f>
        <v>4.2924735125608295</v>
      </c>
      <c r="M292" s="48">
        <f>IF(OR($A292="",$B292="",$C292=""),"",'OddsRatio_working_3-way'!J291)</f>
        <v>1.6739626988799012</v>
      </c>
      <c r="N292" s="49">
        <f t="shared" si="55"/>
        <v>17.430735960175735</v>
      </c>
      <c r="O292" s="50">
        <f t="shared" si="56"/>
        <v>23.78112971451111</v>
      </c>
      <c r="P292" s="50">
        <f t="shared" si="57"/>
        <v>58.78813432531318</v>
      </c>
      <c r="Q292" t="s">
        <v>379</v>
      </c>
      <c r="R292" t="s">
        <v>380</v>
      </c>
      <c r="S292" t="s">
        <v>450</v>
      </c>
      <c r="T292" s="52">
        <v>100</v>
      </c>
      <c r="U292" s="52">
        <f t="shared" si="58"/>
        <v>81.583793738489874</v>
      </c>
      <c r="V292" s="52">
        <f t="shared" si="59"/>
        <v>74.874371859296474</v>
      </c>
      <c r="W292" s="52">
        <f t="shared" si="60"/>
        <v>37.888198757763973</v>
      </c>
      <c r="X292" s="52">
        <f t="shared" si="61"/>
        <v>87.237429382939538</v>
      </c>
      <c r="Y292" s="52">
        <f t="shared" si="62"/>
        <v>80.528007503746153</v>
      </c>
      <c r="Z292" s="52">
        <f t="shared" si="63"/>
        <v>43.541834402213638</v>
      </c>
      <c r="AA292" s="52">
        <f t="shared" si="64"/>
        <v>-5.6536356444496647</v>
      </c>
      <c r="AB292" s="52">
        <f t="shared" si="65"/>
        <v>-5.6536356444496789</v>
      </c>
      <c r="AC292" s="52">
        <f t="shared" si="66"/>
        <v>-5.6536356444496647</v>
      </c>
      <c r="AF292">
        <v>1.79</v>
      </c>
      <c r="AG292">
        <v>2.0299999999999998</v>
      </c>
    </row>
    <row r="293" spans="1:35" s="52" customFormat="1" ht="15" x14ac:dyDescent="0.25">
      <c r="A293">
        <v>1.61</v>
      </c>
      <c r="B293">
        <v>4.34</v>
      </c>
      <c r="C293">
        <v>4.9400000000000004</v>
      </c>
      <c r="D293" s="45">
        <f t="shared" si="67"/>
        <v>5.3961908763709765E-2</v>
      </c>
      <c r="E293" s="46">
        <f>IF(OR($A293="",$B293="",$C293=""),"",A293*'MPTO_working_3-way'!$I292)</f>
        <v>1.6968786731095729</v>
      </c>
      <c r="F293" s="47">
        <f>IF(OR($A293="",$B293="",$C293=""),"",B293*'MPTO_working_3-way'!$I292)</f>
        <v>4.5741946840345005</v>
      </c>
      <c r="G293" s="48">
        <f>IF(OR($A293="",$B293="",$C293=""),"",C293*'MPTO_working_3-way'!$I292)</f>
        <v>5.2065718292927263</v>
      </c>
      <c r="H293" s="46">
        <f>IF(OR($A293="",$B293="",$C293=""),"",'MPTO_working_3-way'!E292)</f>
        <v>1.6580153924298509</v>
      </c>
      <c r="I293" s="47">
        <f>IF(OR($A293="",$B293="",$C293=""),"",'MPTO_working_3-way'!F292)</f>
        <v>4.7074896865815443</v>
      </c>
      <c r="J293" s="48">
        <f>IF(OR($A293="",$B293="",$C293=""),"",'MPTO_working_3-way'!G292)</f>
        <v>5.4217631027653201</v>
      </c>
      <c r="K293" s="46">
        <f>IF(OR($A293="",$B293="",$C293=""),"",'OddsRatio_working_3-way'!H292)</f>
        <v>1.670844622743539</v>
      </c>
      <c r="L293" s="47">
        <f>IF(OR($A293="",$B293="",$C293=""),"",'OddsRatio_working_3-way'!I292)</f>
        <v>4.6731492458416719</v>
      </c>
      <c r="M293" s="48">
        <f>IF(OR($A293="",$B293="",$C293=""),"",'OddsRatio_working_3-way'!J292)</f>
        <v>5.3329964157533487</v>
      </c>
      <c r="N293" s="49">
        <f t="shared" si="55"/>
        <v>58.931732471330719</v>
      </c>
      <c r="O293" s="50">
        <f t="shared" si="56"/>
        <v>21.861771723235591</v>
      </c>
      <c r="P293" s="50">
        <f t="shared" si="57"/>
        <v>19.206495805433697</v>
      </c>
      <c r="Q293" t="s">
        <v>381</v>
      </c>
      <c r="R293" t="s">
        <v>382</v>
      </c>
      <c r="S293" t="s">
        <v>450</v>
      </c>
      <c r="T293" s="52">
        <v>100</v>
      </c>
      <c r="U293" s="52">
        <f t="shared" si="58"/>
        <v>37.888198757763973</v>
      </c>
      <c r="V293" s="52">
        <f t="shared" si="59"/>
        <v>76.958525345622121</v>
      </c>
      <c r="W293" s="52">
        <f t="shared" si="60"/>
        <v>79.757085020242926</v>
      </c>
      <c r="X293" s="52">
        <f t="shared" si="61"/>
        <v>43.284389634134968</v>
      </c>
      <c r="Y293" s="52">
        <f t="shared" si="62"/>
        <v>82.354716221993101</v>
      </c>
      <c r="Z293" s="52">
        <f t="shared" si="63"/>
        <v>85.153275896613906</v>
      </c>
      <c r="AA293" s="52">
        <f t="shared" si="64"/>
        <v>-5.3961908763709943</v>
      </c>
      <c r="AB293" s="52">
        <f t="shared" si="65"/>
        <v>-5.39619087637098</v>
      </c>
      <c r="AC293" s="52">
        <f t="shared" si="66"/>
        <v>-5.39619087637098</v>
      </c>
      <c r="AD293" s="53"/>
      <c r="AE293" s="53"/>
      <c r="AF293">
        <v>1.64</v>
      </c>
      <c r="AG293">
        <v>2.2599999999999998</v>
      </c>
      <c r="AH293" s="53"/>
      <c r="AI293" s="53"/>
    </row>
    <row r="294" spans="1:35" ht="15" x14ac:dyDescent="0.25">
      <c r="A294">
        <v>2.0299999999999998</v>
      </c>
      <c r="B294">
        <v>4.03</v>
      </c>
      <c r="C294">
        <v>3.21</v>
      </c>
      <c r="D294" s="45">
        <f t="shared" si="67"/>
        <v>5.2276275005579631E-2</v>
      </c>
      <c r="E294" s="46">
        <f>IF(OR($A294="",$B294="",$C294=""),"",A294*'MPTO_working_3-way'!$I293)</f>
        <v>2.1361208382613266</v>
      </c>
      <c r="F294" s="47">
        <f>IF(OR($A294="",$B294="",$C294=""),"",B294*'MPTO_working_3-way'!$I293)</f>
        <v>4.2406733882724863</v>
      </c>
      <c r="G294" s="48">
        <f>IF(OR($A294="",$B294="",$C294=""),"",C294*'MPTO_working_3-way'!$I293)</f>
        <v>3.3778068427679107</v>
      </c>
      <c r="H294" s="46">
        <f>IF(OR($A294="",$B294="",$C294=""),"",'MPTO_working_3-way'!E293)</f>
        <v>2.1044417059698732</v>
      </c>
      <c r="I294" s="47">
        <f>IF(OR($A294="",$B294="",$C294=""),"",'MPTO_working_3-way'!F293)</f>
        <v>4.3343794696427818</v>
      </c>
      <c r="J294" s="48">
        <f>IF(OR($A294="",$B294="",$C294=""),"",'MPTO_working_3-way'!G293)</f>
        <v>3.4001918179236852</v>
      </c>
      <c r="K294" s="46">
        <f>IF(OR($A294="",$B294="",$C294=""),"",'OddsRatio_working_3-way'!H293)</f>
        <v>2.1171652077414804</v>
      </c>
      <c r="L294" s="47">
        <f>IF(OR($A294="",$B294="",$C294=""),"",'OddsRatio_working_3-way'!I293)</f>
        <v>4.2864180383074633</v>
      </c>
      <c r="M294" s="48">
        <f>IF(OR($A294="",$B294="",$C294=""),"",'OddsRatio_working_3-way'!J293)</f>
        <v>3.397024377775411</v>
      </c>
      <c r="N294" s="49">
        <f t="shared" si="55"/>
        <v>46.813831038413525</v>
      </c>
      <c r="O294" s="50">
        <f t="shared" si="56"/>
        <v>23.581160547885716</v>
      </c>
      <c r="P294" s="50">
        <f t="shared" si="57"/>
        <v>29.605008413700762</v>
      </c>
      <c r="Q294" t="s">
        <v>383</v>
      </c>
      <c r="R294" t="s">
        <v>384</v>
      </c>
      <c r="S294" t="s">
        <v>450</v>
      </c>
      <c r="T294" s="52">
        <v>100</v>
      </c>
      <c r="U294" s="52">
        <f t="shared" si="58"/>
        <v>50.73891625615763</v>
      </c>
      <c r="V294" s="52">
        <f t="shared" si="59"/>
        <v>75.186104218362274</v>
      </c>
      <c r="W294" s="52">
        <f t="shared" si="60"/>
        <v>68.847352024922117</v>
      </c>
      <c r="X294" s="52">
        <f t="shared" si="61"/>
        <v>55.966543756715595</v>
      </c>
      <c r="Y294" s="52">
        <f t="shared" si="62"/>
        <v>80.413731718920261</v>
      </c>
      <c r="Z294" s="52">
        <f t="shared" si="63"/>
        <v>74.074979525480089</v>
      </c>
      <c r="AA294" s="52">
        <f t="shared" si="64"/>
        <v>-5.2276275005579649</v>
      </c>
      <c r="AB294" s="52">
        <f t="shared" si="65"/>
        <v>-5.2276275005579862</v>
      </c>
      <c r="AC294" s="52">
        <f t="shared" si="66"/>
        <v>-5.227627500557972</v>
      </c>
      <c r="AF294">
        <v>1.8</v>
      </c>
      <c r="AG294">
        <v>2.0299999999999998</v>
      </c>
    </row>
    <row r="295" spans="1:35" ht="15" x14ac:dyDescent="0.25">
      <c r="A295">
        <v>1.82</v>
      </c>
      <c r="B295">
        <v>3.91</v>
      </c>
      <c r="C295">
        <v>3.86</v>
      </c>
      <c r="D295" s="45">
        <f t="shared" si="67"/>
        <v>6.4272382666827665E-2</v>
      </c>
      <c r="E295" s="46">
        <f>IF(OR($A295="",$B295="",$C295=""),"",A295*'MPTO_working_3-way'!$I294)</f>
        <v>1.9369757364536264</v>
      </c>
      <c r="F295" s="47">
        <f>IF(OR($A295="",$B295="",$C295=""),"",B295*'MPTO_working_3-way'!$I294)</f>
        <v>4.1613050162272964</v>
      </c>
      <c r="G295" s="48">
        <f>IF(OR($A295="",$B295="",$C295=""),"",C295*'MPTO_working_3-way'!$I294)</f>
        <v>4.108091397093955</v>
      </c>
      <c r="H295" s="46">
        <f>IF(OR($A295="",$B295="",$C295=""),"",'MPTO_working_3-way'!E294)</f>
        <v>1.8938446231748736</v>
      </c>
      <c r="I295" s="47">
        <f>IF(OR($A295="",$B295="",$C295=""),"",'MPTO_working_3-way'!F294)</f>
        <v>4.2674796837225148</v>
      </c>
      <c r="J295" s="48">
        <f>IF(OR($A295="",$B295="",$C295=""),"",'MPTO_working_3-way'!G294)</f>
        <v>4.2079885893635405</v>
      </c>
      <c r="K295" s="46">
        <f>IF(OR($A295="",$B295="",$C295=""),"",'OddsRatio_working_3-way'!H294)</f>
        <v>1.9093831438952764</v>
      </c>
      <c r="L295" s="47">
        <f>IF(OR($A295="",$B295="",$C295=""),"",'OddsRatio_working_3-way'!I294)</f>
        <v>4.2272011569942105</v>
      </c>
      <c r="M295" s="48">
        <f>IF(OR($A295="",$B295="",$C295=""),"",'OddsRatio_working_3-way'!J294)</f>
        <v>4.1717509652932794</v>
      </c>
      <c r="N295" s="49">
        <f t="shared" si="55"/>
        <v>51.626872819319971</v>
      </c>
      <c r="O295" s="50">
        <f t="shared" si="56"/>
        <v>24.030922897995481</v>
      </c>
      <c r="P295" s="50">
        <f t="shared" si="57"/>
        <v>24.342204282684541</v>
      </c>
      <c r="Q295" t="s">
        <v>385</v>
      </c>
      <c r="R295" t="s">
        <v>386</v>
      </c>
      <c r="S295" t="s">
        <v>450</v>
      </c>
      <c r="T295" s="52">
        <v>100</v>
      </c>
      <c r="U295" s="52">
        <f t="shared" si="58"/>
        <v>45.054945054945051</v>
      </c>
      <c r="V295" s="52">
        <f t="shared" si="59"/>
        <v>74.424552429667528</v>
      </c>
      <c r="W295" s="52">
        <f t="shared" si="60"/>
        <v>74.093264248704671</v>
      </c>
      <c r="X295" s="52">
        <f t="shared" si="61"/>
        <v>51.482183321627815</v>
      </c>
      <c r="Y295" s="52">
        <f t="shared" si="62"/>
        <v>80.851790696350278</v>
      </c>
      <c r="Z295" s="52">
        <f t="shared" si="63"/>
        <v>80.52050251538742</v>
      </c>
      <c r="AA295" s="52">
        <f t="shared" si="64"/>
        <v>-6.4272382666827639</v>
      </c>
      <c r="AB295" s="52">
        <f t="shared" si="65"/>
        <v>-6.4272382666827497</v>
      </c>
      <c r="AC295" s="52">
        <f t="shared" si="66"/>
        <v>-6.4272382666827497</v>
      </c>
      <c r="AF295">
        <v>1.6</v>
      </c>
      <c r="AG295">
        <v>2.2999999999999998</v>
      </c>
    </row>
    <row r="296" spans="1:35" ht="15" x14ac:dyDescent="0.25">
      <c r="A296">
        <v>1.44</v>
      </c>
      <c r="B296">
        <v>4.88</v>
      </c>
      <c r="C296">
        <v>6.4</v>
      </c>
      <c r="D296" s="45">
        <f t="shared" si="67"/>
        <v>5.561247723132956E-2</v>
      </c>
      <c r="E296" s="46">
        <f>IF(OR($A296="",$B296="",$C296=""),"",A296*'MPTO_working_3-way'!$I295)</f>
        <v>1.5200819672131145</v>
      </c>
      <c r="F296" s="47">
        <f>IF(OR($A296="",$B296="",$C296=""),"",B296*'MPTO_working_3-way'!$I295)</f>
        <v>5.1513888888888886</v>
      </c>
      <c r="G296" s="48">
        <f>IF(OR($A296="",$B296="",$C296=""),"",C296*'MPTO_working_3-way'!$I295)</f>
        <v>6.7559198542805099</v>
      </c>
      <c r="H296" s="46">
        <f>IF(OR($A296="",$B296="",$C296=""),"",'MPTO_working_3-way'!E295)</f>
        <v>1.4794935856048059</v>
      </c>
      <c r="I296" s="47">
        <f>IF(OR($A296="",$B296="",$C296=""),"",'MPTO_working_3-way'!F295)</f>
        <v>5.365366995826121</v>
      </c>
      <c r="J296" s="48">
        <f>IF(OR($A296="",$B296="",$C296=""),"",'MPTO_working_3-way'!G295)</f>
        <v>7.26150454670708</v>
      </c>
      <c r="K296" s="46">
        <f>IF(OR($A296="",$B296="",$C296=""),"",'OddsRatio_working_3-way'!H295)</f>
        <v>1.4916428163109166</v>
      </c>
      <c r="L296" s="47">
        <f>IF(OR($A296="",$B296="",$C296=""),"",'OddsRatio_working_3-way'!I295)</f>
        <v>5.3353957438326285</v>
      </c>
      <c r="M296" s="48">
        <f>IF(OR($A296="",$B296="",$C296=""),"",'OddsRatio_working_3-way'!J295)</f>
        <v>7.0337982001794295</v>
      </c>
      <c r="N296" s="49">
        <f t="shared" si="55"/>
        <v>65.785926125640344</v>
      </c>
      <c r="O296" s="50">
        <f t="shared" si="56"/>
        <v>19.41224049609059</v>
      </c>
      <c r="P296" s="50">
        <f t="shared" si="57"/>
        <v>14.801833378269075</v>
      </c>
      <c r="Q296" t="s">
        <v>387</v>
      </c>
      <c r="R296" t="s">
        <v>388</v>
      </c>
      <c r="S296" t="s">
        <v>450</v>
      </c>
      <c r="T296" s="52">
        <v>100</v>
      </c>
      <c r="U296" s="52">
        <f t="shared" si="58"/>
        <v>30.555555555555554</v>
      </c>
      <c r="V296" s="52">
        <f t="shared" si="59"/>
        <v>79.508196721311478</v>
      </c>
      <c r="W296" s="52">
        <f t="shared" si="60"/>
        <v>84.375</v>
      </c>
      <c r="X296" s="52">
        <f t="shared" si="61"/>
        <v>36.116803278688522</v>
      </c>
      <c r="Y296" s="52">
        <f t="shared" si="62"/>
        <v>85.069444444444443</v>
      </c>
      <c r="Z296" s="52">
        <f t="shared" si="63"/>
        <v>89.936247723132965</v>
      </c>
      <c r="AA296" s="52">
        <f t="shared" si="64"/>
        <v>-5.5612477231329684</v>
      </c>
      <c r="AB296" s="52">
        <f t="shared" si="65"/>
        <v>-5.5612477231329649</v>
      </c>
      <c r="AC296" s="52">
        <f t="shared" si="66"/>
        <v>-5.5612477231329649</v>
      </c>
      <c r="AF296">
        <v>1.46</v>
      </c>
      <c r="AG296">
        <v>2.68</v>
      </c>
    </row>
    <row r="297" spans="1:35" ht="15" x14ac:dyDescent="0.25">
      <c r="A297">
        <v>1.22</v>
      </c>
      <c r="B297">
        <v>6.25</v>
      </c>
      <c r="C297">
        <v>18.61</v>
      </c>
      <c r="D297" s="45">
        <f t="shared" si="67"/>
        <v>3.3406682464037551E-2</v>
      </c>
      <c r="E297" s="46">
        <f>IF(OR($A297="",$B297="",$C297=""),"",A297*'MPTO_working_3-way'!$I296)</f>
        <v>1.2607561526061257</v>
      </c>
      <c r="F297" s="47">
        <f>IF(OR($A297="",$B297="",$C297=""),"",B297*'MPTO_working_3-way'!$I296)</f>
        <v>6.4587917654002345</v>
      </c>
      <c r="G297" s="48">
        <f>IF(OR($A297="",$B297="",$C297=""),"",C297*'MPTO_working_3-way'!$I296)</f>
        <v>19.231698360655738</v>
      </c>
      <c r="H297" s="46">
        <f>IF(OR($A297="",$B297="",$C297=""),"",'MPTO_working_3-way'!E296)</f>
        <v>1.2368024362788701</v>
      </c>
      <c r="I297" s="47">
        <f>IF(OR($A297="",$B297="",$C297=""),"",'MPTO_working_3-way'!F296)</f>
        <v>6.7175210246141255</v>
      </c>
      <c r="J297" s="48">
        <f>IF(OR($A297="",$B297="",$C297=""),"",'MPTO_working_3-way'!G296)</f>
        <v>23.474734691514275</v>
      </c>
      <c r="K297" s="46">
        <f>IF(OR($A297="",$B297="",$C297=""),"",'OddsRatio_working_3-way'!H296)</f>
        <v>1.2433589167464245</v>
      </c>
      <c r="L297" s="47">
        <f>IF(OR($A297="",$B297="",$C297=""),"",'OddsRatio_working_3-way'!I296)</f>
        <v>6.8074286950851244</v>
      </c>
      <c r="M297" s="48">
        <f>IF(OR($A297="",$B297="",$C297=""),"",'OddsRatio_working_3-way'!J296)</f>
        <v>20.479775108656963</v>
      </c>
      <c r="N297" s="49">
        <f t="shared" si="55"/>
        <v>79.317479270903164</v>
      </c>
      <c r="O297" s="50">
        <f t="shared" si="56"/>
        <v>15.482771953680297</v>
      </c>
      <c r="P297" s="50">
        <f t="shared" si="57"/>
        <v>5.199748775416543</v>
      </c>
      <c r="Q297" t="s">
        <v>57</v>
      </c>
      <c r="R297" t="s">
        <v>59</v>
      </c>
      <c r="S297" t="s">
        <v>450</v>
      </c>
      <c r="T297" s="52">
        <v>100</v>
      </c>
      <c r="U297" s="52">
        <f t="shared" si="58"/>
        <v>18.032786885245901</v>
      </c>
      <c r="V297" s="52">
        <f t="shared" si="59"/>
        <v>84</v>
      </c>
      <c r="W297" s="52">
        <f t="shared" si="60"/>
        <v>94.626544868350351</v>
      </c>
      <c r="X297" s="52">
        <f t="shared" si="61"/>
        <v>21.373455131649653</v>
      </c>
      <c r="Y297" s="52">
        <f t="shared" si="62"/>
        <v>87.340668246403752</v>
      </c>
      <c r="Z297" s="52">
        <f t="shared" si="63"/>
        <v>97.967213114754102</v>
      </c>
      <c r="AA297" s="52">
        <f t="shared" si="64"/>
        <v>-3.3406682464037516</v>
      </c>
      <c r="AB297" s="52">
        <f t="shared" si="65"/>
        <v>-3.3406682464037516</v>
      </c>
      <c r="AC297" s="52">
        <f t="shared" si="66"/>
        <v>-3.3406682464037516</v>
      </c>
      <c r="AF297">
        <v>2.09</v>
      </c>
      <c r="AG297">
        <v>1.82</v>
      </c>
    </row>
    <row r="298" spans="1:35" ht="15" x14ac:dyDescent="0.25">
      <c r="A298">
        <v>1.33</v>
      </c>
      <c r="B298">
        <v>5.94</v>
      </c>
      <c r="C298">
        <v>9.43</v>
      </c>
      <c r="D298" s="45">
        <f t="shared" si="67"/>
        <v>2.627440630454525E-2</v>
      </c>
      <c r="E298" s="46">
        <f>IF(OR($A298="",$B298="",$C298=""),"",A298*'MPTO_working_3-way'!$I297)</f>
        <v>1.3649449603850452</v>
      </c>
      <c r="F298" s="47">
        <f>IF(OR($A298="",$B298="",$C298=""),"",B298*'MPTO_working_3-way'!$I297)</f>
        <v>6.0960699734489996</v>
      </c>
      <c r="G298" s="48">
        <f>IF(OR($A298="",$B298="",$C298=""),"",C298*'MPTO_working_3-way'!$I297)</f>
        <v>9.6777676514518607</v>
      </c>
      <c r="H298" s="46">
        <f>IF(OR($A298="",$B298="",$C298=""),"",'MPTO_working_3-way'!E297)</f>
        <v>1.3456748514584558</v>
      </c>
      <c r="I298" s="47">
        <f>IF(OR($A298="",$B298="",$C298=""),"",'MPTO_working_3-way'!F297)</f>
        <v>6.2659769521866</v>
      </c>
      <c r="J298" s="48">
        <f>IF(OR($A298="",$B298="",$C298=""),"",'MPTO_working_3-way'!G297)</f>
        <v>10.278928672182632</v>
      </c>
      <c r="K298" s="46">
        <f>IF(OR($A298="",$B298="",$C298=""),"",'OddsRatio_working_3-way'!H297)</f>
        <v>1.3513516284238967</v>
      </c>
      <c r="L298" s="47">
        <f>IF(OR($A298="",$B298="",$C298=""),"",'OddsRatio_working_3-way'!I297)</f>
        <v>6.2596274073153007</v>
      </c>
      <c r="M298" s="48">
        <f>IF(OR($A298="",$B298="",$C298=""),"",'OddsRatio_working_3-way'!J297)</f>
        <v>9.9754370533740868</v>
      </c>
      <c r="N298" s="49">
        <f t="shared" si="55"/>
        <v>73.263027376422869</v>
      </c>
      <c r="O298" s="50">
        <f t="shared" si="56"/>
        <v>16.404011180242829</v>
      </c>
      <c r="P298" s="50">
        <f t="shared" si="57"/>
        <v>10.332961443334298</v>
      </c>
      <c r="Q298" t="s">
        <v>114</v>
      </c>
      <c r="R298" t="s">
        <v>54</v>
      </c>
      <c r="S298" t="s">
        <v>450</v>
      </c>
      <c r="T298" s="52">
        <v>100</v>
      </c>
      <c r="U298" s="52">
        <f t="shared" si="58"/>
        <v>24.81203007518797</v>
      </c>
      <c r="V298" s="52">
        <f t="shared" si="59"/>
        <v>83.164983164983155</v>
      </c>
      <c r="W298" s="52">
        <f t="shared" si="60"/>
        <v>89.395546129374338</v>
      </c>
      <c r="X298" s="52">
        <f t="shared" si="61"/>
        <v>27.439470705642499</v>
      </c>
      <c r="Y298" s="52">
        <f t="shared" si="62"/>
        <v>85.792423795437685</v>
      </c>
      <c r="Z298" s="52">
        <f t="shared" si="63"/>
        <v>92.022986759828868</v>
      </c>
      <c r="AA298" s="52">
        <f t="shared" si="64"/>
        <v>-2.6274406304545295</v>
      </c>
      <c r="AB298" s="52">
        <f t="shared" si="65"/>
        <v>-2.6274406304545295</v>
      </c>
      <c r="AC298" s="52">
        <f t="shared" si="66"/>
        <v>-2.6274406304545295</v>
      </c>
      <c r="AF298">
        <v>1.39</v>
      </c>
      <c r="AG298">
        <v>3.19</v>
      </c>
    </row>
    <row r="299" spans="1:35" ht="15" x14ac:dyDescent="0.25">
      <c r="A299">
        <v>3.65</v>
      </c>
      <c r="B299">
        <v>3.4</v>
      </c>
      <c r="C299">
        <v>2.2000000000000002</v>
      </c>
      <c r="D299" s="45">
        <f t="shared" si="67"/>
        <v>2.2635704344004193E-2</v>
      </c>
      <c r="E299" s="46">
        <f>IF(OR($A299="",$B299="",$C299=""),"",A299*'MPTO_working_3-way'!$I298)</f>
        <v>3.7326203208556152</v>
      </c>
      <c r="F299" s="47">
        <f>IF(OR($A299="",$B299="",$C299=""),"",B299*'MPTO_working_3-way'!$I298)</f>
        <v>3.4769613947696141</v>
      </c>
      <c r="G299" s="48">
        <f>IF(OR($A299="",$B299="",$C299=""),"",C299*'MPTO_working_3-way'!$I298)</f>
        <v>2.2497985495568096</v>
      </c>
      <c r="H299" s="46">
        <f>IF(OR($A299="",$B299="",$C299=""),"",'MPTO_working_3-way'!E298)</f>
        <v>3.7533681605719003</v>
      </c>
      <c r="I299" s="47">
        <f>IF(OR($A299="",$B299="",$C299=""),"",'MPTO_working_3-way'!F298)</f>
        <v>3.4895194274028629</v>
      </c>
      <c r="J299" s="48">
        <f>IF(OR($A299="",$B299="",$C299=""),"",'MPTO_working_3-way'!G298)</f>
        <v>2.2371353654539501</v>
      </c>
      <c r="K299" s="46">
        <f>IF(OR($A299="",$B299="",$C299=""),"",'OddsRatio_working_3-way'!H298)</f>
        <v>3.7437666446497015</v>
      </c>
      <c r="L299" s="47">
        <f>IF(OR($A299="",$B299="",$C299=""),"",'OddsRatio_working_3-way'!I298)</f>
        <v>3.4849207347770883</v>
      </c>
      <c r="M299" s="48">
        <f>IF(OR($A299="",$B299="",$C299=""),"",'OddsRatio_working_3-way'!J298)</f>
        <v>2.2424603673885444</v>
      </c>
      <c r="N299" s="49">
        <f t="shared" si="55"/>
        <v>26.790830945558735</v>
      </c>
      <c r="O299" s="50">
        <f t="shared" si="56"/>
        <v>28.760744985673352</v>
      </c>
      <c r="P299" s="50">
        <f t="shared" si="57"/>
        <v>44.448424068767899</v>
      </c>
      <c r="Q299" t="s">
        <v>153</v>
      </c>
      <c r="R299" t="s">
        <v>176</v>
      </c>
      <c r="S299" t="s">
        <v>450</v>
      </c>
      <c r="T299" s="52">
        <v>100</v>
      </c>
      <c r="U299" s="52">
        <f t="shared" si="58"/>
        <v>72.602739726027394</v>
      </c>
      <c r="V299" s="52">
        <f t="shared" si="59"/>
        <v>70.588235294117652</v>
      </c>
      <c r="W299" s="52">
        <f t="shared" si="60"/>
        <v>54.545454545454554</v>
      </c>
      <c r="X299" s="52">
        <f t="shared" si="61"/>
        <v>74.866310160427801</v>
      </c>
      <c r="Y299" s="52">
        <f t="shared" si="62"/>
        <v>72.851805728518059</v>
      </c>
      <c r="Z299" s="52">
        <f t="shared" si="63"/>
        <v>56.809024979854961</v>
      </c>
      <c r="AA299" s="52">
        <f t="shared" si="64"/>
        <v>-2.2635704344004068</v>
      </c>
      <c r="AB299" s="52">
        <f t="shared" si="65"/>
        <v>-2.2635704344004068</v>
      </c>
      <c r="AC299" s="52">
        <f t="shared" si="66"/>
        <v>-2.2635704344004068</v>
      </c>
      <c r="AF299">
        <v>2.06</v>
      </c>
      <c r="AG299">
        <v>1.85</v>
      </c>
    </row>
    <row r="300" spans="1:35" ht="15" x14ac:dyDescent="0.25">
      <c r="A300">
        <v>3.77</v>
      </c>
      <c r="B300">
        <v>3.42</v>
      </c>
      <c r="C300">
        <v>2.15</v>
      </c>
      <c r="D300" s="45">
        <f t="shared" si="67"/>
        <v>2.2765929278401265E-2</v>
      </c>
      <c r="E300" s="46">
        <f>IF(OR($A300="",$B300="",$C300=""),"",A300*'MPTO_working_3-way'!$I299)</f>
        <v>3.8558275533795729</v>
      </c>
      <c r="F300" s="47">
        <f>IF(OR($A300="",$B300="",$C300=""),"",B300*'MPTO_working_3-way'!$I299)</f>
        <v>3.4978594781321322</v>
      </c>
      <c r="G300" s="48">
        <f>IF(OR($A300="",$B300="",$C300=""),"",C300*'MPTO_working_3-way'!$I299)</f>
        <v>2.1989467479485625</v>
      </c>
      <c r="H300" s="46">
        <f>IF(OR($A300="",$B300="",$C300=""),"",'MPTO_working_3-way'!E299)</f>
        <v>3.8810331945579386</v>
      </c>
      <c r="I300" s="47">
        <f>IF(OR($A300="",$B300="",$C300=""),"",'MPTO_working_3-way'!F299)</f>
        <v>3.5111247810360888</v>
      </c>
      <c r="J300" s="48">
        <f>IF(OR($A300="",$B300="",$C300=""),"",'MPTO_working_3-way'!G299)</f>
        <v>2.1856603216211887</v>
      </c>
      <c r="K300" s="46">
        <f>IF(OR($A300="",$B300="",$C300=""),"",'OddsRatio_working_3-way'!H299)</f>
        <v>3.8691856765857375</v>
      </c>
      <c r="L300" s="47">
        <f>IF(OR($A300="",$B300="",$C300=""),"",'OddsRatio_working_3-way'!I299)</f>
        <v>3.5066531903745441</v>
      </c>
      <c r="M300" s="48">
        <f>IF(OR($A300="",$B300="",$C300=""),"",'OddsRatio_working_3-way'!J299)</f>
        <v>2.1911781689796386</v>
      </c>
      <c r="N300" s="49">
        <f t="shared" si="55"/>
        <v>25.9347698037874</v>
      </c>
      <c r="O300" s="50">
        <f t="shared" si="56"/>
        <v>28.588912912362137</v>
      </c>
      <c r="P300" s="50">
        <f t="shared" si="57"/>
        <v>45.47631728385047</v>
      </c>
      <c r="Q300" t="s">
        <v>111</v>
      </c>
      <c r="R300" t="s">
        <v>113</v>
      </c>
      <c r="S300" t="s">
        <v>450</v>
      </c>
      <c r="T300" s="52">
        <v>100</v>
      </c>
      <c r="U300" s="52">
        <f t="shared" si="58"/>
        <v>73.474801061007966</v>
      </c>
      <c r="V300" s="52">
        <f t="shared" si="59"/>
        <v>70.760233918128648</v>
      </c>
      <c r="W300" s="52">
        <f t="shared" si="60"/>
        <v>53.488372093023258</v>
      </c>
      <c r="X300" s="52">
        <f t="shared" si="61"/>
        <v>75.751393988848093</v>
      </c>
      <c r="Y300" s="52">
        <f t="shared" si="62"/>
        <v>73.03682684596879</v>
      </c>
      <c r="Z300" s="52">
        <f t="shared" si="63"/>
        <v>55.764965020863386</v>
      </c>
      <c r="AA300" s="52">
        <f t="shared" si="64"/>
        <v>-2.2765929278401273</v>
      </c>
      <c r="AB300" s="52">
        <f t="shared" si="65"/>
        <v>-2.2765929278401416</v>
      </c>
      <c r="AC300" s="52">
        <f t="shared" si="66"/>
        <v>-2.2765929278401273</v>
      </c>
      <c r="AF300">
        <v>2.2400000000000002</v>
      </c>
      <c r="AG300">
        <v>1.71</v>
      </c>
    </row>
    <row r="301" spans="1:35" s="52" customFormat="1" ht="15" x14ac:dyDescent="0.25">
      <c r="A301">
        <v>1.55</v>
      </c>
      <c r="B301">
        <v>4.09</v>
      </c>
      <c r="C301">
        <v>7.47</v>
      </c>
      <c r="D301" s="45">
        <f t="shared" si="67"/>
        <v>2.3528876396296861E-2</v>
      </c>
      <c r="E301" s="46">
        <f>IF(OR($A301="",$B301="",$C301=""),"",A301*'MPTO_working_3-way'!$I300)</f>
        <v>1.5864697584142602</v>
      </c>
      <c r="F301" s="47">
        <f>IF(OR($A301="",$B301="",$C301=""),"",B301*'MPTO_working_3-way'!$I300)</f>
        <v>4.1862331044608538</v>
      </c>
      <c r="G301" s="48">
        <f>IF(OR($A301="",$B301="",$C301=""),"",C301*'MPTO_working_3-way'!$I300)</f>
        <v>7.6457607066803375</v>
      </c>
      <c r="H301" s="46">
        <f>IF(OR($A301="",$B301="",$C301=""),"",'MPTO_working_3-way'!E300)</f>
        <v>1.5690745904154688</v>
      </c>
      <c r="I301" s="47">
        <f>IF(OR($A301="",$B301="",$C301=""),"",'MPTO_working_3-way'!F300)</f>
        <v>4.2255457966855197</v>
      </c>
      <c r="J301" s="48">
        <f>IF(OR($A301="",$B301="",$C301=""),"",'MPTO_working_3-way'!G300)</f>
        <v>7.9348800411522067</v>
      </c>
      <c r="K301" s="46">
        <f>IF(OR($A301="",$B301="",$C301=""),"",'OddsRatio_working_3-way'!H300)</f>
        <v>1.5751095653821985</v>
      </c>
      <c r="L301" s="47">
        <f>IF(OR($A301="",$B301="",$C301=""),"",'OddsRatio_working_3-way'!I300)</f>
        <v>4.2310701036927139</v>
      </c>
      <c r="M301" s="48">
        <f>IF(OR($A301="",$B301="",$C301=""),"",'OddsRatio_working_3-way'!J300)</f>
        <v>7.7653797964051323</v>
      </c>
      <c r="N301" s="49">
        <f t="shared" si="55"/>
        <v>63.033032599344338</v>
      </c>
      <c r="O301" s="50">
        <f t="shared" si="56"/>
        <v>23.887824090216071</v>
      </c>
      <c r="P301" s="50">
        <f t="shared" si="57"/>
        <v>13.079143310439589</v>
      </c>
      <c r="Q301" t="s">
        <v>155</v>
      </c>
      <c r="R301" t="s">
        <v>55</v>
      </c>
      <c r="S301" t="s">
        <v>450</v>
      </c>
      <c r="T301" s="52">
        <v>100</v>
      </c>
      <c r="U301" s="52">
        <f t="shared" si="58"/>
        <v>35.483870967741936</v>
      </c>
      <c r="V301" s="52">
        <f t="shared" si="59"/>
        <v>75.550122249388764</v>
      </c>
      <c r="W301" s="52">
        <f t="shared" si="60"/>
        <v>86.613119143239629</v>
      </c>
      <c r="X301" s="52">
        <f t="shared" si="61"/>
        <v>37.836758607371621</v>
      </c>
      <c r="Y301" s="52">
        <f t="shared" si="62"/>
        <v>77.903009889018435</v>
      </c>
      <c r="Z301" s="52">
        <f t="shared" si="63"/>
        <v>88.966006782869314</v>
      </c>
      <c r="AA301" s="52">
        <f t="shared" si="64"/>
        <v>-2.3528876396296852</v>
      </c>
      <c r="AB301" s="52">
        <f t="shared" si="65"/>
        <v>-2.352887639629671</v>
      </c>
      <c r="AC301" s="52">
        <f t="shared" si="66"/>
        <v>-2.3528876396296852</v>
      </c>
      <c r="AD301" s="53"/>
      <c r="AE301" s="53"/>
      <c r="AF301">
        <v>2.2999999999999998</v>
      </c>
      <c r="AG301">
        <v>1.68</v>
      </c>
      <c r="AH301" s="53"/>
      <c r="AI301" s="53"/>
    </row>
    <row r="302" spans="1:35" ht="15" x14ac:dyDescent="0.25">
      <c r="A302">
        <v>2.67</v>
      </c>
      <c r="B302">
        <v>2.99</v>
      </c>
      <c r="C302">
        <v>3.09</v>
      </c>
      <c r="D302" s="45">
        <f t="shared" si="67"/>
        <v>3.2604591210365186E-2</v>
      </c>
      <c r="E302" s="46">
        <f>IF(OR($A302="",$B302="",$C302=""),"",A302*'MPTO_working_3-way'!$I301)</f>
        <v>2.7570542585316749</v>
      </c>
      <c r="F302" s="47">
        <f>IF(OR($A302="",$B302="",$C302=""),"",B302*'MPTO_working_3-way'!$I301)</f>
        <v>3.087487727718992</v>
      </c>
      <c r="G302" s="48">
        <f>IF(OR($A302="",$B302="",$C302=""),"",C302*'MPTO_working_3-way'!$I301)</f>
        <v>3.1907481868400285</v>
      </c>
      <c r="H302" s="46">
        <f>IF(OR($A302="",$B302="",$C302=""),"",'MPTO_working_3-way'!E301)</f>
        <v>2.749793752067077</v>
      </c>
      <c r="I302" s="47">
        <f>IF(OR($A302="",$B302="",$C302=""),"",'MPTO_working_3-way'!F301)</f>
        <v>3.0904262096196802</v>
      </c>
      <c r="J302" s="48">
        <f>IF(OR($A302="",$B302="",$C302=""),"",'MPTO_working_3-way'!G301)</f>
        <v>3.1973766327997502</v>
      </c>
      <c r="K302" s="46">
        <f>IF(OR($A302="",$B302="",$C302=""),"",'OddsRatio_working_3-way'!H301)</f>
        <v>2.7532078321275901</v>
      </c>
      <c r="L302" s="47">
        <f>IF(OR($A302="",$B302="",$C302=""),"",'OddsRatio_working_3-way'!I301)</f>
        <v>3.0891518478646134</v>
      </c>
      <c r="M302" s="48">
        <f>IF(OR($A302="",$B302="",$C302=""),"",'OddsRatio_working_3-way'!J301)</f>
        <v>3.1941343527824331</v>
      </c>
      <c r="N302" s="49">
        <f t="shared" si="55"/>
        <v>36.270595578796126</v>
      </c>
      <c r="O302" s="50">
        <f t="shared" si="56"/>
        <v>32.388792707486843</v>
      </c>
      <c r="P302" s="50">
        <f t="shared" si="57"/>
        <v>31.340611713717038</v>
      </c>
      <c r="Q302" t="s">
        <v>389</v>
      </c>
      <c r="R302" t="s">
        <v>390</v>
      </c>
      <c r="S302" t="s">
        <v>450</v>
      </c>
      <c r="T302" s="52">
        <v>100</v>
      </c>
      <c r="U302" s="52">
        <f t="shared" si="58"/>
        <v>62.546816479400754</v>
      </c>
      <c r="V302" s="52">
        <f t="shared" si="59"/>
        <v>66.555183946488299</v>
      </c>
      <c r="W302" s="52">
        <f t="shared" si="60"/>
        <v>67.637540453074436</v>
      </c>
      <c r="X302" s="52">
        <f t="shared" si="61"/>
        <v>65.807275600437279</v>
      </c>
      <c r="Y302" s="52">
        <f t="shared" si="62"/>
        <v>69.815643067524817</v>
      </c>
      <c r="Z302" s="52">
        <f t="shared" si="63"/>
        <v>70.897999574110955</v>
      </c>
      <c r="AA302" s="52">
        <f t="shared" si="64"/>
        <v>-3.2604591210365257</v>
      </c>
      <c r="AB302" s="52">
        <f t="shared" si="65"/>
        <v>-3.2604591210365186</v>
      </c>
      <c r="AC302" s="52">
        <f t="shared" si="66"/>
        <v>-3.2604591210365186</v>
      </c>
      <c r="AF302">
        <v>2.72</v>
      </c>
      <c r="AG302">
        <v>1.49</v>
      </c>
    </row>
    <row r="303" spans="1:35" ht="15" x14ac:dyDescent="0.25">
      <c r="A303">
        <v>1.63</v>
      </c>
      <c r="B303">
        <v>3.85</v>
      </c>
      <c r="C303">
        <v>6.17</v>
      </c>
      <c r="D303" s="45">
        <f t="shared" si="67"/>
        <v>3.5311746550572787E-2</v>
      </c>
      <c r="E303" s="46">
        <f>IF(OR($A303="",$B303="",$C303=""),"",A303*'MPTO_working_3-way'!$I302)</f>
        <v>1.6875581468774334</v>
      </c>
      <c r="F303" s="47">
        <f>IF(OR($A303="",$B303="",$C303=""),"",B303*'MPTO_working_3-way'!$I302)</f>
        <v>3.9859502242197054</v>
      </c>
      <c r="G303" s="48">
        <f>IF(OR($A303="",$B303="",$C303=""),"",C303*'MPTO_working_3-way'!$I302)</f>
        <v>6.3878734762170337</v>
      </c>
      <c r="H303" s="46">
        <f>IF(OR($A303="",$B303="",$C303=""),"",'MPTO_working_3-way'!E302)</f>
        <v>1.6618850071108977</v>
      </c>
      <c r="I303" s="47">
        <f>IF(OR($A303="",$B303="",$C303=""),"",'MPTO_working_3-way'!F302)</f>
        <v>4.0327511405954057</v>
      </c>
      <c r="J303" s="48">
        <f>IF(OR($A303="",$B303="",$C303=""),"",'MPTO_working_3-way'!G302)</f>
        <v>6.6531841171735175</v>
      </c>
      <c r="K303" s="46">
        <f>IF(OR($A303="",$B303="",$C303=""),"",'OddsRatio_working_3-way'!H302)</f>
        <v>1.6709273035187473</v>
      </c>
      <c r="L303" s="47">
        <f>IF(OR($A303="",$B303="",$C303=""),"",'OddsRatio_working_3-way'!I302)</f>
        <v>4.035147325441951</v>
      </c>
      <c r="M303" s="48">
        <f>IF(OR($A303="",$B303="",$C303=""),"",'OddsRatio_working_3-way'!J302)</f>
        <v>6.5058637447490835</v>
      </c>
      <c r="N303" s="49">
        <f t="shared" si="55"/>
        <v>59.257217409091709</v>
      </c>
      <c r="O303" s="50">
        <f t="shared" si="56"/>
        <v>25.08812061735571</v>
      </c>
      <c r="P303" s="50">
        <f t="shared" si="57"/>
        <v>15.654661973552592</v>
      </c>
      <c r="Q303" t="s">
        <v>152</v>
      </c>
      <c r="R303" t="s">
        <v>60</v>
      </c>
      <c r="S303" t="s">
        <v>450</v>
      </c>
      <c r="T303" s="52">
        <v>100</v>
      </c>
      <c r="U303" s="52">
        <f t="shared" si="58"/>
        <v>38.650306748466257</v>
      </c>
      <c r="V303" s="52">
        <f t="shared" si="59"/>
        <v>74.025974025974023</v>
      </c>
      <c r="W303" s="52">
        <f t="shared" si="60"/>
        <v>83.792544570502429</v>
      </c>
      <c r="X303" s="52">
        <f t="shared" si="61"/>
        <v>42.181481403523541</v>
      </c>
      <c r="Y303" s="52">
        <f t="shared" si="62"/>
        <v>77.557148681031322</v>
      </c>
      <c r="Z303" s="52">
        <f t="shared" si="63"/>
        <v>87.323719225559714</v>
      </c>
      <c r="AA303" s="52">
        <f t="shared" si="64"/>
        <v>-3.5311746550572849</v>
      </c>
      <c r="AB303" s="52">
        <f t="shared" si="65"/>
        <v>-3.5311746550572991</v>
      </c>
      <c r="AC303" s="52">
        <f t="shared" si="66"/>
        <v>-3.5311746550572849</v>
      </c>
      <c r="AF303">
        <v>2.59</v>
      </c>
      <c r="AG303">
        <v>1.53</v>
      </c>
    </row>
    <row r="304" spans="1:35" s="52" customFormat="1" ht="15" x14ac:dyDescent="0.25">
      <c r="A304">
        <v>2.41</v>
      </c>
      <c r="B304">
        <v>3.02</v>
      </c>
      <c r="C304">
        <v>3.49</v>
      </c>
      <c r="D304" s="45">
        <f t="shared" si="67"/>
        <v>3.2596538440067491E-2</v>
      </c>
      <c r="E304" s="46">
        <f>IF(OR($A304="",$B304="",$C304=""),"",A304*'MPTO_working_3-way'!$I303)</f>
        <v>2.4885576576405626</v>
      </c>
      <c r="F304" s="47">
        <f>IF(OR($A304="",$B304="",$C304=""),"",B304*'MPTO_working_3-way'!$I303)</f>
        <v>3.118441546089004</v>
      </c>
      <c r="G304" s="48">
        <f>IF(OR($A304="",$B304="",$C304=""),"",C304*'MPTO_working_3-way'!$I303)</f>
        <v>3.6037619191558359</v>
      </c>
      <c r="H304" s="46">
        <f>IF(OR($A304="",$B304="",$C304=""),"",'MPTO_working_3-way'!E303)</f>
        <v>2.4748049602652271</v>
      </c>
      <c r="I304" s="47">
        <f>IF(OR($A304="",$B304="",$C304=""),"",'MPTO_working_3-way'!F303)</f>
        <v>3.1224599276254703</v>
      </c>
      <c r="J304" s="48">
        <f>IF(OR($A304="",$B304="",$C304=""),"",'MPTO_working_3-way'!G303)</f>
        <v>3.6275593720036237</v>
      </c>
      <c r="K304" s="46">
        <f>IF(OR($A304="",$B304="",$C304=""),"",'OddsRatio_working_3-way'!H303)</f>
        <v>2.4809904497207609</v>
      </c>
      <c r="L304" s="47">
        <f>IF(OR($A304="",$B304="",$C304=""),"",'OddsRatio_working_3-way'!I303)</f>
        <v>3.1217026300964084</v>
      </c>
      <c r="M304" s="48">
        <f>IF(OR($A304="",$B304="",$C304=""),"",'OddsRatio_working_3-way'!J303)</f>
        <v>3.6153661133366635</v>
      </c>
      <c r="N304" s="49">
        <f t="shared" si="55"/>
        <v>40.183919264627946</v>
      </c>
      <c r="O304" s="50">
        <f t="shared" si="56"/>
        <v>32.067299810514349</v>
      </c>
      <c r="P304" s="50">
        <f t="shared" si="57"/>
        <v>27.748780924857691</v>
      </c>
      <c r="Q304" t="s">
        <v>163</v>
      </c>
      <c r="R304" t="s">
        <v>123</v>
      </c>
      <c r="S304" t="s">
        <v>450</v>
      </c>
      <c r="T304" s="52">
        <v>100</v>
      </c>
      <c r="U304" s="52">
        <f t="shared" si="58"/>
        <v>58.50622406639004</v>
      </c>
      <c r="V304" s="52">
        <f t="shared" si="59"/>
        <v>66.88741721854305</v>
      </c>
      <c r="W304" s="52">
        <f t="shared" si="60"/>
        <v>71.346704871060169</v>
      </c>
      <c r="X304" s="52">
        <f t="shared" si="61"/>
        <v>61.765877910396782</v>
      </c>
      <c r="Y304" s="52">
        <f t="shared" si="62"/>
        <v>70.147071062549784</v>
      </c>
      <c r="Z304" s="52">
        <f t="shared" si="63"/>
        <v>74.606358715066918</v>
      </c>
      <c r="AA304" s="52">
        <f t="shared" si="64"/>
        <v>-3.259653844006742</v>
      </c>
      <c r="AB304" s="52">
        <f t="shared" si="65"/>
        <v>-3.2596538440067349</v>
      </c>
      <c r="AC304" s="52">
        <f t="shared" si="66"/>
        <v>-3.2596538440067491</v>
      </c>
      <c r="AD304" s="53"/>
      <c r="AE304" s="53"/>
      <c r="AF304">
        <v>2.79</v>
      </c>
      <c r="AG304">
        <v>1.47</v>
      </c>
      <c r="AH304" s="53"/>
      <c r="AI304" s="53"/>
    </row>
    <row r="305" spans="1:35" ht="15" x14ac:dyDescent="0.25">
      <c r="A305">
        <v>2.2000000000000002</v>
      </c>
      <c r="B305">
        <v>3.19</v>
      </c>
      <c r="C305">
        <v>3.69</v>
      </c>
      <c r="D305" s="45">
        <f t="shared" si="67"/>
        <v>3.9027788397006269E-2</v>
      </c>
      <c r="E305" s="46">
        <f>IF(OR($A305="",$B305="",$C305=""),"",A305*'MPTO_working_3-way'!$I304)</f>
        <v>2.2858611344734139</v>
      </c>
      <c r="F305" s="47">
        <f>IF(OR($A305="",$B305="",$C305=""),"",B305*'MPTO_working_3-way'!$I304)</f>
        <v>3.31449864498645</v>
      </c>
      <c r="G305" s="48">
        <f>IF(OR($A305="",$B305="",$C305=""),"",C305*'MPTO_working_3-way'!$I304)</f>
        <v>3.8340125391849531</v>
      </c>
      <c r="H305" s="46">
        <f>IF(OR($A305="",$B305="",$C305=""),"",'MPTO_working_3-way'!E304)</f>
        <v>2.2648200050025333</v>
      </c>
      <c r="I305" s="47">
        <f>IF(OR($A305="",$B305="",$C305=""),"",'MPTO_working_3-way'!F304)</f>
        <v>3.3281152809454699</v>
      </c>
      <c r="J305" s="48">
        <f>IF(OR($A305="",$B305="",$C305=""),"",'MPTO_working_3-way'!G304)</f>
        <v>3.8760674379294451</v>
      </c>
      <c r="K305" s="46">
        <f>IF(OR($A305="",$B305="",$C305=""),"",'OddsRatio_working_3-way'!H304)</f>
        <v>2.2736957453353779</v>
      </c>
      <c r="L305" s="47">
        <f>IF(OR($A305="",$B305="",$C305=""),"",'OddsRatio_working_3-way'!I304)</f>
        <v>3.3244947352370642</v>
      </c>
      <c r="M305" s="48">
        <f>IF(OR($A305="",$B305="",$C305=""),"",'OddsRatio_working_3-way'!J304)</f>
        <v>3.855201295793472</v>
      </c>
      <c r="N305" s="49">
        <f t="shared" si="55"/>
        <v>43.747189403540325</v>
      </c>
      <c r="O305" s="50">
        <f t="shared" si="56"/>
        <v>30.170475450717465</v>
      </c>
      <c r="P305" s="50">
        <f t="shared" si="57"/>
        <v>26.082335145742203</v>
      </c>
      <c r="Q305" t="s">
        <v>130</v>
      </c>
      <c r="R305" t="s">
        <v>391</v>
      </c>
      <c r="S305" t="s">
        <v>450</v>
      </c>
      <c r="T305" s="52">
        <v>100</v>
      </c>
      <c r="U305" s="52">
        <f t="shared" si="58"/>
        <v>54.545454545454554</v>
      </c>
      <c r="V305" s="52">
        <f t="shared" si="59"/>
        <v>68.652037617554868</v>
      </c>
      <c r="W305" s="52">
        <f t="shared" si="60"/>
        <v>72.899728997289984</v>
      </c>
      <c r="X305" s="52">
        <f t="shared" si="61"/>
        <v>58.44823338515517</v>
      </c>
      <c r="Y305" s="52">
        <f t="shared" si="62"/>
        <v>72.554816457255484</v>
      </c>
      <c r="Z305" s="52">
        <f t="shared" si="63"/>
        <v>76.8025078369906</v>
      </c>
      <c r="AA305" s="52">
        <f t="shared" si="64"/>
        <v>-3.9027788397006162</v>
      </c>
      <c r="AB305" s="52">
        <f t="shared" si="65"/>
        <v>-3.9027788397006162</v>
      </c>
      <c r="AC305" s="52">
        <f t="shared" si="66"/>
        <v>-3.9027788397006162</v>
      </c>
      <c r="AF305">
        <v>2.0099999999999998</v>
      </c>
      <c r="AG305">
        <v>1.85</v>
      </c>
    </row>
    <row r="306" spans="1:35" ht="15" x14ac:dyDescent="0.25">
      <c r="A306">
        <v>1.81</v>
      </c>
      <c r="B306">
        <v>3.76</v>
      </c>
      <c r="C306">
        <v>4.49</v>
      </c>
      <c r="D306" s="45">
        <f t="shared" si="67"/>
        <v>4.1160783874304441E-2</v>
      </c>
      <c r="E306" s="46">
        <f>IF(OR($A306="",$B306="",$C306=""),"",A306*'MPTO_working_3-way'!$I305)</f>
        <v>1.8845010188124911</v>
      </c>
      <c r="F306" s="47">
        <f>IF(OR($A306="",$B306="",$C306=""),"",B306*'MPTO_working_3-way'!$I305)</f>
        <v>3.9147645473673847</v>
      </c>
      <c r="G306" s="48">
        <f>IF(OR($A306="",$B306="",$C306=""),"",C306*'MPTO_working_3-way'!$I305)</f>
        <v>4.6748119195956273</v>
      </c>
      <c r="H306" s="46">
        <f>IF(OR($A306="",$B306="",$C306=""),"",'MPTO_working_3-way'!E305)</f>
        <v>1.8560936219488517</v>
      </c>
      <c r="I306" s="47">
        <f>IF(OR($A306="",$B306="",$C306=""),"",'MPTO_working_3-way'!F305)</f>
        <v>3.9645225106284041</v>
      </c>
      <c r="J306" s="48">
        <f>IF(OR($A306="",$B306="",$C306=""),"",'MPTO_working_3-way'!G305)</f>
        <v>4.7847602416905559</v>
      </c>
      <c r="K306" s="46">
        <f>IF(OR($A306="",$B306="",$C306=""),"",'OddsRatio_working_3-way'!H305)</f>
        <v>1.866540556866344</v>
      </c>
      <c r="L306" s="47">
        <f>IF(OR($A306="",$B306="",$C306=""),"",'OddsRatio_working_3-way'!I305)</f>
        <v>3.9526567122853216</v>
      </c>
      <c r="M306" s="48">
        <f>IF(OR($A306="",$B306="",$C306=""),"",'OddsRatio_working_3-way'!J305)</f>
        <v>4.7336130166216579</v>
      </c>
      <c r="N306" s="49">
        <f t="shared" si="55"/>
        <v>53.064444647005018</v>
      </c>
      <c r="O306" s="50">
        <f t="shared" si="56"/>
        <v>25.544320428478485</v>
      </c>
      <c r="P306" s="50">
        <f t="shared" si="57"/>
        <v>21.3912349245165</v>
      </c>
      <c r="Q306" t="s">
        <v>126</v>
      </c>
      <c r="R306" t="s">
        <v>164</v>
      </c>
      <c r="S306" t="s">
        <v>450</v>
      </c>
      <c r="T306" s="52">
        <v>100</v>
      </c>
      <c r="U306" s="52">
        <f t="shared" si="58"/>
        <v>44.751381215469614</v>
      </c>
      <c r="V306" s="52">
        <f t="shared" si="59"/>
        <v>73.40425531914893</v>
      </c>
      <c r="W306" s="52">
        <f t="shared" si="60"/>
        <v>77.728285077951</v>
      </c>
      <c r="X306" s="52">
        <f t="shared" si="61"/>
        <v>48.867459602900063</v>
      </c>
      <c r="Y306" s="52">
        <f t="shared" si="62"/>
        <v>77.520333706579379</v>
      </c>
      <c r="Z306" s="52">
        <f t="shared" si="63"/>
        <v>81.844363465381448</v>
      </c>
      <c r="AA306" s="52">
        <f t="shared" si="64"/>
        <v>-4.1160783874304485</v>
      </c>
      <c r="AB306" s="52">
        <f t="shared" si="65"/>
        <v>-4.1160783874304485</v>
      </c>
      <c r="AC306" s="52">
        <f t="shared" si="66"/>
        <v>-4.1160783874304485</v>
      </c>
      <c r="AF306">
        <v>1.89</v>
      </c>
      <c r="AG306">
        <v>1.95</v>
      </c>
    </row>
    <row r="307" spans="1:35" ht="15" x14ac:dyDescent="0.25">
      <c r="A307">
        <v>2.15</v>
      </c>
      <c r="B307">
        <v>3.38</v>
      </c>
      <c r="C307">
        <v>3.58</v>
      </c>
      <c r="D307" s="45">
        <f t="shared" si="67"/>
        <v>4.0303876173995334E-2</v>
      </c>
      <c r="E307" s="46">
        <f>IF(OR($A307="",$B307="",$C307=""),"",A307*'MPTO_working_3-way'!$I306)</f>
        <v>2.2366533337740897</v>
      </c>
      <c r="F307" s="47">
        <f>IF(OR($A307="",$B307="",$C307=""),"",B307*'MPTO_working_3-way'!$I306)</f>
        <v>3.5162271014681039</v>
      </c>
      <c r="G307" s="48">
        <f>IF(OR($A307="",$B307="",$C307=""),"",C307*'MPTO_working_3-way'!$I306)</f>
        <v>3.7242878767029035</v>
      </c>
      <c r="H307" s="46">
        <f>IF(OR($A307="",$B307="",$C307=""),"",'MPTO_working_3-way'!E306)</f>
        <v>2.2139486779153681</v>
      </c>
      <c r="I307" s="47">
        <f>IF(OR($A307="",$B307="",$C307=""),"",'MPTO_working_3-way'!F306)</f>
        <v>3.5407835604555933</v>
      </c>
      <c r="J307" s="48">
        <f>IF(OR($A307="",$B307="",$C307=""),"",'MPTO_working_3-way'!G306)</f>
        <v>3.7608832880535608</v>
      </c>
      <c r="K307" s="46">
        <f>IF(OR($A307="",$B307="",$C307=""),"",'OddsRatio_working_3-way'!H306)</f>
        <v>2.2232882985329976</v>
      </c>
      <c r="L307" s="47">
        <f>IF(OR($A307="",$B307="",$C307=""),"",'OddsRatio_working_3-way'!I306)</f>
        <v>3.531674913485682</v>
      </c>
      <c r="M307" s="48">
        <f>IF(OR($A307="",$B307="",$C307=""),"",'OddsRatio_working_3-way'!J306)</f>
        <v>3.7444207045349001</v>
      </c>
      <c r="N307" s="49">
        <f t="shared" si="55"/>
        <v>44.709655488390659</v>
      </c>
      <c r="O307" s="50">
        <f t="shared" si="56"/>
        <v>28.439573757408258</v>
      </c>
      <c r="P307" s="50">
        <f t="shared" si="57"/>
        <v>26.850770754201093</v>
      </c>
      <c r="Q307" t="s">
        <v>125</v>
      </c>
      <c r="R307" t="s">
        <v>167</v>
      </c>
      <c r="S307" t="s">
        <v>450</v>
      </c>
      <c r="T307" s="52">
        <v>100</v>
      </c>
      <c r="U307" s="52">
        <f t="shared" si="58"/>
        <v>53.488372093023258</v>
      </c>
      <c r="V307" s="52">
        <f t="shared" si="59"/>
        <v>70.414201183431956</v>
      </c>
      <c r="W307" s="52">
        <f t="shared" si="60"/>
        <v>72.067039106145245</v>
      </c>
      <c r="X307" s="52">
        <f t="shared" si="61"/>
        <v>57.518759710422799</v>
      </c>
      <c r="Y307" s="52">
        <f t="shared" si="62"/>
        <v>74.444588800831497</v>
      </c>
      <c r="Z307" s="52">
        <f t="shared" si="63"/>
        <v>76.097426723544785</v>
      </c>
      <c r="AA307" s="52">
        <f t="shared" si="64"/>
        <v>-4.0303876173995405</v>
      </c>
      <c r="AB307" s="52">
        <f t="shared" si="65"/>
        <v>-4.0303876173995405</v>
      </c>
      <c r="AC307" s="52">
        <f t="shared" si="66"/>
        <v>-4.0303876173995405</v>
      </c>
      <c r="AF307">
        <v>1.75</v>
      </c>
      <c r="AG307">
        <v>2.11</v>
      </c>
    </row>
    <row r="308" spans="1:35" ht="15" x14ac:dyDescent="0.25">
      <c r="A308">
        <v>3.81</v>
      </c>
      <c r="B308">
        <v>3.61</v>
      </c>
      <c r="C308">
        <v>2</v>
      </c>
      <c r="D308" s="45">
        <f t="shared" si="67"/>
        <v>3.947550185035742E-2</v>
      </c>
      <c r="E308" s="46">
        <f>IF(OR($A308="",$B308="",$C308=""),"",A308*'MPTO_working_3-way'!$I307)</f>
        <v>3.9604016620498617</v>
      </c>
      <c r="F308" s="47">
        <f>IF(OR($A308="",$B308="",$C308=""),"",B308*'MPTO_working_3-way'!$I307)</f>
        <v>3.7525065616797901</v>
      </c>
      <c r="G308" s="48">
        <f>IF(OR($A308="",$B308="",$C308=""),"",C308*'MPTO_working_3-way'!$I307)</f>
        <v>2.0789510037007148</v>
      </c>
      <c r="H308" s="46">
        <f>IF(OR($A308="",$B308="",$C308=""),"",'MPTO_working_3-way'!E307)</f>
        <v>4.0110916151860838</v>
      </c>
      <c r="I308" s="47">
        <f>IF(OR($A308="",$B308="",$C308=""),"",'MPTO_working_3-way'!F307)</f>
        <v>3.7900349497797845</v>
      </c>
      <c r="J308" s="48">
        <f>IF(OR($A308="",$B308="",$C308=""),"",'MPTO_working_3-way'!G307)</f>
        <v>2.054056610348364</v>
      </c>
      <c r="K308" s="46">
        <f>IF(OR($A308="",$B308="",$C308=""),"",'OddsRatio_working_3-way'!H307)</f>
        <v>3.9893214272895494</v>
      </c>
      <c r="L308" s="47">
        <f>IF(OR($A308="",$B308="",$C308=""),"",'OddsRatio_working_3-way'!I307)</f>
        <v>3.7765583363792596</v>
      </c>
      <c r="M308" s="48">
        <f>IF(OR($A308="",$B308="",$C308=""),"",'OddsRatio_working_3-way'!J307)</f>
        <v>2.0638154545514409</v>
      </c>
      <c r="N308" s="49">
        <f t="shared" si="55"/>
        <v>25.249964153444242</v>
      </c>
      <c r="O308" s="50">
        <f t="shared" si="56"/>
        <v>26.648854134244477</v>
      </c>
      <c r="P308" s="50">
        <f t="shared" si="57"/>
        <v>48.101181712311273</v>
      </c>
      <c r="Q308" t="s">
        <v>168</v>
      </c>
      <c r="R308" t="s">
        <v>65</v>
      </c>
      <c r="S308" t="s">
        <v>450</v>
      </c>
      <c r="T308" s="52">
        <v>100</v>
      </c>
      <c r="U308" s="52">
        <f t="shared" si="58"/>
        <v>73.753280839895012</v>
      </c>
      <c r="V308" s="52">
        <f t="shared" si="59"/>
        <v>72.29916897506925</v>
      </c>
      <c r="W308" s="52">
        <f t="shared" si="60"/>
        <v>50</v>
      </c>
      <c r="X308" s="52">
        <f t="shared" si="61"/>
        <v>77.70083102493075</v>
      </c>
      <c r="Y308" s="52">
        <f t="shared" si="62"/>
        <v>76.246719160104988</v>
      </c>
      <c r="Z308" s="52">
        <f t="shared" si="63"/>
        <v>53.947550185035745</v>
      </c>
      <c r="AA308" s="52">
        <f t="shared" si="64"/>
        <v>-3.9475501850357375</v>
      </c>
      <c r="AB308" s="52">
        <f t="shared" si="65"/>
        <v>-3.9475501850357375</v>
      </c>
      <c r="AC308" s="52">
        <f t="shared" si="66"/>
        <v>-3.9475501850357446</v>
      </c>
      <c r="AF308">
        <v>1.66</v>
      </c>
      <c r="AG308">
        <v>2.27</v>
      </c>
    </row>
    <row r="309" spans="1:35" ht="15" x14ac:dyDescent="0.25">
      <c r="A309">
        <v>1.59</v>
      </c>
      <c r="B309">
        <v>4.04</v>
      </c>
      <c r="C309">
        <v>5.97</v>
      </c>
      <c r="D309" s="45">
        <f t="shared" si="67"/>
        <v>4.39597576900006E-2</v>
      </c>
      <c r="E309" s="46">
        <f>IF(OR($A309="",$B309="",$C309=""),"",A309*'MPTO_working_3-way'!$I308)</f>
        <v>1.6598960147271011</v>
      </c>
      <c r="F309" s="47">
        <f>IF(OR($A309="",$B309="",$C309=""),"",B309*'MPTO_working_3-way'!$I308)</f>
        <v>4.2175974210676026</v>
      </c>
      <c r="G309" s="48">
        <f>IF(OR($A309="",$B309="",$C309=""),"",C309*'MPTO_working_3-way'!$I308)</f>
        <v>6.2324397534093032</v>
      </c>
      <c r="H309" s="46">
        <f>IF(OR($A309="",$B309="",$C309=""),"",'MPTO_working_3-way'!E308)</f>
        <v>1.6279285731751052</v>
      </c>
      <c r="I309" s="47">
        <f>IF(OR($A309="",$B309="",$C309=""),"",'MPTO_working_3-way'!F308)</f>
        <v>4.2942137632911725</v>
      </c>
      <c r="J309" s="48">
        <f>IF(OR($A309="",$B309="",$C309=""),"",'MPTO_working_3-way'!G308)</f>
        <v>6.5423217707463284</v>
      </c>
      <c r="K309" s="46">
        <f>IF(OR($A309="",$B309="",$C309=""),"",'OddsRatio_working_3-way'!H308)</f>
        <v>1.6387274978385642</v>
      </c>
      <c r="L309" s="47">
        <f>IF(OR($A309="",$B309="",$C309=""),"",'OddsRatio_working_3-way'!I308)</f>
        <v>4.2910704973376861</v>
      </c>
      <c r="M309" s="48">
        <f>IF(OR($A309="",$B309="",$C309=""),"",'OddsRatio_working_3-way'!J308)</f>
        <v>6.3804672275553616</v>
      </c>
      <c r="N309" s="49">
        <f t="shared" si="55"/>
        <v>60.244737690053874</v>
      </c>
      <c r="O309" s="50">
        <f t="shared" si="56"/>
        <v>23.710181417620213</v>
      </c>
      <c r="P309" s="50">
        <f t="shared" si="57"/>
        <v>16.04508089232591</v>
      </c>
      <c r="Q309" t="s">
        <v>392</v>
      </c>
      <c r="R309" t="s">
        <v>393</v>
      </c>
      <c r="S309" t="s">
        <v>451</v>
      </c>
      <c r="T309" s="52">
        <v>100</v>
      </c>
      <c r="U309" s="52">
        <f t="shared" si="58"/>
        <v>37.106918238993707</v>
      </c>
      <c r="V309" s="52">
        <f t="shared" si="59"/>
        <v>75.247524752475243</v>
      </c>
      <c r="W309" s="52">
        <f t="shared" si="60"/>
        <v>83.249581239530997</v>
      </c>
      <c r="X309" s="52">
        <f t="shared" si="61"/>
        <v>41.50289400799376</v>
      </c>
      <c r="Y309" s="52">
        <f t="shared" si="62"/>
        <v>79.643500521475303</v>
      </c>
      <c r="Z309" s="52">
        <f t="shared" si="63"/>
        <v>87.645557008531043</v>
      </c>
      <c r="AA309" s="52">
        <f t="shared" si="64"/>
        <v>-4.3959757690000529</v>
      </c>
      <c r="AB309" s="52">
        <f t="shared" si="65"/>
        <v>-4.39597576900006</v>
      </c>
      <c r="AC309" s="52">
        <f t="shared" si="66"/>
        <v>-4.3959757690000458</v>
      </c>
      <c r="AF309">
        <v>1.75</v>
      </c>
      <c r="AG309">
        <v>2.13</v>
      </c>
    </row>
    <row r="310" spans="1:35" s="52" customFormat="1" ht="15" x14ac:dyDescent="0.25">
      <c r="A310">
        <v>2.5499999999999998</v>
      </c>
      <c r="B310">
        <v>3.51</v>
      </c>
      <c r="C310">
        <v>2.76</v>
      </c>
      <c r="D310" s="45">
        <f t="shared" si="67"/>
        <v>3.937598822509325E-2</v>
      </c>
      <c r="E310" s="46">
        <f>IF(OR($A310="",$B310="",$C310=""),"",A310*'MPTO_working_3-way'!$I309)</f>
        <v>2.6504087699739878</v>
      </c>
      <c r="F310" s="47">
        <f>IF(OR($A310="",$B310="",$C310=""),"",B310*'MPTO_working_3-way'!$I309)</f>
        <v>3.6482097186700773</v>
      </c>
      <c r="G310" s="48">
        <f>IF(OR($A310="",$B310="",$C310=""),"",C310*'MPTO_working_3-way'!$I309)</f>
        <v>2.8686777275012569</v>
      </c>
      <c r="H310" s="46">
        <f>IF(OR($A310="",$B310="",$C310=""),"",'MPTO_working_3-way'!E309)</f>
        <v>2.6383029169016252</v>
      </c>
      <c r="I310" s="47">
        <f>IF(OR($A310="",$B310="",$C310=""),"",'MPTO_working_3-way'!F309)</f>
        <v>3.6795149066990787</v>
      </c>
      <c r="J310" s="48">
        <f>IF(OR($A310="",$B310="",$C310=""),"",'MPTO_working_3-way'!G309)</f>
        <v>2.8637416446988615</v>
      </c>
      <c r="K310" s="46">
        <f>IF(OR($A310="",$B310="",$C310=""),"",'OddsRatio_working_3-way'!H309)</f>
        <v>2.6442541034718801</v>
      </c>
      <c r="L310" s="47">
        <f>IF(OR($A310="",$B310="",$C310=""),"",'OddsRatio_working_3-way'!I309)</f>
        <v>3.6626308385254336</v>
      </c>
      <c r="M310" s="48">
        <f>IF(OR($A310="",$B310="",$C310=""),"",'OddsRatio_working_3-way'!J309)</f>
        <v>2.8670240142648451</v>
      </c>
      <c r="N310" s="49">
        <f t="shared" si="55"/>
        <v>37.730029093203399</v>
      </c>
      <c r="O310" s="50">
        <f t="shared" si="56"/>
        <v>27.410704896771705</v>
      </c>
      <c r="P310" s="50">
        <f t="shared" si="57"/>
        <v>34.859266010024889</v>
      </c>
      <c r="Q310" t="s">
        <v>394</v>
      </c>
      <c r="R310" t="s">
        <v>395</v>
      </c>
      <c r="S310" t="s">
        <v>451</v>
      </c>
      <c r="T310" s="52">
        <v>100</v>
      </c>
      <c r="U310" s="52">
        <f t="shared" si="58"/>
        <v>60.784313725490193</v>
      </c>
      <c r="V310" s="52">
        <f t="shared" si="59"/>
        <v>71.509971509971507</v>
      </c>
      <c r="W310" s="52">
        <f t="shared" si="60"/>
        <v>63.768115942028999</v>
      </c>
      <c r="X310" s="52">
        <f t="shared" si="61"/>
        <v>64.721912547999509</v>
      </c>
      <c r="Y310" s="52">
        <f t="shared" si="62"/>
        <v>75.447570332480822</v>
      </c>
      <c r="Z310" s="52">
        <f t="shared" si="63"/>
        <v>67.7057147645383</v>
      </c>
      <c r="AA310" s="52">
        <f t="shared" si="64"/>
        <v>-3.9375988225093153</v>
      </c>
      <c r="AB310" s="52">
        <f t="shared" si="65"/>
        <v>-3.9375988225093153</v>
      </c>
      <c r="AC310" s="52">
        <f t="shared" si="66"/>
        <v>-3.937598822509301</v>
      </c>
      <c r="AD310" s="53"/>
      <c r="AE310" s="53"/>
      <c r="AF310">
        <v>1.63</v>
      </c>
      <c r="AG310">
        <v>2.3199999999999998</v>
      </c>
      <c r="AH310" s="53"/>
      <c r="AI310" s="53"/>
    </row>
    <row r="311" spans="1:35" s="52" customFormat="1" ht="15" x14ac:dyDescent="0.25">
      <c r="A311">
        <v>1.4</v>
      </c>
      <c r="B311">
        <v>4.87</v>
      </c>
      <c r="C311">
        <v>7.94</v>
      </c>
      <c r="D311" s="45">
        <f t="shared" si="67"/>
        <v>4.5569107703493428E-2</v>
      </c>
      <c r="E311" s="46">
        <f>IF(OR($A311="",$B311="",$C311=""),"",A311*'MPTO_working_3-way'!$I310)</f>
        <v>1.4637967507848908</v>
      </c>
      <c r="F311" s="47">
        <f>IF(OR($A311="",$B311="",$C311=""),"",B311*'MPTO_working_3-way'!$I310)</f>
        <v>5.0919215545160128</v>
      </c>
      <c r="G311" s="48">
        <f>IF(OR($A311="",$B311="",$C311=""),"",C311*'MPTO_working_3-way'!$I310)</f>
        <v>8.301818715165739</v>
      </c>
      <c r="H311" s="46">
        <f>IF(OR($A311="",$B311="",$C311=""),"",'MPTO_working_3-way'!E310)</f>
        <v>1.4304186881894916</v>
      </c>
      <c r="I311" s="47">
        <f>IF(OR($A311="",$B311="",$C311=""),"",'MPTO_working_3-way'!F310)</f>
        <v>5.2590307605423643</v>
      </c>
      <c r="J311" s="48">
        <f>IF(OR($A311="",$B311="",$C311=""),"",'MPTO_working_3-way'!G310)</f>
        <v>9.0289473801253344</v>
      </c>
      <c r="K311" s="46">
        <f>IF(OR($A311="",$B311="",$C311=""),"",'OddsRatio_working_3-way'!H310)</f>
        <v>1.4404586325094662</v>
      </c>
      <c r="L311" s="47">
        <f>IF(OR($A311="",$B311="",$C311=""),"",'OddsRatio_working_3-way'!I310)</f>
        <v>5.2614372695290825</v>
      </c>
      <c r="M311" s="48">
        <f>IF(OR($A311="",$B311="",$C311=""),"",'OddsRatio_working_3-way'!J310)</f>
        <v>8.6419572740392319</v>
      </c>
      <c r="N311" s="49">
        <f t="shared" si="55"/>
        <v>68.315495266934974</v>
      </c>
      <c r="O311" s="50">
        <f t="shared" si="56"/>
        <v>19.638951411439212</v>
      </c>
      <c r="P311" s="50">
        <f t="shared" si="57"/>
        <v>12.045553321625812</v>
      </c>
      <c r="Q311" t="s">
        <v>396</v>
      </c>
      <c r="R311" t="s">
        <v>397</v>
      </c>
      <c r="S311" t="s">
        <v>451</v>
      </c>
      <c r="T311" s="52">
        <v>100</v>
      </c>
      <c r="U311" s="52">
        <f t="shared" si="58"/>
        <v>28.571428571428573</v>
      </c>
      <c r="V311" s="52">
        <f t="shared" si="59"/>
        <v>79.466119096509232</v>
      </c>
      <c r="W311" s="52">
        <f t="shared" si="60"/>
        <v>87.405541561712852</v>
      </c>
      <c r="X311" s="52">
        <f t="shared" si="61"/>
        <v>33.12833934177791</v>
      </c>
      <c r="Y311" s="52">
        <f t="shared" si="62"/>
        <v>84.023029866858593</v>
      </c>
      <c r="Z311" s="52">
        <f t="shared" si="63"/>
        <v>91.962452332062199</v>
      </c>
      <c r="AA311" s="52">
        <f t="shared" si="64"/>
        <v>-4.5569107703493366</v>
      </c>
      <c r="AB311" s="52">
        <f t="shared" si="65"/>
        <v>-4.5569107703493614</v>
      </c>
      <c r="AC311" s="52">
        <f t="shared" si="66"/>
        <v>-4.5569107703493472</v>
      </c>
      <c r="AD311" s="53"/>
      <c r="AE311" s="53"/>
      <c r="AF311">
        <v>1.75</v>
      </c>
      <c r="AG311">
        <v>2.12</v>
      </c>
      <c r="AH311" s="53"/>
      <c r="AI311" s="53"/>
    </row>
    <row r="312" spans="1:35" s="52" customFormat="1" ht="15" x14ac:dyDescent="0.25">
      <c r="A312">
        <v>4.18</v>
      </c>
      <c r="B312">
        <v>3.96</v>
      </c>
      <c r="C312">
        <v>1.82</v>
      </c>
      <c r="D312" s="45">
        <f t="shared" si="67"/>
        <v>4.121025173656756E-2</v>
      </c>
      <c r="E312" s="46">
        <f>IF(OR($A312="",$B312="",$C312=""),"",A312*'MPTO_working_3-way'!$I311)</f>
        <v>4.3522588522588519</v>
      </c>
      <c r="F312" s="47">
        <f>IF(OR($A312="",$B312="",$C312=""),"",B312*'MPTO_working_3-way'!$I311)</f>
        <v>4.1231925968768071</v>
      </c>
      <c r="G312" s="48">
        <f>IF(OR($A312="",$B312="",$C312=""),"",C312*'MPTO_working_3-way'!$I311)</f>
        <v>1.895002658160553</v>
      </c>
      <c r="H312" s="46">
        <f>IF(OR($A312="",$B312="",$C312=""),"",'MPTO_working_3-way'!E311)</f>
        <v>4.4346350478427574</v>
      </c>
      <c r="I312" s="47">
        <f>IF(OR($A312="",$B312="",$C312=""),"",'MPTO_working_3-way'!F311)</f>
        <v>4.1878063300739674</v>
      </c>
      <c r="J312" s="48">
        <f>IF(OR($A312="",$B312="",$C312=""),"",'MPTO_working_3-way'!G311)</f>
        <v>1.8666683630441738</v>
      </c>
      <c r="K312" s="46">
        <f>IF(OR($A312="",$B312="",$C312=""),"",'OddsRatio_working_3-way'!H311)</f>
        <v>4.4012509563209008</v>
      </c>
      <c r="L312" s="47">
        <f>IF(OR($A312="",$B312="",$C312=""),"",'OddsRatio_working_3-way'!I311)</f>
        <v>4.1659442863867504</v>
      </c>
      <c r="M312" s="48">
        <f>IF(OR($A312="",$B312="",$C312=""),"",'OddsRatio_working_3-way'!J311)</f>
        <v>1.877052133390924</v>
      </c>
      <c r="N312" s="49">
        <f t="shared" si="55"/>
        <v>22.976574554635995</v>
      </c>
      <c r="O312" s="50">
        <f t="shared" si="56"/>
        <v>24.253050918782439</v>
      </c>
      <c r="P312" s="50">
        <f t="shared" si="57"/>
        <v>52.770374526581563</v>
      </c>
      <c r="Q312" t="s">
        <v>398</v>
      </c>
      <c r="R312" t="s">
        <v>399</v>
      </c>
      <c r="S312" t="s">
        <v>451</v>
      </c>
      <c r="T312" s="52">
        <v>100</v>
      </c>
      <c r="U312" s="52">
        <f t="shared" si="58"/>
        <v>76.076555023923447</v>
      </c>
      <c r="V312" s="52">
        <f t="shared" si="59"/>
        <v>74.747474747474755</v>
      </c>
      <c r="W312" s="52">
        <f t="shared" si="60"/>
        <v>45.054945054945051</v>
      </c>
      <c r="X312" s="52">
        <f t="shared" si="61"/>
        <v>80.19758019758018</v>
      </c>
      <c r="Y312" s="52">
        <f t="shared" si="62"/>
        <v>78.868499921131502</v>
      </c>
      <c r="Z312" s="52">
        <f t="shared" si="63"/>
        <v>49.175970228601813</v>
      </c>
      <c r="AA312" s="52">
        <f t="shared" si="64"/>
        <v>-4.1210251736567329</v>
      </c>
      <c r="AB312" s="52">
        <f t="shared" si="65"/>
        <v>-4.1210251736567471</v>
      </c>
      <c r="AC312" s="52">
        <f t="shared" si="66"/>
        <v>-4.1210251736567614</v>
      </c>
      <c r="AD312" s="53"/>
      <c r="AE312" s="53"/>
      <c r="AF312">
        <v>1.62</v>
      </c>
      <c r="AG312">
        <v>2.35</v>
      </c>
      <c r="AH312" s="53"/>
      <c r="AI312" s="53"/>
    </row>
    <row r="313" spans="1:35" ht="15" x14ac:dyDescent="0.25">
      <c r="A313">
        <v>2.67</v>
      </c>
      <c r="B313">
        <v>3.54</v>
      </c>
      <c r="C313">
        <v>2.74</v>
      </c>
      <c r="D313" s="45">
        <f t="shared" si="67"/>
        <v>2.1981214561842322E-2</v>
      </c>
      <c r="E313" s="46">
        <f>IF(OR($A313="",$B313="",$C313=""),"",A313*'MPTO_working_3-way'!$I312)</f>
        <v>2.7286898428801187</v>
      </c>
      <c r="F313" s="47">
        <f>IF(OR($A313="",$B313="",$C313=""),"",B313*'MPTO_working_3-way'!$I312)</f>
        <v>3.6178134995489217</v>
      </c>
      <c r="G313" s="48">
        <f>IF(OR($A313="",$B313="",$C313=""),"",C313*'MPTO_working_3-way'!$I312)</f>
        <v>2.8002285278994483</v>
      </c>
      <c r="H313" s="46">
        <f>IF(OR($A313="",$B313="",$C313=""),"",'MPTO_working_3-way'!E312)</f>
        <v>2.7232762177802283</v>
      </c>
      <c r="I313" s="47">
        <f>IF(OR($A313="",$B313="",$C313=""),"",'MPTO_working_3-way'!F312)</f>
        <v>3.634264958229279</v>
      </c>
      <c r="J313" s="48">
        <f>IF(OR($A313="",$B313="",$C313=""),"",'MPTO_working_3-way'!G312)</f>
        <v>2.7961357125921671</v>
      </c>
      <c r="K313" s="46">
        <f>IF(OR($A313="",$B313="",$C313=""),"",'OddsRatio_working_3-way'!H312)</f>
        <v>2.726105641390812</v>
      </c>
      <c r="L313" s="47">
        <f>IF(OR($A313="",$B313="",$C313=""),"",'OddsRatio_working_3-way'!I312)</f>
        <v>3.6253343288219533</v>
      </c>
      <c r="M313" s="48">
        <f>IF(OR($A313="",$B313="",$C313=""),"",'OddsRatio_working_3-way'!J312)</f>
        <v>2.798457374862283</v>
      </c>
      <c r="N313" s="49">
        <f t="shared" si="55"/>
        <v>36.64762422923468</v>
      </c>
      <c r="O313" s="50">
        <f t="shared" si="56"/>
        <v>27.641004715270217</v>
      </c>
      <c r="P313" s="50">
        <f t="shared" si="57"/>
        <v>35.711371055495093</v>
      </c>
      <c r="Q313" t="s">
        <v>400</v>
      </c>
      <c r="R313" t="s">
        <v>401</v>
      </c>
      <c r="S313" t="s">
        <v>451</v>
      </c>
      <c r="T313" s="52">
        <v>100</v>
      </c>
      <c r="U313" s="52">
        <f t="shared" si="58"/>
        <v>62.546816479400754</v>
      </c>
      <c r="V313" s="52">
        <f t="shared" si="59"/>
        <v>71.751412429378533</v>
      </c>
      <c r="W313" s="52">
        <f t="shared" si="60"/>
        <v>63.503649635036496</v>
      </c>
      <c r="X313" s="52">
        <f t="shared" si="61"/>
        <v>64.744937935584971</v>
      </c>
      <c r="Y313" s="52">
        <f t="shared" si="62"/>
        <v>73.949533885562758</v>
      </c>
      <c r="Z313" s="52">
        <f t="shared" si="63"/>
        <v>65.701771091220735</v>
      </c>
      <c r="AA313" s="52">
        <f t="shared" si="64"/>
        <v>-2.1981214561842179</v>
      </c>
      <c r="AB313" s="52">
        <f t="shared" si="65"/>
        <v>-2.1981214561842251</v>
      </c>
      <c r="AC313" s="52">
        <f t="shared" si="66"/>
        <v>-2.1981214561842393</v>
      </c>
      <c r="AF313">
        <v>1.83</v>
      </c>
      <c r="AG313">
        <v>2.08</v>
      </c>
    </row>
    <row r="314" spans="1:35" ht="15" x14ac:dyDescent="0.25">
      <c r="A314">
        <v>2.2999999999999998</v>
      </c>
      <c r="B314">
        <v>3.76</v>
      </c>
      <c r="C314">
        <v>3.1</v>
      </c>
      <c r="D314" s="45">
        <f t="shared" si="67"/>
        <v>2.332070066545322E-2</v>
      </c>
      <c r="E314" s="46">
        <f>IF(OR($A314="",$B314="",$C314=""),"",A314*'MPTO_working_3-way'!$I313)</f>
        <v>2.3536376115305422</v>
      </c>
      <c r="F314" s="47">
        <f>IF(OR($A314="",$B314="",$C314=""),"",B314*'MPTO_working_3-way'!$I313)</f>
        <v>3.8476858345021041</v>
      </c>
      <c r="G314" s="48">
        <f>IF(OR($A314="",$B314="",$C314=""),"",C314*'MPTO_working_3-way'!$I313)</f>
        <v>3.1722941720629052</v>
      </c>
      <c r="H314" s="46">
        <f>IF(OR($A314="",$B314="",$C314=""),"",'MPTO_working_3-way'!E313)</f>
        <v>2.3418707851427372</v>
      </c>
      <c r="I314" s="47">
        <f>IF(OR($A314="",$B314="",$C314=""),"",'MPTO_working_3-way'!F313)</f>
        <v>3.8732085067036528</v>
      </c>
      <c r="J314" s="48">
        <f>IF(OR($A314="",$B314="",$C314=""),"",'MPTO_working_3-way'!G313)</f>
        <v>3.1765486515948629</v>
      </c>
      <c r="K314" s="46">
        <f>IF(OR($A314="",$B314="",$C314=""),"",'OddsRatio_working_3-way'!H313)</f>
        <v>2.3470552318912481</v>
      </c>
      <c r="L314" s="47">
        <f>IF(OR($A314="",$B314="",$C314=""),"",'OddsRatio_working_3-way'!I313)</f>
        <v>3.8599018769383426</v>
      </c>
      <c r="M314" s="48">
        <f>IF(OR($A314="",$B314="",$C314=""),"",'OddsRatio_working_3-way'!J313)</f>
        <v>3.1760122976704781</v>
      </c>
      <c r="N314" s="49">
        <f t="shared" si="55"/>
        <v>42.487424363927971</v>
      </c>
      <c r="O314" s="50">
        <f t="shared" si="56"/>
        <v>25.989647882189981</v>
      </c>
      <c r="P314" s="50">
        <f t="shared" si="57"/>
        <v>31.52292775388204</v>
      </c>
      <c r="Q314" t="s">
        <v>402</v>
      </c>
      <c r="R314" t="s">
        <v>403</v>
      </c>
      <c r="S314" t="s">
        <v>451</v>
      </c>
      <c r="T314" s="52">
        <v>100</v>
      </c>
      <c r="U314" s="52">
        <f t="shared" si="58"/>
        <v>56.521739130434774</v>
      </c>
      <c r="V314" s="52">
        <f t="shared" si="59"/>
        <v>73.40425531914893</v>
      </c>
      <c r="W314" s="52">
        <f t="shared" si="60"/>
        <v>67.741935483870961</v>
      </c>
      <c r="X314" s="52">
        <f t="shared" si="61"/>
        <v>58.853809196980087</v>
      </c>
      <c r="Y314" s="52">
        <f t="shared" si="62"/>
        <v>75.736325385694258</v>
      </c>
      <c r="Z314" s="52">
        <f t="shared" si="63"/>
        <v>70.074005550416288</v>
      </c>
      <c r="AA314" s="52">
        <f t="shared" si="64"/>
        <v>-2.3320700665453131</v>
      </c>
      <c r="AB314" s="52">
        <f t="shared" si="65"/>
        <v>-2.3320700665453273</v>
      </c>
      <c r="AC314" s="52">
        <f t="shared" si="66"/>
        <v>-2.3320700665453273</v>
      </c>
      <c r="AF314">
        <v>1.6</v>
      </c>
      <c r="AG314">
        <v>2.4700000000000002</v>
      </c>
    </row>
    <row r="315" spans="1:35" ht="15" x14ac:dyDescent="0.25">
      <c r="A315">
        <v>1.99</v>
      </c>
      <c r="B315">
        <v>3.5</v>
      </c>
      <c r="C315">
        <v>4.17</v>
      </c>
      <c r="D315" s="45">
        <f t="shared" si="67"/>
        <v>2.8035002005574183E-2</v>
      </c>
      <c r="E315" s="46">
        <f>IF(OR($A315="",$B315="",$C315=""),"",A315*'MPTO_working_3-way'!$I314)</f>
        <v>2.0457896539910925</v>
      </c>
      <c r="F315" s="47">
        <f>IF(OR($A315="",$B315="",$C315=""),"",B315*'MPTO_working_3-way'!$I314)</f>
        <v>3.5981225070195095</v>
      </c>
      <c r="G315" s="48">
        <f>IF(OR($A315="",$B315="",$C315=""),"",C315*'MPTO_working_3-way'!$I314)</f>
        <v>4.2869059583632438</v>
      </c>
      <c r="H315" s="46">
        <f>IF(OR($A315="",$B315="",$C315=""),"",'MPTO_working_3-way'!E314)</f>
        <v>2.0277083830279898</v>
      </c>
      <c r="I315" s="47">
        <f>IF(OR($A315="",$B315="",$C315=""),"",'MPTO_working_3-way'!F314)</f>
        <v>3.6183470961124384</v>
      </c>
      <c r="J315" s="48">
        <f>IF(OR($A315="",$B315="",$C315=""),"",'MPTO_working_3-way'!G314)</f>
        <v>4.3390884304620085</v>
      </c>
      <c r="K315" s="46">
        <f>IF(OR($A315="",$B315="",$C315=""),"",'OddsRatio_working_3-way'!H314)</f>
        <v>2.0348823574604733</v>
      </c>
      <c r="L315" s="47">
        <f>IF(OR($A315="",$B315="",$C315=""),"",'OddsRatio_working_3-way'!I314)</f>
        <v>3.6133392865163465</v>
      </c>
      <c r="M315" s="48">
        <f>IF(OR($A315="",$B315="",$C315=""),"",'OddsRatio_working_3-way'!J314)</f>
        <v>4.3137142153027268</v>
      </c>
      <c r="N315" s="49">
        <f t="shared" ref="N315:N369" si="68">(1/E315)* 100</f>
        <v>48.880880693140611</v>
      </c>
      <c r="O315" s="50">
        <f t="shared" ref="O315:O369" si="69">(1/F315)* 100</f>
        <v>27.792272165528516</v>
      </c>
      <c r="P315" s="50">
        <f t="shared" ref="P315:P369" si="70">(1/G315)* 100</f>
        <v>23.326847141330891</v>
      </c>
      <c r="Q315" t="s">
        <v>404</v>
      </c>
      <c r="R315" t="s">
        <v>405</v>
      </c>
      <c r="S315" t="s">
        <v>451</v>
      </c>
      <c r="T315" s="52">
        <v>100</v>
      </c>
      <c r="U315" s="52">
        <f t="shared" ref="U315:U369" si="71">(1/A315)*((T315*A315)-T315)</f>
        <v>49.748743718592962</v>
      </c>
      <c r="V315" s="52">
        <f t="shared" ref="V315:V369" si="72">(1/B315)*((T315*B315)-T315)</f>
        <v>71.428571428571431</v>
      </c>
      <c r="W315" s="52">
        <f t="shared" ref="W315:W369" si="73">(1/C315)*((T315*C315)-T315)</f>
        <v>76.019184652278184</v>
      </c>
      <c r="X315" s="52">
        <f t="shared" ref="X315:X369" si="74">((1/B315)+(1/C315))*T315</f>
        <v>52.552243919150385</v>
      </c>
      <c r="Y315" s="52">
        <f t="shared" ref="Y315:Y369" si="75">((1/A315)+(1/C315))*T315</f>
        <v>74.232071629128853</v>
      </c>
      <c r="Z315" s="52">
        <f t="shared" ref="Z315:Z369" si="76">((1/A315)+(1/B315))*T315</f>
        <v>78.822684852835607</v>
      </c>
      <c r="AA315" s="52">
        <f t="shared" ref="AA315:AA369" si="77">U315-X315</f>
        <v>-2.8035002005574228</v>
      </c>
      <c r="AB315" s="52">
        <f t="shared" ref="AB315:AB369" si="78">V315-Y315</f>
        <v>-2.8035002005574228</v>
      </c>
      <c r="AC315" s="52">
        <f t="shared" ref="AC315:AC369" si="79">W315-Z315</f>
        <v>-2.8035002005574228</v>
      </c>
      <c r="AD315" s="42" t="s">
        <v>455</v>
      </c>
      <c r="AE315" s="42" t="s">
        <v>454</v>
      </c>
      <c r="AF315">
        <v>1.87</v>
      </c>
      <c r="AG315">
        <v>2.02</v>
      </c>
    </row>
    <row r="316" spans="1:35" ht="15" x14ac:dyDescent="0.25">
      <c r="A316">
        <v>3.37</v>
      </c>
      <c r="B316">
        <v>3.5</v>
      </c>
      <c r="C316">
        <v>2.2400000000000002</v>
      </c>
      <c r="D316" s="45">
        <f t="shared" si="67"/>
        <v>2.8878762187367402E-2</v>
      </c>
      <c r="E316" s="46">
        <f>IF(OR($A316="",$B316="",$C316=""),"",A316*'MPTO_working_3-way'!$I315)</f>
        <v>3.4673214285714282</v>
      </c>
      <c r="F316" s="47">
        <f>IF(OR($A316="",$B316="",$C316=""),"",B316*'MPTO_working_3-way'!$I315)</f>
        <v>3.601075667655786</v>
      </c>
      <c r="G316" s="48">
        <f>IF(OR($A316="",$B316="",$C316=""),"",C316*'MPTO_working_3-way'!$I315)</f>
        <v>2.3046884272997032</v>
      </c>
      <c r="H316" s="46">
        <f>IF(OR($A316="",$B316="",$C316=""),"",'MPTO_working_3-way'!E315)</f>
        <v>3.4829898492771449</v>
      </c>
      <c r="I316" s="47">
        <f>IF(OR($A316="",$B316="",$C316=""),"",'MPTO_working_3-way'!F315)</f>
        <v>3.6220331392745182</v>
      </c>
      <c r="J316" s="48">
        <f>IF(OR($A316="",$B316="",$C316=""),"",'MPTO_working_3-way'!G315)</f>
        <v>2.2893651435503437</v>
      </c>
      <c r="K316" s="46">
        <f>IF(OR($A316="",$B316="",$C316=""),"",'OddsRatio_working_3-way'!H315)</f>
        <v>3.4767558930634621</v>
      </c>
      <c r="L316" s="47">
        <f>IF(OR($A316="",$B316="",$C316=""),"",'OddsRatio_working_3-way'!I315)</f>
        <v>3.6126117015437371</v>
      </c>
      <c r="M316" s="48">
        <f>IF(OR($A316="",$B316="",$C316=""),"",'OddsRatio_working_3-way'!J315)</f>
        <v>2.2958554039656938</v>
      </c>
      <c r="N316" s="49">
        <f t="shared" si="68"/>
        <v>28.840706597311637</v>
      </c>
      <c r="O316" s="50">
        <f t="shared" si="69"/>
        <v>27.769480352268634</v>
      </c>
      <c r="P316" s="50">
        <f t="shared" si="70"/>
        <v>43.389813050419733</v>
      </c>
      <c r="Q316" t="s">
        <v>406</v>
      </c>
      <c r="R316" t="s">
        <v>407</v>
      </c>
      <c r="S316" t="s">
        <v>451</v>
      </c>
      <c r="T316" s="52">
        <v>100</v>
      </c>
      <c r="U316" s="52">
        <f t="shared" si="71"/>
        <v>70.326409495548958</v>
      </c>
      <c r="V316" s="52">
        <f t="shared" si="72"/>
        <v>71.428571428571431</v>
      </c>
      <c r="W316" s="52">
        <f t="shared" si="73"/>
        <v>55.357142857142868</v>
      </c>
      <c r="X316" s="52">
        <f t="shared" si="74"/>
        <v>73.214285714285708</v>
      </c>
      <c r="Y316" s="52">
        <f t="shared" si="75"/>
        <v>74.316447647308181</v>
      </c>
      <c r="Z316" s="52">
        <f t="shared" si="76"/>
        <v>58.245019075879597</v>
      </c>
      <c r="AA316" s="52">
        <f t="shared" si="77"/>
        <v>-2.8878762187367499</v>
      </c>
      <c r="AB316" s="52">
        <f t="shared" si="78"/>
        <v>-2.8878762187367499</v>
      </c>
      <c r="AC316" s="52">
        <f t="shared" si="79"/>
        <v>-2.8878762187367286</v>
      </c>
      <c r="AD316" s="42" t="s">
        <v>456</v>
      </c>
      <c r="AE316" s="42" t="s">
        <v>457</v>
      </c>
      <c r="AF316">
        <v>1.81</v>
      </c>
      <c r="AG316">
        <v>2.09</v>
      </c>
    </row>
    <row r="317" spans="1:35" ht="15" x14ac:dyDescent="0.25">
      <c r="A317">
        <v>2.64</v>
      </c>
      <c r="B317">
        <v>3.49</v>
      </c>
      <c r="C317">
        <v>2.76</v>
      </c>
      <c r="D317" s="45">
        <f t="shared" si="67"/>
        <v>2.7639670656987247E-2</v>
      </c>
      <c r="E317" s="46">
        <f>IF(OR($A317="",$B317="",$C317=""),"",A317*'MPTO_working_3-way'!$I316)</f>
        <v>2.7129687305344463</v>
      </c>
      <c r="F317" s="47">
        <f>IF(OR($A317="",$B317="",$C317=""),"",B317*'MPTO_working_3-way'!$I316)</f>
        <v>3.5864624505928857</v>
      </c>
      <c r="G317" s="48">
        <f>IF(OR($A317="",$B317="",$C317=""),"",C317*'MPTO_working_3-way'!$I316)</f>
        <v>2.8362854910132844</v>
      </c>
      <c r="H317" s="46">
        <f>IF(OR($A317="",$B317="",$C317=""),"",'MPTO_working_3-way'!E316)</f>
        <v>2.705813252704373</v>
      </c>
      <c r="I317" s="47">
        <f>IF(OR($A317="",$B317="",$C317=""),"",'MPTO_working_3-way'!F316)</f>
        <v>3.6059461335838119</v>
      </c>
      <c r="J317" s="48">
        <f>IF(OR($A317="",$B317="",$C317=""),"",'MPTO_working_3-way'!G316)</f>
        <v>2.8320138558499801</v>
      </c>
      <c r="K317" s="46">
        <f>IF(OR($A317="",$B317="",$C317=""),"",'OddsRatio_working_3-way'!H316)</f>
        <v>2.7094505488201976</v>
      </c>
      <c r="L317" s="47">
        <f>IF(OR($A317="",$B317="",$C317=""),"",'OddsRatio_working_3-way'!I316)</f>
        <v>3.5954462600989574</v>
      </c>
      <c r="M317" s="48">
        <f>IF(OR($A317="",$B317="",$C317=""),"",'OddsRatio_working_3-way'!J316)</f>
        <v>2.8345322962948458</v>
      </c>
      <c r="N317" s="49">
        <f t="shared" si="68"/>
        <v>36.859989897598382</v>
      </c>
      <c r="O317" s="50">
        <f t="shared" si="69"/>
        <v>27.882628461220548</v>
      </c>
      <c r="P317" s="50">
        <f t="shared" si="70"/>
        <v>35.25738164118107</v>
      </c>
      <c r="Q317" t="s">
        <v>408</v>
      </c>
      <c r="R317" t="s">
        <v>409</v>
      </c>
      <c r="S317" t="s">
        <v>451</v>
      </c>
      <c r="T317" s="52">
        <v>100</v>
      </c>
      <c r="U317" s="52">
        <f t="shared" si="71"/>
        <v>62.121212121212118</v>
      </c>
      <c r="V317" s="52">
        <f t="shared" si="72"/>
        <v>71.346704871060169</v>
      </c>
      <c r="W317" s="52">
        <f t="shared" si="73"/>
        <v>63.768115942028999</v>
      </c>
      <c r="X317" s="52">
        <f t="shared" si="74"/>
        <v>64.885179186910847</v>
      </c>
      <c r="Y317" s="52">
        <f t="shared" si="75"/>
        <v>74.110671936758905</v>
      </c>
      <c r="Z317" s="52">
        <f t="shared" si="76"/>
        <v>66.532083007727707</v>
      </c>
      <c r="AA317" s="52">
        <f t="shared" si="77"/>
        <v>-2.7639670656987292</v>
      </c>
      <c r="AB317" s="52">
        <f t="shared" si="78"/>
        <v>-2.7639670656987363</v>
      </c>
      <c r="AC317" s="52">
        <f t="shared" si="79"/>
        <v>-2.7639670656987079</v>
      </c>
      <c r="AF317">
        <v>1.95</v>
      </c>
      <c r="AG317">
        <v>1.93</v>
      </c>
    </row>
    <row r="318" spans="1:35" ht="15" x14ac:dyDescent="0.25">
      <c r="A318">
        <v>1.69</v>
      </c>
      <c r="B318">
        <v>3.85</v>
      </c>
      <c r="C318">
        <v>5.79</v>
      </c>
      <c r="D318" s="45">
        <f t="shared" si="67"/>
        <v>2.4167807746922954E-2</v>
      </c>
      <c r="E318" s="46">
        <f>IF(OR($A318="",$B318="",$C318=""),"",A318*'MPTO_working_3-way'!$I317)</f>
        <v>1.7308435950922998</v>
      </c>
      <c r="F318" s="47">
        <f>IF(OR($A318="",$B318="",$C318=""),"",B318*'MPTO_working_3-way'!$I317)</f>
        <v>3.9430460598256536</v>
      </c>
      <c r="G318" s="48">
        <f>IF(OR($A318="",$B318="",$C318=""),"",C318*'MPTO_working_3-way'!$I317)</f>
        <v>5.9299316068546837</v>
      </c>
      <c r="H318" s="46">
        <f>IF(OR($A318="",$B318="",$C318=""),"",'MPTO_working_3-way'!E317)</f>
        <v>1.7133261329450207</v>
      </c>
      <c r="I318" s="47">
        <f>IF(OR($A318="",$B318="",$C318=""),"",'MPTO_working_3-way'!F317)</f>
        <v>3.9732311683298573</v>
      </c>
      <c r="J318" s="48">
        <f>IF(OR($A318="",$B318="",$C318=""),"",'MPTO_working_3-way'!G317)</f>
        <v>6.0732813388765194</v>
      </c>
      <c r="K318" s="46">
        <f>IF(OR($A318="",$B318="",$C318=""),"",'OddsRatio_working_3-way'!H317)</f>
        <v>1.7196864991083602</v>
      </c>
      <c r="L318" s="47">
        <f>IF(OR($A318="",$B318="",$C318=""),"",'OddsRatio_working_3-way'!I317)</f>
        <v>3.9726181484910561</v>
      </c>
      <c r="M318" s="48">
        <f>IF(OR($A318="",$B318="",$C318=""),"",'OddsRatio_working_3-way'!J317)</f>
        <v>5.9960845372884748</v>
      </c>
      <c r="N318" s="49">
        <f t="shared" si="68"/>
        <v>57.775295401354477</v>
      </c>
      <c r="O318" s="50">
        <f t="shared" si="69"/>
        <v>25.361103695659498</v>
      </c>
      <c r="P318" s="50">
        <f t="shared" si="70"/>
        <v>16.863600902986022</v>
      </c>
      <c r="Q318" t="s">
        <v>74</v>
      </c>
      <c r="R318" t="s">
        <v>70</v>
      </c>
      <c r="S318" t="s">
        <v>451</v>
      </c>
      <c r="T318" s="52">
        <v>100</v>
      </c>
      <c r="U318" s="52">
        <f t="shared" si="71"/>
        <v>40.828402366863905</v>
      </c>
      <c r="V318" s="52">
        <f t="shared" si="72"/>
        <v>74.025974025974023</v>
      </c>
      <c r="W318" s="52">
        <f t="shared" si="73"/>
        <v>82.728842832469766</v>
      </c>
      <c r="X318" s="52">
        <f t="shared" si="74"/>
        <v>43.245183141556197</v>
      </c>
      <c r="Y318" s="52">
        <f t="shared" si="75"/>
        <v>76.442754800666322</v>
      </c>
      <c r="Z318" s="52">
        <f t="shared" si="76"/>
        <v>85.145623607162065</v>
      </c>
      <c r="AA318" s="52">
        <f t="shared" si="77"/>
        <v>-2.4167807746922918</v>
      </c>
      <c r="AB318" s="52">
        <f t="shared" si="78"/>
        <v>-2.4167807746922989</v>
      </c>
      <c r="AC318" s="52">
        <f t="shared" si="79"/>
        <v>-2.4167807746922989</v>
      </c>
      <c r="AF318">
        <v>2.23</v>
      </c>
      <c r="AG318">
        <v>1.72</v>
      </c>
    </row>
    <row r="319" spans="1:35" s="52" customFormat="1" ht="15" x14ac:dyDescent="0.25">
      <c r="A319">
        <v>2.1</v>
      </c>
      <c r="B319">
        <v>3.54</v>
      </c>
      <c r="C319">
        <v>3.79</v>
      </c>
      <c r="D319" s="45">
        <f t="shared" si="67"/>
        <v>2.2528594640754074E-2</v>
      </c>
      <c r="E319" s="46">
        <f>IF(OR($A319="",$B319="",$C319=""),"",A319*'MPTO_working_3-way'!$I318)</f>
        <v>2.1473100487455836</v>
      </c>
      <c r="F319" s="47">
        <f>IF(OR($A319="",$B319="",$C319=""),"",B319*'MPTO_working_3-way'!$I318)</f>
        <v>3.6197512250282693</v>
      </c>
      <c r="G319" s="48">
        <f>IF(OR($A319="",$B319="",$C319=""),"",C319*'MPTO_working_3-way'!$I318)</f>
        <v>3.8753833736884578</v>
      </c>
      <c r="H319" s="46">
        <f>IF(OR($A319="",$B319="",$C319=""),"",'MPTO_working_3-way'!E318)</f>
        <v>2.1336476582390635</v>
      </c>
      <c r="I319" s="47">
        <f>IF(OR($A319="",$B319="",$C319=""),"",'MPTO_working_3-way'!F318)</f>
        <v>3.6366764677789507</v>
      </c>
      <c r="J319" s="48">
        <f>IF(OR($A319="",$B319="",$C319=""),"",'MPTO_working_3-way'!G318)</f>
        <v>3.9010276333971161</v>
      </c>
      <c r="K319" s="46">
        <f>IF(OR($A319="",$B319="",$C319=""),"",'OddsRatio_working_3-way'!H318)</f>
        <v>2.1392263070511781</v>
      </c>
      <c r="L319" s="47">
        <f>IF(OR($A319="",$B319="",$C319=""),"",'OddsRatio_working_3-way'!I318)</f>
        <v>3.6305771090090859</v>
      </c>
      <c r="M319" s="48">
        <f>IF(OR($A319="",$B319="",$C319=""),"",'OddsRatio_working_3-way'!J318)</f>
        <v>3.8894921787934438</v>
      </c>
      <c r="N319" s="49">
        <f t="shared" si="68"/>
        <v>46.569893368877047</v>
      </c>
      <c r="O319" s="50">
        <f t="shared" si="69"/>
        <v>27.626207930689773</v>
      </c>
      <c r="P319" s="50">
        <f t="shared" si="70"/>
        <v>25.803898700433191</v>
      </c>
      <c r="Q319" t="s">
        <v>133</v>
      </c>
      <c r="R319" t="s">
        <v>39</v>
      </c>
      <c r="S319" t="s">
        <v>451</v>
      </c>
      <c r="T319" s="52">
        <v>100</v>
      </c>
      <c r="U319" s="52">
        <f t="shared" si="71"/>
        <v>52.38095238095238</v>
      </c>
      <c r="V319" s="52">
        <f t="shared" si="72"/>
        <v>71.751412429378533</v>
      </c>
      <c r="W319" s="52">
        <f t="shared" si="73"/>
        <v>73.614775725593674</v>
      </c>
      <c r="X319" s="52">
        <f t="shared" si="74"/>
        <v>54.6338118450278</v>
      </c>
      <c r="Y319" s="52">
        <f t="shared" si="75"/>
        <v>74.004271893453961</v>
      </c>
      <c r="Z319" s="52">
        <f t="shared" si="76"/>
        <v>75.867635189669073</v>
      </c>
      <c r="AA319" s="52">
        <f t="shared" si="77"/>
        <v>-2.2528594640754207</v>
      </c>
      <c r="AB319" s="52">
        <f t="shared" si="78"/>
        <v>-2.2528594640754278</v>
      </c>
      <c r="AC319" s="52">
        <f t="shared" si="79"/>
        <v>-2.2528594640753994</v>
      </c>
      <c r="AD319" s="53"/>
      <c r="AE319" s="53"/>
      <c r="AF319">
        <v>1.83</v>
      </c>
      <c r="AG319">
        <v>2.08</v>
      </c>
      <c r="AH319" s="53"/>
      <c r="AI319" s="53"/>
    </row>
    <row r="320" spans="1:35" ht="15" x14ac:dyDescent="0.25">
      <c r="A320">
        <v>1.73</v>
      </c>
      <c r="B320">
        <v>4.3099999999999996</v>
      </c>
      <c r="C320">
        <v>4.66</v>
      </c>
      <c r="D320" s="45">
        <f t="shared" si="67"/>
        <v>2.4645518243955333E-2</v>
      </c>
      <c r="E320" s="46">
        <f>IF(OR($A320="",$B320="",$C320=""),"",A320*'MPTO_working_3-way'!$I319)</f>
        <v>1.7726367465620427</v>
      </c>
      <c r="F320" s="47">
        <f>IF(OR($A320="",$B320="",$C320=""),"",B320*'MPTO_working_3-way'!$I319)</f>
        <v>4.4162221836314473</v>
      </c>
      <c r="G320" s="48">
        <f>IF(OR($A320="",$B320="",$C320=""),"",C320*'MPTO_working_3-way'!$I319)</f>
        <v>4.774848115016832</v>
      </c>
      <c r="H320" s="46">
        <f>IF(OR($A320="",$B320="",$C320=""),"",'MPTO_working_3-way'!E319)</f>
        <v>1.7549416677057121</v>
      </c>
      <c r="I320" s="47">
        <f>IF(OR($A320="",$B320="",$C320=""),"",'MPTO_working_3-way'!F319)</f>
        <v>4.4682075890076662</v>
      </c>
      <c r="J320" s="48">
        <f>IF(OR($A320="",$B320="",$C320=""),"",'MPTO_working_3-way'!G319)</f>
        <v>4.845498801211833</v>
      </c>
      <c r="K320" s="46">
        <f>IF(OR($A320="",$B320="",$C320=""),"",'OddsRatio_working_3-way'!H319)</f>
        <v>1.7612813574231019</v>
      </c>
      <c r="L320" s="47">
        <f>IF(OR($A320="",$B320="",$C320=""),"",'OddsRatio_working_3-way'!I319)</f>
        <v>4.4518373877677622</v>
      </c>
      <c r="M320" s="48">
        <f>IF(OR($A320="",$B320="",$C320=""),"",'OddsRatio_working_3-way'!J319)</f>
        <v>4.8168352988610312</v>
      </c>
      <c r="N320" s="49">
        <f t="shared" si="68"/>
        <v>56.413137205886066</v>
      </c>
      <c r="O320" s="50">
        <f t="shared" si="69"/>
        <v>22.643788252014595</v>
      </c>
      <c r="P320" s="50">
        <f t="shared" si="70"/>
        <v>20.943074542099332</v>
      </c>
      <c r="Q320" t="s">
        <v>137</v>
      </c>
      <c r="R320" t="s">
        <v>138</v>
      </c>
      <c r="S320" t="s">
        <v>451</v>
      </c>
      <c r="T320" s="52">
        <v>100</v>
      </c>
      <c r="U320" s="52">
        <f t="shared" si="71"/>
        <v>42.196531791907518</v>
      </c>
      <c r="V320" s="52">
        <f t="shared" si="72"/>
        <v>76.798143851508115</v>
      </c>
      <c r="W320" s="52">
        <f t="shared" si="73"/>
        <v>78.540772532188839</v>
      </c>
      <c r="X320" s="52">
        <f t="shared" si="74"/>
        <v>44.661083616303046</v>
      </c>
      <c r="Y320" s="52">
        <f t="shared" si="75"/>
        <v>79.262695675903643</v>
      </c>
      <c r="Z320" s="52">
        <f t="shared" si="76"/>
        <v>81.005324356584367</v>
      </c>
      <c r="AA320" s="52">
        <f t="shared" si="77"/>
        <v>-2.464551824395528</v>
      </c>
      <c r="AB320" s="52">
        <f t="shared" si="78"/>
        <v>-2.464551824395528</v>
      </c>
      <c r="AC320" s="52">
        <f t="shared" si="79"/>
        <v>-2.464551824395528</v>
      </c>
      <c r="AF320">
        <v>1.49</v>
      </c>
      <c r="AG320">
        <v>2.74</v>
      </c>
    </row>
    <row r="321" spans="1:33" ht="15" x14ac:dyDescent="0.25">
      <c r="A321">
        <v>3.82</v>
      </c>
      <c r="B321">
        <v>3.83</v>
      </c>
      <c r="C321">
        <v>2</v>
      </c>
      <c r="D321" s="45">
        <f t="shared" si="67"/>
        <v>2.2876710456167126E-2</v>
      </c>
      <c r="E321" s="46">
        <f>IF(OR($A321="",$B321="",$C321=""),"",A321*'MPTO_working_3-way'!$I320)</f>
        <v>3.9073890339425583</v>
      </c>
      <c r="F321" s="47">
        <f>IF(OR($A321="",$B321="",$C321=""),"",B321*'MPTO_working_3-way'!$I320)</f>
        <v>3.9176178010471201</v>
      </c>
      <c r="G321" s="48">
        <f>IF(OR($A321="",$B321="",$C321=""),"",C321*'MPTO_working_3-way'!$I320)</f>
        <v>2.0457534209123343</v>
      </c>
      <c r="H321" s="46">
        <f>IF(OR($A321="",$B321="",$C321=""),"",'MPTO_working_3-way'!E320)</f>
        <v>3.934614039963066</v>
      </c>
      <c r="I321" s="47">
        <f>IF(OR($A321="",$B321="",$C321=""),"",'MPTO_working_3-way'!F320)</f>
        <v>3.9452239490171048</v>
      </c>
      <c r="J321" s="48">
        <f>IF(OR($A321="",$B321="",$C321=""),"",'MPTO_working_3-way'!G320)</f>
        <v>2.0309746797956616</v>
      </c>
      <c r="K321" s="46">
        <f>IF(OR($A321="",$B321="",$C321=""),"",'OddsRatio_working_3-way'!H320)</f>
        <v>3.9238116211659677</v>
      </c>
      <c r="L321" s="47">
        <f>IF(OR($A321="",$B321="",$C321=""),"",'OddsRatio_working_3-way'!I320)</f>
        <v>3.9341797474821596</v>
      </c>
      <c r="M321" s="48">
        <f>IF(OR($A321="",$B321="",$C321=""),"",'OddsRatio_working_3-way'!J320)</f>
        <v>2.0368126316191377</v>
      </c>
      <c r="N321" s="49">
        <f t="shared" si="68"/>
        <v>25.592537403192722</v>
      </c>
      <c r="O321" s="50">
        <f t="shared" si="69"/>
        <v>25.525716156709187</v>
      </c>
      <c r="P321" s="50">
        <f t="shared" si="70"/>
        <v>48.881746440098098</v>
      </c>
      <c r="Q321" t="s">
        <v>78</v>
      </c>
      <c r="R321" t="s">
        <v>136</v>
      </c>
      <c r="S321" t="s">
        <v>451</v>
      </c>
      <c r="T321" s="52">
        <v>100</v>
      </c>
      <c r="U321" s="52">
        <f t="shared" si="71"/>
        <v>73.821989528795811</v>
      </c>
      <c r="V321" s="52">
        <f t="shared" si="72"/>
        <v>73.890339425587456</v>
      </c>
      <c r="W321" s="52">
        <f t="shared" si="73"/>
        <v>50</v>
      </c>
      <c r="X321" s="52">
        <f t="shared" si="74"/>
        <v>76.10966057441253</v>
      </c>
      <c r="Y321" s="52">
        <f t="shared" si="75"/>
        <v>76.178010471204189</v>
      </c>
      <c r="Z321" s="52">
        <f t="shared" si="76"/>
        <v>52.287671045616712</v>
      </c>
      <c r="AA321" s="52">
        <f t="shared" si="77"/>
        <v>-2.2876710456167189</v>
      </c>
      <c r="AB321" s="52">
        <f t="shared" si="78"/>
        <v>-2.2876710456167331</v>
      </c>
      <c r="AC321" s="52">
        <f t="shared" si="79"/>
        <v>-2.2876710456167118</v>
      </c>
      <c r="AF321">
        <v>1.8</v>
      </c>
      <c r="AG321">
        <v>2.11</v>
      </c>
    </row>
    <row r="322" spans="1:33" ht="15" x14ac:dyDescent="0.25">
      <c r="A322">
        <v>3.13</v>
      </c>
      <c r="B322">
        <v>3.56</v>
      </c>
      <c r="C322">
        <v>2.37</v>
      </c>
      <c r="D322" s="45">
        <f t="shared" si="67"/>
        <v>2.2328622565910283E-2</v>
      </c>
      <c r="E322" s="46">
        <f>IF(OR($A322="",$B322="",$C322=""),"",A322*'MPTO_working_3-way'!$I321)</f>
        <v>3.1998885886312989</v>
      </c>
      <c r="F322" s="47">
        <f>IF(OR($A322="",$B322="",$C322=""),"",B322*'MPTO_working_3-way'!$I321)</f>
        <v>3.6394898963346405</v>
      </c>
      <c r="G322" s="48">
        <f>IF(OR($A322="",$B322="",$C322=""),"",C322*'MPTO_working_3-way'!$I321)</f>
        <v>2.4229188354812075</v>
      </c>
      <c r="H322" s="46">
        <f>IF(OR($A322="",$B322="",$C322=""),"",'MPTO_working_3-way'!E321)</f>
        <v>3.2046563019983543</v>
      </c>
      <c r="I322" s="47">
        <f>IF(OR($A322="",$B322="",$C322=""),"",'MPTO_working_3-way'!F321)</f>
        <v>3.6568954124131134</v>
      </c>
      <c r="J322" s="48">
        <f>IF(OR($A322="",$B322="",$C322=""),"",'MPTO_working_3-way'!G321)</f>
        <v>2.4125565612513222</v>
      </c>
      <c r="K322" s="46">
        <f>IF(OR($A322="",$B322="",$C322=""),"",'OddsRatio_working_3-way'!H321)</f>
        <v>3.2033153770616423</v>
      </c>
      <c r="L322" s="47">
        <f>IF(OR($A322="",$B322="",$C322=""),"",'OddsRatio_working_3-way'!I321)</f>
        <v>3.6481161339332409</v>
      </c>
      <c r="M322" s="48">
        <f>IF(OR($A322="",$B322="",$C322=""),"",'OddsRatio_working_3-way'!J321)</f>
        <v>2.4171558998002114</v>
      </c>
      <c r="N322" s="49">
        <f t="shared" si="68"/>
        <v>31.251088039528714</v>
      </c>
      <c r="O322" s="50">
        <f t="shared" si="69"/>
        <v>27.476377967338443</v>
      </c>
      <c r="P322" s="50">
        <f t="shared" si="70"/>
        <v>41.272533993132853</v>
      </c>
      <c r="Q322" t="s">
        <v>410</v>
      </c>
      <c r="R322" t="s">
        <v>411</v>
      </c>
      <c r="S322" t="s">
        <v>451</v>
      </c>
      <c r="T322" s="52">
        <v>100</v>
      </c>
      <c r="U322" s="52">
        <f t="shared" si="71"/>
        <v>68.051118210862612</v>
      </c>
      <c r="V322" s="52">
        <f t="shared" si="72"/>
        <v>71.910112359550567</v>
      </c>
      <c r="W322" s="52">
        <f t="shared" si="73"/>
        <v>57.805907172995774</v>
      </c>
      <c r="X322" s="52">
        <f t="shared" si="74"/>
        <v>70.283980467453659</v>
      </c>
      <c r="Y322" s="52">
        <f t="shared" si="75"/>
        <v>74.142974616141586</v>
      </c>
      <c r="Z322" s="52">
        <f t="shared" si="76"/>
        <v>60.038769429586814</v>
      </c>
      <c r="AA322" s="52">
        <f t="shared" si="77"/>
        <v>-2.2328622565910479</v>
      </c>
      <c r="AB322" s="52">
        <f t="shared" si="78"/>
        <v>-2.2328622565910194</v>
      </c>
      <c r="AC322" s="52">
        <f t="shared" si="79"/>
        <v>-2.2328622565910408</v>
      </c>
      <c r="AF322">
        <v>1.78</v>
      </c>
      <c r="AG322">
        <v>2.15</v>
      </c>
    </row>
    <row r="323" spans="1:33" ht="15" x14ac:dyDescent="0.25">
      <c r="A323">
        <v>5.95</v>
      </c>
      <c r="B323">
        <v>4.6100000000000003</v>
      </c>
      <c r="C323">
        <v>1.56</v>
      </c>
      <c r="D323" s="45">
        <f t="shared" si="67"/>
        <v>2.6012607612709626E-2</v>
      </c>
      <c r="E323" s="46">
        <f>IF(OR($A323="",$B323="",$C323=""),"",A323*'MPTO_working_3-way'!$I322)</f>
        <v>6.1047750152956226</v>
      </c>
      <c r="F323" s="47">
        <f>IF(OR($A323="",$B323="",$C323=""),"",B323*'MPTO_working_3-way'!$I322)</f>
        <v>4.7299181210945918</v>
      </c>
      <c r="G323" s="48">
        <f>IF(OR($A323="",$B323="",$C323=""),"",C323*'MPTO_working_3-way'!$I322)</f>
        <v>1.6005796678758271</v>
      </c>
      <c r="H323" s="46">
        <f>IF(OR($A323="",$B323="",$C323=""),"",'MPTO_working_3-way'!E322)</f>
        <v>6.2736690757179749</v>
      </c>
      <c r="I323" s="47">
        <f>IF(OR($A323="",$B323="",$C323=""),"",'MPTO_working_3-way'!F322)</f>
        <v>4.801946813142747</v>
      </c>
      <c r="J323" s="48">
        <f>IF(OR($A323="",$B323="",$C323=""),"",'MPTO_working_3-way'!G322)</f>
        <v>1.5813907707530186</v>
      </c>
      <c r="K323" s="46">
        <f>IF(OR($A323="",$B323="",$C323=""),"",'OddsRatio_working_3-way'!H322)</f>
        <v>6.1957938730290145</v>
      </c>
      <c r="L323" s="47">
        <f>IF(OR($A323="",$B323="",$C323=""),"",'OddsRatio_working_3-way'!I322)</f>
        <v>4.789255733663583</v>
      </c>
      <c r="M323" s="48">
        <f>IF(OR($A323="",$B323="",$C323=""),"",'OddsRatio_working_3-way'!J322)</f>
        <v>1.5878069836154034</v>
      </c>
      <c r="N323" s="49">
        <f t="shared" si="68"/>
        <v>16.380620047331508</v>
      </c>
      <c r="O323" s="50">
        <f t="shared" si="69"/>
        <v>21.142015028551516</v>
      </c>
      <c r="P323" s="50">
        <f t="shared" si="70"/>
        <v>62.477364924116976</v>
      </c>
      <c r="Q323" t="s">
        <v>412</v>
      </c>
      <c r="R323" t="s">
        <v>413</v>
      </c>
      <c r="S323" t="s">
        <v>451</v>
      </c>
      <c r="T323" s="52">
        <v>100</v>
      </c>
      <c r="U323" s="52">
        <f t="shared" si="71"/>
        <v>83.193277310924358</v>
      </c>
      <c r="V323" s="52">
        <f t="shared" si="72"/>
        <v>78.308026030368765</v>
      </c>
      <c r="W323" s="52">
        <f t="shared" si="73"/>
        <v>35.897435897435898</v>
      </c>
      <c r="X323" s="52">
        <f t="shared" si="74"/>
        <v>85.794538072195323</v>
      </c>
      <c r="Y323" s="52">
        <f t="shared" si="75"/>
        <v>80.90928679163973</v>
      </c>
      <c r="Z323" s="52">
        <f t="shared" si="76"/>
        <v>38.498696658706862</v>
      </c>
      <c r="AA323" s="52">
        <f t="shared" si="77"/>
        <v>-2.6012607612709644</v>
      </c>
      <c r="AB323" s="52">
        <f t="shared" si="78"/>
        <v>-2.6012607612709644</v>
      </c>
      <c r="AC323" s="52">
        <f t="shared" si="79"/>
        <v>-2.6012607612709644</v>
      </c>
      <c r="AF323">
        <v>1.61</v>
      </c>
      <c r="AG323">
        <v>2.4500000000000002</v>
      </c>
    </row>
    <row r="324" spans="1:33" ht="15" x14ac:dyDescent="0.25">
      <c r="A324">
        <v>2.52</v>
      </c>
      <c r="B324">
        <v>3.43</v>
      </c>
      <c r="C324">
        <v>2.99</v>
      </c>
      <c r="D324" s="45">
        <f t="shared" si="67"/>
        <v>2.2818746864887052E-2</v>
      </c>
      <c r="E324" s="46">
        <f>IF(OR($A324="",$B324="",$C324=""),"",A324*'MPTO_working_3-way'!$I323)</f>
        <v>2.5775032420995152</v>
      </c>
      <c r="F324" s="47">
        <f>IF(OR($A324="",$B324="",$C324=""),"",B324*'MPTO_working_3-way'!$I323)</f>
        <v>3.5082683017465626</v>
      </c>
      <c r="G324" s="48">
        <f>IF(OR($A324="",$B324="",$C324=""),"",C324*'MPTO_working_3-way'!$I323)</f>
        <v>3.0582280531260126</v>
      </c>
      <c r="H324" s="46">
        <f>IF(OR($A324="",$B324="",$C324=""),"",'MPTO_working_3-way'!E323)</f>
        <v>2.5692466711141502</v>
      </c>
      <c r="I324" s="47">
        <f>IF(OR($A324="",$B324="",$C324=""),"",'MPTO_working_3-way'!F323)</f>
        <v>3.5218839588012791</v>
      </c>
      <c r="J324" s="48">
        <f>IF(OR($A324="",$B324="",$C324=""),"",'MPTO_working_3-way'!G323)</f>
        <v>3.0595831335258854</v>
      </c>
      <c r="K324" s="46">
        <f>IF(OR($A324="",$B324="",$C324=""),"",'OddsRatio_working_3-way'!H323)</f>
        <v>2.5730736949320177</v>
      </c>
      <c r="L324" s="47">
        <f>IF(OR($A324="",$B324="",$C324=""),"",'OddsRatio_working_3-way'!I323)</f>
        <v>3.5148480780821072</v>
      </c>
      <c r="M324" s="48">
        <f>IF(OR($A324="",$B324="",$C324=""),"",'OddsRatio_working_3-way'!J323)</f>
        <v>3.0594846400754703</v>
      </c>
      <c r="N324" s="49">
        <f t="shared" si="68"/>
        <v>38.797235389137519</v>
      </c>
      <c r="O324" s="50">
        <f t="shared" si="69"/>
        <v>28.504091306305114</v>
      </c>
      <c r="P324" s="50">
        <f t="shared" si="70"/>
        <v>32.698673304557367</v>
      </c>
      <c r="Q324" t="s">
        <v>414</v>
      </c>
      <c r="R324" t="s">
        <v>415</v>
      </c>
      <c r="S324" t="s">
        <v>451</v>
      </c>
      <c r="T324" s="52">
        <v>100</v>
      </c>
      <c r="U324" s="52">
        <f t="shared" si="71"/>
        <v>60.317460317460316</v>
      </c>
      <c r="V324" s="52">
        <f t="shared" si="72"/>
        <v>70.845481049562679</v>
      </c>
      <c r="W324" s="52">
        <f t="shared" si="73"/>
        <v>66.555183946488299</v>
      </c>
      <c r="X324" s="52">
        <f t="shared" si="74"/>
        <v>62.599335003949022</v>
      </c>
      <c r="Y324" s="52">
        <f t="shared" si="75"/>
        <v>73.127355736051385</v>
      </c>
      <c r="Z324" s="52">
        <f t="shared" si="76"/>
        <v>68.837058632977005</v>
      </c>
      <c r="AA324" s="52">
        <f t="shared" si="77"/>
        <v>-2.2818746864887061</v>
      </c>
      <c r="AB324" s="52">
        <f t="shared" si="78"/>
        <v>-2.2818746864887061</v>
      </c>
      <c r="AC324" s="52">
        <f t="shared" si="79"/>
        <v>-2.2818746864887061</v>
      </c>
      <c r="AF324">
        <v>2.1</v>
      </c>
      <c r="AG324">
        <v>1.81</v>
      </c>
    </row>
    <row r="325" spans="1:33" ht="15" x14ac:dyDescent="0.25">
      <c r="A325">
        <v>1.59</v>
      </c>
      <c r="B325">
        <v>4.33</v>
      </c>
      <c r="C325">
        <v>6</v>
      </c>
      <c r="D325" s="45">
        <f t="shared" ref="D325:D369" si="80">IF(OR($A325="",$B325="",$C325=""),"",(1/A325)+(1/B325)+(1/C325)-1)</f>
        <v>2.6544366493819638E-2</v>
      </c>
      <c r="E325" s="46">
        <f>IF(OR($A325="",$B325="",$C325=""),"",A325*'MPTO_working_3-way'!$I324)</f>
        <v>1.6322055427251734</v>
      </c>
      <c r="F325" s="47">
        <f>IF(OR($A325="",$B325="",$C325=""),"",B325*'MPTO_working_3-way'!$I324)</f>
        <v>4.4449371069182391</v>
      </c>
      <c r="G325" s="48">
        <f>IF(OR($A325="",$B325="",$C325=""),"",C325*'MPTO_working_3-way'!$I324)</f>
        <v>6.1592661989629178</v>
      </c>
      <c r="H325" s="46">
        <f>IF(OR($A325="",$B325="",$C325=""),"",'MPTO_working_3-way'!E324)</f>
        <v>1.6126881258662087</v>
      </c>
      <c r="I325" s="47">
        <f>IF(OR($A325="",$B325="",$C325=""),"",'MPTO_working_3-way'!F324)</f>
        <v>4.5025014987192762</v>
      </c>
      <c r="J325" s="48">
        <f>IF(OR($A325="",$B325="",$C325=""),"",'MPTO_working_3-way'!G324)</f>
        <v>6.3363909682169597</v>
      </c>
      <c r="K325" s="46">
        <f>IF(OR($A325="",$B325="",$C325=""),"",'OddsRatio_working_3-way'!H324)</f>
        <v>1.6193515403291789</v>
      </c>
      <c r="L325" s="47">
        <f>IF(OR($A325="",$B325="",$C325=""),"",'OddsRatio_working_3-way'!I324)</f>
        <v>4.4956620835528254</v>
      </c>
      <c r="M325" s="48">
        <f>IF(OR($A325="",$B325="",$C325=""),"",'OddsRatio_working_3-way'!J324)</f>
        <v>6.2487418671964337</v>
      </c>
      <c r="N325" s="49">
        <f t="shared" si="68"/>
        <v>61.266793539395394</v>
      </c>
      <c r="O325" s="50">
        <f t="shared" si="69"/>
        <v>22.497506172664821</v>
      </c>
      <c r="P325" s="50">
        <f t="shared" si="70"/>
        <v>16.235700287939782</v>
      </c>
      <c r="Q325" t="s">
        <v>416</v>
      </c>
      <c r="R325" t="s">
        <v>417</v>
      </c>
      <c r="S325" t="s">
        <v>451</v>
      </c>
      <c r="T325" s="52">
        <v>100</v>
      </c>
      <c r="U325" s="52">
        <f t="shared" si="71"/>
        <v>37.106918238993707</v>
      </c>
      <c r="V325" s="52">
        <f t="shared" si="72"/>
        <v>76.905311778290994</v>
      </c>
      <c r="W325" s="52">
        <f t="shared" si="73"/>
        <v>83.333333333333329</v>
      </c>
      <c r="X325" s="52">
        <f t="shared" si="74"/>
        <v>39.761354888375671</v>
      </c>
      <c r="Y325" s="52">
        <f t="shared" si="75"/>
        <v>79.559748427672943</v>
      </c>
      <c r="Z325" s="52">
        <f t="shared" si="76"/>
        <v>85.987769982715292</v>
      </c>
      <c r="AA325" s="52">
        <f t="shared" si="77"/>
        <v>-2.6544366493819638</v>
      </c>
      <c r="AB325" s="52">
        <f t="shared" si="78"/>
        <v>-2.6544366493819496</v>
      </c>
      <c r="AC325" s="52">
        <f t="shared" si="79"/>
        <v>-2.6544366493819638</v>
      </c>
      <c r="AF325">
        <v>1.89</v>
      </c>
      <c r="AG325">
        <v>2.0099999999999998</v>
      </c>
    </row>
    <row r="326" spans="1:33" ht="15" x14ac:dyDescent="0.25">
      <c r="A326">
        <v>2.2400000000000002</v>
      </c>
      <c r="B326">
        <v>3.41</v>
      </c>
      <c r="C326">
        <v>3.54</v>
      </c>
      <c r="D326" s="45">
        <f t="shared" si="80"/>
        <v>2.2169579099595493E-2</v>
      </c>
      <c r="E326" s="46">
        <f>IF(OR($A326="",$B326="",$C326=""),"",A326*'MPTO_working_3-way'!$I325)</f>
        <v>2.2896598571830942</v>
      </c>
      <c r="F326" s="47">
        <f>IF(OR($A326="",$B326="",$C326=""),"",B326*'MPTO_working_3-way'!$I325)</f>
        <v>3.4855982647296209</v>
      </c>
      <c r="G326" s="48">
        <f>IF(OR($A326="",$B326="",$C326=""),"",C326*'MPTO_working_3-way'!$I325)</f>
        <v>3.618480310012568</v>
      </c>
      <c r="H326" s="46">
        <f>IF(OR($A326="",$B326="",$C326=""),"",'MPTO_working_3-way'!E325)</f>
        <v>2.2777034764486253</v>
      </c>
      <c r="I326" s="47">
        <f>IF(OR($A326="",$B326="",$C326=""),"",'MPTO_working_3-way'!F325)</f>
        <v>3.4981513916569238</v>
      </c>
      <c r="J326" s="48">
        <f>IF(OR($A326="",$B326="",$C326=""),"",'MPTO_working_3-way'!G325)</f>
        <v>3.6350944463583903</v>
      </c>
      <c r="K326" s="46">
        <f>IF(OR($A326="",$B326="",$C326=""),"",'OddsRatio_working_3-way'!H325)</f>
        <v>2.2827788352040956</v>
      </c>
      <c r="L326" s="47">
        <f>IF(OR($A326="",$B326="",$C326=""),"",'OddsRatio_working_3-way'!I325)</f>
        <v>3.4931427361627994</v>
      </c>
      <c r="M326" s="48">
        <f>IF(OR($A326="",$B326="",$C326=""),"",'OddsRatio_working_3-way'!J325)</f>
        <v>3.6276276140470998</v>
      </c>
      <c r="N326" s="49">
        <f t="shared" si="68"/>
        <v>43.674609434358189</v>
      </c>
      <c r="O326" s="50">
        <f t="shared" si="69"/>
        <v>28.68947951113266</v>
      </c>
      <c r="P326" s="50">
        <f t="shared" si="70"/>
        <v>27.635911054509144</v>
      </c>
      <c r="Q326" t="s">
        <v>418</v>
      </c>
      <c r="R326" t="s">
        <v>419</v>
      </c>
      <c r="S326" t="s">
        <v>451</v>
      </c>
      <c r="T326" s="52">
        <v>100</v>
      </c>
      <c r="U326" s="52">
        <f t="shared" si="71"/>
        <v>55.357142857142868</v>
      </c>
      <c r="V326" s="52">
        <f t="shared" si="72"/>
        <v>70.674486803519059</v>
      </c>
      <c r="W326" s="52">
        <f t="shared" si="73"/>
        <v>71.751412429378533</v>
      </c>
      <c r="X326" s="52">
        <f t="shared" si="74"/>
        <v>57.574100767102408</v>
      </c>
      <c r="Y326" s="52">
        <f t="shared" si="75"/>
        <v>72.89144471347862</v>
      </c>
      <c r="Z326" s="52">
        <f t="shared" si="76"/>
        <v>73.96837033933808</v>
      </c>
      <c r="AA326" s="52">
        <f t="shared" si="77"/>
        <v>-2.2169579099595396</v>
      </c>
      <c r="AB326" s="52">
        <f t="shared" si="78"/>
        <v>-2.2169579099595609</v>
      </c>
      <c r="AC326" s="52">
        <f t="shared" si="79"/>
        <v>-2.2169579099595467</v>
      </c>
      <c r="AF326">
        <v>2.2200000000000002</v>
      </c>
      <c r="AG326">
        <v>1.73</v>
      </c>
    </row>
    <row r="327" spans="1:33" ht="15" x14ac:dyDescent="0.25">
      <c r="A327">
        <v>4.0999999999999996</v>
      </c>
      <c r="B327">
        <v>3.66</v>
      </c>
      <c r="C327">
        <v>1.97</v>
      </c>
      <c r="D327" s="45">
        <f t="shared" si="80"/>
        <v>2.4740695938206603E-2</v>
      </c>
      <c r="E327" s="46">
        <f>IF(OR($A327="",$B327="",$C327=""),"",A327*'MPTO_working_3-way'!$I326)</f>
        <v>4.2014368533466468</v>
      </c>
      <c r="F327" s="47">
        <f>IF(OR($A327="",$B327="",$C327=""),"",B327*'MPTO_working_3-way'!$I326)</f>
        <v>3.7505509471338363</v>
      </c>
      <c r="G327" s="48">
        <f>IF(OR($A327="",$B327="",$C327=""),"",C327*'MPTO_working_3-way'!$I326)</f>
        <v>2.0187391709982672</v>
      </c>
      <c r="H327" s="46">
        <f>IF(OR($A327="",$B327="",$C327=""),"",'MPTO_working_3-way'!E326)</f>
        <v>4.2434818141538289</v>
      </c>
      <c r="I327" s="47">
        <f>IF(OR($A327="",$B327="",$C327=""),"",'MPTO_working_3-way'!F326)</f>
        <v>3.7739103866360386</v>
      </c>
      <c r="J327" s="48">
        <f>IF(OR($A327="",$B327="",$C327=""),"",'MPTO_working_3-way'!G326)</f>
        <v>2.0025339481766724</v>
      </c>
      <c r="K327" s="46">
        <f>IF(OR($A327="",$B327="",$C327=""),"",'OddsRatio_working_3-way'!H326)</f>
        <v>4.2242967271361165</v>
      </c>
      <c r="L327" s="47">
        <f>IF(OR($A327="",$B327="",$C327=""),"",'OddsRatio_working_3-way'!I326)</f>
        <v>3.7666546110264743</v>
      </c>
      <c r="M327" s="48">
        <f>IF(OR($A327="",$B327="",$C327=""),"",'OddsRatio_working_3-way'!J326)</f>
        <v>2.0088928468780756</v>
      </c>
      <c r="N327" s="49">
        <f t="shared" si="68"/>
        <v>23.801381168050924</v>
      </c>
      <c r="O327" s="50">
        <f t="shared" si="69"/>
        <v>26.662749395904033</v>
      </c>
      <c r="P327" s="50">
        <f t="shared" si="70"/>
        <v>49.535869436045061</v>
      </c>
      <c r="Q327" t="s">
        <v>420</v>
      </c>
      <c r="R327" t="s">
        <v>421</v>
      </c>
      <c r="S327" t="s">
        <v>451</v>
      </c>
      <c r="T327" s="52">
        <v>100</v>
      </c>
      <c r="U327" s="52">
        <f t="shared" si="71"/>
        <v>75.609756097560975</v>
      </c>
      <c r="V327" s="52">
        <f t="shared" si="72"/>
        <v>72.67759562841529</v>
      </c>
      <c r="W327" s="52">
        <f t="shared" si="73"/>
        <v>49.238578680203041</v>
      </c>
      <c r="X327" s="52">
        <f t="shared" si="74"/>
        <v>78.083825691381648</v>
      </c>
      <c r="Y327" s="52">
        <f t="shared" si="75"/>
        <v>75.151665222235977</v>
      </c>
      <c r="Z327" s="52">
        <f t="shared" si="76"/>
        <v>51.712648274023721</v>
      </c>
      <c r="AA327" s="52">
        <f t="shared" si="77"/>
        <v>-2.4740695938206727</v>
      </c>
      <c r="AB327" s="52">
        <f t="shared" si="78"/>
        <v>-2.4740695938206869</v>
      </c>
      <c r="AC327" s="52">
        <f t="shared" si="79"/>
        <v>-2.4740695938206798</v>
      </c>
      <c r="AF327">
        <v>2.06</v>
      </c>
      <c r="AG327">
        <v>1.85</v>
      </c>
    </row>
    <row r="328" spans="1:33" ht="15" x14ac:dyDescent="0.25">
      <c r="A328">
        <v>3.53</v>
      </c>
      <c r="B328">
        <v>3.85</v>
      </c>
      <c r="C328">
        <v>1.99</v>
      </c>
      <c r="D328" s="45">
        <f t="shared" si="80"/>
        <v>4.5538941534499999E-2</v>
      </c>
      <c r="E328" s="46">
        <f>IF(OR($A328="",$B328="",$C328=""),"",A328*'MPTO_working_3-way'!$I327)</f>
        <v>3.6907524636167848</v>
      </c>
      <c r="F328" s="47">
        <f>IF(OR($A328="",$B328="",$C328=""),"",B328*'MPTO_working_3-way'!$I327)</f>
        <v>4.0253249249078253</v>
      </c>
      <c r="G328" s="48">
        <f>IF(OR($A328="",$B328="",$C328=""),"",C328*'MPTO_working_3-way'!$I327)</f>
        <v>2.0806224936536548</v>
      </c>
      <c r="H328" s="46">
        <f>IF(OR($A328="",$B328="",$C328=""),"",'MPTO_working_3-way'!E327)</f>
        <v>3.7298614736107534</v>
      </c>
      <c r="I328" s="47">
        <f>IF(OR($A328="",$B328="",$C328=""),"",'MPTO_working_3-way'!F327)</f>
        <v>4.0889658785349319</v>
      </c>
      <c r="J328" s="48">
        <f>IF(OR($A328="",$B328="",$C328=""),"",'MPTO_working_3-way'!G327)</f>
        <v>2.0519853429049317</v>
      </c>
      <c r="K328" s="46">
        <f>IF(OR($A328="",$B328="",$C328=""),"",'OddsRatio_working_3-way'!H327)</f>
        <v>3.7169576222782714</v>
      </c>
      <c r="L328" s="47">
        <f>IF(OR($A328="",$B328="",$C328=""),"",'OddsRatio_working_3-way'!I327)</f>
        <v>4.0606044361632705</v>
      </c>
      <c r="M328" s="48">
        <f>IF(OR($A328="",$B328="",$C328=""),"",'OddsRatio_working_3-way'!J327)</f>
        <v>2.0631573304567152</v>
      </c>
      <c r="N328" s="49">
        <f t="shared" si="68"/>
        <v>27.094745850824182</v>
      </c>
      <c r="O328" s="50">
        <f t="shared" si="69"/>
        <v>24.842715026859569</v>
      </c>
      <c r="P328" s="50">
        <f t="shared" si="70"/>
        <v>48.062539122316259</v>
      </c>
      <c r="Q328" t="s">
        <v>422</v>
      </c>
      <c r="R328" t="s">
        <v>423</v>
      </c>
      <c r="S328" t="s">
        <v>451</v>
      </c>
      <c r="T328" s="52">
        <v>100</v>
      </c>
      <c r="U328" s="52">
        <f t="shared" si="71"/>
        <v>71.671388101982998</v>
      </c>
      <c r="V328" s="52">
        <f t="shared" si="72"/>
        <v>74.025974025974023</v>
      </c>
      <c r="W328" s="52">
        <f t="shared" si="73"/>
        <v>49.748743718592962</v>
      </c>
      <c r="X328" s="52">
        <f t="shared" si="74"/>
        <v>76.225282255433001</v>
      </c>
      <c r="Y328" s="52">
        <f t="shared" si="75"/>
        <v>78.579868179424025</v>
      </c>
      <c r="Z328" s="52">
        <f t="shared" si="76"/>
        <v>54.302637872042972</v>
      </c>
      <c r="AA328" s="52">
        <f t="shared" si="77"/>
        <v>-4.5538941534500026</v>
      </c>
      <c r="AB328" s="52">
        <f t="shared" si="78"/>
        <v>-4.5538941534500026</v>
      </c>
      <c r="AC328" s="52">
        <f t="shared" si="79"/>
        <v>-4.5538941534500097</v>
      </c>
      <c r="AF328">
        <v>1.68</v>
      </c>
      <c r="AG328">
        <v>2.2000000000000002</v>
      </c>
    </row>
    <row r="329" spans="1:33" ht="15" x14ac:dyDescent="0.25">
      <c r="A329">
        <v>1.1299999999999999</v>
      </c>
      <c r="B329">
        <v>8.4</v>
      </c>
      <c r="C329">
        <v>19.350000000000001</v>
      </c>
      <c r="D329" s="45">
        <f t="shared" si="80"/>
        <v>5.5682957823316004E-2</v>
      </c>
      <c r="E329" s="46">
        <f>IF(OR($A329="",$B329="",$C329=""),"",A329*'MPTO_working_3-way'!$I328)</f>
        <v>1.1929217423403469</v>
      </c>
      <c r="F329" s="47">
        <f>IF(OR($A329="",$B329="",$C329=""),"",B329*'MPTO_working_3-way'!$I328)</f>
        <v>8.8677368457158554</v>
      </c>
      <c r="G329" s="48">
        <f>IF(OR($A329="",$B329="",$C329=""),"",C329*'MPTO_working_3-way'!$I328)</f>
        <v>20.427465233881165</v>
      </c>
      <c r="H329" s="46">
        <f>IF(OR($A329="",$B329="",$C329=""),"",'MPTO_working_3-way'!E328)</f>
        <v>1.1542082650195531</v>
      </c>
      <c r="I329" s="47">
        <f>IF(OR($A329="",$B329="",$C329=""),"",'MPTO_working_3-way'!F328)</f>
        <v>9.9515723543052861</v>
      </c>
      <c r="J329" s="48">
        <f>IF(OR($A329="",$B329="",$C329=""),"",'MPTO_working_3-way'!G328)</f>
        <v>30.194512485820937</v>
      </c>
      <c r="K329" s="46">
        <f>IF(OR($A329="",$B329="",$C329=""),"",'OddsRatio_working_3-way'!H328)</f>
        <v>1.1622067788828656</v>
      </c>
      <c r="L329" s="47">
        <f>IF(OR($A329="",$B329="",$C329=""),"",'OddsRatio_working_3-way'!I328)</f>
        <v>10.233308951793889</v>
      </c>
      <c r="M329" s="48">
        <f>IF(OR($A329="",$B329="",$C329=""),"",'OddsRatio_working_3-way'!J328)</f>
        <v>23.896110711542956</v>
      </c>
      <c r="N329" s="49">
        <f t="shared" si="68"/>
        <v>83.827795613661877</v>
      </c>
      <c r="O329" s="50">
        <f t="shared" si="69"/>
        <v>11.276834409933082</v>
      </c>
      <c r="P329" s="50">
        <f t="shared" si="70"/>
        <v>4.8953699764050587</v>
      </c>
      <c r="Q329" t="s">
        <v>89</v>
      </c>
      <c r="R329" t="s">
        <v>424</v>
      </c>
      <c r="S329" t="s">
        <v>451</v>
      </c>
      <c r="T329" s="52">
        <v>100</v>
      </c>
      <c r="U329" s="52">
        <f t="shared" si="71"/>
        <v>11.504424778761051</v>
      </c>
      <c r="V329" s="52">
        <f t="shared" si="72"/>
        <v>88.095238095238088</v>
      </c>
      <c r="W329" s="52">
        <f t="shared" si="73"/>
        <v>94.83204134366926</v>
      </c>
      <c r="X329" s="52">
        <f t="shared" si="74"/>
        <v>17.072720561092652</v>
      </c>
      <c r="Y329" s="52">
        <f t="shared" si="75"/>
        <v>93.663533877569691</v>
      </c>
      <c r="Z329" s="52">
        <f t="shared" si="76"/>
        <v>100.40033712600085</v>
      </c>
      <c r="AA329" s="52">
        <f t="shared" si="77"/>
        <v>-5.5682957823316013</v>
      </c>
      <c r="AB329" s="52">
        <f t="shared" si="78"/>
        <v>-5.568295782331603</v>
      </c>
      <c r="AC329" s="52">
        <f t="shared" si="79"/>
        <v>-5.5682957823315888</v>
      </c>
      <c r="AF329">
        <v>1.53</v>
      </c>
      <c r="AG329">
        <v>2.4900000000000002</v>
      </c>
    </row>
    <row r="330" spans="1:33" ht="15" x14ac:dyDescent="0.25">
      <c r="A330">
        <v>1.68</v>
      </c>
      <c r="B330">
        <v>3.69</v>
      </c>
      <c r="C330">
        <v>5.32</v>
      </c>
      <c r="D330" s="45">
        <f t="shared" si="80"/>
        <v>5.4210730077225655E-2</v>
      </c>
      <c r="E330" s="46">
        <f>IF(OR($A330="",$B330="",$C330=""),"",A330*'MPTO_working_3-way'!$I329)</f>
        <v>1.7710740265297391</v>
      </c>
      <c r="F330" s="47">
        <f>IF(OR($A330="",$B330="",$C330=""),"",B330*'MPTO_working_3-way'!$I329)</f>
        <v>3.8900375939849625</v>
      </c>
      <c r="G330" s="48">
        <f>IF(OR($A330="",$B330="",$C330=""),"",C330*'MPTO_working_3-way'!$I329)</f>
        <v>5.6084010840108407</v>
      </c>
      <c r="H330" s="46">
        <f>IF(OR($A330="",$B330="",$C330=""),"",'MPTO_working_3-way'!E329)</f>
        <v>1.7325982324629019</v>
      </c>
      <c r="I330" s="47">
        <f>IF(OR($A330="",$B330="",$C330=""),"",'MPTO_working_3-way'!F329)</f>
        <v>3.9536245116072992</v>
      </c>
      <c r="J330" s="48">
        <f>IF(OR($A330="",$B330="",$C330=""),"",'MPTO_working_3-way'!G329)</f>
        <v>5.8858262207919418</v>
      </c>
      <c r="K330" s="46">
        <f>IF(OR($A330="",$B330="",$C330=""),"",'OddsRatio_working_3-way'!H329)</f>
        <v>1.7460903723472352</v>
      </c>
      <c r="L330" s="47">
        <f>IF(OR($A330="",$B330="",$C330=""),"",'OddsRatio_working_3-way'!I329)</f>
        <v>3.951445737667739</v>
      </c>
      <c r="M330" s="48">
        <f>IF(OR($A330="",$B330="",$C330=""),"",'OddsRatio_working_3-way'!J329)</f>
        <v>5.7398682478530247</v>
      </c>
      <c r="N330" s="49">
        <f t="shared" si="68"/>
        <v>56.462913747281952</v>
      </c>
      <c r="O330" s="50">
        <f t="shared" si="69"/>
        <v>25.706692437786906</v>
      </c>
      <c r="P330" s="50">
        <f t="shared" si="70"/>
        <v>17.830393814931142</v>
      </c>
      <c r="Q330" t="s">
        <v>425</v>
      </c>
      <c r="R330" t="s">
        <v>426</v>
      </c>
      <c r="S330" t="s">
        <v>451</v>
      </c>
      <c r="T330" s="52">
        <v>100</v>
      </c>
      <c r="U330" s="52">
        <f t="shared" si="71"/>
        <v>40.476190476190474</v>
      </c>
      <c r="V330" s="52">
        <f t="shared" si="72"/>
        <v>72.899728997289984</v>
      </c>
      <c r="W330" s="52">
        <f t="shared" si="73"/>
        <v>81.203007518796994</v>
      </c>
      <c r="X330" s="52">
        <f t="shared" si="74"/>
        <v>45.897263483913036</v>
      </c>
      <c r="Y330" s="52">
        <f t="shared" si="75"/>
        <v>78.320802005012524</v>
      </c>
      <c r="Z330" s="52">
        <f t="shared" si="76"/>
        <v>86.624080526519549</v>
      </c>
      <c r="AA330" s="52">
        <f t="shared" si="77"/>
        <v>-5.421073007722562</v>
      </c>
      <c r="AB330" s="52">
        <f t="shared" si="78"/>
        <v>-5.4210730077225406</v>
      </c>
      <c r="AC330" s="52">
        <f t="shared" si="79"/>
        <v>-5.4210730077225548</v>
      </c>
      <c r="AF330">
        <v>2.41</v>
      </c>
      <c r="AG330">
        <v>1.57</v>
      </c>
    </row>
    <row r="331" spans="1:33" ht="15" x14ac:dyDescent="0.25">
      <c r="A331">
        <v>1.62</v>
      </c>
      <c r="B331">
        <v>3.92</v>
      </c>
      <c r="C331">
        <v>5.45</v>
      </c>
      <c r="D331" s="45">
        <f t="shared" si="80"/>
        <v>5.587222996572061E-2</v>
      </c>
      <c r="E331" s="46">
        <f>IF(OR($A331="",$B331="",$C331=""),"",A331*'MPTO_working_3-way'!$I330)</f>
        <v>1.7105130125444674</v>
      </c>
      <c r="F331" s="47">
        <f>IF(OR($A331="",$B331="",$C331=""),"",B331*'MPTO_working_3-way'!$I330)</f>
        <v>4.1390191414656243</v>
      </c>
      <c r="G331" s="48">
        <f>IF(OR($A331="",$B331="",$C331=""),"",C331*'MPTO_working_3-way'!$I330)</f>
        <v>5.7545036533131775</v>
      </c>
      <c r="H331" s="46">
        <f>IF(OR($A331="",$B331="",$C331=""),"",'MPTO_working_3-way'!E330)</f>
        <v>1.670397572133592</v>
      </c>
      <c r="I331" s="47">
        <f>IF(OR($A331="",$B331="",$C331=""),"",'MPTO_working_3-way'!F330)</f>
        <v>4.2287238201983604</v>
      </c>
      <c r="J331" s="48">
        <f>IF(OR($A331="",$B331="",$C331=""),"",'MPTO_working_3-way'!G330)</f>
        <v>6.0656732182540898</v>
      </c>
      <c r="K331" s="46">
        <f>IF(OR($A331="",$B331="",$C331=""),"",'OddsRatio_working_3-way'!H330)</f>
        <v>1.6839204737525142</v>
      </c>
      <c r="L331" s="47">
        <f>IF(OR($A331="",$B331="",$C331=""),"",'OddsRatio_working_3-way'!I330)</f>
        <v>4.2210448118666797</v>
      </c>
      <c r="M331" s="48">
        <f>IF(OR($A331="",$B331="",$C331=""),"",'OddsRatio_working_3-way'!J330)</f>
        <v>5.9087840454817551</v>
      </c>
      <c r="N331" s="49">
        <f t="shared" si="68"/>
        <v>58.461993136927589</v>
      </c>
      <c r="O331" s="50">
        <f t="shared" si="69"/>
        <v>24.160313490260897</v>
      </c>
      <c r="P331" s="50">
        <f t="shared" si="70"/>
        <v>17.377693372811507</v>
      </c>
      <c r="Q331" t="s">
        <v>90</v>
      </c>
      <c r="R331" t="s">
        <v>91</v>
      </c>
      <c r="S331" t="s">
        <v>451</v>
      </c>
      <c r="T331" s="52">
        <v>100</v>
      </c>
      <c r="U331" s="52">
        <f t="shared" si="71"/>
        <v>38.271604938271601</v>
      </c>
      <c r="V331" s="52">
        <f t="shared" si="72"/>
        <v>74.489795918367349</v>
      </c>
      <c r="W331" s="52">
        <f t="shared" si="73"/>
        <v>81.651376146788976</v>
      </c>
      <c r="X331" s="52">
        <f t="shared" si="74"/>
        <v>43.85882793484366</v>
      </c>
      <c r="Y331" s="52">
        <f t="shared" si="75"/>
        <v>80.077018914939401</v>
      </c>
      <c r="Z331" s="52">
        <f t="shared" si="76"/>
        <v>87.238599143361057</v>
      </c>
      <c r="AA331" s="52">
        <f t="shared" si="77"/>
        <v>-5.5872229965720592</v>
      </c>
      <c r="AB331" s="52">
        <f t="shared" si="78"/>
        <v>-5.5872229965720521</v>
      </c>
      <c r="AC331" s="52">
        <f t="shared" si="79"/>
        <v>-5.5872229965720805</v>
      </c>
      <c r="AF331">
        <v>2.27</v>
      </c>
      <c r="AG331">
        <v>1.63</v>
      </c>
    </row>
    <row r="332" spans="1:33" ht="15" x14ac:dyDescent="0.25">
      <c r="A332">
        <v>2.69</v>
      </c>
      <c r="B332">
        <v>3.61</v>
      </c>
      <c r="C332">
        <v>2.68</v>
      </c>
      <c r="D332" s="45">
        <f t="shared" si="80"/>
        <v>2.1889850503427288E-2</v>
      </c>
      <c r="E332" s="46">
        <f>IF(OR($A332="",$B332="",$C332=""),"",A332*'MPTO_working_3-way'!$I331)</f>
        <v>2.7488836978542195</v>
      </c>
      <c r="F332" s="47">
        <f>IF(OR($A332="",$B332="",$C332=""),"",B332*'MPTO_working_3-way'!$I331)</f>
        <v>3.6890223603173724</v>
      </c>
      <c r="G332" s="48">
        <f>IF(OR($A332="",$B332="",$C332=""),"",C332*'MPTO_working_3-way'!$I331)</f>
        <v>2.7386647993491855</v>
      </c>
      <c r="H332" s="46">
        <f>IF(OR($A332="",$B332="",$C332=""),"",'MPTO_working_3-way'!E331)</f>
        <v>2.7438561318069223</v>
      </c>
      <c r="I332" s="47">
        <f>IF(OR($A332="",$B332="",$C332=""),"",'MPTO_working_3-way'!F331)</f>
        <v>3.7076627540280351</v>
      </c>
      <c r="J332" s="48">
        <f>IF(OR($A332="",$B332="",$C332=""),"",'MPTO_working_3-way'!G331)</f>
        <v>2.7334524804316862</v>
      </c>
      <c r="K332" s="46">
        <f>IF(OR($A332="",$B332="",$C332=""),"",'OddsRatio_working_3-way'!H331)</f>
        <v>2.7466201733412601</v>
      </c>
      <c r="L332" s="47">
        <f>IF(OR($A332="",$B332="",$C332=""),"",'OddsRatio_working_3-way'!I331)</f>
        <v>3.6974429895980401</v>
      </c>
      <c r="M332" s="48">
        <f>IF(OR($A332="",$B332="",$C332=""),"",'OddsRatio_working_3-way'!J331)</f>
        <v>2.7362851427297739</v>
      </c>
      <c r="N332" s="49">
        <f t="shared" si="68"/>
        <v>36.378403378091285</v>
      </c>
      <c r="O332" s="50">
        <f t="shared" si="69"/>
        <v>27.10745293270514</v>
      </c>
      <c r="P332" s="50">
        <f t="shared" si="70"/>
        <v>36.514143689203557</v>
      </c>
      <c r="Q332" t="s">
        <v>104</v>
      </c>
      <c r="R332" t="s">
        <v>100</v>
      </c>
      <c r="S332" t="s">
        <v>451</v>
      </c>
      <c r="T332" s="52">
        <v>100</v>
      </c>
      <c r="U332" s="52">
        <f t="shared" si="71"/>
        <v>62.825278810408925</v>
      </c>
      <c r="V332" s="52">
        <f t="shared" si="72"/>
        <v>72.29916897506925</v>
      </c>
      <c r="W332" s="52">
        <f t="shared" si="73"/>
        <v>62.686567164179095</v>
      </c>
      <c r="X332" s="52">
        <f t="shared" si="74"/>
        <v>65.01426386075164</v>
      </c>
      <c r="Y332" s="52">
        <f t="shared" si="75"/>
        <v>74.488154025411973</v>
      </c>
      <c r="Z332" s="52">
        <f t="shared" si="76"/>
        <v>64.875552214521832</v>
      </c>
      <c r="AA332" s="52">
        <f t="shared" si="77"/>
        <v>-2.1889850503427155</v>
      </c>
      <c r="AB332" s="52">
        <f t="shared" si="78"/>
        <v>-2.1889850503427226</v>
      </c>
      <c r="AC332" s="52">
        <f t="shared" si="79"/>
        <v>-2.1889850503427368</v>
      </c>
      <c r="AF332">
        <v>1.69</v>
      </c>
      <c r="AG332">
        <v>2.2799999999999998</v>
      </c>
    </row>
    <row r="333" spans="1:33" ht="15" x14ac:dyDescent="0.25">
      <c r="A333">
        <v>2.33</v>
      </c>
      <c r="B333">
        <v>3.47</v>
      </c>
      <c r="C333">
        <v>3.28</v>
      </c>
      <c r="D333" s="45">
        <f t="shared" si="80"/>
        <v>2.2247036177056811E-2</v>
      </c>
      <c r="E333" s="46">
        <f>IF(OR($A333="",$B333="",$C333=""),"",A333*'MPTO_working_3-way'!$I332)</f>
        <v>2.3818355942925424</v>
      </c>
      <c r="F333" s="47">
        <f>IF(OR($A333="",$B333="",$C333=""),"",B333*'MPTO_working_3-way'!$I332)</f>
        <v>3.5471972155343874</v>
      </c>
      <c r="G333" s="48">
        <f>IF(OR($A333="",$B333="",$C333=""),"",C333*'MPTO_working_3-way'!$I332)</f>
        <v>3.352970278660746</v>
      </c>
      <c r="H333" s="46">
        <f>IF(OR($A333="",$B333="",$C333=""),"",'MPTO_working_3-way'!E332)</f>
        <v>2.3709668248038702</v>
      </c>
      <c r="I333" s="47">
        <f>IF(OR($A333="",$B333="",$C333=""),"",'MPTO_working_3-way'!F332)</f>
        <v>3.561649816172356</v>
      </c>
      <c r="J333" s="48">
        <f>IF(OR($A333="",$B333="",$C333=""),"",'MPTO_working_3-way'!G332)</f>
        <v>3.3617697586950834</v>
      </c>
      <c r="K333" s="46">
        <f>IF(OR($A333="",$B333="",$C333=""),"",'OddsRatio_working_3-way'!H332)</f>
        <v>2.3756970582076695</v>
      </c>
      <c r="L333" s="47">
        <f>IF(OR($A333="",$B333="",$C333=""),"",'OddsRatio_working_3-way'!I332)</f>
        <v>3.554865965242815</v>
      </c>
      <c r="M333" s="48">
        <f>IF(OR($A333="",$B333="",$C333=""),"",'OddsRatio_working_3-way'!J332)</f>
        <v>3.3583378140702909</v>
      </c>
      <c r="N333" s="49">
        <f t="shared" si="68"/>
        <v>41.98442589388803</v>
      </c>
      <c r="O333" s="50">
        <f t="shared" si="69"/>
        <v>28.191271565636626</v>
      </c>
      <c r="P333" s="50">
        <f t="shared" si="70"/>
        <v>29.82430254047534</v>
      </c>
      <c r="Q333" t="s">
        <v>427</v>
      </c>
      <c r="R333" t="s">
        <v>96</v>
      </c>
      <c r="S333" t="s">
        <v>451</v>
      </c>
      <c r="T333" s="52">
        <v>100</v>
      </c>
      <c r="U333" s="52">
        <f t="shared" si="71"/>
        <v>57.081545064377686</v>
      </c>
      <c r="V333" s="52">
        <f t="shared" si="72"/>
        <v>71.181556195965413</v>
      </c>
      <c r="W333" s="52">
        <f t="shared" si="73"/>
        <v>69.512195121951223</v>
      </c>
      <c r="X333" s="52">
        <f t="shared" si="74"/>
        <v>59.306248682083364</v>
      </c>
      <c r="Y333" s="52">
        <f t="shared" si="75"/>
        <v>73.406259813671099</v>
      </c>
      <c r="Z333" s="52">
        <f t="shared" si="76"/>
        <v>71.736898739656894</v>
      </c>
      <c r="AA333" s="52">
        <f t="shared" si="77"/>
        <v>-2.2247036177056785</v>
      </c>
      <c r="AB333" s="52">
        <f t="shared" si="78"/>
        <v>-2.2247036177056856</v>
      </c>
      <c r="AC333" s="52">
        <f t="shared" si="79"/>
        <v>-2.2247036177056714</v>
      </c>
      <c r="AF333">
        <v>1.97</v>
      </c>
      <c r="AG333">
        <v>1.93</v>
      </c>
    </row>
    <row r="334" spans="1:33" ht="15" x14ac:dyDescent="0.25">
      <c r="A334">
        <v>3.17</v>
      </c>
      <c r="B334">
        <v>3.5</v>
      </c>
      <c r="C334">
        <v>2.37</v>
      </c>
      <c r="D334" s="45">
        <f t="shared" si="80"/>
        <v>2.3112627233539129E-2</v>
      </c>
      <c r="E334" s="46">
        <f>IF(OR($A334="",$B334="",$C334=""),"",A334*'MPTO_working_3-way'!$I333)</f>
        <v>3.2432670283303189</v>
      </c>
      <c r="F334" s="47">
        <f>IF(OR($A334="",$B334="",$C334=""),"",B334*'MPTO_working_3-way'!$I333)</f>
        <v>3.580894195317387</v>
      </c>
      <c r="G334" s="48">
        <f>IF(OR($A334="",$B334="",$C334=""),"",C334*'MPTO_working_3-way'!$I333)</f>
        <v>2.4247769265434878</v>
      </c>
      <c r="H334" s="46">
        <f>IF(OR($A334="",$B334="",$C334=""),"",'MPTO_working_3-way'!E333)</f>
        <v>3.2493569082165394</v>
      </c>
      <c r="I334" s="47">
        <f>IF(OR($A334="",$B334="",$C334=""),"",'MPTO_working_3-way'!F333)</f>
        <v>3.596991922374543</v>
      </c>
      <c r="J334" s="48">
        <f>IF(OR($A334="",$B334="",$C334=""),"",'MPTO_working_3-way'!G333)</f>
        <v>2.4140786020855485</v>
      </c>
      <c r="K334" s="46">
        <f>IF(OR($A334="",$B334="",$C334=""),"",'OddsRatio_working_3-way'!H333)</f>
        <v>3.2473025512760532</v>
      </c>
      <c r="L334" s="47">
        <f>IF(OR($A334="",$B334="",$C334=""),"",'OddsRatio_working_3-way'!I333)</f>
        <v>3.5890582387972958</v>
      </c>
      <c r="M334" s="48">
        <f>IF(OR($A334="",$B334="",$C334=""),"",'OddsRatio_working_3-way'!J333)</f>
        <v>2.4188039148609186</v>
      </c>
      <c r="N334" s="49">
        <f t="shared" si="68"/>
        <v>30.833107211490219</v>
      </c>
      <c r="O334" s="50">
        <f t="shared" si="69"/>
        <v>27.925985674406849</v>
      </c>
      <c r="P334" s="50">
        <f t="shared" si="70"/>
        <v>41.240907114102946</v>
      </c>
      <c r="Q334" t="s">
        <v>95</v>
      </c>
      <c r="R334" t="s">
        <v>141</v>
      </c>
      <c r="S334" t="s">
        <v>451</v>
      </c>
      <c r="T334" s="52">
        <v>100</v>
      </c>
      <c r="U334" s="52">
        <f t="shared" si="71"/>
        <v>68.454258675078862</v>
      </c>
      <c r="V334" s="52">
        <f t="shared" si="72"/>
        <v>71.428571428571431</v>
      </c>
      <c r="W334" s="52">
        <f t="shared" si="73"/>
        <v>57.805907172995774</v>
      </c>
      <c r="X334" s="52">
        <f t="shared" si="74"/>
        <v>70.765521398432782</v>
      </c>
      <c r="Y334" s="52">
        <f t="shared" si="75"/>
        <v>73.739834151925351</v>
      </c>
      <c r="Z334" s="52">
        <f t="shared" si="76"/>
        <v>60.117169896349701</v>
      </c>
      <c r="AA334" s="52">
        <f t="shared" si="77"/>
        <v>-2.31126272335392</v>
      </c>
      <c r="AB334" s="52">
        <f t="shared" si="78"/>
        <v>-2.31126272335392</v>
      </c>
      <c r="AC334" s="52">
        <f t="shared" si="79"/>
        <v>-2.3112627233539271</v>
      </c>
      <c r="AF334">
        <v>1.96</v>
      </c>
      <c r="AG334">
        <v>1.94</v>
      </c>
    </row>
    <row r="335" spans="1:33" ht="15" x14ac:dyDescent="0.25">
      <c r="A335">
        <v>1.25</v>
      </c>
      <c r="B335">
        <v>6.81</v>
      </c>
      <c r="C335">
        <v>12.28</v>
      </c>
      <c r="D335" s="45">
        <f t="shared" si="80"/>
        <v>2.8276102876111597E-2</v>
      </c>
      <c r="E335" s="46">
        <f>IF(OR($A335="",$B335="",$C335=""),"",A335*'MPTO_working_3-way'!$I334)</f>
        <v>1.2853451285951394</v>
      </c>
      <c r="F335" s="47">
        <f>IF(OR($A335="",$B335="",$C335=""),"",B335*'MPTO_working_3-way'!$I334)</f>
        <v>7.0025602605863195</v>
      </c>
      <c r="G335" s="48">
        <f>IF(OR($A335="",$B335="",$C335=""),"",C335*'MPTO_working_3-way'!$I334)</f>
        <v>12.62723054331865</v>
      </c>
      <c r="H335" s="46">
        <f>IF(OR($A335="",$B335="",$C335=""),"",'MPTO_working_3-way'!E334)</f>
        <v>1.2649027163903865</v>
      </c>
      <c r="I335" s="47">
        <f>IF(OR($A335="",$B335="",$C335=""),"",'MPTO_working_3-way'!F334)</f>
        <v>7.2770929730683029</v>
      </c>
      <c r="J335" s="48">
        <f>IF(OR($A335="",$B335="",$C335=""),"",'MPTO_working_3-way'!G334)</f>
        <v>13.887373404128127</v>
      </c>
      <c r="K335" s="46">
        <f>IF(OR($A335="",$B335="",$C335=""),"",'OddsRatio_working_3-way'!H334)</f>
        <v>1.2705474396483376</v>
      </c>
      <c r="L335" s="47">
        <f>IF(OR($A335="",$B335="",$C335=""),"",'OddsRatio_working_3-way'!I334)</f>
        <v>7.2875224974273678</v>
      </c>
      <c r="M335" s="48">
        <f>IF(OR($A335="",$B335="",$C335=""),"",'OddsRatio_working_3-way'!J334)</f>
        <v>13.207100476932995</v>
      </c>
      <c r="N335" s="49">
        <f t="shared" si="68"/>
        <v>77.800115918514678</v>
      </c>
      <c r="O335" s="50">
        <f t="shared" si="69"/>
        <v>14.280491174470388</v>
      </c>
      <c r="P335" s="50">
        <f t="shared" si="70"/>
        <v>7.91939290701493</v>
      </c>
      <c r="Q335" t="s">
        <v>143</v>
      </c>
      <c r="R335" t="s">
        <v>428</v>
      </c>
      <c r="S335" t="s">
        <v>451</v>
      </c>
      <c r="T335" s="52">
        <v>100</v>
      </c>
      <c r="U335" s="52">
        <f t="shared" si="71"/>
        <v>20</v>
      </c>
      <c r="V335" s="52">
        <f t="shared" si="72"/>
        <v>85.31571218795888</v>
      </c>
      <c r="W335" s="52">
        <f t="shared" si="73"/>
        <v>91.856677524429983</v>
      </c>
      <c r="X335" s="52">
        <f t="shared" si="74"/>
        <v>22.827610287611151</v>
      </c>
      <c r="Y335" s="52">
        <f t="shared" si="75"/>
        <v>88.143322475570045</v>
      </c>
      <c r="Z335" s="52">
        <f t="shared" si="76"/>
        <v>94.68428781204112</v>
      </c>
      <c r="AA335" s="52">
        <f t="shared" si="77"/>
        <v>-2.8276102876111509</v>
      </c>
      <c r="AB335" s="52">
        <f t="shared" si="78"/>
        <v>-2.8276102876111651</v>
      </c>
      <c r="AC335" s="52">
        <f t="shared" si="79"/>
        <v>-2.8276102876111366</v>
      </c>
      <c r="AF335">
        <v>1.4</v>
      </c>
      <c r="AG335">
        <v>3.09</v>
      </c>
    </row>
    <row r="336" spans="1:33" ht="15" x14ac:dyDescent="0.25">
      <c r="A336">
        <v>3.65</v>
      </c>
      <c r="B336">
        <v>4.0599999999999996</v>
      </c>
      <c r="C336">
        <v>1.99</v>
      </c>
      <c r="D336" s="45">
        <f t="shared" si="80"/>
        <v>2.2790584273008285E-2</v>
      </c>
      <c r="E336" s="46">
        <f>IF(OR($A336="",$B336="",$C336=""),"",A336*'MPTO_working_3-way'!$I335)</f>
        <v>3.7331856325964803</v>
      </c>
      <c r="F336" s="47">
        <f>IF(OR($A336="",$B336="",$C336=""),"",B336*'MPTO_working_3-way'!$I335)</f>
        <v>4.1525297721484131</v>
      </c>
      <c r="G336" s="48">
        <f>IF(OR($A336="",$B336="",$C336=""),"",C336*'MPTO_working_3-way'!$I335)</f>
        <v>2.0353532627032864</v>
      </c>
      <c r="H336" s="46">
        <f>IF(OR($A336="",$B336="",$C336=""),"",'MPTO_working_3-way'!E335)</f>
        <v>3.7540956059358126</v>
      </c>
      <c r="I336" s="47">
        <f>IF(OR($A336="",$B336="",$C336=""),"",'MPTO_working_3-way'!F335)</f>
        <v>4.189208846688742</v>
      </c>
      <c r="J336" s="48">
        <f>IF(OR($A336="",$B336="",$C336=""),"",'MPTO_working_3-way'!G335)</f>
        <v>2.0205461196562928</v>
      </c>
      <c r="K336" s="46">
        <f>IF(OR($A336="",$B336="",$C336=""),"",'OddsRatio_working_3-way'!H335)</f>
        <v>3.7474307149070212</v>
      </c>
      <c r="L336" s="47">
        <f>IF(OR($A336="",$B336="",$C336=""),"",'OddsRatio_working_3-way'!I335)</f>
        <v>4.1725049009869748</v>
      </c>
      <c r="M336" s="48">
        <f>IF(OR($A336="",$B336="",$C336=""),"",'OddsRatio_working_3-way'!J335)</f>
        <v>2.0263986444369628</v>
      </c>
      <c r="N336" s="49">
        <f t="shared" si="68"/>
        <v>26.786774042749293</v>
      </c>
      <c r="O336" s="50">
        <f t="shared" si="69"/>
        <v>24.081705728087421</v>
      </c>
      <c r="P336" s="50">
        <f t="shared" si="70"/>
        <v>49.131520229163279</v>
      </c>
      <c r="Q336" t="s">
        <v>101</v>
      </c>
      <c r="R336" t="s">
        <v>52</v>
      </c>
      <c r="S336" t="s">
        <v>451</v>
      </c>
      <c r="T336" s="52">
        <v>100</v>
      </c>
      <c r="U336" s="52">
        <f t="shared" si="71"/>
        <v>72.602739726027394</v>
      </c>
      <c r="V336" s="52">
        <f t="shared" si="72"/>
        <v>75.369458128078819</v>
      </c>
      <c r="W336" s="52">
        <f t="shared" si="73"/>
        <v>49.748743718592962</v>
      </c>
      <c r="X336" s="52">
        <f t="shared" si="74"/>
        <v>74.881798153328219</v>
      </c>
      <c r="Y336" s="52">
        <f t="shared" si="75"/>
        <v>77.648516555379629</v>
      </c>
      <c r="Z336" s="52">
        <f t="shared" si="76"/>
        <v>52.027802145893787</v>
      </c>
      <c r="AA336" s="52">
        <f t="shared" si="77"/>
        <v>-2.279058427300825</v>
      </c>
      <c r="AB336" s="52">
        <f t="shared" si="78"/>
        <v>-2.2790584273008108</v>
      </c>
      <c r="AC336" s="52">
        <f t="shared" si="79"/>
        <v>-2.279058427300825</v>
      </c>
      <c r="AF336">
        <v>1.6</v>
      </c>
      <c r="AG336">
        <v>2.4700000000000002</v>
      </c>
    </row>
    <row r="337" spans="1:33" ht="15" x14ac:dyDescent="0.25">
      <c r="A337">
        <v>2.2799999999999998</v>
      </c>
      <c r="B337">
        <v>3.84</v>
      </c>
      <c r="C337">
        <v>3.09</v>
      </c>
      <c r="D337" s="45">
        <f t="shared" si="80"/>
        <v>2.2637753363992541E-2</v>
      </c>
      <c r="E337" s="46">
        <f>IF(OR($A337="",$B337="",$C337=""),"",A337*'MPTO_working_3-way'!$I336)</f>
        <v>2.3316140776699026</v>
      </c>
      <c r="F337" s="47">
        <f>IF(OR($A337="",$B337="",$C337=""),"",B337*'MPTO_working_3-way'!$I336)</f>
        <v>3.926928972917731</v>
      </c>
      <c r="G337" s="48">
        <f>IF(OR($A337="",$B337="",$C337=""),"",C337*'MPTO_working_3-way'!$I336)</f>
        <v>3.1599506578947367</v>
      </c>
      <c r="H337" s="46">
        <f>IF(OR($A337="",$B337="",$C337=""),"",'MPTO_working_3-way'!E336)</f>
        <v>2.3199133967490853</v>
      </c>
      <c r="I337" s="47">
        <f>IF(OR($A337="",$B337="",$C337=""),"",'MPTO_working_3-way'!F336)</f>
        <v>3.9545894668893222</v>
      </c>
      <c r="J337" s="48">
        <f>IF(OR($A337="",$B337="",$C337=""),"",'MPTO_working_3-way'!G336)</f>
        <v>3.1637692467456651</v>
      </c>
      <c r="K337" s="46">
        <f>IF(OR($A337="",$B337="",$C337=""),"",'OddsRatio_working_3-way'!H336)</f>
        <v>2.3250664268713646</v>
      </c>
      <c r="L337" s="47">
        <f>IF(OR($A337="",$B337="",$C337=""),"",'OddsRatio_working_3-way'!I336)</f>
        <v>3.9399911346208403</v>
      </c>
      <c r="M337" s="48">
        <f>IF(OR($A337="",$B337="",$C337=""),"",'OddsRatio_working_3-way'!J336)</f>
        <v>3.1635850251259008</v>
      </c>
      <c r="N337" s="49">
        <f t="shared" si="68"/>
        <v>42.888744307091741</v>
      </c>
      <c r="O337" s="50">
        <f t="shared" si="69"/>
        <v>25.465191932335717</v>
      </c>
      <c r="P337" s="50">
        <f t="shared" si="70"/>
        <v>31.646063760572545</v>
      </c>
      <c r="Q337" t="s">
        <v>98</v>
      </c>
      <c r="R337" t="s">
        <v>102</v>
      </c>
      <c r="S337" t="s">
        <v>451</v>
      </c>
      <c r="T337" s="52">
        <v>100</v>
      </c>
      <c r="U337" s="52">
        <f t="shared" si="71"/>
        <v>56.140350877192972</v>
      </c>
      <c r="V337" s="52">
        <f t="shared" si="72"/>
        <v>73.958333333333343</v>
      </c>
      <c r="W337" s="52">
        <f t="shared" si="73"/>
        <v>67.637540453074436</v>
      </c>
      <c r="X337" s="52">
        <f t="shared" si="74"/>
        <v>58.404126213592235</v>
      </c>
      <c r="Y337" s="52">
        <f t="shared" si="75"/>
        <v>76.222108669732592</v>
      </c>
      <c r="Z337" s="52">
        <f t="shared" si="76"/>
        <v>69.901315789473699</v>
      </c>
      <c r="AA337" s="52">
        <f t="shared" si="77"/>
        <v>-2.263775336399263</v>
      </c>
      <c r="AB337" s="52">
        <f t="shared" si="78"/>
        <v>-2.2637753363992488</v>
      </c>
      <c r="AC337" s="52">
        <f t="shared" si="79"/>
        <v>-2.263775336399263</v>
      </c>
      <c r="AF337">
        <v>1.49</v>
      </c>
      <c r="AG337">
        <v>2.75</v>
      </c>
    </row>
    <row r="338" spans="1:33" ht="15" x14ac:dyDescent="0.25">
      <c r="A338">
        <v>2.94</v>
      </c>
      <c r="B338">
        <v>3.56</v>
      </c>
      <c r="C338">
        <v>2.5</v>
      </c>
      <c r="D338" s="45">
        <f t="shared" si="80"/>
        <v>2.1034930826262954E-2</v>
      </c>
      <c r="E338" s="46">
        <f>IF(OR($A338="",$B338="",$C338=""),"",A338*'MPTO_working_3-way'!$I337)</f>
        <v>3.0018426966292129</v>
      </c>
      <c r="F338" s="47">
        <f>IF(OR($A338="",$B338="",$C338=""),"",B338*'MPTO_working_3-way'!$I337)</f>
        <v>3.6348843537414961</v>
      </c>
      <c r="G338" s="48">
        <f>IF(OR($A338="",$B338="",$C338=""),"",C338*'MPTO_working_3-way'!$I337)</f>
        <v>2.5525873270656572</v>
      </c>
      <c r="H338" s="46">
        <f>IF(OR($A338="",$B338="",$C338=""),"",'MPTO_working_3-way'!E337)</f>
        <v>3.0018814819347135</v>
      </c>
      <c r="I338" s="47">
        <f>IF(OR($A338="",$B338="",$C338=""),"",'MPTO_working_3-way'!F337)</f>
        <v>3.6511376955850334</v>
      </c>
      <c r="J338" s="48">
        <f>IF(OR($A338="",$B338="",$C338=""),"",'MPTO_working_3-way'!G337)</f>
        <v>2.5446046523689732</v>
      </c>
      <c r="K338" s="46">
        <f>IF(OR($A338="",$B338="",$C338=""),"",'OddsRatio_working_3-way'!H337)</f>
        <v>3.0025276635746336</v>
      </c>
      <c r="L338" s="47">
        <f>IF(OR($A338="",$B338="",$C338=""),"",'OddsRatio_working_3-way'!I337)</f>
        <v>3.6425107313149803</v>
      </c>
      <c r="M338" s="48">
        <f>IF(OR($A338="",$B338="",$C338=""),"",'OddsRatio_working_3-way'!J337)</f>
        <v>2.548346131629871</v>
      </c>
      <c r="N338" s="49">
        <f t="shared" si="68"/>
        <v>33.31287149466246</v>
      </c>
      <c r="O338" s="50">
        <f t="shared" si="69"/>
        <v>27.511191627614501</v>
      </c>
      <c r="P338" s="50">
        <f t="shared" si="70"/>
        <v>39.175936877723053</v>
      </c>
      <c r="Q338" t="s">
        <v>51</v>
      </c>
      <c r="R338" t="s">
        <v>97</v>
      </c>
      <c r="S338" t="s">
        <v>451</v>
      </c>
      <c r="T338" s="52">
        <v>100</v>
      </c>
      <c r="U338" s="52">
        <f t="shared" si="71"/>
        <v>65.986394557823132</v>
      </c>
      <c r="V338" s="52">
        <f t="shared" si="72"/>
        <v>71.910112359550567</v>
      </c>
      <c r="W338" s="52">
        <f t="shared" si="73"/>
        <v>60</v>
      </c>
      <c r="X338" s="52">
        <f t="shared" si="74"/>
        <v>68.089887640449447</v>
      </c>
      <c r="Y338" s="52">
        <f t="shared" si="75"/>
        <v>74.013605442176882</v>
      </c>
      <c r="Z338" s="52">
        <f t="shared" si="76"/>
        <v>62.103493082626301</v>
      </c>
      <c r="AA338" s="52">
        <f t="shared" si="77"/>
        <v>-2.103493082626315</v>
      </c>
      <c r="AB338" s="52">
        <f t="shared" si="78"/>
        <v>-2.103493082626315</v>
      </c>
      <c r="AC338" s="52">
        <f t="shared" si="79"/>
        <v>-2.1034930826263007</v>
      </c>
      <c r="AD338" s="42" t="s">
        <v>455</v>
      </c>
      <c r="AE338" s="42" t="s">
        <v>458</v>
      </c>
      <c r="AF338">
        <v>1.94</v>
      </c>
      <c r="AG338">
        <v>1.96</v>
      </c>
    </row>
    <row r="339" spans="1:33" ht="15" x14ac:dyDescent="0.25">
      <c r="A339">
        <v>2.29</v>
      </c>
      <c r="B339">
        <v>3.72</v>
      </c>
      <c r="C339">
        <v>3.11</v>
      </c>
      <c r="D339" s="45">
        <f t="shared" si="80"/>
        <v>2.7041835368627476E-2</v>
      </c>
      <c r="E339" s="46">
        <f>IF(OR($A339="",$B339="",$C339=""),"",A339*'MPTO_working_3-way'!$I338)</f>
        <v>2.351925802994157</v>
      </c>
      <c r="F339" s="47">
        <f>IF(OR($A339="",$B339="",$C339=""),"",B339*'MPTO_working_3-way'!$I338)</f>
        <v>3.8205956275712945</v>
      </c>
      <c r="G339" s="48">
        <f>IF(OR($A339="",$B339="",$C339=""),"",C339*'MPTO_working_3-way'!$I338)</f>
        <v>3.1941001079964315</v>
      </c>
      <c r="H339" s="46">
        <f>IF(OR($A339="",$B339="",$C339=""),"",'MPTO_working_3-way'!E338)</f>
        <v>2.3382663402446191</v>
      </c>
      <c r="I339" s="47">
        <f>IF(OR($A339="",$B339="",$C339=""),"",'MPTO_working_3-way'!F338)</f>
        <v>3.8490664172696101</v>
      </c>
      <c r="J339" s="48">
        <f>IF(OR($A339="",$B339="",$C339=""),"",'MPTO_working_3-way'!G338)</f>
        <v>3.1996983248931725</v>
      </c>
      <c r="K339" s="46">
        <f>IF(OR($A339="",$B339="",$C339=""),"",'OddsRatio_working_3-way'!H338)</f>
        <v>2.3442440984474038</v>
      </c>
      <c r="L339" s="47">
        <f>IF(OR($A339="",$B339="",$C339=""),"",'OddsRatio_working_3-way'!I338)</f>
        <v>3.8343751533154555</v>
      </c>
      <c r="M339" s="48">
        <f>IF(OR($A339="",$B339="",$C339=""),"",'OddsRatio_working_3-way'!J338)</f>
        <v>3.1987248431969153</v>
      </c>
      <c r="N339" s="49">
        <f t="shared" si="68"/>
        <v>42.518348101242559</v>
      </c>
      <c r="O339" s="50">
        <f t="shared" si="69"/>
        <v>26.173929341893942</v>
      </c>
      <c r="P339" s="50">
        <f t="shared" si="70"/>
        <v>31.307722556863492</v>
      </c>
      <c r="Q339" t="s">
        <v>429</v>
      </c>
      <c r="R339" t="s">
        <v>430</v>
      </c>
      <c r="S339" t="s">
        <v>451</v>
      </c>
      <c r="T339" s="52">
        <v>100</v>
      </c>
      <c r="U339" s="52">
        <f t="shared" si="71"/>
        <v>56.331877729257641</v>
      </c>
      <c r="V339" s="52">
        <f t="shared" si="72"/>
        <v>73.118279569892465</v>
      </c>
      <c r="W339" s="52">
        <f t="shared" si="73"/>
        <v>67.845659163987136</v>
      </c>
      <c r="X339" s="52">
        <f t="shared" si="74"/>
        <v>59.036061266120385</v>
      </c>
      <c r="Y339" s="52">
        <f t="shared" si="75"/>
        <v>75.822463106755222</v>
      </c>
      <c r="Z339" s="52">
        <f t="shared" si="76"/>
        <v>70.549842700849879</v>
      </c>
      <c r="AA339" s="52">
        <f t="shared" si="77"/>
        <v>-2.7041835368627432</v>
      </c>
      <c r="AB339" s="52">
        <f t="shared" si="78"/>
        <v>-2.7041835368627574</v>
      </c>
      <c r="AC339" s="52">
        <f t="shared" si="79"/>
        <v>-2.7041835368627432</v>
      </c>
      <c r="AF339">
        <v>1.71</v>
      </c>
      <c r="AG339">
        <v>2.2200000000000002</v>
      </c>
    </row>
    <row r="340" spans="1:33" ht="15" x14ac:dyDescent="0.25">
      <c r="A340">
        <v>25.71</v>
      </c>
      <c r="B340">
        <v>11.26</v>
      </c>
      <c r="C340">
        <v>1.1000000000000001</v>
      </c>
      <c r="D340" s="45">
        <f t="shared" si="80"/>
        <v>3.6796227255738501E-2</v>
      </c>
      <c r="E340" s="46">
        <f>IF(OR($A340="",$B340="",$C340=""),"",A340*'MPTO_working_3-way'!$I339)</f>
        <v>26.656031002745038</v>
      </c>
      <c r="F340" s="47">
        <f>IF(OR($A340="",$B340="",$C340=""),"",B340*'MPTO_working_3-way'!$I339)</f>
        <v>11.674325518899614</v>
      </c>
      <c r="G340" s="48">
        <f>IF(OR($A340="",$B340="",$C340=""),"",C340*'MPTO_working_3-way'!$I339)</f>
        <v>1.1404758499813124</v>
      </c>
      <c r="H340" s="46">
        <f>IF(OR($A340="",$B340="",$C340=""),"",'MPTO_working_3-way'!E339)</f>
        <v>37.551686565415913</v>
      </c>
      <c r="I340" s="47">
        <f>IF(OR($A340="",$B340="",$C340=""),"",'MPTO_working_3-way'!F339)</f>
        <v>13.064289510110438</v>
      </c>
      <c r="J340" s="48">
        <f>IF(OR($A340="",$B340="",$C340=""),"",'MPTO_working_3-way'!G339)</f>
        <v>1.1150441195011578</v>
      </c>
      <c r="K340" s="46">
        <f>IF(OR($A340="",$B340="",$C340=""),"",'OddsRatio_working_3-way'!H339)</f>
        <v>30.742842738606871</v>
      </c>
      <c r="L340" s="47">
        <f>IF(OR($A340="",$B340="",$C340=""),"",'OddsRatio_working_3-way'!I339)</f>
        <v>13.349719405022523</v>
      </c>
      <c r="M340" s="48">
        <f>IF(OR($A340="",$B340="",$C340=""),"",'OddsRatio_working_3-way'!J339)</f>
        <v>1.1203676355265353</v>
      </c>
      <c r="N340" s="49">
        <f t="shared" si="68"/>
        <v>3.7514962369942473</v>
      </c>
      <c r="O340" s="50">
        <f t="shared" si="69"/>
        <v>8.5658053510765644</v>
      </c>
      <c r="P340" s="50">
        <f t="shared" si="70"/>
        <v>87.682698411929181</v>
      </c>
      <c r="Q340" t="s">
        <v>431</v>
      </c>
      <c r="R340" t="s">
        <v>432</v>
      </c>
      <c r="S340" t="s">
        <v>451</v>
      </c>
      <c r="T340" s="52">
        <v>100</v>
      </c>
      <c r="U340" s="52">
        <f t="shared" si="71"/>
        <v>96.110462854920272</v>
      </c>
      <c r="V340" s="52">
        <f t="shared" si="72"/>
        <v>91.119005328596799</v>
      </c>
      <c r="W340" s="52">
        <f t="shared" si="73"/>
        <v>9.0909090909091042</v>
      </c>
      <c r="X340" s="52">
        <f t="shared" si="74"/>
        <v>99.790085580494107</v>
      </c>
      <c r="Y340" s="52">
        <f t="shared" si="75"/>
        <v>94.798628054170635</v>
      </c>
      <c r="Z340" s="52">
        <f t="shared" si="76"/>
        <v>12.770531816482933</v>
      </c>
      <c r="AA340" s="52">
        <f t="shared" si="77"/>
        <v>-3.6796227255738359</v>
      </c>
      <c r="AB340" s="52">
        <f t="shared" si="78"/>
        <v>-3.6796227255738359</v>
      </c>
      <c r="AC340" s="52">
        <f t="shared" si="79"/>
        <v>-3.6796227255738287</v>
      </c>
      <c r="AF340">
        <v>2.0099999999999998</v>
      </c>
      <c r="AG340">
        <v>1.87</v>
      </c>
    </row>
    <row r="341" spans="1:33" ht="15" x14ac:dyDescent="0.25">
      <c r="A341">
        <v>1.87</v>
      </c>
      <c r="B341">
        <v>4.1900000000000004</v>
      </c>
      <c r="C341">
        <v>3.91</v>
      </c>
      <c r="D341" s="45">
        <f t="shared" si="80"/>
        <v>2.9177318478968317E-2</v>
      </c>
      <c r="E341" s="46">
        <f>IF(OR($A341="",$B341="",$C341=""),"",A341*'MPTO_working_3-way'!$I340)</f>
        <v>1.9245615855556708</v>
      </c>
      <c r="F341" s="47">
        <f>IF(OR($A341="",$B341="",$C341=""),"",B341*'MPTO_working_3-way'!$I340)</f>
        <v>4.3122529644268779</v>
      </c>
      <c r="G341" s="48">
        <f>IF(OR($A341="",$B341="",$C341=""),"",C341*'MPTO_working_3-way'!$I340)</f>
        <v>4.0240833152527662</v>
      </c>
      <c r="H341" s="46">
        <f>IF(OR($A341="",$B341="",$C341=""),"",'MPTO_working_3-way'!E340)</f>
        <v>1.9046400605386118</v>
      </c>
      <c r="I341" s="47">
        <f>IF(OR($A341="",$B341="",$C341=""),"",'MPTO_working_3-way'!F340)</f>
        <v>4.3680003296386332</v>
      </c>
      <c r="J341" s="48">
        <f>IF(OR($A341="",$B341="",$C341=""),"",'MPTO_working_3-way'!G340)</f>
        <v>4.0645664034571336</v>
      </c>
      <c r="K341" s="46">
        <f>IF(OR($A341="",$B341="",$C341=""),"",'OddsRatio_working_3-way'!H340)</f>
        <v>1.9121478177363991</v>
      </c>
      <c r="L341" s="47">
        <f>IF(OR($A341="",$B341="",$C341=""),"",'OddsRatio_working_3-way'!I340)</f>
        <v>4.3445419983667959</v>
      </c>
      <c r="M341" s="48">
        <f>IF(OR($A341="",$B341="",$C341=""),"",'OddsRatio_working_3-way'!J340)</f>
        <v>4.0509771834631261</v>
      </c>
      <c r="N341" s="49">
        <f t="shared" si="68"/>
        <v>51.959885695799855</v>
      </c>
      <c r="O341" s="50">
        <f t="shared" si="69"/>
        <v>23.189734188817596</v>
      </c>
      <c r="P341" s="50">
        <f t="shared" si="70"/>
        <v>24.850380115382542</v>
      </c>
      <c r="Q341" t="s">
        <v>433</v>
      </c>
      <c r="R341" t="s">
        <v>434</v>
      </c>
      <c r="S341" t="s">
        <v>451</v>
      </c>
      <c r="T341" s="52">
        <v>100</v>
      </c>
      <c r="U341" s="52">
        <f t="shared" si="71"/>
        <v>46.524064171122987</v>
      </c>
      <c r="V341" s="52">
        <f t="shared" si="72"/>
        <v>76.133651551312653</v>
      </c>
      <c r="W341" s="52">
        <f t="shared" si="73"/>
        <v>74.424552429667528</v>
      </c>
      <c r="X341" s="52">
        <f t="shared" si="74"/>
        <v>49.441796019019833</v>
      </c>
      <c r="Y341" s="52">
        <f t="shared" si="75"/>
        <v>79.05138339920947</v>
      </c>
      <c r="Z341" s="52">
        <f t="shared" si="76"/>
        <v>77.342284277564346</v>
      </c>
      <c r="AA341" s="52">
        <f t="shared" si="77"/>
        <v>-2.9177318478968459</v>
      </c>
      <c r="AB341" s="52">
        <f t="shared" si="78"/>
        <v>-2.9177318478968175</v>
      </c>
      <c r="AC341" s="52">
        <f t="shared" si="79"/>
        <v>-2.9177318478968175</v>
      </c>
      <c r="AF341">
        <v>1.58</v>
      </c>
      <c r="AG341">
        <v>2.5</v>
      </c>
    </row>
    <row r="342" spans="1:33" ht="15" x14ac:dyDescent="0.25">
      <c r="A342">
        <v>1.35</v>
      </c>
      <c r="B342">
        <v>5.56</v>
      </c>
      <c r="C342">
        <v>8.83</v>
      </c>
      <c r="D342" s="45">
        <f t="shared" si="80"/>
        <v>3.3847138974362201E-2</v>
      </c>
      <c r="E342" s="46">
        <f>IF(OR($A342="",$B342="",$C342=""),"",A342*'MPTO_working_3-way'!$I341)</f>
        <v>1.395693637615389</v>
      </c>
      <c r="F342" s="47">
        <f>IF(OR($A342="",$B342="",$C342=""),"",B342*'MPTO_working_3-way'!$I341)</f>
        <v>5.7481900926974534</v>
      </c>
      <c r="G342" s="48">
        <f>IF(OR($A342="",$B342="",$C342=""),"",C342*'MPTO_working_3-way'!$I341)</f>
        <v>9.1288702371436177</v>
      </c>
      <c r="H342" s="46">
        <f>IF(OR($A342="",$B342="",$C342=""),"",'MPTO_working_3-way'!E341)</f>
        <v>1.3708801671912538</v>
      </c>
      <c r="I342" s="47">
        <f>IF(OR($A342="",$B342="",$C342=""),"",'MPTO_working_3-way'!F341)</f>
        <v>5.9321222094994415</v>
      </c>
      <c r="J342" s="48">
        <f>IF(OR($A342="",$B342="",$C342=""),"",'MPTO_working_3-way'!G341)</f>
        <v>9.807007558195739</v>
      </c>
      <c r="K342" s="46">
        <f>IF(OR($A342="",$B342="",$C342=""),"",'OddsRatio_working_3-way'!H341)</f>
        <v>1.3781916697232073</v>
      </c>
      <c r="L342" s="47">
        <f>IF(OR($A342="",$B342="",$C342=""),"",'OddsRatio_working_3-way'!I341)</f>
        <v>5.9272971826794985</v>
      </c>
      <c r="M342" s="48">
        <f>IF(OR($A342="",$B342="",$C342=""),"",'OddsRatio_working_3-way'!J341)</f>
        <v>9.460687925522036</v>
      </c>
      <c r="N342" s="49">
        <f t="shared" si="68"/>
        <v>71.648961709716545</v>
      </c>
      <c r="O342" s="50">
        <f t="shared" si="69"/>
        <v>17.396780271244126</v>
      </c>
      <c r="P342" s="50">
        <f t="shared" si="70"/>
        <v>10.954258019039337</v>
      </c>
      <c r="Q342" t="s">
        <v>435</v>
      </c>
      <c r="R342" t="s">
        <v>436</v>
      </c>
      <c r="S342" t="s">
        <v>451</v>
      </c>
      <c r="T342" s="52">
        <v>100</v>
      </c>
      <c r="U342" s="52">
        <f t="shared" si="71"/>
        <v>25.925925925925924</v>
      </c>
      <c r="V342" s="52">
        <f t="shared" si="72"/>
        <v>82.014388489208642</v>
      </c>
      <c r="W342" s="52">
        <f t="shared" si="73"/>
        <v>88.67497168742922</v>
      </c>
      <c r="X342" s="52">
        <f t="shared" si="74"/>
        <v>29.310639823362152</v>
      </c>
      <c r="Y342" s="52">
        <f t="shared" si="75"/>
        <v>85.399102386644856</v>
      </c>
      <c r="Z342" s="52">
        <f t="shared" si="76"/>
        <v>92.059685584865434</v>
      </c>
      <c r="AA342" s="52">
        <f t="shared" si="77"/>
        <v>-3.3847138974362281</v>
      </c>
      <c r="AB342" s="52">
        <f t="shared" si="78"/>
        <v>-3.3847138974362139</v>
      </c>
      <c r="AC342" s="52">
        <f t="shared" si="79"/>
        <v>-3.3847138974362139</v>
      </c>
      <c r="AF342">
        <v>1.48</v>
      </c>
      <c r="AG342">
        <v>2.75</v>
      </c>
    </row>
    <row r="343" spans="1:33" ht="15" x14ac:dyDescent="0.25">
      <c r="A343">
        <v>2.29</v>
      </c>
      <c r="B343">
        <v>3.5</v>
      </c>
      <c r="C343">
        <v>3.28</v>
      </c>
      <c r="D343" s="45">
        <f t="shared" si="80"/>
        <v>2.7273557202197152E-2</v>
      </c>
      <c r="E343" s="46">
        <f>IF(OR($A343="",$B343="",$C343=""),"",A343*'MPTO_working_3-way'!$I342)</f>
        <v>2.3524564459930315</v>
      </c>
      <c r="F343" s="47">
        <f>IF(OR($A343="",$B343="",$C343=""),"",B343*'MPTO_working_3-way'!$I342)</f>
        <v>3.5954574502076899</v>
      </c>
      <c r="G343" s="48">
        <f>IF(OR($A343="",$B343="",$C343=""),"",C343*'MPTO_working_3-way'!$I342)</f>
        <v>3.3694572676232064</v>
      </c>
      <c r="H343" s="46">
        <f>IF(OR($A343="",$B343="",$C343=""),"",'MPTO_working_3-way'!E342)</f>
        <v>2.3386887287607867</v>
      </c>
      <c r="I343" s="47">
        <f>IF(OR($A343="",$B343="",$C343=""),"",'MPTO_working_3-way'!F342)</f>
        <v>3.6150270894639864</v>
      </c>
      <c r="J343" s="48">
        <f>IF(OR($A343="",$B343="",$C343=""),"",'MPTO_working_3-way'!G342)</f>
        <v>3.380812757201646</v>
      </c>
      <c r="K343" s="46">
        <f>IF(OR($A343="",$B343="",$C343=""),"",'OddsRatio_working_3-way'!H342)</f>
        <v>2.3446130498938453</v>
      </c>
      <c r="L343" s="47">
        <f>IF(OR($A343="",$B343="",$C343=""),"",'OddsRatio_working_3-way'!I342)</f>
        <v>3.60583924398032</v>
      </c>
      <c r="M343" s="48">
        <f>IF(OR($A343="",$B343="",$C343=""),"",'OddsRatio_working_3-way'!J342)</f>
        <v>3.3765253905100523</v>
      </c>
      <c r="N343" s="49">
        <f t="shared" si="68"/>
        <v>42.508757248335563</v>
      </c>
      <c r="O343" s="50">
        <f t="shared" si="69"/>
        <v>27.812872599625273</v>
      </c>
      <c r="P343" s="50">
        <f t="shared" si="70"/>
        <v>29.678370152039165</v>
      </c>
      <c r="Q343" t="s">
        <v>174</v>
      </c>
      <c r="R343" t="s">
        <v>106</v>
      </c>
      <c r="S343" t="s">
        <v>451</v>
      </c>
      <c r="T343" s="52">
        <v>100</v>
      </c>
      <c r="U343" s="52">
        <f t="shared" si="71"/>
        <v>56.331877729257641</v>
      </c>
      <c r="V343" s="52">
        <f t="shared" si="72"/>
        <v>71.428571428571431</v>
      </c>
      <c r="W343" s="52">
        <f t="shared" si="73"/>
        <v>69.512195121951223</v>
      </c>
      <c r="X343" s="52">
        <f t="shared" si="74"/>
        <v>59.059233449477347</v>
      </c>
      <c r="Y343" s="52">
        <f t="shared" si="75"/>
        <v>74.155927148791136</v>
      </c>
      <c r="Z343" s="52">
        <f t="shared" si="76"/>
        <v>72.239550842170928</v>
      </c>
      <c r="AA343" s="52">
        <f t="shared" si="77"/>
        <v>-2.7273557202197054</v>
      </c>
      <c r="AB343" s="52">
        <f t="shared" si="78"/>
        <v>-2.7273557202197054</v>
      </c>
      <c r="AC343" s="52">
        <f t="shared" si="79"/>
        <v>-2.7273557202197054</v>
      </c>
      <c r="AF343">
        <v>2.2400000000000002</v>
      </c>
      <c r="AG343">
        <v>1.7</v>
      </c>
    </row>
    <row r="344" spans="1:33" ht="15" x14ac:dyDescent="0.25">
      <c r="A344">
        <v>7.71</v>
      </c>
      <c r="B344">
        <v>4.8899999999999997</v>
      </c>
      <c r="C344">
        <v>1.43</v>
      </c>
      <c r="D344" s="45">
        <f t="shared" si="80"/>
        <v>3.3501362927731426E-2</v>
      </c>
      <c r="E344" s="46">
        <f>IF(OR($A344="",$B344="",$C344=""),"",A344*'MPTO_working_3-way'!$I343)</f>
        <v>7.9682955081728091</v>
      </c>
      <c r="F344" s="47">
        <f>IF(OR($A344="",$B344="",$C344=""),"",B344*'MPTO_working_3-way'!$I343)</f>
        <v>5.0538216647166063</v>
      </c>
      <c r="G344" s="48">
        <f>IF(OR($A344="",$B344="",$C344=""),"",C344*'MPTO_working_3-way'!$I343)</f>
        <v>1.4779069489866559</v>
      </c>
      <c r="H344" s="46">
        <f>IF(OR($A344="",$B344="",$C344=""),"",'MPTO_working_3-way'!E343)</f>
        <v>8.4363577726734373</v>
      </c>
      <c r="I344" s="47">
        <f>IF(OR($A344="",$B344="",$C344=""),"",'MPTO_working_3-way'!F343)</f>
        <v>5.1724533036227989</v>
      </c>
      <c r="J344" s="48">
        <f>IF(OR($A344="",$B344="",$C344=""),"",'MPTO_working_3-way'!G343)</f>
        <v>1.4532062255041054</v>
      </c>
      <c r="K344" s="46">
        <f>IF(OR($A344="",$B344="",$C344=""),"",'OddsRatio_working_3-way'!H343)</f>
        <v>8.1924544750139141</v>
      </c>
      <c r="L344" s="47">
        <f>IF(OR($A344="",$B344="",$C344=""),"",'OddsRatio_working_3-way'!I343)</f>
        <v>5.169694174039364</v>
      </c>
      <c r="M344" s="48">
        <f>IF(OR($A344="",$B344="",$C344=""),"",'OddsRatio_working_3-way'!J343)</f>
        <v>1.4609173508578217</v>
      </c>
      <c r="N344" s="49">
        <f t="shared" si="68"/>
        <v>12.549735372820123</v>
      </c>
      <c r="O344" s="50">
        <f t="shared" si="69"/>
        <v>19.787006078618234</v>
      </c>
      <c r="P344" s="50">
        <f t="shared" si="70"/>
        <v>67.663258548561643</v>
      </c>
      <c r="Q344" t="s">
        <v>171</v>
      </c>
      <c r="R344" t="s">
        <v>149</v>
      </c>
      <c r="S344" t="s">
        <v>451</v>
      </c>
      <c r="T344" s="52">
        <v>100</v>
      </c>
      <c r="U344" s="52">
        <f t="shared" si="71"/>
        <v>87.029831387808045</v>
      </c>
      <c r="V344" s="52">
        <f t="shared" si="72"/>
        <v>79.550102249488745</v>
      </c>
      <c r="W344" s="52">
        <f t="shared" si="73"/>
        <v>30.069930069930074</v>
      </c>
      <c r="X344" s="52">
        <f t="shared" si="74"/>
        <v>90.379967680581188</v>
      </c>
      <c r="Y344" s="52">
        <f t="shared" si="75"/>
        <v>82.900238542261889</v>
      </c>
      <c r="Z344" s="52">
        <f t="shared" si="76"/>
        <v>33.420066362703203</v>
      </c>
      <c r="AA344" s="52">
        <f t="shared" si="77"/>
        <v>-3.3501362927731435</v>
      </c>
      <c r="AB344" s="52">
        <f t="shared" si="78"/>
        <v>-3.3501362927731435</v>
      </c>
      <c r="AC344" s="52">
        <f t="shared" si="79"/>
        <v>-3.3501362927731293</v>
      </c>
      <c r="AF344">
        <v>1.64</v>
      </c>
      <c r="AG344">
        <v>2.34</v>
      </c>
    </row>
    <row r="345" spans="1:33" ht="15" x14ac:dyDescent="0.25">
      <c r="A345">
        <v>1.28</v>
      </c>
      <c r="B345">
        <v>6.08</v>
      </c>
      <c r="C345">
        <v>11.67</v>
      </c>
      <c r="D345" s="45">
        <f t="shared" si="80"/>
        <v>3.1413487123979511E-2</v>
      </c>
      <c r="E345" s="46">
        <f>IF(OR($A345="",$B345="",$C345=""),"",A345*'MPTO_working_3-way'!$I344)</f>
        <v>1.3202092635186937</v>
      </c>
      <c r="F345" s="47">
        <f>IF(OR($A345="",$B345="",$C345=""),"",B345*'MPTO_working_3-way'!$I344)</f>
        <v>6.2709940017137953</v>
      </c>
      <c r="G345" s="48">
        <f>IF(OR($A345="",$B345="",$C345=""),"",C345*'MPTO_working_3-way'!$I344)</f>
        <v>12.036595394736841</v>
      </c>
      <c r="H345" s="46">
        <f>IF(OR($A345="",$B345="",$C345=""),"",'MPTO_working_3-way'!E344)</f>
        <v>1.2973890189835227</v>
      </c>
      <c r="I345" s="47">
        <f>IF(OR($A345="",$B345="",$C345=""),"",'MPTO_working_3-way'!F344)</f>
        <v>6.4934001604583118</v>
      </c>
      <c r="J345" s="48">
        <f>IF(OR($A345="",$B345="",$C345=""),"",'MPTO_working_3-way'!G344)</f>
        <v>13.294576887284439</v>
      </c>
      <c r="K345" s="46">
        <f>IF(OR($A345="",$B345="",$C345=""),"",'OddsRatio_working_3-way'!H344)</f>
        <v>1.303853070378173</v>
      </c>
      <c r="L345" s="47">
        <f>IF(OR($A345="",$B345="",$C345=""),"",'OddsRatio_working_3-way'!I344)</f>
        <v>6.51276284828971</v>
      </c>
      <c r="M345" s="48">
        <f>IF(OR($A345="",$B345="",$C345=""),"",'OddsRatio_working_3-way'!J344)</f>
        <v>12.578972360482522</v>
      </c>
      <c r="N345" s="49">
        <f t="shared" si="68"/>
        <v>75.74556758787962</v>
      </c>
      <c r="O345" s="50">
        <f t="shared" si="69"/>
        <v>15.94643528165887</v>
      </c>
      <c r="P345" s="50">
        <f t="shared" si="70"/>
        <v>8.3079971304615174</v>
      </c>
      <c r="Q345" t="s">
        <v>147</v>
      </c>
      <c r="R345" t="s">
        <v>437</v>
      </c>
      <c r="S345" t="s">
        <v>451</v>
      </c>
      <c r="T345" s="52">
        <v>100</v>
      </c>
      <c r="U345" s="52">
        <f t="shared" si="71"/>
        <v>21.875</v>
      </c>
      <c r="V345" s="52">
        <f t="shared" si="72"/>
        <v>83.55263157894737</v>
      </c>
      <c r="W345" s="52">
        <f t="shared" si="73"/>
        <v>91.431019708654659</v>
      </c>
      <c r="X345" s="52">
        <f t="shared" si="74"/>
        <v>25.016348712397964</v>
      </c>
      <c r="Y345" s="52">
        <f t="shared" si="75"/>
        <v>86.693980291345326</v>
      </c>
      <c r="Z345" s="52">
        <f t="shared" si="76"/>
        <v>94.57236842105263</v>
      </c>
      <c r="AA345" s="52">
        <f t="shared" si="77"/>
        <v>-3.1413487123979635</v>
      </c>
      <c r="AB345" s="52">
        <f t="shared" si="78"/>
        <v>-3.1413487123979564</v>
      </c>
      <c r="AC345" s="52">
        <f t="shared" si="79"/>
        <v>-3.1413487123979706</v>
      </c>
      <c r="AF345">
        <v>1.56</v>
      </c>
      <c r="AG345">
        <v>2.5</v>
      </c>
    </row>
    <row r="346" spans="1:33" ht="15" x14ac:dyDescent="0.25">
      <c r="A346">
        <v>3.2</v>
      </c>
      <c r="B346">
        <v>3.33</v>
      </c>
      <c r="C346">
        <v>2.41</v>
      </c>
      <c r="D346" s="45">
        <f t="shared" si="80"/>
        <v>2.7738059636399859E-2</v>
      </c>
      <c r="E346" s="46">
        <f>IF(OR($A346="",$B346="",$C346=""),"",A346*'MPTO_working_3-way'!$I345)</f>
        <v>3.2887617908364799</v>
      </c>
      <c r="F346" s="47">
        <f>IF(OR($A346="",$B346="",$C346=""),"",B346*'MPTO_working_3-way'!$I345)</f>
        <v>3.4223677385892115</v>
      </c>
      <c r="G346" s="48">
        <f>IF(OR($A346="",$B346="",$C346=""),"",C346*'MPTO_working_3-way'!$I345)</f>
        <v>2.476848723723724</v>
      </c>
      <c r="H346" s="46">
        <f>IF(OR($A346="",$B346="",$C346=""),"",'MPTO_working_3-way'!E345)</f>
        <v>3.297565953133855</v>
      </c>
      <c r="I346" s="47">
        <f>IF(OR($A346="",$B346="",$C346=""),"",'MPTO_working_3-way'!F345)</f>
        <v>3.4357852375571158</v>
      </c>
      <c r="J346" s="48">
        <f>IF(OR($A346="",$B346="",$C346=""),"",'MPTO_working_3-way'!G345)</f>
        <v>2.464925712654924</v>
      </c>
      <c r="K346" s="46">
        <f>IF(OR($A346="",$B346="",$C346=""),"",'OddsRatio_working_3-way'!H345)</f>
        <v>3.2939422066619892</v>
      </c>
      <c r="L346" s="47">
        <f>IF(OR($A346="",$B346="",$C346=""),"",'OddsRatio_working_3-way'!I345)</f>
        <v>3.4294933370556517</v>
      </c>
      <c r="M346" s="48">
        <f>IF(OR($A346="",$B346="",$C346=""),"",'OddsRatio_working_3-way'!J345)</f>
        <v>2.4702084142697291</v>
      </c>
      <c r="N346" s="49">
        <f t="shared" si="68"/>
        <v>30.40658045791924</v>
      </c>
      <c r="O346" s="50">
        <f t="shared" si="69"/>
        <v>29.219536776378856</v>
      </c>
      <c r="P346" s="50">
        <f t="shared" si="70"/>
        <v>40.373882765701893</v>
      </c>
      <c r="Q346" t="s">
        <v>438</v>
      </c>
      <c r="R346" t="s">
        <v>439</v>
      </c>
      <c r="S346" t="s">
        <v>451</v>
      </c>
      <c r="T346" s="52">
        <v>100</v>
      </c>
      <c r="U346" s="52">
        <f t="shared" si="71"/>
        <v>68.75</v>
      </c>
      <c r="V346" s="52">
        <f t="shared" si="72"/>
        <v>69.969969969969966</v>
      </c>
      <c r="W346" s="52">
        <f t="shared" si="73"/>
        <v>58.50622406639004</v>
      </c>
      <c r="X346" s="52">
        <f t="shared" si="74"/>
        <v>71.523805963639987</v>
      </c>
      <c r="Y346" s="52">
        <f t="shared" si="75"/>
        <v>72.743775933609953</v>
      </c>
      <c r="Z346" s="52">
        <f t="shared" si="76"/>
        <v>61.280030030030034</v>
      </c>
      <c r="AA346" s="52">
        <f t="shared" si="77"/>
        <v>-2.7738059636399868</v>
      </c>
      <c r="AB346" s="52">
        <f t="shared" si="78"/>
        <v>-2.7738059636399868</v>
      </c>
      <c r="AC346" s="52">
        <f t="shared" si="79"/>
        <v>-2.7738059636399939</v>
      </c>
      <c r="AF346">
        <v>2.4700000000000002</v>
      </c>
      <c r="AG346">
        <v>1.59</v>
      </c>
    </row>
    <row r="347" spans="1:33" ht="15" x14ac:dyDescent="0.25">
      <c r="A347">
        <v>1.72</v>
      </c>
      <c r="B347">
        <v>4.0199999999999996</v>
      </c>
      <c r="C347">
        <v>5.1100000000000003</v>
      </c>
      <c r="D347" s="45">
        <f t="shared" si="80"/>
        <v>2.5846283985343499E-2</v>
      </c>
      <c r="E347" s="46">
        <f>IF(OR($A347="",$B347="",$C347=""),"",A347*'MPTO_working_3-way'!$I346)</f>
        <v>1.7644556084547909</v>
      </c>
      <c r="F347" s="47">
        <f>IF(OR($A347="",$B347="",$C347=""),"",B347*'MPTO_working_3-way'!$I346)</f>
        <v>4.1239020616210809</v>
      </c>
      <c r="G347" s="48">
        <f>IF(OR($A347="",$B347="",$C347=""),"",C347*'MPTO_working_3-way'!$I346)</f>
        <v>5.2420745111651055</v>
      </c>
      <c r="H347" s="46">
        <f>IF(OR($A347="",$B347="",$C347=""),"",'MPTO_working_3-way'!E346)</f>
        <v>1.7458712563279293</v>
      </c>
      <c r="I347" s="47">
        <f>IF(OR($A347="",$B347="",$C347=""),"",'MPTO_working_3-way'!F346)</f>
        <v>4.1642238130767577</v>
      </c>
      <c r="J347" s="48">
        <f>IF(OR($A347="",$B347="",$C347=""),"",'MPTO_working_3-way'!G346)</f>
        <v>5.345327157097052</v>
      </c>
      <c r="K347" s="46">
        <f>IF(OR($A347="",$B347="",$C347=""),"",'OddsRatio_working_3-way'!H346)</f>
        <v>1.7525644249315913</v>
      </c>
      <c r="L347" s="47">
        <f>IF(OR($A347="",$B347="",$C347=""),"",'OddsRatio_working_3-way'!I346)</f>
        <v>4.156589671240841</v>
      </c>
      <c r="M347" s="48">
        <f>IF(OR($A347="",$B347="",$C347=""),"",'OddsRatio_working_3-way'!J346)</f>
        <v>5.2958885923178354</v>
      </c>
      <c r="N347" s="49">
        <f t="shared" si="68"/>
        <v>56.674704379541893</v>
      </c>
      <c r="O347" s="50">
        <f t="shared" si="69"/>
        <v>24.24887849074927</v>
      </c>
      <c r="P347" s="50">
        <f t="shared" si="70"/>
        <v>19.076417129708819</v>
      </c>
      <c r="Q347" t="s">
        <v>56</v>
      </c>
      <c r="R347" t="s">
        <v>179</v>
      </c>
      <c r="S347" t="s">
        <v>451</v>
      </c>
      <c r="T347" s="52">
        <v>100</v>
      </c>
      <c r="U347" s="52">
        <f t="shared" si="71"/>
        <v>41.860465116279073</v>
      </c>
      <c r="V347" s="52">
        <f t="shared" si="72"/>
        <v>75.124378109452735</v>
      </c>
      <c r="W347" s="52">
        <f t="shared" si="73"/>
        <v>80.430528375733857</v>
      </c>
      <c r="X347" s="52">
        <f t="shared" si="74"/>
        <v>44.445093514813408</v>
      </c>
      <c r="Y347" s="52">
        <f t="shared" si="75"/>
        <v>77.709006507987084</v>
      </c>
      <c r="Z347" s="52">
        <f t="shared" si="76"/>
        <v>83.015156774268206</v>
      </c>
      <c r="AA347" s="52">
        <f t="shared" si="77"/>
        <v>-2.5846283985343348</v>
      </c>
      <c r="AB347" s="52">
        <f t="shared" si="78"/>
        <v>-2.584628398534349</v>
      </c>
      <c r="AC347" s="52">
        <f t="shared" si="79"/>
        <v>-2.584628398534349</v>
      </c>
      <c r="AF347">
        <v>1.93</v>
      </c>
      <c r="AG347">
        <v>1.97</v>
      </c>
    </row>
    <row r="348" spans="1:33" ht="15" x14ac:dyDescent="0.25">
      <c r="A348">
        <v>2.62</v>
      </c>
      <c r="B348">
        <v>3.41</v>
      </c>
      <c r="C348">
        <v>2.87</v>
      </c>
      <c r="D348" s="45">
        <f t="shared" si="80"/>
        <v>2.3366577026915358E-2</v>
      </c>
      <c r="E348" s="46">
        <f>IF(OR($A348="",$B348="",$C348=""),"",A348*'MPTO_working_3-way'!$I347)</f>
        <v>2.6812204318105182</v>
      </c>
      <c r="F348" s="47">
        <f>IF(OR($A348="",$B348="",$C348=""),"",B348*'MPTO_working_3-way'!$I347)</f>
        <v>3.4896800276617816</v>
      </c>
      <c r="G348" s="48">
        <f>IF(OR($A348="",$B348="",$C348=""),"",C348*'MPTO_working_3-way'!$I347)</f>
        <v>2.9370620760672472</v>
      </c>
      <c r="H348" s="46">
        <f>IF(OR($A348="",$B348="",$C348=""),"",'MPTO_working_3-way'!E347)</f>
        <v>2.6745796401607538</v>
      </c>
      <c r="I348" s="47">
        <f>IF(OR($A348="",$B348="",$C348=""),"",'MPTO_working_3-way'!F347)</f>
        <v>3.503040795837562</v>
      </c>
      <c r="J348" s="48">
        <f>IF(OR($A348="",$B348="",$C348=""),"",'MPTO_working_3-way'!G347)</f>
        <v>2.935622990770606</v>
      </c>
      <c r="K348" s="46">
        <f>IF(OR($A348="",$B348="",$C348=""),"",'OddsRatio_working_3-way'!H347)</f>
        <v>2.6777978830888944</v>
      </c>
      <c r="L348" s="47">
        <f>IF(OR($A348="",$B348="",$C348=""),"",'OddsRatio_working_3-way'!I347)</f>
        <v>3.4959832705211329</v>
      </c>
      <c r="M348" s="48">
        <f>IF(OR($A348="",$B348="",$C348=""),"",'OddsRatio_working_3-way'!J347)</f>
        <v>2.9367173094915016</v>
      </c>
      <c r="N348" s="49">
        <f t="shared" si="68"/>
        <v>37.296448592432249</v>
      </c>
      <c r="O348" s="50">
        <f t="shared" si="69"/>
        <v>28.655922378936218</v>
      </c>
      <c r="P348" s="50">
        <f t="shared" si="70"/>
        <v>34.047629028631533</v>
      </c>
      <c r="Q348" t="s">
        <v>177</v>
      </c>
      <c r="R348" t="s">
        <v>110</v>
      </c>
      <c r="S348" t="s">
        <v>451</v>
      </c>
      <c r="T348" s="52">
        <v>100</v>
      </c>
      <c r="U348" s="52">
        <f t="shared" si="71"/>
        <v>61.832061068702288</v>
      </c>
      <c r="V348" s="52">
        <f t="shared" si="72"/>
        <v>70.674486803519059</v>
      </c>
      <c r="W348" s="52">
        <f t="shared" si="73"/>
        <v>65.156794425087099</v>
      </c>
      <c r="X348" s="52">
        <f t="shared" si="74"/>
        <v>64.168718771393827</v>
      </c>
      <c r="Y348" s="52">
        <f t="shared" si="75"/>
        <v>73.011144506210599</v>
      </c>
      <c r="Z348" s="52">
        <f t="shared" si="76"/>
        <v>67.493452127778639</v>
      </c>
      <c r="AA348" s="52">
        <f t="shared" si="77"/>
        <v>-2.3366577026915394</v>
      </c>
      <c r="AB348" s="52">
        <f t="shared" si="78"/>
        <v>-2.3366577026915394</v>
      </c>
      <c r="AC348" s="52">
        <f t="shared" si="79"/>
        <v>-2.3366577026915394</v>
      </c>
      <c r="AF348">
        <v>2.0299999999999998</v>
      </c>
      <c r="AG348">
        <v>1.88</v>
      </c>
    </row>
    <row r="349" spans="1:33" ht="15" x14ac:dyDescent="0.25">
      <c r="A349">
        <v>3.45</v>
      </c>
      <c r="B349">
        <v>2.95</v>
      </c>
      <c r="C349">
        <v>2.5499999999999998</v>
      </c>
      <c r="D349" s="45">
        <f t="shared" si="80"/>
        <v>2.0994986056323661E-2</v>
      </c>
      <c r="E349" s="46">
        <f>IF(OR($A349="",$B349="",$C349=""),"",A349*'MPTO_working_3-way'!$I348)</f>
        <v>3.5224327018943167</v>
      </c>
      <c r="F349" s="47">
        <f>IF(OR($A349="",$B349="",$C349=""),"",B349*'MPTO_working_3-way'!$I348)</f>
        <v>3.0119352088661548</v>
      </c>
      <c r="G349" s="48">
        <f>IF(OR($A349="",$B349="",$C349=""),"",C349*'MPTO_working_3-way'!$I348)</f>
        <v>2.6035372144436253</v>
      </c>
      <c r="H349" s="46">
        <f>IF(OR($A349="",$B349="",$C349=""),"",'MPTO_working_3-way'!E348)</f>
        <v>3.5353585233367957</v>
      </c>
      <c r="I349" s="47">
        <f>IF(OR($A349="",$B349="",$C349=""),"",'MPTO_working_3-way'!F348)</f>
        <v>3.0121868063313362</v>
      </c>
      <c r="J349" s="48">
        <f>IF(OR($A349="",$B349="",$C349=""),"",'MPTO_working_3-way'!G348)</f>
        <v>2.5963334875636197</v>
      </c>
      <c r="K349" s="46">
        <f>IF(OR($A349="",$B349="",$C349=""),"",'OddsRatio_working_3-way'!H348)</f>
        <v>3.5285925235947575</v>
      </c>
      <c r="L349" s="47">
        <f>IF(OR($A349="",$B349="",$C349=""),"",'OddsRatio_working_3-way'!I348)</f>
        <v>3.0125532330652147</v>
      </c>
      <c r="M349" s="48">
        <f>IF(OR($A349="",$B349="",$C349=""),"",'OddsRatio_working_3-way'!J348)</f>
        <v>2.5997218006415808</v>
      </c>
      <c r="N349" s="49">
        <f t="shared" si="68"/>
        <v>28.38947070478347</v>
      </c>
      <c r="O349" s="50">
        <f t="shared" si="69"/>
        <v>33.201245400509485</v>
      </c>
      <c r="P349" s="50">
        <f t="shared" si="70"/>
        <v>38.409283894707052</v>
      </c>
      <c r="Q349" t="s">
        <v>63</v>
      </c>
      <c r="R349" t="s">
        <v>112</v>
      </c>
      <c r="S349" t="s">
        <v>451</v>
      </c>
      <c r="T349" s="52">
        <v>100</v>
      </c>
      <c r="U349" s="52">
        <f t="shared" si="71"/>
        <v>71.014492753623188</v>
      </c>
      <c r="V349" s="52">
        <f t="shared" si="72"/>
        <v>66.101694915254228</v>
      </c>
      <c r="W349" s="52">
        <f t="shared" si="73"/>
        <v>60.784313725490193</v>
      </c>
      <c r="X349" s="52">
        <f t="shared" si="74"/>
        <v>73.113991359255564</v>
      </c>
      <c r="Y349" s="52">
        <f t="shared" si="75"/>
        <v>68.201193520886633</v>
      </c>
      <c r="Z349" s="52">
        <f t="shared" si="76"/>
        <v>62.88381233112257</v>
      </c>
      <c r="AA349" s="52">
        <f t="shared" si="77"/>
        <v>-2.0994986056323768</v>
      </c>
      <c r="AB349" s="52">
        <f t="shared" si="78"/>
        <v>-2.0994986056324052</v>
      </c>
      <c r="AC349" s="52">
        <f t="shared" si="79"/>
        <v>-2.0994986056323768</v>
      </c>
      <c r="AF349">
        <v>3.13</v>
      </c>
      <c r="AG349">
        <v>1.4</v>
      </c>
    </row>
    <row r="350" spans="1:33" ht="15" x14ac:dyDescent="0.25">
      <c r="A350">
        <v>6.78</v>
      </c>
      <c r="B350">
        <v>4.16</v>
      </c>
      <c r="C350">
        <v>1.57</v>
      </c>
      <c r="D350" s="45">
        <f t="shared" si="80"/>
        <v>2.4819915912582591E-2</v>
      </c>
      <c r="E350" s="46">
        <f>IF(OR($A350="",$B350="",$C350=""),"",A350*'MPTO_working_3-way'!$I349)</f>
        <v>6.9482790298873098</v>
      </c>
      <c r="F350" s="47">
        <f>IF(OR($A350="",$B350="",$C350=""),"",B350*'MPTO_working_3-way'!$I349)</f>
        <v>4.2632508501963438</v>
      </c>
      <c r="G350" s="48">
        <f>IF(OR($A350="",$B350="",$C350=""),"",C350*'MPTO_working_3-way'!$I349)</f>
        <v>1.6089672679827547</v>
      </c>
      <c r="H350" s="46">
        <f>IF(OR($A350="",$B350="",$C350=""),"",'MPTO_working_3-way'!E349)</f>
        <v>7.1829111041228604</v>
      </c>
      <c r="I350" s="47">
        <f>IF(OR($A350="",$B350="",$C350=""),"",'MPTO_working_3-way'!F349)</f>
        <v>4.3082777812659074</v>
      </c>
      <c r="J350" s="48">
        <f>IF(OR($A350="",$B350="",$C350=""),"",'MPTO_working_3-way'!G349)</f>
        <v>1.5906612409486085</v>
      </c>
      <c r="K350" s="46">
        <f>IF(OR($A350="",$B350="",$C350=""),"",'OddsRatio_working_3-way'!H349)</f>
        <v>7.0535333396810733</v>
      </c>
      <c r="L350" s="47">
        <f>IF(OR($A350="",$B350="",$C350=""),"",'OddsRatio_working_3-way'!I349)</f>
        <v>4.3095441787875775</v>
      </c>
      <c r="M350" s="48">
        <f>IF(OR($A350="",$B350="",$C350=""),"",'OddsRatio_working_3-way'!J349)</f>
        <v>1.5969747411104172</v>
      </c>
      <c r="N350" s="49">
        <f t="shared" si="68"/>
        <v>14.392052991807072</v>
      </c>
      <c r="O350" s="50">
        <f t="shared" si="69"/>
        <v>23.4562786741471</v>
      </c>
      <c r="P350" s="50">
        <f t="shared" si="70"/>
        <v>62.15166833404583</v>
      </c>
      <c r="Q350" t="s">
        <v>150</v>
      </c>
      <c r="R350" t="s">
        <v>178</v>
      </c>
      <c r="S350" t="s">
        <v>451</v>
      </c>
      <c r="T350" s="52">
        <v>100</v>
      </c>
      <c r="U350" s="52">
        <f t="shared" si="71"/>
        <v>85.250737463126839</v>
      </c>
      <c r="V350" s="52">
        <f t="shared" si="72"/>
        <v>75.961538461538453</v>
      </c>
      <c r="W350" s="52">
        <f t="shared" si="73"/>
        <v>36.30573248407643</v>
      </c>
      <c r="X350" s="52">
        <f t="shared" si="74"/>
        <v>87.732729054385089</v>
      </c>
      <c r="Y350" s="52">
        <f t="shared" si="75"/>
        <v>78.443530052796717</v>
      </c>
      <c r="Z350" s="52">
        <f t="shared" si="76"/>
        <v>38.787724075334694</v>
      </c>
      <c r="AA350" s="52">
        <f t="shared" si="77"/>
        <v>-2.4819915912582502</v>
      </c>
      <c r="AB350" s="52">
        <f t="shared" si="78"/>
        <v>-2.4819915912582644</v>
      </c>
      <c r="AC350" s="52">
        <f t="shared" si="79"/>
        <v>-2.4819915912582644</v>
      </c>
      <c r="AF350">
        <v>1.85</v>
      </c>
      <c r="AG350">
        <v>2.06</v>
      </c>
    </row>
    <row r="351" spans="1:33" ht="15" x14ac:dyDescent="0.25">
      <c r="A351">
        <v>2.2999999999999998</v>
      </c>
      <c r="B351">
        <v>3</v>
      </c>
      <c r="C351">
        <v>3.76</v>
      </c>
      <c r="D351" s="45">
        <f t="shared" si="80"/>
        <v>3.4073388837496221E-2</v>
      </c>
      <c r="E351" s="46">
        <f>IF(OR($A351="",$B351="",$C351=""),"",A351*'MPTO_working_3-way'!$I350)</f>
        <v>2.3783687943262413</v>
      </c>
      <c r="F351" s="47">
        <f>IF(OR($A351="",$B351="",$C351=""),"",B351*'MPTO_working_3-way'!$I350)</f>
        <v>3.1022201665124887</v>
      </c>
      <c r="G351" s="48">
        <f>IF(OR($A351="",$B351="",$C351=""),"",C351*'MPTO_working_3-way'!$I350)</f>
        <v>3.8881159420289855</v>
      </c>
      <c r="H351" s="46">
        <f>IF(OR($A351="",$B351="",$C351=""),"",'MPTO_working_3-way'!E350)</f>
        <v>2.3616943803859693</v>
      </c>
      <c r="I351" s="47">
        <f>IF(OR($A351="",$B351="",$C351=""),"",'MPTO_working_3-way'!F350)</f>
        <v>3.1058260175578614</v>
      </c>
      <c r="J351" s="48">
        <f>IF(OR($A351="",$B351="",$C351=""),"",'MPTO_working_3-way'!G350)</f>
        <v>3.9277351635042392</v>
      </c>
      <c r="K351" s="46">
        <f>IF(OR($A351="",$B351="",$C351=""),"",'OddsRatio_working_3-way'!H350)</f>
        <v>2.3690937910411276</v>
      </c>
      <c r="L351" s="47">
        <f>IF(OR($A351="",$B351="",$C351=""),"",'OddsRatio_working_3-way'!I350)</f>
        <v>3.1062981400632728</v>
      </c>
      <c r="M351" s="48">
        <f>IF(OR($A351="",$B351="",$C351=""),"",'OddsRatio_working_3-way'!J350)</f>
        <v>3.9066914332873162</v>
      </c>
      <c r="N351" s="49">
        <f t="shared" si="68"/>
        <v>42.045623974951539</v>
      </c>
      <c r="O351" s="50">
        <f t="shared" si="69"/>
        <v>32.234978380796178</v>
      </c>
      <c r="P351" s="50">
        <f t="shared" si="70"/>
        <v>25.719397644252272</v>
      </c>
      <c r="Q351" t="s">
        <v>121</v>
      </c>
      <c r="R351" t="s">
        <v>440</v>
      </c>
      <c r="S351" t="s">
        <v>451</v>
      </c>
      <c r="T351" s="52">
        <v>100</v>
      </c>
      <c r="U351" s="52">
        <f t="shared" si="71"/>
        <v>56.521739130434774</v>
      </c>
      <c r="V351" s="52">
        <f t="shared" si="72"/>
        <v>66.666666666666657</v>
      </c>
      <c r="W351" s="52">
        <f t="shared" si="73"/>
        <v>73.40425531914893</v>
      </c>
      <c r="X351" s="52">
        <f t="shared" si="74"/>
        <v>59.929078014184391</v>
      </c>
      <c r="Y351" s="52">
        <f t="shared" si="75"/>
        <v>70.074005550416288</v>
      </c>
      <c r="Z351" s="52">
        <f t="shared" si="76"/>
        <v>76.811594202898561</v>
      </c>
      <c r="AA351" s="52">
        <f t="shared" si="77"/>
        <v>-3.4073388837496168</v>
      </c>
      <c r="AB351" s="52">
        <f t="shared" si="78"/>
        <v>-3.407338883749631</v>
      </c>
      <c r="AC351" s="52">
        <f t="shared" si="79"/>
        <v>-3.407338883749631</v>
      </c>
      <c r="AF351">
        <v>2.86</v>
      </c>
      <c r="AG351">
        <v>1.45</v>
      </c>
    </row>
    <row r="352" spans="1:33" ht="15" x14ac:dyDescent="0.25">
      <c r="A352">
        <v>1.73</v>
      </c>
      <c r="B352">
        <v>3.41</v>
      </c>
      <c r="C352">
        <v>6.07</v>
      </c>
      <c r="D352" s="45">
        <f t="shared" si="80"/>
        <v>3.6034459844745736E-2</v>
      </c>
      <c r="E352" s="46">
        <f>IF(OR($A352="",$B352="",$C352=""),"",A352*'MPTO_working_3-way'!$I351)</f>
        <v>1.7923396155314102</v>
      </c>
      <c r="F352" s="47">
        <f>IF(OR($A352="",$B352="",$C352=""),"",B352*'MPTO_working_3-way'!$I351)</f>
        <v>3.532877508070583</v>
      </c>
      <c r="G352" s="48">
        <f>IF(OR($A352="",$B352="",$C352=""),"",C352*'MPTO_working_3-way'!$I351)</f>
        <v>6.2887291712576072</v>
      </c>
      <c r="H352" s="46">
        <f>IF(OR($A352="",$B352="",$C352=""),"",'MPTO_working_3-way'!E351)</f>
        <v>1.7667120499835614</v>
      </c>
      <c r="I352" s="47">
        <f>IF(OR($A352="",$B352="",$C352=""),"",'MPTO_working_3-way'!F351)</f>
        <v>3.5556358927004514</v>
      </c>
      <c r="J352" s="48">
        <f>IF(OR($A352="",$B352="",$C352=""),"",'MPTO_working_3-way'!G351)</f>
        <v>6.5473666971993563</v>
      </c>
      <c r="K352" s="46">
        <f>IF(OR($A352="",$B352="",$C352=""),"",'OddsRatio_working_3-way'!H351)</f>
        <v>1.7764313761737538</v>
      </c>
      <c r="L352" s="47">
        <f>IF(OR($A352="",$B352="",$C352=""),"",'OddsRatio_working_3-way'!I351)</f>
        <v>3.5632871459982858</v>
      </c>
      <c r="M352" s="48">
        <f>IF(OR($A352="",$B352="",$C352=""),"",'OddsRatio_working_3-way'!J351)</f>
        <v>6.3924754482204591</v>
      </c>
      <c r="N352" s="49">
        <f t="shared" si="68"/>
        <v>55.79299767379802</v>
      </c>
      <c r="O352" s="50">
        <f t="shared" si="69"/>
        <v>28.305538409287557</v>
      </c>
      <c r="P352" s="50">
        <f t="shared" si="70"/>
        <v>15.901463916914427</v>
      </c>
      <c r="Q352" t="s">
        <v>115</v>
      </c>
      <c r="R352" t="s">
        <v>161</v>
      </c>
      <c r="S352" t="s">
        <v>451</v>
      </c>
      <c r="T352" s="52">
        <v>100</v>
      </c>
      <c r="U352" s="52">
        <f t="shared" si="71"/>
        <v>42.196531791907518</v>
      </c>
      <c r="V352" s="52">
        <f t="shared" si="72"/>
        <v>70.674486803519059</v>
      </c>
      <c r="W352" s="52">
        <f t="shared" si="73"/>
        <v>83.525535420098834</v>
      </c>
      <c r="X352" s="52">
        <f t="shared" si="74"/>
        <v>45.799977776382086</v>
      </c>
      <c r="Y352" s="52">
        <f t="shared" si="75"/>
        <v>74.277932787993635</v>
      </c>
      <c r="Z352" s="52">
        <f t="shared" si="76"/>
        <v>87.128981404573423</v>
      </c>
      <c r="AA352" s="52">
        <f t="shared" si="77"/>
        <v>-3.6034459844745683</v>
      </c>
      <c r="AB352" s="52">
        <f t="shared" si="78"/>
        <v>-3.6034459844745754</v>
      </c>
      <c r="AC352" s="52">
        <f t="shared" si="79"/>
        <v>-3.6034459844745896</v>
      </c>
      <c r="AF352">
        <v>2.42</v>
      </c>
      <c r="AG352">
        <v>1.6</v>
      </c>
    </row>
    <row r="353" spans="1:35" ht="15" x14ac:dyDescent="0.25">
      <c r="A353">
        <v>1.83</v>
      </c>
      <c r="B353">
        <v>3.43</v>
      </c>
      <c r="C353">
        <v>5.03</v>
      </c>
      <c r="D353" s="45">
        <f t="shared" si="80"/>
        <v>3.6800433993721127E-2</v>
      </c>
      <c r="E353" s="46">
        <f>IF(OR($A353="",$B353="",$C353=""),"",A353*'MPTO_working_3-way'!$I352)</f>
        <v>1.8973447942085098</v>
      </c>
      <c r="F353" s="47">
        <f>IF(OR($A353="",$B353="",$C353=""),"",B353*'MPTO_working_3-way'!$I352)</f>
        <v>3.5562254885984634</v>
      </c>
      <c r="G353" s="48">
        <f>IF(OR($A353="",$B353="",$C353=""),"",C353*'MPTO_working_3-way'!$I352)</f>
        <v>5.2151061829884178</v>
      </c>
      <c r="H353" s="46">
        <f>IF(OR($A353="",$B353="",$C353=""),"",'MPTO_working_3-way'!E352)</f>
        <v>1.8720236832336079</v>
      </c>
      <c r="I353" s="47">
        <f>IF(OR($A353="",$B353="",$C353=""),"",'MPTO_working_3-way'!F352)</f>
        <v>3.5806567144273194</v>
      </c>
      <c r="J353" s="48">
        <f>IF(OR($A353="",$B353="",$C353=""),"",'MPTO_working_3-way'!G352)</f>
        <v>5.3607705941889554</v>
      </c>
      <c r="K353" s="46">
        <f>IF(OR($A353="",$B353="",$C353=""),"",'OddsRatio_working_3-way'!H352)</f>
        <v>1.8817216696902785</v>
      </c>
      <c r="L353" s="47">
        <f>IF(OR($A353="",$B353="",$C353=""),"",'OddsRatio_working_3-way'!I352)</f>
        <v>3.5814260931896098</v>
      </c>
      <c r="M353" s="48">
        <f>IF(OR($A353="",$B353="",$C353=""),"",'OddsRatio_working_3-way'!J352)</f>
        <v>5.2811305166889424</v>
      </c>
      <c r="N353" s="49">
        <f t="shared" si="68"/>
        <v>52.705233284557373</v>
      </c>
      <c r="O353" s="50">
        <f t="shared" si="69"/>
        <v>28.119701723247807</v>
      </c>
      <c r="P353" s="50">
        <f t="shared" si="70"/>
        <v>19.175064992194827</v>
      </c>
      <c r="Q353" t="s">
        <v>158</v>
      </c>
      <c r="R353" t="s">
        <v>119</v>
      </c>
      <c r="S353" t="s">
        <v>451</v>
      </c>
      <c r="T353" s="52">
        <v>100</v>
      </c>
      <c r="U353" s="52">
        <f t="shared" si="71"/>
        <v>45.355191256830594</v>
      </c>
      <c r="V353" s="52">
        <f t="shared" si="72"/>
        <v>70.845481049562679</v>
      </c>
      <c r="W353" s="52">
        <f t="shared" si="73"/>
        <v>80.119284294234589</v>
      </c>
      <c r="X353" s="52">
        <f t="shared" si="74"/>
        <v>49.035234656202718</v>
      </c>
      <c r="Y353" s="52">
        <f t="shared" si="75"/>
        <v>74.525524448934803</v>
      </c>
      <c r="Z353" s="52">
        <f t="shared" si="76"/>
        <v>83.799327693606713</v>
      </c>
      <c r="AA353" s="52">
        <f t="shared" si="77"/>
        <v>-3.6800433993721242</v>
      </c>
      <c r="AB353" s="52">
        <f t="shared" si="78"/>
        <v>-3.6800433993721242</v>
      </c>
      <c r="AC353" s="52">
        <f t="shared" si="79"/>
        <v>-3.6800433993721242</v>
      </c>
      <c r="AF353">
        <v>2.4900000000000002</v>
      </c>
      <c r="AG353">
        <v>1.57</v>
      </c>
    </row>
    <row r="354" spans="1:35" s="52" customFormat="1" ht="15" x14ac:dyDescent="0.25">
      <c r="A354">
        <v>2.2000000000000002</v>
      </c>
      <c r="B354">
        <v>2.97</v>
      </c>
      <c r="C354">
        <v>4.1100000000000003</v>
      </c>
      <c r="D354" s="45">
        <f t="shared" si="80"/>
        <v>3.4554793678881257E-2</v>
      </c>
      <c r="E354" s="46">
        <f>IF(OR($A354="",$B354="",$C354=""),"",A354*'MPTO_working_3-way'!$I353)</f>
        <v>2.2760205460935388</v>
      </c>
      <c r="F354" s="47">
        <f>IF(OR($A354="",$B354="",$C354=""),"",B354*'MPTO_working_3-way'!$I353)</f>
        <v>3.0726277372262776</v>
      </c>
      <c r="G354" s="48">
        <f>IF(OR($A354="",$B354="",$C354=""),"",C354*'MPTO_working_3-way'!$I353)</f>
        <v>4.2520202020202023</v>
      </c>
      <c r="H354" s="46">
        <f>IF(OR($A354="",$B354="",$C354=""),"",'MPTO_working_3-way'!E353)</f>
        <v>2.2571978032138169</v>
      </c>
      <c r="I354" s="47">
        <f>IF(OR($A354="",$B354="",$C354=""),"",'MPTO_working_3-way'!F353)</f>
        <v>3.0752002821585127</v>
      </c>
      <c r="J354" s="48">
        <f>IF(OR($A354="",$B354="",$C354=""),"",'MPTO_working_3-way'!G353)</f>
        <v>4.3142362338304947</v>
      </c>
      <c r="K354" s="46">
        <f>IF(OR($A354="",$B354="",$C354=""),"",'OddsRatio_working_3-way'!H353)</f>
        <v>2.2654959554603686</v>
      </c>
      <c r="L354" s="47">
        <f>IF(OR($A354="",$B354="",$C354=""),"",'OddsRatio_working_3-way'!I353)</f>
        <v>3.077522526880772</v>
      </c>
      <c r="M354" s="48">
        <f>IF(OR($A354="",$B354="",$C354=""),"",'OddsRatio_working_3-way'!J353)</f>
        <v>4.2797436845681212</v>
      </c>
      <c r="N354" s="49">
        <f t="shared" si="68"/>
        <v>43.936334481529876</v>
      </c>
      <c r="O354" s="50">
        <f t="shared" si="69"/>
        <v>32.545432949281384</v>
      </c>
      <c r="P354" s="50">
        <f t="shared" si="70"/>
        <v>23.518232569188736</v>
      </c>
      <c r="Q354" t="s">
        <v>116</v>
      </c>
      <c r="R354" t="s">
        <v>441</v>
      </c>
      <c r="S354" t="s">
        <v>451</v>
      </c>
      <c r="T354" s="52">
        <v>100</v>
      </c>
      <c r="U354" s="52">
        <f t="shared" si="71"/>
        <v>54.545454545454554</v>
      </c>
      <c r="V354" s="52">
        <f t="shared" si="72"/>
        <v>66.329966329966325</v>
      </c>
      <c r="W354" s="52">
        <f t="shared" si="73"/>
        <v>75.669099756691011</v>
      </c>
      <c r="X354" s="52">
        <f t="shared" si="74"/>
        <v>58.000933913342664</v>
      </c>
      <c r="Y354" s="52">
        <f t="shared" si="75"/>
        <v>69.785445697854456</v>
      </c>
      <c r="Z354" s="52">
        <f t="shared" si="76"/>
        <v>79.124579124579114</v>
      </c>
      <c r="AA354" s="52">
        <f t="shared" si="77"/>
        <v>-3.4554793678881097</v>
      </c>
      <c r="AB354" s="52">
        <f t="shared" si="78"/>
        <v>-3.455479367888131</v>
      </c>
      <c r="AC354" s="52">
        <f t="shared" si="79"/>
        <v>-3.4554793678881026</v>
      </c>
      <c r="AD354" s="53"/>
      <c r="AE354" s="53"/>
      <c r="AF354">
        <v>2.92</v>
      </c>
      <c r="AG354">
        <v>1.43</v>
      </c>
      <c r="AH354" s="53"/>
      <c r="AI354" s="53"/>
    </row>
    <row r="355" spans="1:35" ht="15" x14ac:dyDescent="0.25">
      <c r="A355">
        <v>2.19</v>
      </c>
      <c r="B355">
        <v>3.3</v>
      </c>
      <c r="C355">
        <v>3.58</v>
      </c>
      <c r="D355" s="45">
        <f t="shared" si="80"/>
        <v>3.8980916535060528E-2</v>
      </c>
      <c r="E355" s="46">
        <f>IF(OR($A355="",$B355="",$C355=""),"",A355*'MPTO_working_3-way'!$I354)</f>
        <v>2.2753682072117827</v>
      </c>
      <c r="F355" s="47">
        <f>IF(OR($A355="",$B355="",$C355=""),"",B355*'MPTO_working_3-way'!$I354)</f>
        <v>3.4286370245656994</v>
      </c>
      <c r="G355" s="48">
        <f>IF(OR($A355="",$B355="",$C355=""),"",C355*'MPTO_working_3-way'!$I354)</f>
        <v>3.7195516811955169</v>
      </c>
      <c r="H355" s="46">
        <f>IF(OR($A355="",$B355="",$C355=""),"",'MPTO_working_3-way'!E354)</f>
        <v>2.2541440796248766</v>
      </c>
      <c r="I355" s="47">
        <f>IF(OR($A355="",$B355="",$C355=""),"",'MPTO_working_3-way'!F354)</f>
        <v>3.4478399577826275</v>
      </c>
      <c r="J355" s="48">
        <f>IF(OR($A355="",$B355="",$C355=""),"",'MPTO_working_3-way'!G354)</f>
        <v>3.7546561947634682</v>
      </c>
      <c r="K355" s="46">
        <f>IF(OR($A355="",$B355="",$C355=""),"",'OddsRatio_working_3-way'!H354)</f>
        <v>2.263000345496097</v>
      </c>
      <c r="L355" s="47">
        <f>IF(OR($A355="",$B355="",$C355=""),"",'OddsRatio_working_3-way'!I354)</f>
        <v>3.4410931047403559</v>
      </c>
      <c r="M355" s="48">
        <f>IF(OR($A355="",$B355="",$C355=""),"",'OddsRatio_working_3-way'!J354)</f>
        <v>3.738269656621791</v>
      </c>
      <c r="N355" s="49">
        <f t="shared" si="68"/>
        <v>43.948930851301284</v>
      </c>
      <c r="O355" s="50">
        <f t="shared" si="69"/>
        <v>29.166108655863582</v>
      </c>
      <c r="P355" s="50">
        <f t="shared" si="70"/>
        <v>26.884960492835141</v>
      </c>
      <c r="Q355" t="s">
        <v>64</v>
      </c>
      <c r="R355" t="s">
        <v>131</v>
      </c>
      <c r="S355" t="s">
        <v>451</v>
      </c>
      <c r="T355" s="52">
        <v>100</v>
      </c>
      <c r="U355" s="52">
        <f t="shared" si="71"/>
        <v>54.337899543379002</v>
      </c>
      <c r="V355" s="52">
        <f t="shared" si="72"/>
        <v>69.696969696969703</v>
      </c>
      <c r="W355" s="52">
        <f t="shared" si="73"/>
        <v>72.067039106145245</v>
      </c>
      <c r="X355" s="52">
        <f t="shared" si="74"/>
        <v>58.235991196885053</v>
      </c>
      <c r="Y355" s="52">
        <f t="shared" si="75"/>
        <v>73.59506135047576</v>
      </c>
      <c r="Z355" s="52">
        <f t="shared" si="76"/>
        <v>75.965130759651316</v>
      </c>
      <c r="AA355" s="52">
        <f t="shared" si="77"/>
        <v>-3.8980916535060501</v>
      </c>
      <c r="AB355" s="52">
        <f t="shared" si="78"/>
        <v>-3.8980916535060572</v>
      </c>
      <c r="AC355" s="52">
        <f t="shared" si="79"/>
        <v>-3.8980916535060715</v>
      </c>
      <c r="AF355">
        <v>1.9</v>
      </c>
      <c r="AG355">
        <v>1.95</v>
      </c>
    </row>
    <row r="356" spans="1:35" ht="15" x14ac:dyDescent="0.25">
      <c r="A356">
        <v>4.45</v>
      </c>
      <c r="B356">
        <v>3.75</v>
      </c>
      <c r="C356">
        <v>1.82</v>
      </c>
      <c r="D356" s="45">
        <f t="shared" si="80"/>
        <v>4.0836317240811493E-2</v>
      </c>
      <c r="E356" s="46">
        <f>IF(OR($A356="",$B356="",$C356=""),"",A356*'MPTO_working_3-way'!$I355)</f>
        <v>4.6317216117216109</v>
      </c>
      <c r="F356" s="47">
        <f>IF(OR($A356="",$B356="",$C356=""),"",B356*'MPTO_working_3-way'!$I355)</f>
        <v>3.903136189653043</v>
      </c>
      <c r="G356" s="48">
        <f>IF(OR($A356="",$B356="",$C356=""),"",C356*'MPTO_working_3-way'!$I355)</f>
        <v>1.8943220973782771</v>
      </c>
      <c r="H356" s="46">
        <f>IF(OR($A356="",$B356="",$C356=""),"",'MPTO_working_3-way'!E355)</f>
        <v>4.736934454567904</v>
      </c>
      <c r="I356" s="47">
        <f>IF(OR($A356="",$B356="",$C356=""),"",'MPTO_working_3-way'!F355)</f>
        <v>3.9517169592418697</v>
      </c>
      <c r="J356" s="48">
        <f>IF(OR($A356="",$B356="",$C356=""),"",'MPTO_working_3-way'!G355)</f>
        <v>1.8662341452923614</v>
      </c>
      <c r="K356" s="46">
        <f>IF(OR($A356="",$B356="",$C356=""),"",'OddsRatio_working_3-way'!H355)</f>
        <v>4.6881461804588271</v>
      </c>
      <c r="L356" s="47">
        <f>IF(OR($A356="",$B356="",$C356=""),"",'OddsRatio_working_3-way'!I355)</f>
        <v>3.9398266655831224</v>
      </c>
      <c r="M356" s="48">
        <f>IF(OR($A356="",$B356="",$C356=""),"",'OddsRatio_working_3-way'!J355)</f>
        <v>1.8766028602829679</v>
      </c>
      <c r="N356" s="49">
        <f t="shared" si="68"/>
        <v>21.590244056751505</v>
      </c>
      <c r="O356" s="50">
        <f t="shared" si="69"/>
        <v>25.620422947345116</v>
      </c>
      <c r="P356" s="50">
        <f t="shared" si="70"/>
        <v>52.789332995903393</v>
      </c>
      <c r="Q356" t="s">
        <v>67</v>
      </c>
      <c r="R356" t="s">
        <v>128</v>
      </c>
      <c r="S356" t="s">
        <v>451</v>
      </c>
      <c r="T356" s="52">
        <v>100</v>
      </c>
      <c r="U356" s="52">
        <f t="shared" si="71"/>
        <v>77.528089887640448</v>
      </c>
      <c r="V356" s="52">
        <f t="shared" si="72"/>
        <v>73.333333333333329</v>
      </c>
      <c r="W356" s="52">
        <f t="shared" si="73"/>
        <v>45.054945054945051</v>
      </c>
      <c r="X356" s="52">
        <f t="shared" si="74"/>
        <v>81.611721611721606</v>
      </c>
      <c r="Y356" s="52">
        <f t="shared" si="75"/>
        <v>77.416965057414487</v>
      </c>
      <c r="Z356" s="52">
        <f t="shared" si="76"/>
        <v>49.138576779026216</v>
      </c>
      <c r="AA356" s="52">
        <f t="shared" si="77"/>
        <v>-4.0836317240811582</v>
      </c>
      <c r="AB356" s="52">
        <f t="shared" si="78"/>
        <v>-4.0836317240811582</v>
      </c>
      <c r="AC356" s="52">
        <f t="shared" si="79"/>
        <v>-4.0836317240811653</v>
      </c>
      <c r="AF356">
        <v>1.9</v>
      </c>
      <c r="AG356">
        <v>1.95</v>
      </c>
    </row>
    <row r="357" spans="1:35" ht="15" x14ac:dyDescent="0.25">
      <c r="A357">
        <v>1.51</v>
      </c>
      <c r="B357">
        <v>4.59</v>
      </c>
      <c r="C357">
        <v>6.1</v>
      </c>
      <c r="D357" s="45">
        <f t="shared" si="80"/>
        <v>4.405100560592401E-2</v>
      </c>
      <c r="E357" s="46">
        <f>IF(OR($A357="",$B357="",$C357=""),"",A357*'MPTO_working_3-way'!$I356)</f>
        <v>1.5765170184649453</v>
      </c>
      <c r="F357" s="47">
        <f>IF(OR($A357="",$B357="",$C357=""),"",B357*'MPTO_working_3-way'!$I356)</f>
        <v>4.7921941157311911</v>
      </c>
      <c r="G357" s="48">
        <f>IF(OR($A357="",$B357="",$C357=""),"",C357*'MPTO_working_3-way'!$I356)</f>
        <v>6.3687111341961362</v>
      </c>
      <c r="H357" s="46">
        <f>IF(OR($A357="",$B357="",$C357=""),"",'MPTO_working_3-way'!E356)</f>
        <v>1.5442394002332027</v>
      </c>
      <c r="I357" s="47">
        <f>IF(OR($A357="",$B357="",$C357=""),"",'MPTO_working_3-way'!F356)</f>
        <v>4.9217138606450224</v>
      </c>
      <c r="J357" s="48">
        <f>IF(OR($A357="",$B357="",$C357=""),"",'MPTO_working_3-way'!G356)</f>
        <v>6.7001334897669294</v>
      </c>
      <c r="K357" s="46">
        <f>IF(OR($A357="",$B357="",$C357=""),"",'OddsRatio_working_3-way'!H356)</f>
        <v>1.5545304433759957</v>
      </c>
      <c r="L357" s="47">
        <f>IF(OR($A357="",$B357="",$C357=""),"",'OddsRatio_working_3-way'!I356)</f>
        <v>4.9034593955290706</v>
      </c>
      <c r="M357" s="48">
        <f>IF(OR($A357="",$B357="",$C357=""),"",'OddsRatio_working_3-way'!J356)</f>
        <v>6.5453044337599602</v>
      </c>
      <c r="N357" s="49">
        <f t="shared" si="68"/>
        <v>63.430967651316571</v>
      </c>
      <c r="O357" s="50">
        <f t="shared" si="69"/>
        <v>20.867268225160789</v>
      </c>
      <c r="P357" s="50">
        <f t="shared" si="70"/>
        <v>15.701764123522629</v>
      </c>
      <c r="Q357" t="s">
        <v>166</v>
      </c>
      <c r="R357" t="s">
        <v>442</v>
      </c>
      <c r="S357" t="s">
        <v>451</v>
      </c>
      <c r="T357" s="52">
        <v>100</v>
      </c>
      <c r="U357" s="52">
        <f t="shared" si="71"/>
        <v>33.774834437086092</v>
      </c>
      <c r="V357" s="52">
        <f t="shared" si="72"/>
        <v>78.213507625272342</v>
      </c>
      <c r="W357" s="52">
        <f t="shared" si="73"/>
        <v>83.606557377049185</v>
      </c>
      <c r="X357" s="52">
        <f t="shared" si="74"/>
        <v>38.179934997678487</v>
      </c>
      <c r="Y357" s="52">
        <f t="shared" si="75"/>
        <v>82.61860818586473</v>
      </c>
      <c r="Z357" s="52">
        <f t="shared" si="76"/>
        <v>88.011657937641587</v>
      </c>
      <c r="AA357" s="52">
        <f t="shared" si="77"/>
        <v>-4.4051005605923947</v>
      </c>
      <c r="AB357" s="52">
        <f t="shared" si="78"/>
        <v>-4.4051005605923876</v>
      </c>
      <c r="AC357" s="52">
        <f t="shared" si="79"/>
        <v>-4.4051005605924018</v>
      </c>
      <c r="AF357">
        <v>1.56</v>
      </c>
      <c r="AG357">
        <v>2.48</v>
      </c>
    </row>
    <row r="358" spans="1:35" ht="15" x14ac:dyDescent="0.25">
      <c r="A358">
        <v>3.48</v>
      </c>
      <c r="B358">
        <v>3.59</v>
      </c>
      <c r="C358">
        <v>2.14</v>
      </c>
      <c r="D358" s="45">
        <f t="shared" si="80"/>
        <v>3.3197573498674915E-2</v>
      </c>
      <c r="E358" s="46">
        <f>IF(OR($A358="",$B358="",$C358=""),"",A358*'MPTO_working_3-way'!$I357)</f>
        <v>3.5955275557753885</v>
      </c>
      <c r="F358" s="47">
        <f>IF(OR($A358="",$B358="",$C358=""),"",B358*'MPTO_working_3-way'!$I357)</f>
        <v>3.7091792888602426</v>
      </c>
      <c r="G358" s="48">
        <f>IF(OR($A358="",$B358="",$C358=""),"",C358*'MPTO_working_3-way'!$I357)</f>
        <v>2.2110428072871646</v>
      </c>
      <c r="H358" s="46">
        <f>IF(OR($A358="",$B358="",$C358=""),"",'MPTO_working_3-way'!E357)</f>
        <v>3.6193793499061924</v>
      </c>
      <c r="I358" s="47">
        <f>IF(OR($A358="",$B358="",$C358=""),"",'MPTO_working_3-way'!F357)</f>
        <v>3.7385179710607526</v>
      </c>
      <c r="J358" s="48">
        <f>IF(OR($A358="",$B358="",$C358=""),"",'MPTO_working_3-way'!G357)</f>
        <v>2.1919063945259367</v>
      </c>
      <c r="K358" s="46">
        <f>IF(OR($A358="",$B358="",$C358=""),"",'OddsRatio_working_3-way'!H357)</f>
        <v>3.6100199631014127</v>
      </c>
      <c r="L358" s="47">
        <f>IF(OR($A358="",$B358="",$C358=""),"",'OddsRatio_working_3-way'!I357)</f>
        <v>3.7257869775938137</v>
      </c>
      <c r="M358" s="48">
        <f>IF(OR($A358="",$B358="",$C358=""),"",'OddsRatio_working_3-way'!J357)</f>
        <v>2.1997672411030691</v>
      </c>
      <c r="N358" s="49">
        <f t="shared" si="68"/>
        <v>27.812330304456435</v>
      </c>
      <c r="O358" s="50">
        <f t="shared" si="69"/>
        <v>26.96014191072657</v>
      </c>
      <c r="P358" s="50">
        <f t="shared" si="70"/>
        <v>45.227527784816992</v>
      </c>
      <c r="Q358" t="s">
        <v>443</v>
      </c>
      <c r="R358" t="s">
        <v>444</v>
      </c>
      <c r="S358" t="s">
        <v>452</v>
      </c>
      <c r="T358" s="52">
        <v>100</v>
      </c>
      <c r="U358" s="52">
        <f t="shared" si="71"/>
        <v>71.264367816091948</v>
      </c>
      <c r="V358" s="52">
        <f t="shared" si="72"/>
        <v>72.14484679665739</v>
      </c>
      <c r="W358" s="52">
        <f t="shared" si="73"/>
        <v>53.271028037383175</v>
      </c>
      <c r="X358" s="52">
        <f t="shared" si="74"/>
        <v>74.584125165959449</v>
      </c>
      <c r="Y358" s="52">
        <f t="shared" si="75"/>
        <v>75.464604146524877</v>
      </c>
      <c r="Z358" s="52">
        <f t="shared" si="76"/>
        <v>56.590785387250662</v>
      </c>
      <c r="AA358" s="52">
        <f t="shared" si="77"/>
        <v>-3.3197573498675013</v>
      </c>
      <c r="AB358" s="52">
        <f t="shared" si="78"/>
        <v>-3.3197573498674871</v>
      </c>
      <c r="AC358" s="52">
        <f t="shared" si="79"/>
        <v>-3.3197573498674871</v>
      </c>
      <c r="AF358">
        <v>1.76</v>
      </c>
      <c r="AG358">
        <v>2.13</v>
      </c>
    </row>
    <row r="359" spans="1:35" s="52" customFormat="1" ht="15" x14ac:dyDescent="0.25">
      <c r="A359">
        <v>3.73</v>
      </c>
      <c r="B359">
        <v>3.19</v>
      </c>
      <c r="C359">
        <v>2.27</v>
      </c>
      <c r="D359" s="45">
        <f t="shared" si="80"/>
        <v>2.2104772930993111E-2</v>
      </c>
      <c r="E359" s="46">
        <f>IF(OR($A359="",$B359="",$C359=""),"",A359*'MPTO_working_3-way'!$I358)</f>
        <v>3.8124508030326041</v>
      </c>
      <c r="F359" s="47">
        <f>IF(OR($A359="",$B359="",$C359=""),"",B359*'MPTO_working_3-way'!$I358)</f>
        <v>3.2605142256498678</v>
      </c>
      <c r="G359" s="48">
        <f>IF(OR($A359="",$B359="",$C359=""),"",C359*'MPTO_working_3-way'!$I358)</f>
        <v>2.3201778345533546</v>
      </c>
      <c r="H359" s="46">
        <f>IF(OR($A359="",$B359="",$C359=""),"",'MPTO_working_3-way'!E358)</f>
        <v>3.8354109029699592</v>
      </c>
      <c r="I359" s="47">
        <f>IF(OR($A359="",$B359="",$C359=""),"",'MPTO_working_3-way'!F358)</f>
        <v>3.2667849367259612</v>
      </c>
      <c r="J359" s="48">
        <f>IF(OR($A359="",$B359="",$C359=""),"",'MPTO_working_3-way'!G358)</f>
        <v>2.3086137462014999</v>
      </c>
      <c r="K359" s="46">
        <f>IF(OR($A359="",$B359="",$C359=""),"",'OddsRatio_working_3-way'!H358)</f>
        <v>3.8237813692291884</v>
      </c>
      <c r="L359" s="47">
        <f>IF(OR($A359="",$B359="",$C359=""),"",'OddsRatio_working_3-way'!I358)</f>
        <v>3.265231208282755</v>
      </c>
      <c r="M359" s="48">
        <f>IF(OR($A359="",$B359="",$C359=""),"",'OddsRatio_working_3-way'!J358)</f>
        <v>2.313627230374018</v>
      </c>
      <c r="N359" s="49">
        <f t="shared" si="68"/>
        <v>26.229846669878405</v>
      </c>
      <c r="O359" s="50">
        <f t="shared" si="69"/>
        <v>30.670008802083526</v>
      </c>
      <c r="P359" s="50">
        <f t="shared" si="70"/>
        <v>43.100144528038072</v>
      </c>
      <c r="Q359" t="s">
        <v>73</v>
      </c>
      <c r="R359" t="s">
        <v>71</v>
      </c>
      <c r="S359" t="s">
        <v>452</v>
      </c>
      <c r="T359" s="52">
        <v>100</v>
      </c>
      <c r="U359" s="52">
        <f t="shared" si="71"/>
        <v>73.190348525469176</v>
      </c>
      <c r="V359" s="52">
        <f t="shared" si="72"/>
        <v>68.652037617554868</v>
      </c>
      <c r="W359" s="52">
        <f t="shared" si="73"/>
        <v>55.947136563876647</v>
      </c>
      <c r="X359" s="52">
        <f t="shared" si="74"/>
        <v>75.400825818568478</v>
      </c>
      <c r="Y359" s="52">
        <f t="shared" si="75"/>
        <v>70.862514910654184</v>
      </c>
      <c r="Z359" s="52">
        <f t="shared" si="76"/>
        <v>58.157613856975978</v>
      </c>
      <c r="AA359" s="52">
        <f t="shared" si="77"/>
        <v>-2.2104772930993022</v>
      </c>
      <c r="AB359" s="52">
        <f t="shared" si="78"/>
        <v>-2.2104772930993164</v>
      </c>
      <c r="AC359" s="52">
        <f t="shared" si="79"/>
        <v>-2.2104772930993306</v>
      </c>
      <c r="AD359" s="53"/>
      <c r="AE359" s="53"/>
      <c r="AF359">
        <v>2.7</v>
      </c>
      <c r="AG359">
        <v>1.52</v>
      </c>
      <c r="AH359" s="53"/>
      <c r="AI359" s="53"/>
    </row>
    <row r="360" spans="1:35" ht="15" x14ac:dyDescent="0.25">
      <c r="A360">
        <v>1.52</v>
      </c>
      <c r="B360">
        <v>4.72</v>
      </c>
      <c r="C360">
        <v>6.46</v>
      </c>
      <c r="D360" s="45">
        <f t="shared" si="80"/>
        <v>2.4557905231673338E-2</v>
      </c>
      <c r="E360" s="46">
        <f>IF(OR($A360="",$B360="",$C360=""),"",A360*'MPTO_working_3-way'!$I359)</f>
        <v>1.5573280159521434</v>
      </c>
      <c r="F360" s="47">
        <f>IF(OR($A360="",$B360="",$C360=""),"",B360*'MPTO_working_3-way'!$I359)</f>
        <v>4.8359133126934983</v>
      </c>
      <c r="G360" s="48">
        <f>IF(OR($A360="",$B360="",$C360=""),"",C360*'MPTO_working_3-way'!$I359)</f>
        <v>6.6186440677966099</v>
      </c>
      <c r="H360" s="46">
        <f>IF(OR($A360="",$B360="",$C360=""),"",'MPTO_working_3-way'!E359)</f>
        <v>1.5391511529297746</v>
      </c>
      <c r="I360" s="47">
        <f>IF(OR($A360="",$B360="",$C360=""),"",'MPTO_working_3-way'!F359)</f>
        <v>4.9096998583022025</v>
      </c>
      <c r="J360" s="48">
        <f>IF(OR($A360="",$B360="",$C360=""),"",'MPTO_working_3-way'!G359)</f>
        <v>6.8206871868289181</v>
      </c>
      <c r="K360" s="46">
        <f>IF(OR($A360="",$B360="",$C360=""),"",'OddsRatio_working_3-way'!H359)</f>
        <v>1.5451401950837989</v>
      </c>
      <c r="L360" s="47">
        <f>IF(OR($A360="",$B360="",$C360=""),"",'OddsRatio_working_3-way'!I359)</f>
        <v>4.8998490879071781</v>
      </c>
      <c r="M360" s="48">
        <f>IF(OR($A360="",$B360="",$C360=""),"",'OddsRatio_working_3-way'!J359)</f>
        <v>6.7239720483798893</v>
      </c>
      <c r="N360" s="49">
        <f t="shared" si="68"/>
        <v>64.212548015364916</v>
      </c>
      <c r="O360" s="50">
        <f t="shared" si="69"/>
        <v>20.678617157490397</v>
      </c>
      <c r="P360" s="50">
        <f t="shared" si="70"/>
        <v>15.108834827144687</v>
      </c>
      <c r="Q360" t="s">
        <v>35</v>
      </c>
      <c r="R360" t="s">
        <v>72</v>
      </c>
      <c r="S360" t="s">
        <v>452</v>
      </c>
      <c r="T360" s="52">
        <v>100</v>
      </c>
      <c r="U360" s="52">
        <f t="shared" si="71"/>
        <v>34.21052631578948</v>
      </c>
      <c r="V360" s="52">
        <f t="shared" si="72"/>
        <v>78.81355932203391</v>
      </c>
      <c r="W360" s="52">
        <f t="shared" si="73"/>
        <v>84.520123839009301</v>
      </c>
      <c r="X360" s="52">
        <f t="shared" si="74"/>
        <v>36.666316838956817</v>
      </c>
      <c r="Y360" s="52">
        <f t="shared" si="75"/>
        <v>81.269349845201248</v>
      </c>
      <c r="Z360" s="52">
        <f t="shared" si="76"/>
        <v>86.975914362176638</v>
      </c>
      <c r="AA360" s="52">
        <f t="shared" si="77"/>
        <v>-2.4557905231673374</v>
      </c>
      <c r="AB360" s="52">
        <f t="shared" si="78"/>
        <v>-2.4557905231673374</v>
      </c>
      <c r="AC360" s="52">
        <f t="shared" si="79"/>
        <v>-2.4557905231673374</v>
      </c>
      <c r="AF360">
        <v>1.59</v>
      </c>
      <c r="AG360">
        <v>2.5</v>
      </c>
    </row>
    <row r="361" spans="1:35" ht="15" x14ac:dyDescent="0.25">
      <c r="A361">
        <v>2.58</v>
      </c>
      <c r="B361">
        <v>2.74</v>
      </c>
      <c r="C361">
        <v>3.37</v>
      </c>
      <c r="D361" s="45">
        <f t="shared" si="80"/>
        <v>4.9296307918951676E-2</v>
      </c>
      <c r="E361" s="46">
        <f>IF(OR($A361="",$B361="",$C361=""),"",A361*'MPTO_working_3-way'!$I360)</f>
        <v>2.7071844744308953</v>
      </c>
      <c r="F361" s="47">
        <f>IF(OR($A361="",$B361="",$C361=""),"",B361*'MPTO_working_3-way'!$I360)</f>
        <v>2.8750718836979279</v>
      </c>
      <c r="G361" s="48">
        <f>IF(OR($A361="",$B361="",$C361=""),"",C361*'MPTO_working_3-way'!$I360)</f>
        <v>3.5361285576868671</v>
      </c>
      <c r="H361" s="46">
        <f>IF(OR($A361="",$B361="",$C361=""),"",'MPTO_working_3-way'!E360)</f>
        <v>2.6942210285036334</v>
      </c>
      <c r="I361" s="47">
        <f>IF(OR($A361="",$B361="",$C361=""),"",'MPTO_working_3-way'!F360)</f>
        <v>2.8691819362679256</v>
      </c>
      <c r="J361" s="48">
        <f>IF(OR($A361="",$B361="",$C361=""),"",'MPTO_working_3-way'!G360)</f>
        <v>3.5675577406389909</v>
      </c>
      <c r="K361" s="46">
        <f>IF(OR($A361="",$B361="",$C361=""),"",'OddsRatio_working_3-way'!H360)</f>
        <v>2.7005942191187473</v>
      </c>
      <c r="L361" s="47">
        <f>IF(OR($A361="",$B361="",$C361=""),"",'OddsRatio_working_3-way'!I360)</f>
        <v>2.8728062919408992</v>
      </c>
      <c r="M361" s="48">
        <f>IF(OR($A361="",$B361="",$C361=""),"",'OddsRatio_working_3-way'!J360)</f>
        <v>3.5508913286781212</v>
      </c>
      <c r="N361" s="49">
        <f t="shared" si="68"/>
        <v>36.938746119627488</v>
      </c>
      <c r="O361" s="50">
        <f t="shared" si="69"/>
        <v>34.781739046948502</v>
      </c>
      <c r="P361" s="50">
        <f t="shared" si="70"/>
        <v>28.279514833424006</v>
      </c>
      <c r="Q361" t="s">
        <v>445</v>
      </c>
      <c r="R361" t="s">
        <v>446</v>
      </c>
      <c r="S361" t="s">
        <v>452</v>
      </c>
      <c r="T361" s="52">
        <v>100</v>
      </c>
      <c r="U361" s="52">
        <f t="shared" si="71"/>
        <v>61.240310077519375</v>
      </c>
      <c r="V361" s="52">
        <f t="shared" si="72"/>
        <v>63.503649635036496</v>
      </c>
      <c r="W361" s="52">
        <f t="shared" si="73"/>
        <v>70.326409495548958</v>
      </c>
      <c r="X361" s="52">
        <f t="shared" si="74"/>
        <v>66.169940869414546</v>
      </c>
      <c r="Y361" s="52">
        <f t="shared" si="75"/>
        <v>68.43328042693166</v>
      </c>
      <c r="Z361" s="52">
        <f t="shared" si="76"/>
        <v>75.256040287444122</v>
      </c>
      <c r="AA361" s="52">
        <f t="shared" si="77"/>
        <v>-4.9296307918951712</v>
      </c>
      <c r="AB361" s="52">
        <f t="shared" si="78"/>
        <v>-4.9296307918951641</v>
      </c>
      <c r="AC361" s="52">
        <f t="shared" si="79"/>
        <v>-4.9296307918951641</v>
      </c>
      <c r="AF361">
        <v>2.44</v>
      </c>
      <c r="AG361">
        <v>1.56</v>
      </c>
    </row>
    <row r="362" spans="1:35" ht="15" x14ac:dyDescent="0.25">
      <c r="A362">
        <v>1.29</v>
      </c>
      <c r="B362">
        <v>5.46</v>
      </c>
      <c r="C362">
        <v>10.16</v>
      </c>
      <c r="D362" s="45">
        <f t="shared" si="80"/>
        <v>5.6769178450189139E-2</v>
      </c>
      <c r="E362" s="46">
        <f>IF(OR($A362="",$B362="",$C362=""),"",A362*'MPTO_working_3-way'!$I361)</f>
        <v>1.363232240200744</v>
      </c>
      <c r="F362" s="47">
        <f>IF(OR($A362="",$B362="",$C362=""),"",B362*'MPTO_working_3-way'!$I361)</f>
        <v>5.7699597143380323</v>
      </c>
      <c r="G362" s="48">
        <f>IF(OR($A362="",$B362="",$C362=""),"",C362*'MPTO_working_3-way'!$I361)</f>
        <v>10.736774853053921</v>
      </c>
      <c r="H362" s="46">
        <f>IF(OR($A362="",$B362="",$C362=""),"",'MPTO_working_3-way'!E361)</f>
        <v>1.3222777881991701</v>
      </c>
      <c r="I362" s="47">
        <f>IF(OR($A362="",$B362="",$C362=""),"",'MPTO_working_3-way'!F361)</f>
        <v>6.0891281395695511</v>
      </c>
      <c r="J362" s="48">
        <f>IF(OR($A362="",$B362="",$C362=""),"",'MPTO_working_3-way'!G361)</f>
        <v>12.578278183689649</v>
      </c>
      <c r="K362" s="46">
        <f>IF(OR($A362="",$B362="",$C362=""),"",'OddsRatio_working_3-way'!H361)</f>
        <v>1.3333058923233221</v>
      </c>
      <c r="L362" s="47">
        <f>IF(OR($A362="",$B362="",$C362=""),"",'OddsRatio_working_3-way'!I361)</f>
        <v>6.1260147578000543</v>
      </c>
      <c r="M362" s="48">
        <f>IF(OR($A362="",$B362="",$C362=""),"",'OddsRatio_working_3-way'!J361)</f>
        <v>11.527868874764239</v>
      </c>
      <c r="N362" s="49">
        <f t="shared" si="68"/>
        <v>73.355072636247513</v>
      </c>
      <c r="O362" s="50">
        <f t="shared" si="69"/>
        <v>17.331143534937603</v>
      </c>
      <c r="P362" s="50">
        <f t="shared" si="70"/>
        <v>9.3137838288148913</v>
      </c>
      <c r="Q362" t="s">
        <v>92</v>
      </c>
      <c r="R362" t="s">
        <v>447</v>
      </c>
      <c r="S362" t="s">
        <v>452</v>
      </c>
      <c r="T362" s="52">
        <v>100</v>
      </c>
      <c r="U362" s="52">
        <f t="shared" si="71"/>
        <v>22.480620155038757</v>
      </c>
      <c r="V362" s="52">
        <f t="shared" si="72"/>
        <v>81.684981684981679</v>
      </c>
      <c r="W362" s="52">
        <f t="shared" si="73"/>
        <v>90.157480314960623</v>
      </c>
      <c r="X362" s="52">
        <f t="shared" si="74"/>
        <v>28.157538000057681</v>
      </c>
      <c r="Y362" s="52">
        <f t="shared" si="75"/>
        <v>87.361899530000599</v>
      </c>
      <c r="Z362" s="52">
        <f t="shared" si="76"/>
        <v>95.834398159979557</v>
      </c>
      <c r="AA362" s="52">
        <f t="shared" si="77"/>
        <v>-5.6769178450189237</v>
      </c>
      <c r="AB362" s="52">
        <f t="shared" si="78"/>
        <v>-5.6769178450189202</v>
      </c>
      <c r="AC362" s="52">
        <f t="shared" si="79"/>
        <v>-5.6769178450189344</v>
      </c>
      <c r="AF362">
        <v>1.87</v>
      </c>
      <c r="AG362">
        <v>1.95</v>
      </c>
    </row>
    <row r="363" spans="1:35" ht="15" x14ac:dyDescent="0.25">
      <c r="A363">
        <v>2.8</v>
      </c>
      <c r="B363">
        <v>3.35</v>
      </c>
      <c r="C363">
        <v>2.65</v>
      </c>
      <c r="D363" s="45">
        <f t="shared" si="80"/>
        <v>3.3008810395461996E-2</v>
      </c>
      <c r="E363" s="46">
        <f>IF(OR($A363="",$B363="",$C363=""),"",A363*'MPTO_working_3-way'!$I362)</f>
        <v>2.8924246691072932</v>
      </c>
      <c r="F363" s="47">
        <f>IF(OR($A363="",$B363="",$C363=""),"",B363*'MPTO_working_3-way'!$I362)</f>
        <v>3.460579514824798</v>
      </c>
      <c r="G363" s="48">
        <f>IF(OR($A363="",$B363="",$C363=""),"",C363*'MPTO_working_3-way'!$I362)</f>
        <v>2.737473347547974</v>
      </c>
      <c r="H363" s="46">
        <f>IF(OR($A363="",$B363="",$C363=""),"",'MPTO_working_3-way'!E362)</f>
        <v>2.8890051139005104</v>
      </c>
      <c r="I363" s="47">
        <f>IF(OR($A363="",$B363="",$C363=""),"",'MPTO_working_3-way'!F362)</f>
        <v>3.4782061148814107</v>
      </c>
      <c r="J363" s="48">
        <f>IF(OR($A363="",$B363="",$C363=""),"",'MPTO_working_3-way'!G362)</f>
        <v>2.729588755284686</v>
      </c>
      <c r="K363" s="46">
        <f>IF(OR($A363="",$B363="",$C363=""),"",'OddsRatio_working_3-way'!H362)</f>
        <v>2.8910776686162407</v>
      </c>
      <c r="L363" s="47">
        <f>IF(OR($A363="",$B363="",$C363=""),"",'OddsRatio_working_3-way'!I362)</f>
        <v>3.4689069562489814</v>
      </c>
      <c r="M363" s="48">
        <f>IF(OR($A363="",$B363="",$C363=""),"",'OddsRatio_working_3-way'!J362)</f>
        <v>2.7334878628982202</v>
      </c>
      <c r="N363" s="49">
        <f t="shared" si="68"/>
        <v>34.573069808197843</v>
      </c>
      <c r="O363" s="50">
        <f t="shared" si="69"/>
        <v>28.896894168045957</v>
      </c>
      <c r="P363" s="50">
        <f t="shared" si="70"/>
        <v>36.53003602375621</v>
      </c>
      <c r="Q363" t="s">
        <v>173</v>
      </c>
      <c r="R363" t="s">
        <v>448</v>
      </c>
      <c r="S363" t="s">
        <v>452</v>
      </c>
      <c r="T363" s="52">
        <v>100</v>
      </c>
      <c r="U363" s="52">
        <f t="shared" si="71"/>
        <v>64.285714285714292</v>
      </c>
      <c r="V363" s="52">
        <f t="shared" si="72"/>
        <v>70.149253731343279</v>
      </c>
      <c r="W363" s="52">
        <f t="shared" si="73"/>
        <v>62.264150943396231</v>
      </c>
      <c r="X363" s="52">
        <f t="shared" si="74"/>
        <v>67.58659532526049</v>
      </c>
      <c r="Y363" s="52">
        <f t="shared" si="75"/>
        <v>73.450134770889491</v>
      </c>
      <c r="Z363" s="52">
        <f t="shared" si="76"/>
        <v>65.565031982942429</v>
      </c>
      <c r="AA363" s="52">
        <f t="shared" si="77"/>
        <v>-3.3008810395461978</v>
      </c>
      <c r="AB363" s="52">
        <f t="shared" si="78"/>
        <v>-3.300881039546212</v>
      </c>
      <c r="AC363" s="52">
        <f t="shared" si="79"/>
        <v>-3.3008810395461978</v>
      </c>
      <c r="AF363">
        <v>2.29</v>
      </c>
      <c r="AG363">
        <v>1.66</v>
      </c>
    </row>
    <row r="364" spans="1:35" ht="15" x14ac:dyDescent="0.25">
      <c r="A364">
        <v>1.88</v>
      </c>
      <c r="B364">
        <v>3.3</v>
      </c>
      <c r="C364">
        <v>4.9400000000000004</v>
      </c>
      <c r="D364" s="45">
        <f t="shared" si="80"/>
        <v>3.7374346444895012E-2</v>
      </c>
      <c r="E364" s="46">
        <f>IF(OR($A364="",$B364="",$C364=""),"",A364*'MPTO_working_3-way'!$I363)</f>
        <v>1.9502637713164026</v>
      </c>
      <c r="F364" s="47">
        <f>IF(OR($A364="",$B364="",$C364=""),"",B364*'MPTO_working_3-way'!$I363)</f>
        <v>3.4233353432681533</v>
      </c>
      <c r="G364" s="48">
        <f>IF(OR($A364="",$B364="",$C364=""),"",C364*'MPTO_working_3-way'!$I363)</f>
        <v>5.1246292714377821</v>
      </c>
      <c r="H364" s="46">
        <f>IF(OR($A364="",$B364="",$C364=""),"",'MPTO_working_3-way'!E363)</f>
        <v>1.9250879805429413</v>
      </c>
      <c r="I364" s="47">
        <f>IF(OR($A364="",$B364="",$C364=""),"",'MPTO_working_3-way'!F363)</f>
        <v>3.4414856027213481</v>
      </c>
      <c r="J364" s="48">
        <f>IF(OR($A364="",$B364="",$C364=""),"",'MPTO_working_3-way'!G363)</f>
        <v>5.2639603905978039</v>
      </c>
      <c r="K364" s="46">
        <f>IF(OR($A364="",$B364="",$C364=""),"",'OddsRatio_working_3-way'!H363)</f>
        <v>1.9349916462288748</v>
      </c>
      <c r="L364" s="47">
        <f>IF(OR($A364="",$B364="",$C364=""),"",'OddsRatio_working_3-way'!I363)</f>
        <v>3.443728166280013</v>
      </c>
      <c r="M364" s="48">
        <f>IF(OR($A364="",$B364="",$C364=""),"",'OddsRatio_working_3-way'!J363)</f>
        <v>5.1862125978883702</v>
      </c>
      <c r="N364" s="49">
        <f t="shared" si="68"/>
        <v>51.275115433488928</v>
      </c>
      <c r="O364" s="50">
        <f t="shared" si="69"/>
        <v>29.211277883320967</v>
      </c>
      <c r="P364" s="50">
        <f t="shared" si="70"/>
        <v>19.513606683190115</v>
      </c>
      <c r="Q364" t="s">
        <v>58</v>
      </c>
      <c r="R364" t="s">
        <v>156</v>
      </c>
      <c r="S364" t="s">
        <v>452</v>
      </c>
      <c r="T364" s="52">
        <v>100</v>
      </c>
      <c r="U364" s="52">
        <f t="shared" si="71"/>
        <v>46.808510638297875</v>
      </c>
      <c r="V364" s="52">
        <f t="shared" si="72"/>
        <v>69.696969696969703</v>
      </c>
      <c r="W364" s="52">
        <f t="shared" si="73"/>
        <v>79.757085020242926</v>
      </c>
      <c r="X364" s="52">
        <f t="shared" si="74"/>
        <v>50.545945282787386</v>
      </c>
      <c r="Y364" s="52">
        <f t="shared" si="75"/>
        <v>73.434404341459214</v>
      </c>
      <c r="Z364" s="52">
        <f t="shared" si="76"/>
        <v>83.494519664732422</v>
      </c>
      <c r="AA364" s="52">
        <f t="shared" si="77"/>
        <v>-3.737434644489511</v>
      </c>
      <c r="AB364" s="52">
        <f t="shared" si="78"/>
        <v>-3.737434644489511</v>
      </c>
      <c r="AC364" s="52">
        <f t="shared" si="79"/>
        <v>-3.7374346444894968</v>
      </c>
      <c r="AF364">
        <v>2.78</v>
      </c>
      <c r="AG364">
        <v>1.47</v>
      </c>
    </row>
    <row r="365" spans="1:35" ht="15" x14ac:dyDescent="0.25">
      <c r="A365">
        <v>2.5299999999999998</v>
      </c>
      <c r="B365">
        <v>3.02</v>
      </c>
      <c r="C365">
        <v>3.26</v>
      </c>
      <c r="D365" s="45">
        <f t="shared" si="80"/>
        <v>3.313121106828576E-2</v>
      </c>
      <c r="E365" s="46">
        <f>IF(OR($A365="",$B365="",$C365=""),"",A365*'MPTO_working_3-way'!$I364)</f>
        <v>2.6138219640027627</v>
      </c>
      <c r="F365" s="47">
        <f>IF(OR($A365="",$B365="",$C365=""),"",B365*'MPTO_working_3-way'!$I364)</f>
        <v>3.1200562574262229</v>
      </c>
      <c r="G365" s="48">
        <f>IF(OR($A365="",$B365="",$C365=""),"",C365*'MPTO_working_3-way'!$I364)</f>
        <v>3.3680077480826114</v>
      </c>
      <c r="H365" s="46">
        <f>IF(OR($A365="",$B365="",$C365=""),"",'MPTO_working_3-way'!E364)</f>
        <v>2.6027217496014332</v>
      </c>
      <c r="I365" s="47">
        <f>IF(OR($A365="",$B365="",$C365=""),"",'MPTO_working_3-way'!F364)</f>
        <v>3.124198537713359</v>
      </c>
      <c r="J365" s="48">
        <f>IF(OR($A365="",$B365="",$C365=""),"",'MPTO_working_3-way'!G364)</f>
        <v>3.3817517987871053</v>
      </c>
      <c r="K365" s="46">
        <f>IF(OR($A365="",$B365="",$C365=""),"",'OddsRatio_working_3-way'!H364)</f>
        <v>2.607805591271684</v>
      </c>
      <c r="L365" s="47">
        <f>IF(OR($A365="",$B365="",$C365=""),"",'OddsRatio_working_3-way'!I364)</f>
        <v>3.1227237218096753</v>
      </c>
      <c r="M365" s="48">
        <f>IF(OR($A365="",$B365="",$C365=""),"",'OddsRatio_working_3-way'!J364)</f>
        <v>3.3749285204405282</v>
      </c>
      <c r="N365" s="49">
        <f t="shared" si="68"/>
        <v>38.25815276525632</v>
      </c>
      <c r="O365" s="50">
        <f t="shared" si="69"/>
        <v>32.050704137780954</v>
      </c>
      <c r="P365" s="50">
        <f t="shared" si="70"/>
        <v>29.691143096962726</v>
      </c>
      <c r="Q365" t="s">
        <v>157</v>
      </c>
      <c r="R365" t="s">
        <v>151</v>
      </c>
      <c r="S365" t="s">
        <v>452</v>
      </c>
      <c r="T365" s="52">
        <v>100</v>
      </c>
      <c r="U365" s="52">
        <f t="shared" si="71"/>
        <v>60.474308300395251</v>
      </c>
      <c r="V365" s="52">
        <f t="shared" si="72"/>
        <v>66.88741721854305</v>
      </c>
      <c r="W365" s="52">
        <f t="shared" si="73"/>
        <v>69.325153374233125</v>
      </c>
      <c r="X365" s="52">
        <f t="shared" si="74"/>
        <v>63.787429407223826</v>
      </c>
      <c r="Y365" s="52">
        <f t="shared" si="75"/>
        <v>70.200538325371625</v>
      </c>
      <c r="Z365" s="52">
        <f t="shared" si="76"/>
        <v>72.6382744810617</v>
      </c>
      <c r="AA365" s="52">
        <f t="shared" si="77"/>
        <v>-3.3131211068285751</v>
      </c>
      <c r="AB365" s="52">
        <f t="shared" si="78"/>
        <v>-3.3131211068285751</v>
      </c>
      <c r="AC365" s="52">
        <f t="shared" si="79"/>
        <v>-3.3131211068285751</v>
      </c>
      <c r="AF365">
        <v>3.02</v>
      </c>
      <c r="AG365">
        <v>1.4</v>
      </c>
    </row>
    <row r="366" spans="1:35" ht="15" x14ac:dyDescent="0.25">
      <c r="A366">
        <v>2.5499999999999998</v>
      </c>
      <c r="B366">
        <v>2.9</v>
      </c>
      <c r="C366">
        <v>3.37</v>
      </c>
      <c r="D366" s="45">
        <f t="shared" si="80"/>
        <v>3.372035399650497E-2</v>
      </c>
      <c r="E366" s="46">
        <f>IF(OR($A366="",$B366="",$C366=""),"",A366*'MPTO_working_3-way'!$I365)</f>
        <v>2.6359869026910876</v>
      </c>
      <c r="F366" s="47">
        <f>IF(OR($A366="",$B366="",$C366=""),"",B366*'MPTO_working_3-way'!$I365)</f>
        <v>2.9977890265898641</v>
      </c>
      <c r="G366" s="48">
        <f>IF(OR($A366="",$B366="",$C366=""),"",C366*'MPTO_working_3-way'!$I365)</f>
        <v>3.483637592968222</v>
      </c>
      <c r="H366" s="46">
        <f>IF(OR($A366="",$B366="",$C366=""),"",'MPTO_working_3-way'!E365)</f>
        <v>2.6252455787054512</v>
      </c>
      <c r="I366" s="47">
        <f>IF(OR($A366="",$B366="",$C366=""),"",'MPTO_working_3-way'!F365)</f>
        <v>2.9977145285814233</v>
      </c>
      <c r="J366" s="48">
        <f>IF(OR($A366="",$B366="",$C366=""),"",'MPTO_working_3-way'!G365)</f>
        <v>3.5026786571810735</v>
      </c>
      <c r="K366" s="46">
        <f>IF(OR($A366="",$B366="",$C366=""),"",'OddsRatio_working_3-way'!H365)</f>
        <v>2.6302930426769136</v>
      </c>
      <c r="L366" s="47">
        <f>IF(OR($A366="",$B366="",$C366=""),"",'OddsRatio_working_3-way'!I365)</f>
        <v>2.9984237297329908</v>
      </c>
      <c r="M366" s="48">
        <f>IF(OR($A366="",$B366="",$C366=""),"",'OddsRatio_working_3-way'!J365)</f>
        <v>3.4927706523511528</v>
      </c>
      <c r="N366" s="49">
        <f t="shared" si="68"/>
        <v>37.936455563534736</v>
      </c>
      <c r="O366" s="50">
        <f t="shared" si="69"/>
        <v>33.357917823108131</v>
      </c>
      <c r="P366" s="50">
        <f t="shared" si="70"/>
        <v>28.70562661335714</v>
      </c>
      <c r="Q366" t="s">
        <v>162</v>
      </c>
      <c r="R366" t="s">
        <v>160</v>
      </c>
      <c r="S366" t="s">
        <v>452</v>
      </c>
      <c r="T366" s="52">
        <v>100</v>
      </c>
      <c r="U366" s="52">
        <f t="shared" si="71"/>
        <v>60.784313725490193</v>
      </c>
      <c r="V366" s="52">
        <f t="shared" si="72"/>
        <v>65.517241379310349</v>
      </c>
      <c r="W366" s="52">
        <f t="shared" si="73"/>
        <v>70.326409495548958</v>
      </c>
      <c r="X366" s="52">
        <f t="shared" si="74"/>
        <v>64.156349125140693</v>
      </c>
      <c r="Y366" s="52">
        <f t="shared" si="75"/>
        <v>68.889276778960834</v>
      </c>
      <c r="Z366" s="52">
        <f t="shared" si="76"/>
        <v>73.698444895199472</v>
      </c>
      <c r="AA366" s="52">
        <f t="shared" si="77"/>
        <v>-3.3720353996504997</v>
      </c>
      <c r="AB366" s="52">
        <f t="shared" si="78"/>
        <v>-3.3720353996504855</v>
      </c>
      <c r="AC366" s="52">
        <f t="shared" si="79"/>
        <v>-3.3720353996505139</v>
      </c>
      <c r="AF366">
        <v>3.05</v>
      </c>
      <c r="AG366">
        <v>1.4</v>
      </c>
    </row>
    <row r="367" spans="1:35" ht="15" x14ac:dyDescent="0.25">
      <c r="A367">
        <v>1.92</v>
      </c>
      <c r="B367">
        <v>3.64</v>
      </c>
      <c r="C367">
        <v>4.0999999999999996</v>
      </c>
      <c r="D367" s="45">
        <f t="shared" si="80"/>
        <v>3.9461047082998357E-2</v>
      </c>
      <c r="E367" s="46">
        <f>IF(OR($A367="",$B367="",$C367=""),"",A367*'MPTO_working_3-way'!$I366)</f>
        <v>1.9957652103993568</v>
      </c>
      <c r="F367" s="47">
        <f>IF(OR($A367="",$B367="",$C367=""),"",B367*'MPTO_working_3-way'!$I366)</f>
        <v>3.7836382113821143</v>
      </c>
      <c r="G367" s="48">
        <f>IF(OR($A367="",$B367="",$C367=""),"",C367*'MPTO_working_3-way'!$I366)</f>
        <v>4.2617902930402929</v>
      </c>
      <c r="H367" s="46">
        <f>IF(OR($A367="",$B367="",$C367=""),"",'MPTO_working_3-way'!E366)</f>
        <v>1.9697460752755189</v>
      </c>
      <c r="I367" s="47">
        <f>IF(OR($A367="",$B367="",$C367=""),"",'MPTO_working_3-way'!F366)</f>
        <v>3.8230451210747658</v>
      </c>
      <c r="J367" s="48">
        <f>IF(OR($A367="",$B367="",$C367=""),"",'MPTO_working_3-way'!G366)</f>
        <v>4.3337178256555866</v>
      </c>
      <c r="K367" s="46">
        <f>IF(OR($A367="",$B367="",$C367=""),"",'OddsRatio_working_3-way'!H366)</f>
        <v>1.9796985244339518</v>
      </c>
      <c r="L367" s="47">
        <f>IF(OR($A367="",$B367="",$C367=""),"",'OddsRatio_working_3-way'!I366)</f>
        <v>3.8113088092452525</v>
      </c>
      <c r="M367" s="48">
        <f>IF(OR($A367="",$B367="",$C367=""),"",'OddsRatio_working_3-way'!J366)</f>
        <v>4.3011580714622273</v>
      </c>
      <c r="N367" s="49">
        <f t="shared" si="68"/>
        <v>50.106094383712495</v>
      </c>
      <c r="O367" s="50">
        <f t="shared" si="69"/>
        <v>26.429588246353841</v>
      </c>
      <c r="P367" s="50">
        <f t="shared" si="70"/>
        <v>23.464317369933656</v>
      </c>
      <c r="Q367" t="s">
        <v>127</v>
      </c>
      <c r="R367" t="s">
        <v>165</v>
      </c>
      <c r="S367" t="s">
        <v>452</v>
      </c>
      <c r="T367" s="52">
        <v>100</v>
      </c>
      <c r="U367" s="52">
        <f t="shared" si="71"/>
        <v>47.916666666666671</v>
      </c>
      <c r="V367" s="52">
        <f t="shared" si="72"/>
        <v>72.527472527472526</v>
      </c>
      <c r="W367" s="52">
        <f t="shared" si="73"/>
        <v>75.609756097560975</v>
      </c>
      <c r="X367" s="52">
        <f t="shared" si="74"/>
        <v>51.862771374966499</v>
      </c>
      <c r="Y367" s="52">
        <f t="shared" si="75"/>
        <v>76.473577235772368</v>
      </c>
      <c r="Z367" s="52">
        <f t="shared" si="76"/>
        <v>79.555860805860817</v>
      </c>
      <c r="AA367" s="52">
        <f t="shared" si="77"/>
        <v>-3.9461047082998277</v>
      </c>
      <c r="AB367" s="52">
        <f t="shared" si="78"/>
        <v>-3.9461047082998419</v>
      </c>
      <c r="AC367" s="52">
        <f t="shared" si="79"/>
        <v>-3.9461047082998419</v>
      </c>
      <c r="AF367">
        <v>1.99</v>
      </c>
      <c r="AG367">
        <v>1.86</v>
      </c>
    </row>
    <row r="368" spans="1:35" ht="15" x14ac:dyDescent="0.25">
      <c r="A368">
        <v>2.37</v>
      </c>
      <c r="B368">
        <v>3.1</v>
      </c>
      <c r="C368">
        <v>3.4</v>
      </c>
      <c r="D368" s="45">
        <f t="shared" si="80"/>
        <v>3.8639220490156001E-2</v>
      </c>
      <c r="E368" s="46">
        <f>IF(OR($A368="",$B368="",$C368=""),"",A368*'MPTO_working_3-way'!$I367)</f>
        <v>2.4615749525616697</v>
      </c>
      <c r="F368" s="47">
        <f>IF(OR($A368="",$B368="",$C368=""),"",B368*'MPTO_working_3-way'!$I367)</f>
        <v>3.2197815835194836</v>
      </c>
      <c r="G368" s="48">
        <f>IF(OR($A368="",$B368="",$C368=""),"",C368*'MPTO_working_3-way'!$I367)</f>
        <v>3.5313733496665303</v>
      </c>
      <c r="H368" s="46">
        <f>IF(OR($A368="",$B368="",$C368=""),"",'MPTO_working_3-way'!E367)</f>
        <v>2.4446220494017248</v>
      </c>
      <c r="I368" s="47">
        <f>IF(OR($A368="",$B368="",$C368=""),"",'MPTO_working_3-way'!F367)</f>
        <v>3.2289217882872014</v>
      </c>
      <c r="J368" s="48">
        <f>IF(OR($A368="",$B368="",$C368=""),"",'MPTO_working_3-way'!G367)</f>
        <v>3.5557084428586334</v>
      </c>
      <c r="K368" s="46">
        <f>IF(OR($A368="",$B368="",$C368=""),"",'OddsRatio_working_3-way'!H367)</f>
        <v>2.4520797680561253</v>
      </c>
      <c r="L368" s="47">
        <f>IF(OR($A368="",$B368="",$C368=""),"",'OddsRatio_working_3-way'!I367)</f>
        <v>3.2258157028597529</v>
      </c>
      <c r="M368" s="48">
        <f>IF(OR($A368="",$B368="",$C368=""),"",'OddsRatio_working_3-way'!J367)</f>
        <v>3.5437893746968618</v>
      </c>
      <c r="N368" s="49">
        <f t="shared" si="68"/>
        <v>40.624397764501836</v>
      </c>
      <c r="O368" s="50">
        <f t="shared" si="69"/>
        <v>31.058007323183656</v>
      </c>
      <c r="P368" s="50">
        <f t="shared" si="70"/>
        <v>28.317594912314515</v>
      </c>
      <c r="Q368" t="s">
        <v>169</v>
      </c>
      <c r="R368" t="s">
        <v>124</v>
      </c>
      <c r="S368" t="s">
        <v>452</v>
      </c>
      <c r="T368" s="52">
        <v>100</v>
      </c>
      <c r="U368" s="52">
        <f t="shared" si="71"/>
        <v>57.805907172995774</v>
      </c>
      <c r="V368" s="52">
        <f t="shared" si="72"/>
        <v>67.741935483870961</v>
      </c>
      <c r="W368" s="52">
        <f t="shared" si="73"/>
        <v>70.588235294117652</v>
      </c>
      <c r="X368" s="52">
        <f t="shared" si="74"/>
        <v>61.669829222011387</v>
      </c>
      <c r="Y368" s="52">
        <f t="shared" si="75"/>
        <v>71.605857532886574</v>
      </c>
      <c r="Z368" s="52">
        <f t="shared" si="76"/>
        <v>74.452157343133237</v>
      </c>
      <c r="AA368" s="52">
        <f t="shared" si="77"/>
        <v>-3.8639220490156134</v>
      </c>
      <c r="AB368" s="52">
        <f t="shared" si="78"/>
        <v>-3.8639220490156134</v>
      </c>
      <c r="AC368" s="52">
        <f t="shared" si="79"/>
        <v>-3.863922049015585</v>
      </c>
      <c r="AF368">
        <v>2.33</v>
      </c>
      <c r="AG368">
        <v>1.63</v>
      </c>
    </row>
    <row r="369" spans="1:35" ht="15" x14ac:dyDescent="0.25">
      <c r="A369">
        <v>1.6</v>
      </c>
      <c r="B369">
        <v>4.17</v>
      </c>
      <c r="C369">
        <v>5.87</v>
      </c>
      <c r="D369" s="45">
        <f t="shared" si="80"/>
        <v>3.5165904754901334E-2</v>
      </c>
      <c r="E369" s="46">
        <f>IF(OR($A369="",$B369="",$C369=""),"",A369*'MPTO_working_3-way'!$I368)</f>
        <v>1.6562654476078422</v>
      </c>
      <c r="F369" s="47">
        <f>IF(OR($A369="",$B369="",$C369=""),"",B369*'MPTO_working_3-way'!$I368)</f>
        <v>4.3166418228279388</v>
      </c>
      <c r="G369" s="48">
        <f>IF(OR($A369="",$B369="",$C369=""),"",C369*'MPTO_working_3-way'!$I368)</f>
        <v>6.0764238609112713</v>
      </c>
      <c r="H369" s="46">
        <f>IF(OR($A369="",$B369="",$C369=""),"",'MPTO_working_3-way'!E368)</f>
        <v>1.6305818050406045</v>
      </c>
      <c r="I369" s="47">
        <f>IF(OR($A369="",$B369="",$C369=""),"",'MPTO_working_3-way'!F368)</f>
        <v>4.3843076204329003</v>
      </c>
      <c r="J369" s="48">
        <f>IF(OR($A369="",$B369="",$C369=""),"",'MPTO_working_3-way'!G368)</f>
        <v>6.303748000133055</v>
      </c>
      <c r="K369" s="46">
        <f>IF(OR($A369="",$B369="",$C369=""),"",'OddsRatio_working_3-way'!H368)</f>
        <v>1.6393322203987111</v>
      </c>
      <c r="L369" s="47">
        <f>IF(OR($A369="",$B369="",$C369=""),"",'OddsRatio_working_3-way'!I368)</f>
        <v>4.3778052311065236</v>
      </c>
      <c r="M369" s="48">
        <f>IF(OR($A369="",$B369="",$C369=""),"",'OddsRatio_working_3-way'!J368)</f>
        <v>6.1892465222362061</v>
      </c>
      <c r="N369" s="49">
        <f t="shared" si="68"/>
        <v>60.376795364795434</v>
      </c>
      <c r="O369" s="50">
        <f t="shared" si="69"/>
        <v>23.166156494885538</v>
      </c>
      <c r="P369" s="50">
        <f t="shared" si="70"/>
        <v>16.457048140319028</v>
      </c>
      <c r="Q369" t="s">
        <v>175</v>
      </c>
      <c r="R369" t="s">
        <v>144</v>
      </c>
      <c r="S369" t="s">
        <v>453</v>
      </c>
      <c r="T369" s="52">
        <v>100</v>
      </c>
      <c r="U369" s="52">
        <f t="shared" si="71"/>
        <v>37.5</v>
      </c>
      <c r="V369" s="52">
        <f t="shared" si="72"/>
        <v>76.019184652278184</v>
      </c>
      <c r="W369" s="52">
        <f t="shared" si="73"/>
        <v>82.964224872231682</v>
      </c>
      <c r="X369" s="52">
        <f t="shared" si="74"/>
        <v>41.016590475490133</v>
      </c>
      <c r="Y369" s="52">
        <f t="shared" si="75"/>
        <v>79.535775127768318</v>
      </c>
      <c r="Z369" s="52">
        <f t="shared" si="76"/>
        <v>86.48081534772183</v>
      </c>
      <c r="AA369" s="52">
        <f t="shared" si="77"/>
        <v>-3.5165904754901334</v>
      </c>
      <c r="AB369" s="52">
        <f t="shared" si="78"/>
        <v>-3.5165904754901334</v>
      </c>
      <c r="AC369" s="52">
        <f t="shared" si="79"/>
        <v>-3.5165904754901476</v>
      </c>
      <c r="AF369">
        <v>1.81</v>
      </c>
      <c r="AG369">
        <v>2.0499999999999998</v>
      </c>
    </row>
    <row r="370" spans="1:35" ht="15" x14ac:dyDescent="0.25">
      <c r="A370"/>
      <c r="B370"/>
      <c r="C370"/>
      <c r="D370" s="45"/>
      <c r="E370" s="46"/>
      <c r="F370" s="47"/>
      <c r="G370" s="48"/>
      <c r="H370" s="46"/>
      <c r="I370" s="47"/>
      <c r="J370" s="48"/>
      <c r="K370" s="46"/>
      <c r="L370" s="47"/>
      <c r="M370" s="48"/>
      <c r="N370" s="49"/>
      <c r="O370" s="50"/>
      <c r="P370" s="50"/>
      <c r="Q370"/>
      <c r="R370"/>
      <c r="S370"/>
      <c r="T370" s="52"/>
      <c r="U370" s="52"/>
      <c r="V370" s="52"/>
      <c r="W370" s="52"/>
      <c r="X370" s="52"/>
      <c r="Y370" s="52"/>
      <c r="Z370" s="52"/>
      <c r="AA370" s="52"/>
      <c r="AB370" s="52"/>
      <c r="AC370" s="52"/>
      <c r="AF370"/>
      <c r="AG370"/>
    </row>
    <row r="371" spans="1:35" ht="15" x14ac:dyDescent="0.25">
      <c r="A371"/>
      <c r="B371"/>
      <c r="C371"/>
      <c r="D371" s="45"/>
      <c r="E371" s="46"/>
      <c r="F371" s="47"/>
      <c r="G371" s="48"/>
      <c r="H371" s="46"/>
      <c r="I371" s="47"/>
      <c r="J371" s="48"/>
      <c r="K371" s="46"/>
      <c r="L371" s="47"/>
      <c r="M371" s="48"/>
      <c r="N371" s="49"/>
      <c r="O371" s="50"/>
      <c r="P371" s="50"/>
      <c r="Q371"/>
      <c r="R371"/>
      <c r="S371"/>
      <c r="T371" s="52"/>
      <c r="U371" s="52"/>
      <c r="V371" s="52"/>
      <c r="W371" s="52"/>
      <c r="X371" s="52"/>
      <c r="Y371" s="52"/>
      <c r="Z371" s="52"/>
      <c r="AA371" s="52"/>
      <c r="AB371" s="52"/>
      <c r="AC371" s="52"/>
      <c r="AF371"/>
      <c r="AG371"/>
    </row>
    <row r="372" spans="1:35" ht="15" x14ac:dyDescent="0.25">
      <c r="A372"/>
      <c r="B372"/>
      <c r="C372"/>
      <c r="D372" s="45"/>
      <c r="E372" s="46"/>
      <c r="F372" s="47"/>
      <c r="G372" s="48"/>
      <c r="H372" s="46"/>
      <c r="I372" s="47"/>
      <c r="J372" s="48"/>
      <c r="K372" s="46"/>
      <c r="L372" s="47"/>
      <c r="M372" s="48"/>
      <c r="N372" s="49"/>
      <c r="O372" s="50"/>
      <c r="P372" s="50"/>
      <c r="Q372"/>
      <c r="R372"/>
      <c r="S372"/>
      <c r="T372" s="52"/>
      <c r="U372" s="52"/>
      <c r="V372" s="52"/>
      <c r="W372" s="52"/>
      <c r="X372" s="52"/>
      <c r="Y372" s="52"/>
      <c r="Z372" s="52"/>
      <c r="AA372" s="52"/>
      <c r="AB372" s="52"/>
      <c r="AC372" s="52"/>
      <c r="AF372"/>
      <c r="AG372"/>
    </row>
    <row r="373" spans="1:35" s="52" customFormat="1" ht="15" x14ac:dyDescent="0.25">
      <c r="A373"/>
      <c r="B373"/>
      <c r="C373"/>
      <c r="D373" s="45"/>
      <c r="E373" s="46"/>
      <c r="F373" s="47"/>
      <c r="G373" s="48"/>
      <c r="H373" s="46"/>
      <c r="I373" s="47"/>
      <c r="J373" s="48"/>
      <c r="K373" s="46"/>
      <c r="L373" s="47"/>
      <c r="M373" s="48"/>
      <c r="N373" s="49"/>
      <c r="O373" s="50"/>
      <c r="P373" s="50"/>
      <c r="Q373"/>
      <c r="R373"/>
      <c r="S373"/>
      <c r="AD373" s="53"/>
      <c r="AE373" s="53"/>
      <c r="AF373"/>
      <c r="AG373"/>
      <c r="AH373" s="53"/>
      <c r="AI373" s="53"/>
    </row>
    <row r="374" spans="1:35" ht="15" x14ac:dyDescent="0.25">
      <c r="A374"/>
      <c r="B374"/>
      <c r="C374"/>
      <c r="D374" s="45"/>
      <c r="E374" s="46"/>
      <c r="F374" s="47"/>
      <c r="G374" s="48"/>
      <c r="H374" s="46"/>
      <c r="I374" s="47"/>
      <c r="J374" s="48"/>
      <c r="K374" s="46"/>
      <c r="L374" s="47"/>
      <c r="M374" s="48"/>
      <c r="N374" s="49"/>
      <c r="O374" s="50"/>
      <c r="P374" s="50"/>
      <c r="Q374"/>
      <c r="R374"/>
      <c r="S374"/>
      <c r="T374" s="52"/>
      <c r="U374" s="52"/>
      <c r="V374" s="52"/>
      <c r="W374" s="52"/>
      <c r="X374" s="52"/>
      <c r="Y374" s="52"/>
      <c r="Z374" s="52"/>
      <c r="AA374" s="52"/>
      <c r="AB374" s="52"/>
      <c r="AC374" s="52"/>
      <c r="AF374"/>
      <c r="AG374"/>
    </row>
    <row r="375" spans="1:35" s="52" customFormat="1" ht="15" x14ac:dyDescent="0.25">
      <c r="A375" s="44"/>
      <c r="B375" s="44"/>
      <c r="C375" s="44"/>
      <c r="D375" s="45"/>
      <c r="E375" s="46"/>
      <c r="F375" s="47"/>
      <c r="G375" s="48"/>
      <c r="H375" s="46"/>
      <c r="I375" s="47"/>
      <c r="J375" s="48"/>
      <c r="K375" s="46"/>
      <c r="L375" s="47"/>
      <c r="M375" s="48"/>
      <c r="N375" s="49"/>
      <c r="O375" s="50"/>
      <c r="P375" s="50"/>
      <c r="Q375" s="44"/>
      <c r="R375" s="44"/>
      <c r="S375" s="44"/>
      <c r="AD375" s="53"/>
      <c r="AE375" s="53"/>
      <c r="AF375" s="44"/>
      <c r="AG375" s="44"/>
      <c r="AH375" s="53"/>
      <c r="AI375" s="53"/>
    </row>
    <row r="376" spans="1:35" s="52" customFormat="1" ht="15" x14ac:dyDescent="0.25">
      <c r="A376" s="44"/>
      <c r="B376" s="44"/>
      <c r="C376" s="44"/>
      <c r="D376" s="45"/>
      <c r="E376" s="46"/>
      <c r="F376" s="47"/>
      <c r="G376" s="48"/>
      <c r="H376" s="46"/>
      <c r="I376" s="47"/>
      <c r="J376" s="48"/>
      <c r="K376" s="46"/>
      <c r="L376" s="47"/>
      <c r="M376" s="48"/>
      <c r="N376" s="49"/>
      <c r="O376" s="50"/>
      <c r="P376" s="50"/>
      <c r="Q376" s="44"/>
      <c r="R376" s="44"/>
      <c r="S376" s="44"/>
      <c r="AD376" s="53"/>
      <c r="AE376" s="53"/>
      <c r="AF376" s="44"/>
      <c r="AG376" s="44"/>
      <c r="AH376" s="53"/>
      <c r="AI376" s="53"/>
    </row>
    <row r="377" spans="1:35" ht="15" x14ac:dyDescent="0.25">
      <c r="A377"/>
      <c r="B377"/>
      <c r="C377"/>
      <c r="D377" s="45"/>
      <c r="E377" s="46"/>
      <c r="F377" s="47"/>
      <c r="G377" s="48"/>
      <c r="H377" s="46"/>
      <c r="I377" s="47"/>
      <c r="J377" s="48"/>
      <c r="K377" s="46"/>
      <c r="L377" s="47"/>
      <c r="M377" s="48"/>
      <c r="N377" s="49"/>
      <c r="O377" s="50"/>
      <c r="P377" s="50"/>
      <c r="Q377"/>
      <c r="R377"/>
      <c r="S377"/>
      <c r="T377" s="52"/>
      <c r="U377" s="52"/>
      <c r="V377" s="52"/>
      <c r="W377" s="52"/>
      <c r="X377" s="52"/>
      <c r="Y377" s="52"/>
      <c r="Z377" s="52"/>
      <c r="AA377" s="52"/>
      <c r="AB377" s="52"/>
      <c r="AC377" s="52"/>
      <c r="AF377"/>
      <c r="AG377"/>
    </row>
    <row r="378" spans="1:35" ht="15" x14ac:dyDescent="0.25">
      <c r="A378"/>
      <c r="B378"/>
      <c r="C378"/>
      <c r="D378" s="45"/>
      <c r="E378" s="46"/>
      <c r="F378" s="47"/>
      <c r="G378" s="48"/>
      <c r="H378" s="46"/>
      <c r="I378" s="47"/>
      <c r="J378" s="48"/>
      <c r="K378" s="46"/>
      <c r="L378" s="47"/>
      <c r="M378" s="48"/>
      <c r="N378" s="49"/>
      <c r="O378" s="50"/>
      <c r="P378" s="50"/>
      <c r="Q378"/>
      <c r="R378"/>
      <c r="S378"/>
      <c r="T378" s="52"/>
      <c r="U378" s="52"/>
      <c r="V378" s="52"/>
      <c r="W378" s="52"/>
      <c r="X378" s="52"/>
      <c r="Y378" s="52"/>
      <c r="Z378" s="52"/>
      <c r="AA378" s="52"/>
      <c r="AB378" s="52"/>
      <c r="AC378" s="52"/>
      <c r="AF378"/>
      <c r="AG378"/>
    </row>
    <row r="379" spans="1:35" ht="15" x14ac:dyDescent="0.25">
      <c r="A379"/>
      <c r="B379"/>
      <c r="C379"/>
      <c r="D379" s="45"/>
      <c r="E379" s="46"/>
      <c r="F379" s="47"/>
      <c r="G379" s="48"/>
      <c r="H379" s="46"/>
      <c r="I379" s="47"/>
      <c r="J379" s="48"/>
      <c r="K379" s="46"/>
      <c r="L379" s="47"/>
      <c r="M379" s="48"/>
      <c r="N379" s="49"/>
      <c r="O379" s="50"/>
      <c r="P379" s="50"/>
      <c r="Q379"/>
      <c r="R379"/>
      <c r="S379"/>
      <c r="T379" s="52"/>
      <c r="U379" s="52"/>
      <c r="V379" s="52"/>
      <c r="W379" s="52"/>
      <c r="X379" s="52"/>
      <c r="Y379" s="52"/>
      <c r="Z379" s="52"/>
      <c r="AA379" s="52"/>
      <c r="AB379" s="52"/>
      <c r="AC379" s="52"/>
      <c r="AF379"/>
      <c r="AG379"/>
    </row>
    <row r="380" spans="1:35" ht="15" x14ac:dyDescent="0.25">
      <c r="A380"/>
      <c r="B380"/>
      <c r="C380"/>
      <c r="D380" s="45"/>
      <c r="E380" s="46"/>
      <c r="F380" s="47"/>
      <c r="G380" s="48"/>
      <c r="H380" s="46"/>
      <c r="I380" s="47"/>
      <c r="J380" s="48"/>
      <c r="K380" s="46"/>
      <c r="L380" s="47"/>
      <c r="M380" s="48"/>
      <c r="N380" s="49"/>
      <c r="O380" s="50"/>
      <c r="P380" s="50"/>
      <c r="Q380"/>
      <c r="R380"/>
      <c r="S380"/>
      <c r="T380" s="52"/>
      <c r="U380" s="52"/>
      <c r="V380" s="52"/>
      <c r="W380" s="52"/>
      <c r="X380" s="52"/>
      <c r="Y380" s="52"/>
      <c r="Z380" s="52"/>
      <c r="AA380" s="52"/>
      <c r="AB380" s="52"/>
      <c r="AC380" s="52"/>
      <c r="AF380"/>
      <c r="AG380"/>
    </row>
    <row r="381" spans="1:35" ht="15" x14ac:dyDescent="0.25">
      <c r="A381"/>
      <c r="B381"/>
      <c r="C381"/>
      <c r="D381" s="45"/>
      <c r="E381" s="46"/>
      <c r="F381" s="47"/>
      <c r="G381" s="48"/>
      <c r="H381" s="46"/>
      <c r="I381" s="47"/>
      <c r="J381" s="48"/>
      <c r="K381" s="46"/>
      <c r="L381" s="47"/>
      <c r="M381" s="48"/>
      <c r="N381" s="49"/>
      <c r="O381" s="50"/>
      <c r="P381" s="50"/>
      <c r="Q381"/>
      <c r="R381"/>
      <c r="S381"/>
      <c r="T381" s="52"/>
      <c r="U381" s="52"/>
      <c r="V381" s="52"/>
      <c r="W381" s="52"/>
      <c r="X381" s="52"/>
      <c r="Y381" s="52"/>
      <c r="Z381" s="52"/>
      <c r="AA381" s="52"/>
      <c r="AB381" s="52"/>
      <c r="AC381" s="52"/>
      <c r="AF381"/>
      <c r="AG381"/>
    </row>
    <row r="382" spans="1:35" ht="15" x14ac:dyDescent="0.25">
      <c r="A382"/>
      <c r="B382"/>
      <c r="C382"/>
      <c r="D382" s="45"/>
      <c r="E382" s="46"/>
      <c r="F382" s="47"/>
      <c r="G382" s="48"/>
      <c r="H382" s="46"/>
      <c r="I382" s="47"/>
      <c r="J382" s="48"/>
      <c r="K382" s="46"/>
      <c r="L382" s="47"/>
      <c r="M382" s="48"/>
      <c r="N382" s="49"/>
      <c r="O382" s="50"/>
      <c r="P382" s="50"/>
      <c r="Q382"/>
      <c r="R382"/>
      <c r="S382"/>
      <c r="T382" s="52"/>
      <c r="U382" s="52"/>
      <c r="V382" s="52"/>
      <c r="W382" s="52"/>
      <c r="X382" s="52"/>
      <c r="Y382" s="52"/>
      <c r="Z382" s="52"/>
      <c r="AA382" s="52"/>
      <c r="AB382" s="52"/>
      <c r="AC382" s="52"/>
      <c r="AF382"/>
      <c r="AG382"/>
    </row>
    <row r="383" spans="1:35" ht="15" x14ac:dyDescent="0.25">
      <c r="A383"/>
      <c r="B383"/>
      <c r="C383"/>
      <c r="D383" s="45"/>
      <c r="E383" s="46"/>
      <c r="F383" s="47"/>
      <c r="G383" s="48"/>
      <c r="H383" s="46"/>
      <c r="I383" s="47"/>
      <c r="J383" s="48"/>
      <c r="K383" s="46"/>
      <c r="L383" s="47"/>
      <c r="M383" s="48"/>
      <c r="N383" s="49"/>
      <c r="O383" s="50"/>
      <c r="P383" s="50"/>
      <c r="Q383"/>
      <c r="R383"/>
      <c r="S383"/>
      <c r="T383" s="52"/>
      <c r="U383" s="52"/>
      <c r="V383" s="52"/>
      <c r="W383" s="52"/>
      <c r="X383" s="52"/>
      <c r="Y383" s="52"/>
      <c r="Z383" s="52"/>
      <c r="AA383" s="52"/>
      <c r="AB383" s="52"/>
      <c r="AC383" s="52"/>
      <c r="AF383"/>
      <c r="AG383"/>
    </row>
    <row r="384" spans="1:35" ht="15" x14ac:dyDescent="0.25">
      <c r="A384"/>
      <c r="B384"/>
      <c r="C384"/>
      <c r="D384" s="45"/>
      <c r="E384" s="46"/>
      <c r="F384" s="47"/>
      <c r="G384" s="48"/>
      <c r="H384" s="46"/>
      <c r="I384" s="47"/>
      <c r="J384" s="48"/>
      <c r="K384" s="46"/>
      <c r="L384" s="47"/>
      <c r="M384" s="48"/>
      <c r="N384" s="49"/>
      <c r="O384" s="50"/>
      <c r="P384" s="50"/>
      <c r="Q384"/>
      <c r="R384"/>
      <c r="S384"/>
      <c r="T384" s="52"/>
      <c r="U384" s="52"/>
      <c r="V384" s="52"/>
      <c r="W384" s="52"/>
      <c r="X384" s="52"/>
      <c r="Y384" s="52"/>
      <c r="Z384" s="52"/>
      <c r="AA384" s="52"/>
      <c r="AB384" s="52"/>
      <c r="AC384" s="52"/>
      <c r="AF384"/>
      <c r="AG384"/>
    </row>
    <row r="385" spans="1:33" ht="15" x14ac:dyDescent="0.25">
      <c r="A385"/>
      <c r="B385"/>
      <c r="C385"/>
      <c r="D385" s="45"/>
      <c r="E385" s="46"/>
      <c r="F385" s="47"/>
      <c r="G385" s="48"/>
      <c r="H385" s="46"/>
      <c r="I385" s="47"/>
      <c r="J385" s="48"/>
      <c r="K385" s="46"/>
      <c r="L385" s="47"/>
      <c r="M385" s="48"/>
      <c r="N385" s="49"/>
      <c r="O385" s="50"/>
      <c r="P385" s="50"/>
      <c r="Q385"/>
      <c r="R385"/>
      <c r="S385"/>
      <c r="T385" s="52"/>
      <c r="U385" s="52"/>
      <c r="V385" s="52"/>
      <c r="W385" s="52"/>
      <c r="X385" s="52"/>
      <c r="Y385" s="52"/>
      <c r="Z385" s="52"/>
      <c r="AA385" s="52"/>
      <c r="AB385" s="52"/>
      <c r="AC385" s="52"/>
      <c r="AF385"/>
      <c r="AG385"/>
    </row>
    <row r="386" spans="1:33" ht="15" x14ac:dyDescent="0.25">
      <c r="A386"/>
      <c r="B386"/>
      <c r="C386"/>
      <c r="D386" s="45"/>
      <c r="E386" s="46"/>
      <c r="F386" s="47"/>
      <c r="G386" s="48"/>
      <c r="H386" s="46"/>
      <c r="I386" s="47"/>
      <c r="J386" s="48"/>
      <c r="K386" s="46"/>
      <c r="L386" s="47"/>
      <c r="M386" s="48"/>
      <c r="N386" s="49"/>
      <c r="O386" s="50"/>
      <c r="P386" s="50"/>
      <c r="Q386"/>
      <c r="R386"/>
      <c r="S386"/>
      <c r="T386" s="52"/>
      <c r="U386" s="52"/>
      <c r="V386" s="52"/>
      <c r="W386" s="52"/>
      <c r="X386" s="52"/>
      <c r="Y386" s="52"/>
      <c r="Z386" s="52"/>
      <c r="AA386" s="52"/>
      <c r="AB386" s="52"/>
      <c r="AC386" s="52"/>
      <c r="AF386"/>
      <c r="AG386"/>
    </row>
    <row r="387" spans="1:33" ht="15" x14ac:dyDescent="0.25">
      <c r="A387"/>
      <c r="B387"/>
      <c r="C387"/>
      <c r="D387" s="45"/>
      <c r="E387" s="46"/>
      <c r="F387" s="47"/>
      <c r="G387" s="48"/>
      <c r="H387" s="46"/>
      <c r="I387" s="47"/>
      <c r="J387" s="48"/>
      <c r="K387" s="46"/>
      <c r="L387" s="47"/>
      <c r="M387" s="48"/>
      <c r="N387" s="49"/>
      <c r="O387" s="50"/>
      <c r="P387" s="50"/>
      <c r="Q387"/>
      <c r="R387"/>
      <c r="S387"/>
      <c r="T387" s="52"/>
      <c r="U387" s="52"/>
      <c r="V387" s="52"/>
      <c r="W387" s="52"/>
      <c r="X387" s="52"/>
      <c r="Y387" s="52"/>
      <c r="Z387" s="52"/>
      <c r="AA387" s="52"/>
      <c r="AB387" s="52"/>
      <c r="AC387" s="52"/>
      <c r="AF387"/>
      <c r="AG387"/>
    </row>
    <row r="388" spans="1:33" ht="15" x14ac:dyDescent="0.25">
      <c r="A388"/>
      <c r="B388"/>
      <c r="C388"/>
      <c r="D388" s="45"/>
      <c r="E388" s="46"/>
      <c r="F388" s="47"/>
      <c r="G388" s="48"/>
      <c r="H388" s="46"/>
      <c r="I388" s="47"/>
      <c r="J388" s="48"/>
      <c r="K388" s="46"/>
      <c r="L388" s="47"/>
      <c r="M388" s="48"/>
      <c r="N388" s="49"/>
      <c r="O388" s="50"/>
      <c r="P388" s="50"/>
      <c r="Q388"/>
      <c r="R388"/>
      <c r="S388"/>
      <c r="T388" s="52"/>
      <c r="U388" s="52"/>
      <c r="V388" s="52"/>
      <c r="W388" s="52"/>
      <c r="X388" s="52"/>
      <c r="Y388" s="52"/>
      <c r="Z388" s="52"/>
      <c r="AA388" s="52"/>
      <c r="AB388" s="52"/>
      <c r="AC388" s="52"/>
      <c r="AF388"/>
      <c r="AG388"/>
    </row>
    <row r="389" spans="1:33" ht="15" x14ac:dyDescent="0.25">
      <c r="A389"/>
      <c r="B389"/>
      <c r="C389"/>
      <c r="D389" s="45"/>
      <c r="E389" s="46"/>
      <c r="F389" s="47"/>
      <c r="G389" s="48"/>
      <c r="H389" s="46"/>
      <c r="I389" s="47"/>
      <c r="J389" s="48"/>
      <c r="K389" s="46"/>
      <c r="L389" s="47"/>
      <c r="M389" s="48"/>
      <c r="N389" s="49"/>
      <c r="O389" s="50"/>
      <c r="P389" s="50"/>
      <c r="Q389"/>
      <c r="R389"/>
      <c r="S389"/>
      <c r="T389" s="52"/>
      <c r="U389" s="52"/>
      <c r="V389" s="52"/>
      <c r="W389" s="52"/>
      <c r="X389" s="52"/>
      <c r="Y389" s="52"/>
      <c r="Z389" s="52"/>
      <c r="AA389" s="52"/>
      <c r="AB389" s="52"/>
      <c r="AC389" s="52"/>
      <c r="AF389"/>
      <c r="AG389"/>
    </row>
    <row r="390" spans="1:33" ht="15" x14ac:dyDescent="0.25">
      <c r="A390"/>
      <c r="B390"/>
      <c r="C390"/>
      <c r="D390" s="45"/>
      <c r="E390" s="46"/>
      <c r="F390" s="47"/>
      <c r="G390" s="48"/>
      <c r="H390" s="46"/>
      <c r="I390" s="47"/>
      <c r="J390" s="48"/>
      <c r="K390" s="46"/>
      <c r="L390" s="47"/>
      <c r="M390" s="48"/>
      <c r="N390" s="49"/>
      <c r="O390" s="50"/>
      <c r="P390" s="50"/>
      <c r="Q390"/>
      <c r="R390"/>
      <c r="S390"/>
      <c r="T390" s="52"/>
      <c r="U390" s="52"/>
      <c r="V390" s="52"/>
      <c r="W390" s="52"/>
      <c r="X390" s="52"/>
      <c r="Y390" s="52"/>
      <c r="Z390" s="52"/>
      <c r="AA390" s="52"/>
      <c r="AB390" s="52"/>
      <c r="AC390" s="52"/>
      <c r="AF390"/>
      <c r="AG390"/>
    </row>
    <row r="391" spans="1:33" ht="15" x14ac:dyDescent="0.25">
      <c r="A391"/>
      <c r="B391"/>
      <c r="C391"/>
      <c r="D391" s="45"/>
      <c r="E391" s="46"/>
      <c r="F391" s="47"/>
      <c r="G391" s="48"/>
      <c r="H391" s="46"/>
      <c r="I391" s="47"/>
      <c r="J391" s="48"/>
      <c r="K391" s="46"/>
      <c r="L391" s="47"/>
      <c r="M391" s="48"/>
      <c r="N391" s="49"/>
      <c r="O391" s="50"/>
      <c r="P391" s="50"/>
      <c r="Q391"/>
      <c r="R391"/>
      <c r="S391"/>
      <c r="T391" s="52"/>
      <c r="U391" s="52"/>
      <c r="V391" s="52"/>
      <c r="W391" s="52"/>
      <c r="X391" s="52"/>
      <c r="Y391" s="52"/>
      <c r="Z391" s="52"/>
      <c r="AA391" s="52"/>
      <c r="AB391" s="52"/>
      <c r="AC391" s="52"/>
      <c r="AF391"/>
      <c r="AG391"/>
    </row>
    <row r="392" spans="1:33" ht="15" x14ac:dyDescent="0.25">
      <c r="A392"/>
      <c r="B392"/>
      <c r="C392"/>
      <c r="D392" s="45"/>
      <c r="E392" s="46"/>
      <c r="F392" s="47"/>
      <c r="G392" s="48"/>
      <c r="H392" s="46"/>
      <c r="I392" s="47"/>
      <c r="J392" s="48"/>
      <c r="K392" s="46"/>
      <c r="L392" s="47"/>
      <c r="M392" s="48"/>
      <c r="N392" s="49"/>
      <c r="O392" s="50"/>
      <c r="P392" s="50"/>
      <c r="Q392"/>
      <c r="R392"/>
      <c r="S392"/>
      <c r="T392" s="52"/>
      <c r="U392" s="52"/>
      <c r="V392" s="52"/>
      <c r="W392" s="52"/>
      <c r="X392" s="52"/>
      <c r="Y392" s="52"/>
      <c r="Z392" s="52"/>
      <c r="AA392" s="52"/>
      <c r="AB392" s="52"/>
      <c r="AC392" s="52"/>
      <c r="AF392"/>
      <c r="AG392"/>
    </row>
    <row r="393" spans="1:33" ht="15" x14ac:dyDescent="0.25">
      <c r="A393"/>
      <c r="B393"/>
      <c r="C393"/>
      <c r="D393" s="45"/>
      <c r="E393" s="46"/>
      <c r="F393" s="47"/>
      <c r="G393" s="48"/>
      <c r="H393" s="46"/>
      <c r="I393" s="47"/>
      <c r="J393" s="48"/>
      <c r="K393" s="46"/>
      <c r="L393" s="47"/>
      <c r="M393" s="48"/>
      <c r="N393" s="49"/>
      <c r="O393" s="50"/>
      <c r="P393" s="50"/>
      <c r="Q393"/>
      <c r="R393"/>
      <c r="S393"/>
      <c r="T393" s="52"/>
      <c r="U393" s="52"/>
      <c r="V393" s="52"/>
      <c r="W393" s="52"/>
      <c r="X393" s="52"/>
      <c r="Y393" s="52"/>
      <c r="Z393" s="52"/>
      <c r="AA393" s="52"/>
      <c r="AB393" s="52"/>
      <c r="AC393" s="52"/>
      <c r="AF393"/>
      <c r="AG393"/>
    </row>
    <row r="394" spans="1:33" ht="15" x14ac:dyDescent="0.25">
      <c r="A394"/>
      <c r="B394"/>
      <c r="C394"/>
      <c r="D394" s="45"/>
      <c r="E394" s="46"/>
      <c r="F394" s="47"/>
      <c r="G394" s="48"/>
      <c r="H394" s="46"/>
      <c r="I394" s="47"/>
      <c r="J394" s="48"/>
      <c r="K394" s="46"/>
      <c r="L394" s="47"/>
      <c r="M394" s="48"/>
      <c r="N394" s="49"/>
      <c r="O394" s="50"/>
      <c r="P394" s="50"/>
      <c r="Q394"/>
      <c r="R394"/>
      <c r="S394"/>
      <c r="T394" s="52"/>
      <c r="U394" s="52"/>
      <c r="V394" s="52"/>
      <c r="W394" s="52"/>
      <c r="X394" s="52"/>
      <c r="Y394" s="52"/>
      <c r="Z394" s="52"/>
      <c r="AA394" s="52"/>
      <c r="AB394" s="52"/>
      <c r="AC394" s="52"/>
      <c r="AF394"/>
      <c r="AG394"/>
    </row>
    <row r="395" spans="1:33" ht="15" x14ac:dyDescent="0.25">
      <c r="A395"/>
      <c r="B395"/>
      <c r="C395"/>
      <c r="D395" s="45"/>
      <c r="E395" s="46"/>
      <c r="F395" s="47"/>
      <c r="G395" s="48"/>
      <c r="H395" s="46"/>
      <c r="I395" s="47"/>
      <c r="J395" s="48"/>
      <c r="K395" s="46"/>
      <c r="L395" s="47"/>
      <c r="M395" s="48"/>
      <c r="N395" s="49"/>
      <c r="O395" s="50"/>
      <c r="P395" s="50"/>
      <c r="Q395"/>
      <c r="R395"/>
      <c r="S395"/>
      <c r="T395" s="52"/>
      <c r="U395" s="52"/>
      <c r="V395" s="52"/>
      <c r="W395" s="52"/>
      <c r="X395" s="52"/>
      <c r="Y395" s="52"/>
      <c r="Z395" s="52"/>
      <c r="AA395" s="52"/>
      <c r="AB395" s="52"/>
      <c r="AC395" s="52"/>
      <c r="AF395"/>
      <c r="AG395"/>
    </row>
    <row r="396" spans="1:33" ht="15" x14ac:dyDescent="0.25">
      <c r="A396"/>
      <c r="B396"/>
      <c r="C396"/>
      <c r="D396" s="45"/>
      <c r="E396" s="46"/>
      <c r="F396" s="47"/>
      <c r="G396" s="48"/>
      <c r="H396" s="46"/>
      <c r="I396" s="47"/>
      <c r="J396" s="48"/>
      <c r="K396" s="46"/>
      <c r="L396" s="47"/>
      <c r="M396" s="48"/>
      <c r="N396" s="49"/>
      <c r="O396" s="50"/>
      <c r="P396" s="50"/>
      <c r="Q396"/>
      <c r="R396"/>
      <c r="S396"/>
      <c r="T396" s="52"/>
      <c r="U396" s="52"/>
      <c r="V396" s="52"/>
      <c r="W396" s="52"/>
      <c r="X396" s="52"/>
      <c r="Y396" s="52"/>
      <c r="Z396" s="52"/>
      <c r="AA396" s="52"/>
      <c r="AB396" s="52"/>
      <c r="AC396" s="52"/>
      <c r="AF396"/>
      <c r="AG396"/>
    </row>
    <row r="397" spans="1:33" ht="15" x14ac:dyDescent="0.25">
      <c r="A397"/>
      <c r="B397"/>
      <c r="C397"/>
      <c r="D397" s="45"/>
      <c r="E397" s="46"/>
      <c r="F397" s="47"/>
      <c r="G397" s="48"/>
      <c r="H397" s="46"/>
      <c r="I397" s="47"/>
      <c r="J397" s="48"/>
      <c r="K397" s="46"/>
      <c r="L397" s="47"/>
      <c r="M397" s="48"/>
      <c r="N397" s="49"/>
      <c r="O397" s="50"/>
      <c r="P397" s="50"/>
      <c r="Q397"/>
      <c r="R397"/>
      <c r="S397"/>
      <c r="T397" s="52"/>
      <c r="U397" s="52"/>
      <c r="V397" s="52"/>
      <c r="W397" s="52"/>
      <c r="X397" s="52"/>
      <c r="Y397" s="52"/>
      <c r="Z397" s="52"/>
      <c r="AA397" s="52"/>
      <c r="AB397" s="52"/>
      <c r="AC397" s="52"/>
      <c r="AF397"/>
      <c r="AG397"/>
    </row>
    <row r="398" spans="1:33" ht="15" x14ac:dyDescent="0.25">
      <c r="A398"/>
      <c r="B398"/>
      <c r="C398"/>
      <c r="D398" s="45"/>
      <c r="E398" s="46"/>
      <c r="F398" s="47"/>
      <c r="G398" s="48"/>
      <c r="H398" s="46"/>
      <c r="I398" s="47"/>
      <c r="J398" s="48"/>
      <c r="K398" s="46"/>
      <c r="L398" s="47"/>
      <c r="M398" s="48"/>
      <c r="N398" s="49"/>
      <c r="O398" s="50"/>
      <c r="P398" s="50"/>
      <c r="Q398"/>
      <c r="R398"/>
      <c r="S398"/>
      <c r="T398" s="52"/>
      <c r="U398" s="52"/>
      <c r="V398" s="52"/>
      <c r="W398" s="52"/>
      <c r="X398" s="52"/>
      <c r="Y398" s="52"/>
      <c r="Z398" s="52"/>
      <c r="AA398" s="52"/>
      <c r="AB398" s="52"/>
      <c r="AC398" s="52"/>
      <c r="AF398"/>
      <c r="AG398"/>
    </row>
    <row r="399" spans="1:33" ht="15" x14ac:dyDescent="0.25">
      <c r="A399"/>
      <c r="B399"/>
      <c r="C399"/>
      <c r="D399" s="45"/>
      <c r="E399" s="46"/>
      <c r="F399" s="47"/>
      <c r="G399" s="48"/>
      <c r="H399" s="46"/>
      <c r="I399" s="47"/>
      <c r="J399" s="48"/>
      <c r="K399" s="46"/>
      <c r="L399" s="47"/>
      <c r="M399" s="48"/>
      <c r="N399" s="49"/>
      <c r="O399" s="50"/>
      <c r="P399" s="50"/>
      <c r="Q399"/>
      <c r="R399"/>
      <c r="S399"/>
      <c r="T399" s="52"/>
      <c r="U399" s="52"/>
      <c r="V399" s="52"/>
      <c r="W399" s="52"/>
      <c r="X399" s="52"/>
      <c r="Y399" s="52"/>
      <c r="Z399" s="52"/>
      <c r="AA399" s="52"/>
      <c r="AB399" s="52"/>
      <c r="AC399" s="52"/>
      <c r="AF399"/>
      <c r="AG399"/>
    </row>
    <row r="400" spans="1:33" ht="15" x14ac:dyDescent="0.25">
      <c r="A400"/>
      <c r="B400"/>
      <c r="C400"/>
      <c r="D400" s="45"/>
      <c r="E400" s="46"/>
      <c r="F400" s="47"/>
      <c r="G400" s="48"/>
      <c r="H400" s="46"/>
      <c r="I400" s="47"/>
      <c r="J400" s="48"/>
      <c r="K400" s="46"/>
      <c r="L400" s="47"/>
      <c r="M400" s="48"/>
      <c r="N400" s="49"/>
      <c r="O400" s="50"/>
      <c r="P400" s="50"/>
      <c r="Q400"/>
      <c r="R400"/>
      <c r="S400"/>
      <c r="T400" s="52"/>
      <c r="U400" s="52"/>
      <c r="V400" s="52"/>
      <c r="W400" s="52"/>
      <c r="X400" s="52"/>
      <c r="Y400" s="52"/>
      <c r="Z400" s="52"/>
      <c r="AA400" s="52"/>
      <c r="AB400" s="52"/>
      <c r="AC400" s="52"/>
      <c r="AF400"/>
      <c r="AG400"/>
    </row>
    <row r="401" spans="1:35" ht="15" x14ac:dyDescent="0.25">
      <c r="A401"/>
      <c r="B401"/>
      <c r="C401"/>
      <c r="D401" s="45"/>
      <c r="E401" s="46"/>
      <c r="F401" s="47"/>
      <c r="G401" s="48"/>
      <c r="H401" s="46"/>
      <c r="I401" s="47"/>
      <c r="J401" s="48"/>
      <c r="K401" s="46"/>
      <c r="L401" s="47"/>
      <c r="M401" s="48"/>
      <c r="N401" s="49"/>
      <c r="O401" s="50"/>
      <c r="P401" s="50"/>
      <c r="Q401"/>
      <c r="R401"/>
      <c r="S401"/>
      <c r="T401" s="52"/>
      <c r="U401" s="52"/>
      <c r="V401" s="52"/>
      <c r="W401" s="52"/>
      <c r="X401" s="52"/>
      <c r="Y401" s="52"/>
      <c r="Z401" s="52"/>
      <c r="AA401" s="52"/>
      <c r="AB401" s="52"/>
      <c r="AC401" s="52"/>
      <c r="AF401"/>
      <c r="AG401"/>
    </row>
    <row r="402" spans="1:35" ht="15" x14ac:dyDescent="0.25">
      <c r="A402"/>
      <c r="B402"/>
      <c r="C402"/>
      <c r="D402" s="45"/>
      <c r="E402" s="46"/>
      <c r="F402" s="47"/>
      <c r="G402" s="48"/>
      <c r="H402" s="46"/>
      <c r="I402" s="47"/>
      <c r="J402" s="48"/>
      <c r="K402" s="46"/>
      <c r="L402" s="47"/>
      <c r="M402" s="48"/>
      <c r="N402" s="49"/>
      <c r="O402" s="50"/>
      <c r="P402" s="50"/>
      <c r="Q402"/>
      <c r="R402"/>
      <c r="S402"/>
      <c r="T402" s="52"/>
      <c r="U402" s="52"/>
      <c r="V402" s="52"/>
      <c r="W402" s="52"/>
      <c r="X402" s="52"/>
      <c r="Y402" s="52"/>
      <c r="Z402" s="52"/>
      <c r="AA402" s="52"/>
      <c r="AB402" s="52"/>
      <c r="AC402" s="52"/>
      <c r="AF402"/>
      <c r="AG402"/>
    </row>
    <row r="403" spans="1:35" ht="15" x14ac:dyDescent="0.25">
      <c r="A403"/>
      <c r="B403"/>
      <c r="C403"/>
      <c r="D403" s="45"/>
      <c r="E403" s="46"/>
      <c r="F403" s="47"/>
      <c r="G403" s="48"/>
      <c r="H403" s="46"/>
      <c r="I403" s="47"/>
      <c r="J403" s="48"/>
      <c r="K403" s="46"/>
      <c r="L403" s="47"/>
      <c r="M403" s="48"/>
      <c r="N403" s="49"/>
      <c r="O403" s="50"/>
      <c r="P403" s="50"/>
      <c r="Q403"/>
      <c r="R403"/>
      <c r="S403"/>
      <c r="T403" s="52"/>
      <c r="U403" s="52"/>
      <c r="V403" s="52"/>
      <c r="W403" s="52"/>
      <c r="X403" s="52"/>
      <c r="Y403" s="52"/>
      <c r="Z403" s="52"/>
      <c r="AA403" s="52"/>
      <c r="AB403" s="52"/>
      <c r="AC403" s="52"/>
      <c r="AF403"/>
      <c r="AG403"/>
    </row>
    <row r="404" spans="1:35" ht="15" x14ac:dyDescent="0.25">
      <c r="A404"/>
      <c r="B404"/>
      <c r="C404"/>
      <c r="D404" s="45"/>
      <c r="E404" s="46"/>
      <c r="F404" s="47"/>
      <c r="G404" s="48"/>
      <c r="H404" s="46"/>
      <c r="I404" s="47"/>
      <c r="J404" s="48"/>
      <c r="K404" s="46"/>
      <c r="L404" s="47"/>
      <c r="M404" s="48"/>
      <c r="N404" s="49"/>
      <c r="O404" s="50"/>
      <c r="P404" s="50"/>
      <c r="Q404"/>
      <c r="R404"/>
      <c r="S404"/>
      <c r="T404" s="52"/>
      <c r="U404" s="52"/>
      <c r="V404" s="52"/>
      <c r="W404" s="52"/>
      <c r="X404" s="52"/>
      <c r="Y404" s="52"/>
      <c r="Z404" s="52"/>
      <c r="AA404" s="52"/>
      <c r="AB404" s="52"/>
      <c r="AC404" s="52"/>
      <c r="AF404"/>
      <c r="AG404"/>
    </row>
    <row r="405" spans="1:35" ht="15" x14ac:dyDescent="0.25">
      <c r="A405"/>
      <c r="B405"/>
      <c r="C405"/>
      <c r="D405" s="45"/>
      <c r="E405" s="46"/>
      <c r="F405" s="47"/>
      <c r="G405" s="48"/>
      <c r="H405" s="46"/>
      <c r="I405" s="47"/>
      <c r="J405" s="48"/>
      <c r="K405" s="46"/>
      <c r="L405" s="47"/>
      <c r="M405" s="48"/>
      <c r="N405" s="49"/>
      <c r="O405" s="50"/>
      <c r="P405" s="50"/>
      <c r="Q405"/>
      <c r="R405"/>
      <c r="S405"/>
      <c r="T405" s="52"/>
      <c r="U405" s="52"/>
      <c r="V405" s="52"/>
      <c r="W405" s="52"/>
      <c r="X405" s="52"/>
      <c r="Y405" s="52"/>
      <c r="Z405" s="52"/>
      <c r="AA405" s="52"/>
      <c r="AB405" s="52"/>
      <c r="AC405" s="52"/>
      <c r="AF405"/>
      <c r="AG405"/>
    </row>
    <row r="406" spans="1:35" ht="15" x14ac:dyDescent="0.25">
      <c r="A406"/>
      <c r="B406"/>
      <c r="C406"/>
      <c r="D406" s="45"/>
      <c r="E406" s="46"/>
      <c r="F406" s="47"/>
      <c r="G406" s="48"/>
      <c r="H406" s="46"/>
      <c r="I406" s="47"/>
      <c r="J406" s="48"/>
      <c r="K406" s="46"/>
      <c r="L406" s="47"/>
      <c r="M406" s="48"/>
      <c r="N406" s="49"/>
      <c r="O406" s="50"/>
      <c r="P406" s="50"/>
      <c r="Q406"/>
      <c r="R406"/>
      <c r="S406"/>
      <c r="T406" s="52"/>
      <c r="U406" s="52"/>
      <c r="V406" s="52"/>
      <c r="W406" s="52"/>
      <c r="X406" s="52"/>
      <c r="Y406" s="52"/>
      <c r="Z406" s="52"/>
      <c r="AA406" s="52"/>
      <c r="AB406" s="52"/>
      <c r="AC406" s="52"/>
      <c r="AF406"/>
      <c r="AG406"/>
    </row>
    <row r="407" spans="1:35" s="52" customFormat="1" ht="15" x14ac:dyDescent="0.25">
      <c r="A407"/>
      <c r="B407"/>
      <c r="C407"/>
      <c r="D407" s="45"/>
      <c r="E407" s="46"/>
      <c r="F407" s="47"/>
      <c r="G407" s="48"/>
      <c r="H407" s="46"/>
      <c r="I407" s="47"/>
      <c r="J407" s="48"/>
      <c r="K407" s="46"/>
      <c r="L407" s="47"/>
      <c r="M407" s="48"/>
      <c r="N407" s="49"/>
      <c r="O407" s="50"/>
      <c r="P407" s="50"/>
      <c r="Q407"/>
      <c r="R407"/>
      <c r="S407"/>
      <c r="AD407" s="53"/>
      <c r="AE407" s="53"/>
      <c r="AF407"/>
      <c r="AG407"/>
      <c r="AH407" s="53"/>
      <c r="AI407" s="53"/>
    </row>
    <row r="408" spans="1:35" ht="15" x14ac:dyDescent="0.25">
      <c r="A408"/>
      <c r="B408"/>
      <c r="C408"/>
      <c r="D408" s="45"/>
      <c r="E408" s="46"/>
      <c r="F408" s="47"/>
      <c r="G408" s="48"/>
      <c r="H408" s="46"/>
      <c r="I408" s="47"/>
      <c r="J408" s="48"/>
      <c r="K408" s="46"/>
      <c r="L408" s="47"/>
      <c r="M408" s="48"/>
      <c r="N408" s="49"/>
      <c r="O408" s="50"/>
      <c r="P408" s="50"/>
      <c r="Q408"/>
      <c r="R408"/>
      <c r="S408"/>
      <c r="T408" s="52"/>
      <c r="U408" s="52"/>
      <c r="V408" s="52"/>
      <c r="W408" s="52"/>
      <c r="X408" s="52"/>
      <c r="Y408" s="52"/>
      <c r="Z408" s="52"/>
      <c r="AA408" s="52"/>
      <c r="AB408" s="52"/>
      <c r="AC408" s="52"/>
      <c r="AF408"/>
      <c r="AG408"/>
    </row>
    <row r="409" spans="1:35" ht="15" x14ac:dyDescent="0.25">
      <c r="A409"/>
      <c r="B409"/>
      <c r="C409"/>
      <c r="D409" s="45"/>
      <c r="E409" s="46"/>
      <c r="F409" s="47"/>
      <c r="G409" s="48"/>
      <c r="H409" s="46"/>
      <c r="I409" s="47"/>
      <c r="J409" s="48"/>
      <c r="K409" s="46"/>
      <c r="L409" s="47"/>
      <c r="M409" s="48"/>
      <c r="N409" s="49"/>
      <c r="O409" s="50"/>
      <c r="P409" s="50"/>
      <c r="Q409"/>
      <c r="R409"/>
      <c r="S409"/>
      <c r="T409" s="52"/>
      <c r="U409" s="52"/>
      <c r="V409" s="52"/>
      <c r="W409" s="52"/>
      <c r="X409" s="52"/>
      <c r="Y409" s="52"/>
      <c r="Z409" s="52"/>
      <c r="AA409" s="52"/>
      <c r="AB409" s="52"/>
      <c r="AC409" s="52"/>
      <c r="AF409"/>
      <c r="AG409"/>
    </row>
    <row r="410" spans="1:35" ht="15" x14ac:dyDescent="0.25">
      <c r="A410"/>
      <c r="B410"/>
      <c r="C410"/>
      <c r="D410" s="45"/>
      <c r="E410" s="46"/>
      <c r="F410" s="47"/>
      <c r="G410" s="48"/>
      <c r="H410" s="46"/>
      <c r="I410" s="47"/>
      <c r="J410" s="48"/>
      <c r="K410" s="46"/>
      <c r="L410" s="47"/>
      <c r="M410" s="48"/>
      <c r="N410" s="49"/>
      <c r="O410" s="50"/>
      <c r="P410" s="50"/>
      <c r="Q410"/>
      <c r="R410"/>
      <c r="S410"/>
      <c r="T410" s="52"/>
      <c r="U410" s="52"/>
      <c r="V410" s="52"/>
      <c r="W410" s="52"/>
      <c r="X410" s="52"/>
      <c r="Y410" s="52"/>
      <c r="Z410" s="52"/>
      <c r="AA410" s="52"/>
      <c r="AB410" s="52"/>
      <c r="AC410" s="52"/>
      <c r="AF410"/>
      <c r="AG410"/>
    </row>
    <row r="411" spans="1:35" ht="15" x14ac:dyDescent="0.25">
      <c r="A411"/>
      <c r="B411"/>
      <c r="C411"/>
      <c r="D411" s="45"/>
      <c r="E411" s="46"/>
      <c r="F411" s="47"/>
      <c r="G411" s="48"/>
      <c r="H411" s="46"/>
      <c r="I411" s="47"/>
      <c r="J411" s="48"/>
      <c r="K411" s="46"/>
      <c r="L411" s="47"/>
      <c r="M411" s="48"/>
      <c r="N411" s="49"/>
      <c r="O411" s="50"/>
      <c r="P411" s="50"/>
      <c r="Q411"/>
      <c r="R411"/>
      <c r="S411"/>
      <c r="T411" s="52"/>
      <c r="U411" s="52"/>
      <c r="V411" s="52"/>
      <c r="W411" s="52"/>
      <c r="X411" s="52"/>
      <c r="Y411" s="52"/>
      <c r="Z411" s="52"/>
      <c r="AA411" s="52"/>
      <c r="AB411" s="52"/>
      <c r="AC411" s="52"/>
      <c r="AF411"/>
      <c r="AG411"/>
    </row>
    <row r="412" spans="1:35" ht="15" x14ac:dyDescent="0.25">
      <c r="A412"/>
      <c r="B412"/>
      <c r="C412"/>
      <c r="D412" s="45"/>
      <c r="E412" s="46"/>
      <c r="F412" s="47"/>
      <c r="G412" s="48"/>
      <c r="H412" s="46"/>
      <c r="I412" s="47"/>
      <c r="J412" s="48"/>
      <c r="K412" s="46"/>
      <c r="L412" s="47"/>
      <c r="M412" s="48"/>
      <c r="N412" s="49"/>
      <c r="O412" s="50"/>
      <c r="P412" s="50"/>
      <c r="Q412"/>
      <c r="R412"/>
      <c r="S412"/>
      <c r="T412" s="52"/>
      <c r="U412" s="52"/>
      <c r="V412" s="52"/>
      <c r="W412" s="52"/>
      <c r="X412" s="52"/>
      <c r="Y412" s="52"/>
      <c r="Z412" s="52"/>
      <c r="AA412" s="52"/>
      <c r="AB412" s="52"/>
      <c r="AC412" s="52"/>
      <c r="AF412"/>
      <c r="AG412"/>
    </row>
    <row r="413" spans="1:35" ht="15" x14ac:dyDescent="0.25">
      <c r="A413"/>
      <c r="B413"/>
      <c r="C413"/>
      <c r="D413" s="45"/>
      <c r="E413" s="46"/>
      <c r="F413" s="47"/>
      <c r="G413" s="48"/>
      <c r="H413" s="46"/>
      <c r="I413" s="47"/>
      <c r="J413" s="48"/>
      <c r="K413" s="46"/>
      <c r="L413" s="47"/>
      <c r="M413" s="48"/>
      <c r="N413" s="49"/>
      <c r="O413" s="50"/>
      <c r="P413" s="50"/>
      <c r="Q413"/>
      <c r="R413"/>
      <c r="S413"/>
      <c r="T413" s="52"/>
      <c r="U413" s="52"/>
      <c r="V413" s="52"/>
      <c r="W413" s="52"/>
      <c r="X413" s="52"/>
      <c r="Y413" s="52"/>
      <c r="Z413" s="52"/>
      <c r="AA413" s="52"/>
      <c r="AB413" s="52"/>
      <c r="AC413" s="52"/>
      <c r="AF413"/>
      <c r="AG413"/>
    </row>
    <row r="414" spans="1:35" s="52" customFormat="1" ht="15" x14ac:dyDescent="0.25">
      <c r="A414"/>
      <c r="B414"/>
      <c r="C414"/>
      <c r="D414" s="45"/>
      <c r="E414" s="46"/>
      <c r="F414" s="47"/>
      <c r="G414" s="48"/>
      <c r="H414" s="46"/>
      <c r="I414" s="47"/>
      <c r="J414" s="48"/>
      <c r="K414" s="46"/>
      <c r="L414" s="47"/>
      <c r="M414" s="48"/>
      <c r="N414" s="49"/>
      <c r="O414" s="50"/>
      <c r="P414" s="50"/>
      <c r="Q414"/>
      <c r="R414"/>
      <c r="S414"/>
      <c r="AD414" s="53"/>
      <c r="AE414" s="53"/>
      <c r="AF414"/>
      <c r="AG414"/>
      <c r="AH414" s="53"/>
      <c r="AI414" s="53"/>
    </row>
    <row r="415" spans="1:35" ht="15" x14ac:dyDescent="0.25">
      <c r="A415"/>
      <c r="B415"/>
      <c r="C415"/>
      <c r="D415" s="45"/>
      <c r="E415" s="46"/>
      <c r="F415" s="47"/>
      <c r="G415" s="48"/>
      <c r="H415" s="46"/>
      <c r="I415" s="47"/>
      <c r="J415" s="48"/>
      <c r="K415" s="46"/>
      <c r="L415" s="47"/>
      <c r="M415" s="48"/>
      <c r="N415" s="49"/>
      <c r="O415" s="50"/>
      <c r="P415" s="50"/>
      <c r="Q415"/>
      <c r="R415"/>
      <c r="S415"/>
      <c r="T415" s="52"/>
      <c r="U415" s="52"/>
      <c r="V415" s="52"/>
      <c r="W415" s="52"/>
      <c r="X415" s="52"/>
      <c r="Y415" s="52"/>
      <c r="Z415" s="52"/>
      <c r="AA415" s="52"/>
      <c r="AB415" s="52"/>
      <c r="AC415" s="52"/>
      <c r="AF415"/>
      <c r="AG415"/>
    </row>
    <row r="416" spans="1:35" ht="15" x14ac:dyDescent="0.25">
      <c r="A416"/>
      <c r="B416"/>
      <c r="C416"/>
      <c r="D416" s="45"/>
      <c r="E416" s="46"/>
      <c r="F416" s="47"/>
      <c r="G416" s="48"/>
      <c r="H416" s="46"/>
      <c r="I416" s="47"/>
      <c r="J416" s="48"/>
      <c r="K416" s="46"/>
      <c r="L416" s="47"/>
      <c r="M416" s="48"/>
      <c r="N416" s="49"/>
      <c r="O416" s="50"/>
      <c r="P416" s="50"/>
      <c r="Q416"/>
      <c r="R416"/>
      <c r="S416"/>
      <c r="T416" s="52"/>
      <c r="U416" s="52"/>
      <c r="V416" s="52"/>
      <c r="W416" s="52"/>
      <c r="X416" s="52"/>
      <c r="Y416" s="52"/>
      <c r="Z416" s="52"/>
      <c r="AA416" s="52"/>
      <c r="AB416" s="52"/>
      <c r="AC416" s="52"/>
      <c r="AF416"/>
      <c r="AG416"/>
    </row>
    <row r="417" spans="1:35" ht="15" x14ac:dyDescent="0.25">
      <c r="A417"/>
      <c r="B417"/>
      <c r="C417"/>
      <c r="D417" s="45"/>
      <c r="E417" s="46"/>
      <c r="F417" s="47"/>
      <c r="G417" s="48"/>
      <c r="H417" s="46"/>
      <c r="I417" s="47"/>
      <c r="J417" s="48"/>
      <c r="K417" s="46"/>
      <c r="L417" s="47"/>
      <c r="M417" s="48"/>
      <c r="N417" s="49"/>
      <c r="O417" s="50"/>
      <c r="P417" s="50"/>
      <c r="Q417"/>
      <c r="R417"/>
      <c r="S417"/>
      <c r="T417" s="52"/>
      <c r="U417" s="52"/>
      <c r="V417" s="52"/>
      <c r="W417" s="52"/>
      <c r="X417" s="52"/>
      <c r="Y417" s="52"/>
      <c r="Z417" s="52"/>
      <c r="AA417" s="52"/>
      <c r="AB417" s="52"/>
      <c r="AC417" s="52"/>
      <c r="AF417"/>
      <c r="AG417"/>
    </row>
    <row r="418" spans="1:35" ht="15" x14ac:dyDescent="0.25">
      <c r="A418"/>
      <c r="B418"/>
      <c r="C418"/>
      <c r="D418" s="45"/>
      <c r="E418" s="46"/>
      <c r="F418" s="47"/>
      <c r="G418" s="48"/>
      <c r="H418" s="46"/>
      <c r="I418" s="47"/>
      <c r="J418" s="48"/>
      <c r="K418" s="46"/>
      <c r="L418" s="47"/>
      <c r="M418" s="48"/>
      <c r="N418" s="49"/>
      <c r="O418" s="50"/>
      <c r="P418" s="50"/>
      <c r="Q418"/>
      <c r="R418"/>
      <c r="S418"/>
      <c r="T418" s="52"/>
      <c r="U418" s="52"/>
      <c r="V418" s="52"/>
      <c r="W418" s="52"/>
      <c r="X418" s="52"/>
      <c r="Y418" s="52"/>
      <c r="Z418" s="52"/>
      <c r="AA418" s="52"/>
      <c r="AB418" s="52"/>
      <c r="AC418" s="52"/>
      <c r="AF418"/>
      <c r="AG418"/>
    </row>
    <row r="419" spans="1:35" ht="15" x14ac:dyDescent="0.25">
      <c r="A419"/>
      <c r="B419"/>
      <c r="C419"/>
      <c r="D419" s="45"/>
      <c r="E419" s="46"/>
      <c r="F419" s="47"/>
      <c r="G419" s="48"/>
      <c r="H419" s="46"/>
      <c r="I419" s="47"/>
      <c r="J419" s="48"/>
      <c r="K419" s="46"/>
      <c r="L419" s="47"/>
      <c r="M419" s="48"/>
      <c r="N419" s="49"/>
      <c r="O419" s="50"/>
      <c r="P419" s="50"/>
      <c r="Q419"/>
      <c r="R419"/>
      <c r="S419"/>
      <c r="T419" s="52"/>
      <c r="U419" s="52"/>
      <c r="V419" s="52"/>
      <c r="W419" s="52"/>
      <c r="X419" s="52"/>
      <c r="Y419" s="52"/>
      <c r="Z419" s="52"/>
      <c r="AA419" s="52"/>
      <c r="AB419" s="52"/>
      <c r="AC419" s="52"/>
      <c r="AF419"/>
      <c r="AG419"/>
    </row>
    <row r="420" spans="1:35" ht="15" x14ac:dyDescent="0.25">
      <c r="A420"/>
      <c r="B420"/>
      <c r="C420"/>
      <c r="D420" s="45"/>
      <c r="E420" s="46"/>
      <c r="F420" s="47"/>
      <c r="G420" s="48"/>
      <c r="H420" s="46"/>
      <c r="I420" s="47"/>
      <c r="J420" s="48"/>
      <c r="K420" s="46"/>
      <c r="L420" s="47"/>
      <c r="M420" s="48"/>
      <c r="N420" s="49"/>
      <c r="O420" s="50"/>
      <c r="P420" s="50"/>
      <c r="Q420"/>
      <c r="R420"/>
      <c r="S420"/>
      <c r="T420" s="52"/>
      <c r="U420" s="52"/>
      <c r="V420" s="52"/>
      <c r="W420" s="52"/>
      <c r="X420" s="52"/>
      <c r="Y420" s="52"/>
      <c r="Z420" s="52"/>
      <c r="AA420" s="52"/>
      <c r="AB420" s="52"/>
      <c r="AC420" s="52"/>
      <c r="AF420"/>
      <c r="AG420"/>
    </row>
    <row r="421" spans="1:35" ht="15" x14ac:dyDescent="0.25">
      <c r="A421"/>
      <c r="B421"/>
      <c r="C421"/>
      <c r="D421" s="45"/>
      <c r="E421" s="46"/>
      <c r="F421" s="47"/>
      <c r="G421" s="48"/>
      <c r="H421" s="46"/>
      <c r="I421" s="47"/>
      <c r="J421" s="48"/>
      <c r="K421" s="46"/>
      <c r="L421" s="47"/>
      <c r="M421" s="48"/>
      <c r="N421" s="49"/>
      <c r="O421" s="50"/>
      <c r="P421" s="50"/>
      <c r="Q421"/>
      <c r="R421"/>
      <c r="S421"/>
      <c r="T421" s="52"/>
      <c r="U421" s="52"/>
      <c r="V421" s="52"/>
      <c r="W421" s="52"/>
      <c r="X421" s="52"/>
      <c r="Y421" s="52"/>
      <c r="Z421" s="52"/>
      <c r="AA421" s="52"/>
      <c r="AB421" s="52"/>
      <c r="AC421" s="52"/>
      <c r="AF421"/>
      <c r="AG421"/>
    </row>
    <row r="422" spans="1:35" ht="14.25" customHeight="1" x14ac:dyDescent="0.25">
      <c r="A422"/>
      <c r="B422"/>
      <c r="C422"/>
      <c r="D422" s="45"/>
      <c r="E422" s="46"/>
      <c r="F422" s="47"/>
      <c r="G422" s="48"/>
      <c r="H422" s="46"/>
      <c r="I422" s="47"/>
      <c r="J422" s="48"/>
      <c r="K422" s="46"/>
      <c r="L422" s="47"/>
      <c r="M422" s="48"/>
      <c r="N422" s="49"/>
      <c r="O422" s="50"/>
      <c r="P422" s="50"/>
      <c r="Q422"/>
      <c r="R422"/>
      <c r="S422"/>
      <c r="T422" s="52"/>
      <c r="U422" s="52"/>
      <c r="V422" s="52"/>
      <c r="W422" s="52"/>
      <c r="X422" s="52"/>
      <c r="Y422" s="52"/>
      <c r="Z422" s="52"/>
      <c r="AA422" s="52"/>
      <c r="AB422" s="52"/>
      <c r="AC422" s="52"/>
      <c r="AF422"/>
      <c r="AG422"/>
    </row>
    <row r="423" spans="1:35" ht="15" x14ac:dyDescent="0.25">
      <c r="A423"/>
      <c r="B423"/>
      <c r="C423"/>
      <c r="D423" s="45"/>
      <c r="E423" s="46"/>
      <c r="F423" s="47"/>
      <c r="G423" s="48"/>
      <c r="H423" s="46"/>
      <c r="I423" s="47"/>
      <c r="J423" s="48"/>
      <c r="K423" s="46"/>
      <c r="L423" s="47"/>
      <c r="M423" s="48"/>
      <c r="N423" s="49"/>
      <c r="O423" s="50"/>
      <c r="P423" s="50"/>
      <c r="Q423"/>
      <c r="R423"/>
      <c r="S423"/>
      <c r="T423" s="52"/>
      <c r="U423" s="52"/>
      <c r="V423" s="52"/>
      <c r="W423" s="52"/>
      <c r="X423" s="52"/>
      <c r="Y423" s="52"/>
      <c r="Z423" s="52"/>
      <c r="AA423" s="52"/>
      <c r="AB423" s="52"/>
      <c r="AC423" s="52"/>
      <c r="AF423"/>
      <c r="AG423"/>
    </row>
    <row r="424" spans="1:35" ht="15" x14ac:dyDescent="0.25">
      <c r="A424"/>
      <c r="B424"/>
      <c r="C424"/>
      <c r="D424" s="45"/>
      <c r="E424" s="46"/>
      <c r="F424" s="47"/>
      <c r="G424" s="48"/>
      <c r="H424" s="46"/>
      <c r="I424" s="47"/>
      <c r="J424" s="48"/>
      <c r="K424" s="46"/>
      <c r="L424" s="47"/>
      <c r="M424" s="48"/>
      <c r="N424" s="49"/>
      <c r="O424" s="50"/>
      <c r="P424" s="50"/>
      <c r="Q424"/>
      <c r="R424"/>
      <c r="S424"/>
      <c r="T424" s="52"/>
      <c r="U424" s="52"/>
      <c r="V424" s="52"/>
      <c r="W424" s="52"/>
      <c r="X424" s="52"/>
      <c r="Y424" s="52"/>
      <c r="Z424" s="52"/>
      <c r="AA424" s="52"/>
      <c r="AB424" s="52"/>
      <c r="AC424" s="52"/>
      <c r="AF424"/>
      <c r="AG424"/>
    </row>
    <row r="425" spans="1:35" s="52" customFormat="1" ht="15" x14ac:dyDescent="0.25">
      <c r="A425"/>
      <c r="B425"/>
      <c r="C425"/>
      <c r="D425" s="45"/>
      <c r="E425" s="46"/>
      <c r="F425" s="47"/>
      <c r="G425" s="48"/>
      <c r="H425" s="46"/>
      <c r="I425" s="47"/>
      <c r="J425" s="48"/>
      <c r="K425" s="46"/>
      <c r="L425" s="47"/>
      <c r="M425" s="48"/>
      <c r="N425" s="49"/>
      <c r="O425" s="50"/>
      <c r="P425" s="50"/>
      <c r="Q425"/>
      <c r="R425"/>
      <c r="S425"/>
      <c r="AD425" s="53"/>
      <c r="AE425" s="53"/>
      <c r="AF425"/>
      <c r="AG425"/>
      <c r="AH425" s="53"/>
      <c r="AI425" s="53"/>
    </row>
    <row r="426" spans="1:35" ht="15" x14ac:dyDescent="0.25">
      <c r="A426"/>
      <c r="B426"/>
      <c r="C426"/>
      <c r="D426" s="45"/>
      <c r="E426" s="46"/>
      <c r="F426" s="47"/>
      <c r="G426" s="48"/>
      <c r="H426" s="46"/>
      <c r="I426" s="47"/>
      <c r="J426" s="48"/>
      <c r="K426" s="46"/>
      <c r="L426" s="47"/>
      <c r="M426" s="48"/>
      <c r="N426" s="49"/>
      <c r="O426" s="50"/>
      <c r="P426" s="50"/>
      <c r="Q426"/>
      <c r="R426"/>
      <c r="S426"/>
      <c r="T426" s="52"/>
      <c r="U426" s="52"/>
      <c r="V426" s="52"/>
      <c r="W426" s="52"/>
      <c r="X426" s="52"/>
      <c r="Y426" s="52"/>
      <c r="Z426" s="52"/>
      <c r="AA426" s="52"/>
      <c r="AB426" s="52"/>
      <c r="AC426" s="52"/>
      <c r="AF426"/>
      <c r="AG426"/>
    </row>
    <row r="427" spans="1:35" ht="15" x14ac:dyDescent="0.25">
      <c r="A427"/>
      <c r="B427"/>
      <c r="C427"/>
      <c r="D427" s="45"/>
      <c r="E427" s="46"/>
      <c r="F427" s="47"/>
      <c r="G427" s="48"/>
      <c r="H427" s="46"/>
      <c r="I427" s="47"/>
      <c r="J427" s="48"/>
      <c r="K427" s="46"/>
      <c r="L427" s="47"/>
      <c r="M427" s="48"/>
      <c r="N427" s="49"/>
      <c r="O427" s="50"/>
      <c r="P427" s="50"/>
      <c r="Q427"/>
      <c r="R427"/>
      <c r="S427"/>
      <c r="T427" s="52"/>
      <c r="U427" s="52"/>
      <c r="V427" s="52"/>
      <c r="W427" s="52"/>
      <c r="X427" s="52"/>
      <c r="Y427" s="52"/>
      <c r="Z427" s="52"/>
      <c r="AA427" s="52"/>
      <c r="AB427" s="52"/>
      <c r="AC427" s="52"/>
      <c r="AF427"/>
      <c r="AG427"/>
    </row>
    <row r="428" spans="1:35" ht="15" x14ac:dyDescent="0.25">
      <c r="A428"/>
      <c r="B428"/>
      <c r="C428"/>
      <c r="D428" s="45"/>
      <c r="E428" s="46"/>
      <c r="F428" s="47"/>
      <c r="G428" s="48"/>
      <c r="H428" s="46"/>
      <c r="I428" s="47"/>
      <c r="J428" s="48"/>
      <c r="K428" s="46"/>
      <c r="L428" s="47"/>
      <c r="M428" s="48"/>
      <c r="N428" s="49"/>
      <c r="O428" s="50"/>
      <c r="P428" s="50"/>
      <c r="Q428"/>
      <c r="R428"/>
      <c r="S428"/>
      <c r="T428" s="52"/>
      <c r="U428" s="52"/>
      <c r="V428" s="52"/>
      <c r="W428" s="52"/>
      <c r="X428" s="52"/>
      <c r="Y428" s="52"/>
      <c r="Z428" s="52"/>
      <c r="AA428" s="52"/>
      <c r="AB428" s="52"/>
      <c r="AC428" s="52"/>
      <c r="AF428"/>
      <c r="AG428"/>
    </row>
    <row r="429" spans="1:35" ht="15" x14ac:dyDescent="0.25">
      <c r="A429"/>
      <c r="B429"/>
      <c r="C429"/>
      <c r="D429" s="45"/>
      <c r="E429" s="46"/>
      <c r="F429" s="47"/>
      <c r="G429" s="48"/>
      <c r="H429" s="46"/>
      <c r="I429" s="47"/>
      <c r="J429" s="48"/>
      <c r="K429" s="46"/>
      <c r="L429" s="47"/>
      <c r="M429" s="48"/>
      <c r="N429" s="49"/>
      <c r="O429" s="50"/>
      <c r="P429" s="50"/>
      <c r="Q429"/>
      <c r="R429"/>
      <c r="S429"/>
      <c r="T429" s="52"/>
      <c r="U429" s="52"/>
      <c r="V429" s="52"/>
      <c r="W429" s="52"/>
      <c r="X429" s="52"/>
      <c r="Y429" s="52"/>
      <c r="Z429" s="52"/>
      <c r="AA429" s="52"/>
      <c r="AB429" s="52"/>
      <c r="AC429" s="52"/>
      <c r="AF429"/>
      <c r="AG429"/>
    </row>
    <row r="430" spans="1:35" ht="15" x14ac:dyDescent="0.25">
      <c r="A430"/>
      <c r="B430"/>
      <c r="C430"/>
      <c r="D430" s="45"/>
      <c r="E430" s="46"/>
      <c r="F430" s="47"/>
      <c r="G430" s="48"/>
      <c r="H430" s="46"/>
      <c r="I430" s="47"/>
      <c r="J430" s="48"/>
      <c r="K430" s="46"/>
      <c r="L430" s="47"/>
      <c r="M430" s="48"/>
      <c r="N430" s="49"/>
      <c r="O430" s="50"/>
      <c r="P430" s="50"/>
      <c r="Q430"/>
      <c r="R430"/>
      <c r="S430"/>
      <c r="T430" s="52"/>
      <c r="U430" s="52"/>
      <c r="V430" s="52"/>
      <c r="W430" s="52"/>
      <c r="X430" s="52"/>
      <c r="Y430" s="52"/>
      <c r="Z430" s="52"/>
      <c r="AA430" s="52"/>
      <c r="AB430" s="52"/>
      <c r="AC430" s="52"/>
      <c r="AF430"/>
      <c r="AG430"/>
    </row>
    <row r="431" spans="1:35" s="52" customFormat="1" ht="15" x14ac:dyDescent="0.25">
      <c r="A431"/>
      <c r="B431"/>
      <c r="C431"/>
      <c r="D431" s="45"/>
      <c r="E431" s="46"/>
      <c r="F431" s="47"/>
      <c r="G431" s="48"/>
      <c r="H431" s="46"/>
      <c r="I431" s="47"/>
      <c r="J431" s="48"/>
      <c r="K431" s="46"/>
      <c r="L431" s="47"/>
      <c r="M431" s="48"/>
      <c r="N431" s="49"/>
      <c r="O431" s="50"/>
      <c r="P431" s="50"/>
      <c r="Q431"/>
      <c r="R431"/>
      <c r="S431"/>
      <c r="AD431" s="53"/>
      <c r="AE431" s="53"/>
      <c r="AF431"/>
      <c r="AG431"/>
      <c r="AH431" s="53"/>
      <c r="AI431" s="53"/>
    </row>
    <row r="432" spans="1:35" ht="15" x14ac:dyDescent="0.25">
      <c r="A432"/>
      <c r="B432"/>
      <c r="C432"/>
      <c r="D432" s="45"/>
      <c r="E432" s="46"/>
      <c r="F432" s="47"/>
      <c r="G432" s="48"/>
      <c r="H432" s="46"/>
      <c r="I432" s="47"/>
      <c r="J432" s="48"/>
      <c r="K432" s="46"/>
      <c r="L432" s="47"/>
      <c r="M432" s="48"/>
      <c r="N432" s="49"/>
      <c r="O432" s="50"/>
      <c r="P432" s="50"/>
      <c r="Q432"/>
      <c r="R432"/>
      <c r="S432"/>
      <c r="T432" s="52"/>
      <c r="U432" s="52"/>
      <c r="V432" s="52"/>
      <c r="W432" s="52"/>
      <c r="X432" s="52"/>
      <c r="Y432" s="52"/>
      <c r="Z432" s="52"/>
      <c r="AA432" s="52"/>
      <c r="AB432" s="52"/>
      <c r="AC432" s="52"/>
      <c r="AF432"/>
      <c r="AG432"/>
    </row>
    <row r="433" spans="1:33" ht="15" x14ac:dyDescent="0.25">
      <c r="A433"/>
      <c r="B433"/>
      <c r="C433"/>
      <c r="D433" s="45"/>
      <c r="E433" s="46"/>
      <c r="F433" s="47"/>
      <c r="G433" s="48"/>
      <c r="H433" s="46"/>
      <c r="I433" s="47"/>
      <c r="J433" s="48"/>
      <c r="K433" s="46"/>
      <c r="L433" s="47"/>
      <c r="M433" s="48"/>
      <c r="N433" s="49"/>
      <c r="O433" s="50"/>
      <c r="P433" s="50"/>
      <c r="Q433"/>
      <c r="R433"/>
      <c r="S433"/>
      <c r="T433" s="52"/>
      <c r="U433" s="52"/>
      <c r="V433" s="52"/>
      <c r="W433" s="52"/>
      <c r="X433" s="52"/>
      <c r="Y433" s="52"/>
      <c r="Z433" s="52"/>
      <c r="AA433" s="52"/>
      <c r="AB433" s="52"/>
      <c r="AC433" s="52"/>
      <c r="AF433"/>
      <c r="AG433"/>
    </row>
    <row r="434" spans="1:33" ht="15" x14ac:dyDescent="0.25">
      <c r="A434"/>
      <c r="B434"/>
      <c r="C434"/>
      <c r="D434" s="45"/>
      <c r="E434" s="46"/>
      <c r="F434" s="47"/>
      <c r="G434" s="48"/>
      <c r="H434" s="46"/>
      <c r="I434" s="47"/>
      <c r="J434" s="48"/>
      <c r="K434" s="46"/>
      <c r="L434" s="47"/>
      <c r="M434" s="48"/>
      <c r="N434" s="49"/>
      <c r="O434" s="50"/>
      <c r="P434" s="50"/>
      <c r="Q434"/>
      <c r="R434"/>
      <c r="S434"/>
      <c r="T434" s="52"/>
      <c r="U434" s="52"/>
      <c r="V434" s="52"/>
      <c r="W434" s="52"/>
      <c r="X434" s="52"/>
      <c r="Y434" s="52"/>
      <c r="Z434" s="52"/>
      <c r="AA434" s="52"/>
      <c r="AB434" s="52"/>
      <c r="AC434" s="52"/>
      <c r="AF434"/>
      <c r="AG434"/>
    </row>
    <row r="435" spans="1:33" ht="15" x14ac:dyDescent="0.25">
      <c r="A435"/>
      <c r="B435"/>
      <c r="C435"/>
      <c r="D435" s="45"/>
      <c r="E435" s="46"/>
      <c r="F435" s="47"/>
      <c r="G435" s="48"/>
      <c r="H435" s="46"/>
      <c r="I435" s="47"/>
      <c r="J435" s="48"/>
      <c r="K435" s="46"/>
      <c r="L435" s="47"/>
      <c r="M435" s="48"/>
      <c r="N435" s="49"/>
      <c r="O435" s="50"/>
      <c r="P435" s="50"/>
      <c r="Q435"/>
      <c r="R435"/>
      <c r="S435"/>
      <c r="T435" s="52"/>
      <c r="U435" s="52"/>
      <c r="V435" s="52"/>
      <c r="W435" s="52"/>
      <c r="X435" s="52"/>
      <c r="Y435" s="52"/>
      <c r="Z435" s="52"/>
      <c r="AA435" s="52"/>
      <c r="AB435" s="52"/>
      <c r="AC435" s="52"/>
      <c r="AF435"/>
      <c r="AG435"/>
    </row>
    <row r="436" spans="1:33" ht="15" x14ac:dyDescent="0.25">
      <c r="A436"/>
      <c r="B436"/>
      <c r="C436"/>
      <c r="D436" s="45"/>
      <c r="E436" s="46"/>
      <c r="F436" s="47"/>
      <c r="G436" s="48"/>
      <c r="H436" s="46"/>
      <c r="I436" s="47"/>
      <c r="J436" s="48"/>
      <c r="K436" s="46"/>
      <c r="L436" s="47"/>
      <c r="M436" s="48"/>
      <c r="N436" s="49"/>
      <c r="O436" s="50"/>
      <c r="P436" s="50"/>
      <c r="Q436"/>
      <c r="R436"/>
      <c r="S436"/>
      <c r="T436" s="52"/>
      <c r="U436" s="52"/>
      <c r="V436" s="52"/>
      <c r="W436" s="52"/>
      <c r="X436" s="52"/>
      <c r="Y436" s="52"/>
      <c r="Z436" s="52"/>
      <c r="AA436" s="52"/>
      <c r="AB436" s="52"/>
      <c r="AC436" s="52"/>
      <c r="AF436"/>
      <c r="AG436"/>
    </row>
    <row r="437" spans="1:33" ht="15" x14ac:dyDescent="0.25">
      <c r="A437"/>
      <c r="B437"/>
      <c r="C437"/>
      <c r="D437" s="45"/>
      <c r="E437" s="46"/>
      <c r="F437" s="47"/>
      <c r="G437" s="48"/>
      <c r="H437" s="46"/>
      <c r="I437" s="47"/>
      <c r="J437" s="48"/>
      <c r="K437" s="46"/>
      <c r="L437" s="47"/>
      <c r="M437" s="48"/>
      <c r="N437" s="49"/>
      <c r="O437" s="50"/>
      <c r="P437" s="50"/>
      <c r="Q437"/>
      <c r="R437"/>
      <c r="S437"/>
      <c r="T437" s="52"/>
      <c r="U437" s="52"/>
      <c r="V437" s="52"/>
      <c r="W437" s="52"/>
      <c r="X437" s="52"/>
      <c r="Y437" s="52"/>
      <c r="Z437" s="52"/>
      <c r="AA437" s="52"/>
      <c r="AB437" s="52"/>
      <c r="AC437" s="52"/>
      <c r="AF437"/>
      <c r="AG437"/>
    </row>
    <row r="438" spans="1:33" ht="15" x14ac:dyDescent="0.25">
      <c r="A438"/>
      <c r="B438"/>
      <c r="C438"/>
      <c r="D438" s="45"/>
      <c r="E438" s="46"/>
      <c r="F438" s="47"/>
      <c r="G438" s="48"/>
      <c r="H438" s="46"/>
      <c r="I438" s="47"/>
      <c r="J438" s="48"/>
      <c r="K438" s="46"/>
      <c r="L438" s="47"/>
      <c r="M438" s="48"/>
      <c r="N438" s="49"/>
      <c r="O438" s="50"/>
      <c r="P438" s="50"/>
      <c r="Q438"/>
      <c r="R438"/>
      <c r="S438"/>
      <c r="T438" s="52"/>
      <c r="U438" s="52"/>
      <c r="V438" s="52"/>
      <c r="W438" s="52"/>
      <c r="X438" s="52"/>
      <c r="Y438" s="52"/>
      <c r="Z438" s="52"/>
      <c r="AA438" s="52"/>
      <c r="AB438" s="52"/>
      <c r="AC438" s="52"/>
      <c r="AF438"/>
      <c r="AG438"/>
    </row>
    <row r="439" spans="1:33" ht="15" x14ac:dyDescent="0.25">
      <c r="A439"/>
      <c r="B439"/>
      <c r="C439"/>
      <c r="D439" s="45"/>
      <c r="E439" s="46"/>
      <c r="F439" s="47"/>
      <c r="G439" s="48"/>
      <c r="H439" s="46"/>
      <c r="I439" s="47"/>
      <c r="J439" s="48"/>
      <c r="K439" s="46"/>
      <c r="L439" s="47"/>
      <c r="M439" s="48"/>
      <c r="N439" s="49"/>
      <c r="O439" s="50"/>
      <c r="P439" s="50"/>
      <c r="Q439"/>
      <c r="R439"/>
      <c r="S439"/>
      <c r="T439" s="52"/>
      <c r="U439" s="52"/>
      <c r="V439" s="52"/>
      <c r="W439" s="52"/>
      <c r="X439" s="52"/>
      <c r="Y439" s="52"/>
      <c r="Z439" s="52"/>
      <c r="AA439" s="52"/>
      <c r="AB439" s="52"/>
      <c r="AC439" s="52"/>
      <c r="AF439"/>
      <c r="AG439"/>
    </row>
    <row r="440" spans="1:33" ht="15" x14ac:dyDescent="0.25">
      <c r="A440"/>
      <c r="B440"/>
      <c r="C440"/>
      <c r="D440" s="45"/>
      <c r="E440" s="46"/>
      <c r="F440" s="47"/>
      <c r="G440" s="48"/>
      <c r="H440" s="46"/>
      <c r="I440" s="47"/>
      <c r="J440" s="48"/>
      <c r="K440" s="46"/>
      <c r="L440" s="47"/>
      <c r="M440" s="48"/>
      <c r="N440" s="49"/>
      <c r="O440" s="50"/>
      <c r="P440" s="50"/>
      <c r="Q440"/>
      <c r="R440"/>
      <c r="S440"/>
      <c r="T440" s="52"/>
      <c r="U440" s="52"/>
      <c r="V440" s="52"/>
      <c r="W440" s="52"/>
      <c r="X440" s="52"/>
      <c r="Y440" s="52"/>
      <c r="Z440" s="52"/>
      <c r="AA440" s="52"/>
      <c r="AB440" s="52"/>
      <c r="AC440" s="52"/>
      <c r="AF440"/>
      <c r="AG440"/>
    </row>
    <row r="441" spans="1:33" ht="15" x14ac:dyDescent="0.25">
      <c r="A441"/>
      <c r="B441"/>
      <c r="C441"/>
      <c r="D441" s="45"/>
      <c r="E441" s="46"/>
      <c r="F441" s="47"/>
      <c r="G441" s="48"/>
      <c r="H441" s="46"/>
      <c r="I441" s="47"/>
      <c r="J441" s="48"/>
      <c r="K441" s="46"/>
      <c r="L441" s="47"/>
      <c r="M441" s="48"/>
      <c r="N441" s="49"/>
      <c r="O441" s="50"/>
      <c r="P441" s="50"/>
      <c r="Q441"/>
      <c r="R441"/>
      <c r="S441"/>
      <c r="T441" s="52"/>
      <c r="U441" s="52"/>
      <c r="V441" s="52"/>
      <c r="W441" s="52"/>
      <c r="X441" s="52"/>
      <c r="Y441" s="52"/>
      <c r="Z441" s="52"/>
      <c r="AA441" s="52"/>
      <c r="AB441" s="52"/>
      <c r="AC441" s="52"/>
      <c r="AF441"/>
      <c r="AG441"/>
    </row>
    <row r="442" spans="1:33" ht="15" x14ac:dyDescent="0.25">
      <c r="A442"/>
      <c r="B442"/>
      <c r="C442"/>
      <c r="D442" s="45"/>
      <c r="E442" s="46"/>
      <c r="F442" s="47"/>
      <c r="G442" s="48"/>
      <c r="H442" s="46"/>
      <c r="I442" s="47"/>
      <c r="J442" s="48"/>
      <c r="K442" s="46"/>
      <c r="L442" s="47"/>
      <c r="M442" s="48"/>
      <c r="N442" s="49"/>
      <c r="O442" s="50"/>
      <c r="P442" s="50"/>
      <c r="Q442"/>
      <c r="R442"/>
      <c r="S442"/>
      <c r="T442" s="52"/>
      <c r="U442" s="52"/>
      <c r="V442" s="52"/>
      <c r="W442" s="52"/>
      <c r="X442" s="52"/>
      <c r="Y442" s="52"/>
      <c r="Z442" s="52"/>
      <c r="AA442" s="52"/>
      <c r="AB442" s="52"/>
      <c r="AC442" s="52"/>
      <c r="AF442"/>
      <c r="AG442"/>
    </row>
    <row r="443" spans="1:33" ht="15" x14ac:dyDescent="0.25">
      <c r="A443"/>
      <c r="B443"/>
      <c r="C443"/>
      <c r="D443" s="45"/>
      <c r="E443" s="46"/>
      <c r="F443" s="47"/>
      <c r="G443" s="48"/>
      <c r="H443" s="46"/>
      <c r="I443" s="47"/>
      <c r="J443" s="48"/>
      <c r="K443" s="46"/>
      <c r="L443" s="47"/>
      <c r="M443" s="48"/>
      <c r="N443" s="49"/>
      <c r="O443" s="50"/>
      <c r="P443" s="50"/>
      <c r="Q443"/>
      <c r="R443"/>
      <c r="S443"/>
      <c r="T443" s="52"/>
      <c r="U443" s="52"/>
      <c r="V443" s="52"/>
      <c r="W443" s="52"/>
      <c r="X443" s="52"/>
      <c r="Y443" s="52"/>
      <c r="Z443" s="52"/>
      <c r="AA443" s="52"/>
      <c r="AB443" s="52"/>
      <c r="AC443" s="52"/>
      <c r="AF443"/>
      <c r="AG443"/>
    </row>
    <row r="444" spans="1:33" ht="15" x14ac:dyDescent="0.25">
      <c r="A444"/>
      <c r="B444"/>
      <c r="C444"/>
      <c r="D444" s="45"/>
      <c r="E444" s="46"/>
      <c r="F444" s="47"/>
      <c r="G444" s="48"/>
      <c r="H444" s="46"/>
      <c r="I444" s="47"/>
      <c r="J444" s="48"/>
      <c r="K444" s="46"/>
      <c r="L444" s="47"/>
      <c r="M444" s="48"/>
      <c r="N444" s="49"/>
      <c r="O444" s="50"/>
      <c r="P444" s="50"/>
      <c r="Q444"/>
      <c r="R444"/>
      <c r="S444"/>
      <c r="T444" s="52"/>
      <c r="U444" s="52"/>
      <c r="V444" s="52"/>
      <c r="W444" s="52"/>
      <c r="X444" s="52"/>
      <c r="Y444" s="52"/>
      <c r="Z444" s="52"/>
      <c r="AA444" s="52"/>
      <c r="AB444" s="52"/>
      <c r="AC444" s="52"/>
      <c r="AF444"/>
      <c r="AG444"/>
    </row>
    <row r="445" spans="1:33" ht="15" x14ac:dyDescent="0.25">
      <c r="A445"/>
      <c r="B445"/>
      <c r="C445"/>
      <c r="D445" s="45"/>
      <c r="E445" s="46"/>
      <c r="F445" s="47"/>
      <c r="G445" s="48"/>
      <c r="H445" s="46"/>
      <c r="I445" s="47"/>
      <c r="J445" s="48"/>
      <c r="K445" s="46"/>
      <c r="L445" s="47"/>
      <c r="M445" s="48"/>
      <c r="N445" s="49"/>
      <c r="O445" s="50"/>
      <c r="P445" s="50"/>
      <c r="Q445"/>
      <c r="R445"/>
      <c r="S445"/>
      <c r="T445" s="52"/>
      <c r="U445" s="52"/>
      <c r="V445" s="52"/>
      <c r="W445" s="52"/>
      <c r="X445" s="52"/>
      <c r="Y445" s="52"/>
      <c r="Z445" s="52"/>
      <c r="AA445" s="52"/>
      <c r="AB445" s="52"/>
      <c r="AC445" s="52"/>
      <c r="AF445"/>
      <c r="AG445"/>
    </row>
    <row r="446" spans="1:33" ht="15" x14ac:dyDescent="0.25">
      <c r="A446"/>
      <c r="B446"/>
      <c r="C446"/>
      <c r="D446" s="45"/>
      <c r="E446" s="46"/>
      <c r="F446" s="47"/>
      <c r="G446" s="48"/>
      <c r="H446" s="46"/>
      <c r="I446" s="47"/>
      <c r="J446" s="48"/>
      <c r="K446" s="46"/>
      <c r="L446" s="47"/>
      <c r="M446" s="48"/>
      <c r="N446" s="49"/>
      <c r="O446" s="50"/>
      <c r="P446" s="50"/>
      <c r="Q446"/>
      <c r="R446"/>
      <c r="S446"/>
      <c r="T446" s="52"/>
      <c r="U446" s="52"/>
      <c r="V446" s="52"/>
      <c r="W446" s="52"/>
      <c r="X446" s="52"/>
      <c r="Y446" s="52"/>
      <c r="Z446" s="52"/>
      <c r="AA446" s="52"/>
      <c r="AB446" s="52"/>
      <c r="AC446" s="52"/>
      <c r="AF446"/>
      <c r="AG446"/>
    </row>
    <row r="447" spans="1:33" ht="15" x14ac:dyDescent="0.25">
      <c r="A447"/>
      <c r="B447"/>
      <c r="C447"/>
      <c r="D447" s="45"/>
      <c r="E447" s="46"/>
      <c r="F447" s="47"/>
      <c r="G447" s="48"/>
      <c r="H447" s="46"/>
      <c r="I447" s="47"/>
      <c r="J447" s="48"/>
      <c r="K447" s="46"/>
      <c r="L447" s="47"/>
      <c r="M447" s="48"/>
      <c r="N447" s="49"/>
      <c r="O447" s="50"/>
      <c r="P447" s="50"/>
      <c r="Q447"/>
      <c r="R447"/>
      <c r="S447"/>
      <c r="T447" s="52"/>
      <c r="U447" s="52"/>
      <c r="V447" s="52"/>
      <c r="W447" s="52"/>
      <c r="X447" s="52"/>
      <c r="Y447" s="52"/>
      <c r="Z447" s="52"/>
      <c r="AA447" s="52"/>
      <c r="AB447" s="52"/>
      <c r="AC447" s="52"/>
      <c r="AF447"/>
      <c r="AG447"/>
    </row>
    <row r="448" spans="1:33" ht="15" x14ac:dyDescent="0.25">
      <c r="A448"/>
      <c r="B448"/>
      <c r="C448"/>
      <c r="D448" s="45"/>
      <c r="E448" s="46"/>
      <c r="F448" s="47"/>
      <c r="G448" s="48"/>
      <c r="H448" s="46"/>
      <c r="I448" s="47"/>
      <c r="J448" s="48"/>
      <c r="K448" s="46"/>
      <c r="L448" s="47"/>
      <c r="M448" s="48"/>
      <c r="N448" s="49"/>
      <c r="O448" s="50"/>
      <c r="P448" s="50"/>
      <c r="Q448"/>
      <c r="R448"/>
      <c r="S448"/>
      <c r="T448" s="52"/>
      <c r="U448" s="52"/>
      <c r="V448" s="52"/>
      <c r="W448" s="52"/>
      <c r="X448" s="52"/>
      <c r="Y448" s="52"/>
      <c r="Z448" s="52"/>
      <c r="AA448" s="52"/>
      <c r="AB448" s="52"/>
      <c r="AC448" s="52"/>
      <c r="AF448"/>
      <c r="AG448"/>
    </row>
    <row r="449" spans="1:33" ht="15" x14ac:dyDescent="0.25">
      <c r="A449"/>
      <c r="B449"/>
      <c r="C449"/>
      <c r="D449" s="45"/>
      <c r="E449" s="46"/>
      <c r="F449" s="47"/>
      <c r="G449" s="48"/>
      <c r="H449" s="46"/>
      <c r="I449" s="47"/>
      <c r="J449" s="48"/>
      <c r="K449" s="46"/>
      <c r="L449" s="47"/>
      <c r="M449" s="48"/>
      <c r="N449" s="49"/>
      <c r="O449" s="50"/>
      <c r="P449" s="50"/>
      <c r="Q449"/>
      <c r="R449"/>
      <c r="S449"/>
      <c r="T449" s="52"/>
      <c r="U449" s="52"/>
      <c r="V449" s="52"/>
      <c r="W449" s="52"/>
      <c r="X449" s="52"/>
      <c r="Y449" s="52"/>
      <c r="Z449" s="52"/>
      <c r="AA449" s="52"/>
      <c r="AB449" s="52"/>
      <c r="AC449" s="52"/>
      <c r="AF449"/>
      <c r="AG449"/>
    </row>
    <row r="450" spans="1:33" ht="15" x14ac:dyDescent="0.25">
      <c r="A450"/>
      <c r="B450"/>
      <c r="C450"/>
      <c r="D450" s="45"/>
      <c r="E450" s="46"/>
      <c r="F450" s="47"/>
      <c r="G450" s="48"/>
      <c r="H450" s="46"/>
      <c r="I450" s="47"/>
      <c r="J450" s="48"/>
      <c r="K450" s="46"/>
      <c r="L450" s="47"/>
      <c r="M450" s="48"/>
      <c r="N450" s="49"/>
      <c r="O450" s="50"/>
      <c r="P450" s="50"/>
      <c r="Q450"/>
      <c r="R450"/>
      <c r="S450"/>
      <c r="T450" s="52"/>
      <c r="U450" s="52"/>
      <c r="V450" s="52"/>
      <c r="W450" s="52"/>
      <c r="X450" s="52"/>
      <c r="Y450" s="52"/>
      <c r="Z450" s="52"/>
      <c r="AA450" s="52"/>
      <c r="AB450" s="52"/>
      <c r="AC450" s="52"/>
      <c r="AF450"/>
      <c r="AG450"/>
    </row>
    <row r="451" spans="1:33" ht="15" x14ac:dyDescent="0.25">
      <c r="A451"/>
      <c r="B451"/>
      <c r="C451"/>
      <c r="D451" s="45"/>
      <c r="E451" s="46"/>
      <c r="F451" s="47"/>
      <c r="G451" s="48"/>
      <c r="H451" s="46"/>
      <c r="I451" s="47"/>
      <c r="J451" s="48"/>
      <c r="K451" s="46"/>
      <c r="L451" s="47"/>
      <c r="M451" s="48"/>
      <c r="N451" s="49"/>
      <c r="O451" s="50"/>
      <c r="P451" s="50"/>
      <c r="Q451"/>
      <c r="R451"/>
      <c r="S451"/>
      <c r="T451" s="52"/>
      <c r="U451" s="52"/>
      <c r="V451" s="52"/>
      <c r="W451" s="52"/>
      <c r="X451" s="52"/>
      <c r="Y451" s="52"/>
      <c r="Z451" s="52"/>
      <c r="AA451" s="52"/>
      <c r="AB451" s="52"/>
      <c r="AC451" s="52"/>
      <c r="AF451"/>
      <c r="AG451"/>
    </row>
    <row r="452" spans="1:33" ht="15" x14ac:dyDescent="0.25">
      <c r="A452"/>
      <c r="B452"/>
      <c r="C452"/>
      <c r="D452" s="45"/>
      <c r="E452" s="46"/>
      <c r="F452" s="47"/>
      <c r="G452" s="48"/>
      <c r="H452" s="46"/>
      <c r="I452" s="47"/>
      <c r="J452" s="48"/>
      <c r="K452" s="46"/>
      <c r="L452" s="47"/>
      <c r="M452" s="48"/>
      <c r="N452" s="49"/>
      <c r="O452" s="50"/>
      <c r="P452" s="50"/>
      <c r="Q452"/>
      <c r="R452"/>
      <c r="S452"/>
      <c r="T452" s="52"/>
      <c r="U452" s="52"/>
      <c r="V452" s="52"/>
      <c r="W452" s="52"/>
      <c r="X452" s="52"/>
      <c r="Y452" s="52"/>
      <c r="Z452" s="52"/>
      <c r="AA452" s="52"/>
      <c r="AB452" s="52"/>
      <c r="AC452" s="52"/>
      <c r="AF452"/>
      <c r="AG452"/>
    </row>
    <row r="453" spans="1:33" ht="15" x14ac:dyDescent="0.25">
      <c r="A453"/>
      <c r="B453"/>
      <c r="C453"/>
      <c r="D453" s="45"/>
      <c r="E453" s="46"/>
      <c r="F453" s="47"/>
      <c r="G453" s="48"/>
      <c r="H453" s="46"/>
      <c r="I453" s="47"/>
      <c r="J453" s="48"/>
      <c r="K453" s="46"/>
      <c r="L453" s="47"/>
      <c r="M453" s="48"/>
      <c r="N453" s="49"/>
      <c r="O453" s="50"/>
      <c r="P453" s="50"/>
      <c r="Q453"/>
      <c r="R453"/>
      <c r="S453"/>
      <c r="T453" s="52"/>
      <c r="U453" s="52"/>
      <c r="V453" s="52"/>
      <c r="W453" s="52"/>
      <c r="X453" s="52"/>
      <c r="Y453" s="52"/>
      <c r="Z453" s="52"/>
      <c r="AA453" s="52"/>
      <c r="AB453" s="52"/>
      <c r="AC453" s="52"/>
      <c r="AF453"/>
      <c r="AG453"/>
    </row>
    <row r="454" spans="1:33" ht="15" x14ac:dyDescent="0.25">
      <c r="A454"/>
      <c r="B454"/>
      <c r="C454"/>
      <c r="D454" s="45"/>
      <c r="E454" s="46"/>
      <c r="F454" s="47"/>
      <c r="G454" s="48"/>
      <c r="H454" s="46"/>
      <c r="I454" s="47"/>
      <c r="J454" s="48"/>
      <c r="K454" s="46"/>
      <c r="L454" s="47"/>
      <c r="M454" s="48"/>
      <c r="N454" s="49"/>
      <c r="O454" s="50"/>
      <c r="P454" s="50"/>
      <c r="Q454"/>
      <c r="R454"/>
      <c r="S454"/>
      <c r="T454" s="52"/>
      <c r="U454" s="52"/>
      <c r="V454" s="52"/>
      <c r="W454" s="52"/>
      <c r="X454" s="52"/>
      <c r="Y454" s="52"/>
      <c r="Z454" s="52"/>
      <c r="AA454" s="52"/>
      <c r="AB454" s="52"/>
      <c r="AC454" s="52"/>
      <c r="AF454"/>
      <c r="AG454"/>
    </row>
    <row r="455" spans="1:33" ht="15" x14ac:dyDescent="0.25">
      <c r="A455"/>
      <c r="B455"/>
      <c r="C455"/>
      <c r="D455" s="45"/>
      <c r="E455" s="46"/>
      <c r="F455" s="47"/>
      <c r="G455" s="48"/>
      <c r="H455" s="46"/>
      <c r="I455" s="47"/>
      <c r="J455" s="48"/>
      <c r="K455" s="46"/>
      <c r="L455" s="47"/>
      <c r="M455" s="48"/>
      <c r="N455" s="49"/>
      <c r="O455" s="50"/>
      <c r="P455" s="50"/>
      <c r="Q455"/>
      <c r="R455"/>
      <c r="S455"/>
      <c r="T455" s="52"/>
      <c r="U455" s="52"/>
      <c r="V455" s="52"/>
      <c r="W455" s="52"/>
      <c r="X455" s="52"/>
      <c r="Y455" s="52"/>
      <c r="Z455" s="52"/>
      <c r="AA455" s="52"/>
      <c r="AB455" s="52"/>
      <c r="AC455" s="52"/>
      <c r="AF455"/>
      <c r="AG455"/>
    </row>
    <row r="456" spans="1:33" ht="15" x14ac:dyDescent="0.25">
      <c r="A456"/>
      <c r="B456"/>
      <c r="C456"/>
      <c r="D456" s="45"/>
      <c r="E456" s="46"/>
      <c r="F456" s="47"/>
      <c r="G456" s="48"/>
      <c r="H456" s="46"/>
      <c r="I456" s="47"/>
      <c r="J456" s="48"/>
      <c r="K456" s="46"/>
      <c r="L456" s="47"/>
      <c r="M456" s="48"/>
      <c r="N456" s="49"/>
      <c r="O456" s="50"/>
      <c r="P456" s="50"/>
      <c r="Q456"/>
      <c r="R456"/>
      <c r="S456"/>
      <c r="T456" s="52"/>
      <c r="U456" s="52"/>
      <c r="V456" s="52"/>
      <c r="W456" s="52"/>
      <c r="X456" s="52"/>
      <c r="Y456" s="52"/>
      <c r="Z456" s="52"/>
      <c r="AA456" s="52"/>
      <c r="AB456" s="52"/>
      <c r="AC456" s="52"/>
      <c r="AF456"/>
      <c r="AG456"/>
    </row>
    <row r="457" spans="1:33" ht="15" x14ac:dyDescent="0.25">
      <c r="A457"/>
      <c r="B457"/>
      <c r="C457"/>
      <c r="D457" s="45"/>
      <c r="E457" s="46"/>
      <c r="F457" s="47"/>
      <c r="G457" s="48"/>
      <c r="H457" s="46"/>
      <c r="I457" s="47"/>
      <c r="J457" s="48"/>
      <c r="K457" s="46"/>
      <c r="L457" s="47"/>
      <c r="M457" s="48"/>
      <c r="N457" s="49"/>
      <c r="O457" s="50"/>
      <c r="P457" s="50"/>
      <c r="Q457"/>
      <c r="R457"/>
      <c r="S457"/>
      <c r="T457" s="52"/>
      <c r="U457" s="52"/>
      <c r="V457" s="52"/>
      <c r="W457" s="52"/>
      <c r="X457" s="52"/>
      <c r="Y457" s="52"/>
      <c r="Z457" s="52"/>
      <c r="AA457" s="52"/>
      <c r="AB457" s="52"/>
      <c r="AC457" s="52"/>
      <c r="AF457"/>
      <c r="AG457"/>
    </row>
    <row r="458" spans="1:33" ht="15" x14ac:dyDescent="0.25">
      <c r="A458"/>
      <c r="B458"/>
      <c r="C458"/>
      <c r="D458" s="45"/>
      <c r="E458" s="46"/>
      <c r="F458" s="47"/>
      <c r="G458" s="48"/>
      <c r="H458" s="46"/>
      <c r="I458" s="47"/>
      <c r="J458" s="48"/>
      <c r="K458" s="46"/>
      <c r="L458" s="47"/>
      <c r="M458" s="48"/>
      <c r="N458" s="49"/>
      <c r="O458" s="50"/>
      <c r="P458" s="50"/>
      <c r="Q458"/>
      <c r="R458"/>
      <c r="S458"/>
      <c r="T458" s="52"/>
      <c r="U458" s="52"/>
      <c r="V458" s="52"/>
      <c r="W458" s="52"/>
      <c r="X458" s="52"/>
      <c r="Y458" s="52"/>
      <c r="Z458" s="52"/>
      <c r="AA458" s="52"/>
      <c r="AB458" s="52"/>
      <c r="AC458" s="52"/>
      <c r="AF458"/>
      <c r="AG458"/>
    </row>
    <row r="459" spans="1:33" ht="15" x14ac:dyDescent="0.25">
      <c r="A459"/>
      <c r="B459"/>
      <c r="C459"/>
      <c r="D459" s="45"/>
      <c r="E459" s="46"/>
      <c r="F459" s="47"/>
      <c r="G459" s="48"/>
      <c r="H459" s="46"/>
      <c r="I459" s="47"/>
      <c r="J459" s="48"/>
      <c r="K459" s="46"/>
      <c r="L459" s="47"/>
      <c r="M459" s="48"/>
      <c r="N459" s="49"/>
      <c r="O459" s="50"/>
      <c r="P459" s="50"/>
      <c r="Q459"/>
      <c r="R459"/>
      <c r="S459"/>
      <c r="T459" s="52"/>
      <c r="U459" s="52"/>
      <c r="V459" s="52"/>
      <c r="W459" s="52"/>
      <c r="X459" s="52"/>
      <c r="Y459" s="52"/>
      <c r="Z459" s="52"/>
      <c r="AA459" s="52"/>
      <c r="AB459" s="52"/>
      <c r="AC459" s="52"/>
      <c r="AF459"/>
      <c r="AG459"/>
    </row>
    <row r="460" spans="1:33" ht="15" x14ac:dyDescent="0.25">
      <c r="A460"/>
      <c r="B460"/>
      <c r="C460"/>
      <c r="D460" s="45"/>
      <c r="E460" s="46"/>
      <c r="F460" s="47"/>
      <c r="G460" s="48"/>
      <c r="H460" s="46"/>
      <c r="I460" s="47"/>
      <c r="J460" s="48"/>
      <c r="K460" s="46"/>
      <c r="L460" s="47"/>
      <c r="M460" s="48"/>
      <c r="N460" s="49"/>
      <c r="O460" s="50"/>
      <c r="P460" s="50"/>
      <c r="Q460"/>
      <c r="R460"/>
      <c r="S460"/>
      <c r="T460" s="52"/>
      <c r="U460" s="52"/>
      <c r="V460" s="52"/>
      <c r="W460" s="52"/>
      <c r="X460" s="52"/>
      <c r="Y460" s="52"/>
      <c r="Z460" s="52"/>
      <c r="AA460" s="52"/>
      <c r="AB460" s="52"/>
      <c r="AC460" s="52"/>
      <c r="AF460"/>
      <c r="AG460"/>
    </row>
    <row r="461" spans="1:33" ht="15" x14ac:dyDescent="0.25">
      <c r="A461"/>
      <c r="B461"/>
      <c r="C461"/>
      <c r="D461" s="45"/>
      <c r="E461" s="46"/>
      <c r="F461" s="47"/>
      <c r="G461" s="48"/>
      <c r="H461" s="46"/>
      <c r="I461" s="47"/>
      <c r="J461" s="48"/>
      <c r="K461" s="46"/>
      <c r="L461" s="47"/>
      <c r="M461" s="48"/>
      <c r="N461" s="49"/>
      <c r="O461" s="50"/>
      <c r="P461" s="50"/>
      <c r="Q461"/>
      <c r="R461"/>
      <c r="S461"/>
      <c r="T461" s="52"/>
      <c r="U461" s="52"/>
      <c r="V461" s="52"/>
      <c r="W461" s="52"/>
      <c r="X461" s="52"/>
      <c r="Y461" s="52"/>
      <c r="Z461" s="52"/>
      <c r="AA461" s="52"/>
      <c r="AB461" s="52"/>
      <c r="AC461" s="52"/>
      <c r="AF461"/>
      <c r="AG461"/>
    </row>
    <row r="462" spans="1:33" ht="15" x14ac:dyDescent="0.25">
      <c r="A462"/>
      <c r="B462"/>
      <c r="C462"/>
      <c r="D462" s="45"/>
      <c r="E462" s="46"/>
      <c r="F462" s="47"/>
      <c r="G462" s="48"/>
      <c r="H462" s="46"/>
      <c r="I462" s="47"/>
      <c r="J462" s="48"/>
      <c r="K462" s="46"/>
      <c r="L462" s="47"/>
      <c r="M462" s="48"/>
      <c r="N462" s="49"/>
      <c r="O462" s="50"/>
      <c r="P462" s="50"/>
      <c r="Q462"/>
      <c r="R462"/>
      <c r="S462"/>
      <c r="T462" s="52"/>
      <c r="U462" s="52"/>
      <c r="V462" s="52"/>
      <c r="W462" s="52"/>
      <c r="X462" s="52"/>
      <c r="Y462" s="52"/>
      <c r="Z462" s="52"/>
      <c r="AA462" s="52"/>
      <c r="AB462" s="52"/>
      <c r="AC462" s="52"/>
      <c r="AF462"/>
      <c r="AG462"/>
    </row>
    <row r="463" spans="1:33" ht="15" x14ac:dyDescent="0.25">
      <c r="A463"/>
      <c r="B463"/>
      <c r="C463"/>
      <c r="D463" s="45"/>
      <c r="E463" s="46"/>
      <c r="F463" s="47"/>
      <c r="G463" s="48"/>
      <c r="H463" s="46"/>
      <c r="I463" s="47"/>
      <c r="J463" s="48"/>
      <c r="K463" s="46"/>
      <c r="L463" s="47"/>
      <c r="M463" s="48"/>
      <c r="N463" s="49"/>
      <c r="O463" s="50"/>
      <c r="P463" s="50"/>
      <c r="Q463"/>
      <c r="R463"/>
      <c r="S463"/>
      <c r="T463" s="52"/>
      <c r="U463" s="52"/>
      <c r="V463" s="52"/>
      <c r="W463" s="52"/>
      <c r="X463" s="52"/>
      <c r="Y463" s="52"/>
      <c r="Z463" s="52"/>
      <c r="AA463" s="52"/>
      <c r="AB463" s="52"/>
      <c r="AC463" s="52"/>
      <c r="AF463"/>
      <c r="AG463"/>
    </row>
    <row r="464" spans="1:33" ht="15" x14ac:dyDescent="0.25">
      <c r="A464"/>
      <c r="B464"/>
      <c r="C464"/>
      <c r="D464" s="45"/>
      <c r="E464" s="46"/>
      <c r="F464" s="47"/>
      <c r="G464" s="48"/>
      <c r="H464" s="46"/>
      <c r="I464" s="47"/>
      <c r="J464" s="48"/>
      <c r="K464" s="46"/>
      <c r="L464" s="47"/>
      <c r="M464" s="48"/>
      <c r="N464" s="49"/>
      <c r="O464" s="50"/>
      <c r="P464" s="50"/>
      <c r="Q464"/>
      <c r="R464"/>
      <c r="S464"/>
      <c r="T464" s="52"/>
      <c r="U464" s="52"/>
      <c r="V464" s="52"/>
      <c r="W464" s="52"/>
      <c r="X464" s="52"/>
      <c r="Y464" s="52"/>
      <c r="Z464" s="52"/>
      <c r="AA464" s="52"/>
      <c r="AB464" s="52"/>
      <c r="AC464" s="52"/>
      <c r="AF464"/>
      <c r="AG464"/>
    </row>
    <row r="465" spans="1:35" ht="15" x14ac:dyDescent="0.25">
      <c r="A465"/>
      <c r="B465"/>
      <c r="C465"/>
      <c r="D465" s="45"/>
      <c r="E465" s="46"/>
      <c r="F465" s="47"/>
      <c r="G465" s="48"/>
      <c r="H465" s="46"/>
      <c r="I465" s="47"/>
      <c r="J465" s="48"/>
      <c r="K465" s="46"/>
      <c r="L465" s="47"/>
      <c r="M465" s="48"/>
      <c r="N465" s="49"/>
      <c r="O465" s="50"/>
      <c r="P465" s="50"/>
      <c r="Q465"/>
      <c r="R465"/>
      <c r="S465"/>
      <c r="T465" s="52"/>
      <c r="U465" s="52"/>
      <c r="V465" s="52"/>
      <c r="W465" s="52"/>
      <c r="X465" s="52"/>
      <c r="Y465" s="52"/>
      <c r="Z465" s="52"/>
      <c r="AA465" s="52"/>
      <c r="AB465" s="52"/>
      <c r="AC465" s="52"/>
      <c r="AF465"/>
      <c r="AG465"/>
    </row>
    <row r="466" spans="1:35" ht="15" x14ac:dyDescent="0.25">
      <c r="A466"/>
      <c r="B466"/>
      <c r="C466"/>
      <c r="D466" s="45"/>
      <c r="E466" s="46"/>
      <c r="F466" s="47"/>
      <c r="G466" s="48"/>
      <c r="H466" s="46"/>
      <c r="I466" s="47"/>
      <c r="J466" s="48"/>
      <c r="K466" s="46"/>
      <c r="L466" s="47"/>
      <c r="M466" s="48"/>
      <c r="N466" s="49"/>
      <c r="O466" s="50"/>
      <c r="P466" s="50"/>
      <c r="Q466"/>
      <c r="R466"/>
      <c r="S466"/>
      <c r="T466" s="52"/>
      <c r="U466" s="52"/>
      <c r="V466" s="52"/>
      <c r="W466" s="52"/>
      <c r="X466" s="52"/>
      <c r="Y466" s="52"/>
      <c r="Z466" s="52"/>
      <c r="AA466" s="52"/>
      <c r="AB466" s="52"/>
      <c r="AC466" s="52"/>
      <c r="AF466"/>
      <c r="AG466"/>
    </row>
    <row r="467" spans="1:35" ht="15" x14ac:dyDescent="0.25">
      <c r="A467"/>
      <c r="B467"/>
      <c r="C467"/>
      <c r="D467" s="45"/>
      <c r="E467" s="46"/>
      <c r="F467" s="47"/>
      <c r="G467" s="48"/>
      <c r="H467" s="46"/>
      <c r="I467" s="47"/>
      <c r="J467" s="48"/>
      <c r="K467" s="46"/>
      <c r="L467" s="47"/>
      <c r="M467" s="48"/>
      <c r="N467" s="49"/>
      <c r="O467" s="50"/>
      <c r="P467" s="50"/>
      <c r="Q467"/>
      <c r="R467"/>
      <c r="S467"/>
      <c r="T467" s="52"/>
      <c r="U467" s="52"/>
      <c r="V467" s="52"/>
      <c r="W467" s="52"/>
      <c r="X467" s="52"/>
      <c r="Y467" s="52"/>
      <c r="Z467" s="52"/>
      <c r="AA467" s="52"/>
      <c r="AB467" s="52"/>
      <c r="AC467" s="52"/>
      <c r="AF467"/>
      <c r="AG467"/>
    </row>
    <row r="468" spans="1:35" ht="15" x14ac:dyDescent="0.25">
      <c r="A468"/>
      <c r="B468"/>
      <c r="C468"/>
      <c r="D468" s="45"/>
      <c r="E468" s="46"/>
      <c r="F468" s="47"/>
      <c r="G468" s="48"/>
      <c r="H468" s="46"/>
      <c r="I468" s="47"/>
      <c r="J468" s="48"/>
      <c r="K468" s="46"/>
      <c r="L468" s="47"/>
      <c r="M468" s="48"/>
      <c r="N468" s="49"/>
      <c r="O468" s="50"/>
      <c r="P468" s="50"/>
      <c r="Q468"/>
      <c r="R468"/>
      <c r="S468"/>
      <c r="T468" s="52"/>
      <c r="U468" s="52"/>
      <c r="V468" s="52"/>
      <c r="W468" s="52"/>
      <c r="X468" s="52"/>
      <c r="Y468" s="52"/>
      <c r="Z468" s="52"/>
      <c r="AA468" s="52"/>
      <c r="AB468" s="52"/>
      <c r="AC468" s="52"/>
      <c r="AF468"/>
      <c r="AG468"/>
    </row>
    <row r="469" spans="1:35" ht="15" x14ac:dyDescent="0.25">
      <c r="A469"/>
      <c r="B469"/>
      <c r="C469"/>
      <c r="D469" s="45"/>
      <c r="E469" s="46"/>
      <c r="F469" s="47"/>
      <c r="G469" s="48"/>
      <c r="H469" s="46"/>
      <c r="I469" s="47"/>
      <c r="J469" s="48"/>
      <c r="K469" s="46"/>
      <c r="L469" s="47"/>
      <c r="M469" s="48"/>
      <c r="N469" s="49"/>
      <c r="O469" s="50"/>
      <c r="P469" s="50"/>
      <c r="Q469"/>
      <c r="R469"/>
      <c r="S469"/>
      <c r="T469" s="52"/>
      <c r="U469" s="52"/>
      <c r="V469" s="52"/>
      <c r="W469" s="52"/>
      <c r="X469" s="52"/>
      <c r="Y469" s="52"/>
      <c r="Z469" s="52"/>
      <c r="AA469" s="52"/>
      <c r="AB469" s="52"/>
      <c r="AC469" s="52"/>
      <c r="AF469"/>
      <c r="AG469"/>
    </row>
    <row r="470" spans="1:35" ht="15" x14ac:dyDescent="0.25">
      <c r="A470"/>
      <c r="B470"/>
      <c r="C470"/>
      <c r="D470" s="45"/>
      <c r="E470" s="46"/>
      <c r="F470" s="47"/>
      <c r="G470" s="48"/>
      <c r="H470" s="46"/>
      <c r="I470" s="47"/>
      <c r="J470" s="48"/>
      <c r="K470" s="46"/>
      <c r="L470" s="47"/>
      <c r="M470" s="48"/>
      <c r="N470" s="49"/>
      <c r="O470" s="50"/>
      <c r="P470" s="50"/>
      <c r="Q470"/>
      <c r="R470"/>
      <c r="S470"/>
      <c r="T470" s="52"/>
      <c r="U470" s="52"/>
      <c r="V470" s="52"/>
      <c r="W470" s="52"/>
      <c r="X470" s="52"/>
      <c r="Y470" s="52"/>
      <c r="Z470" s="52"/>
      <c r="AA470" s="52"/>
      <c r="AB470" s="52"/>
      <c r="AC470" s="52"/>
      <c r="AF470"/>
      <c r="AG470"/>
    </row>
    <row r="471" spans="1:35" ht="15" x14ac:dyDescent="0.25">
      <c r="A471"/>
      <c r="B471"/>
      <c r="C471"/>
      <c r="D471" s="45"/>
      <c r="E471" s="46"/>
      <c r="F471" s="47"/>
      <c r="G471" s="48"/>
      <c r="H471" s="46"/>
      <c r="I471" s="47"/>
      <c r="J471" s="48"/>
      <c r="K471" s="46"/>
      <c r="L471" s="47"/>
      <c r="M471" s="48"/>
      <c r="N471" s="49"/>
      <c r="O471" s="50"/>
      <c r="P471" s="50"/>
      <c r="Q471"/>
      <c r="R471"/>
      <c r="S471"/>
      <c r="T471" s="52"/>
      <c r="U471" s="52"/>
      <c r="V471" s="52"/>
      <c r="W471" s="52"/>
      <c r="X471" s="52"/>
      <c r="Y471" s="52"/>
      <c r="Z471" s="52"/>
      <c r="AA471" s="52"/>
      <c r="AB471" s="52"/>
      <c r="AC471" s="52"/>
      <c r="AF471"/>
      <c r="AG471"/>
    </row>
    <row r="472" spans="1:35" ht="15" x14ac:dyDescent="0.25">
      <c r="A472"/>
      <c r="B472"/>
      <c r="C472"/>
      <c r="D472" s="45"/>
      <c r="E472" s="46"/>
      <c r="F472" s="47"/>
      <c r="G472" s="48"/>
      <c r="H472" s="46"/>
      <c r="I472" s="47"/>
      <c r="J472" s="48"/>
      <c r="K472" s="46"/>
      <c r="L472" s="47"/>
      <c r="M472" s="48"/>
      <c r="N472" s="49"/>
      <c r="O472" s="50"/>
      <c r="P472" s="50"/>
      <c r="Q472"/>
      <c r="R472"/>
      <c r="S472"/>
      <c r="T472" s="52"/>
      <c r="U472" s="52"/>
      <c r="V472" s="52"/>
      <c r="W472" s="52"/>
      <c r="X472" s="52"/>
      <c r="Y472" s="52"/>
      <c r="Z472" s="52"/>
      <c r="AA472" s="52"/>
      <c r="AB472" s="52"/>
      <c r="AC472" s="52"/>
      <c r="AF472"/>
      <c r="AG472"/>
    </row>
    <row r="473" spans="1:35" ht="15" x14ac:dyDescent="0.25">
      <c r="A473"/>
      <c r="B473"/>
      <c r="C473"/>
      <c r="D473" s="45"/>
      <c r="E473" s="46"/>
      <c r="F473" s="47"/>
      <c r="G473" s="48"/>
      <c r="H473" s="46"/>
      <c r="I473" s="47"/>
      <c r="J473" s="48"/>
      <c r="K473" s="46"/>
      <c r="L473" s="47"/>
      <c r="M473" s="48"/>
      <c r="N473" s="49"/>
      <c r="O473" s="50"/>
      <c r="P473" s="50"/>
      <c r="Q473"/>
      <c r="R473"/>
      <c r="S473"/>
      <c r="T473" s="52"/>
      <c r="U473" s="52"/>
      <c r="V473" s="52"/>
      <c r="W473" s="52"/>
      <c r="X473" s="52"/>
      <c r="Y473" s="52"/>
      <c r="Z473" s="52"/>
      <c r="AA473" s="52"/>
      <c r="AB473" s="52"/>
      <c r="AC473" s="52"/>
      <c r="AF473"/>
      <c r="AG473"/>
    </row>
    <row r="474" spans="1:35" ht="15" x14ac:dyDescent="0.25">
      <c r="A474"/>
      <c r="B474"/>
      <c r="C474"/>
      <c r="D474" s="45"/>
      <c r="E474" s="46"/>
      <c r="F474" s="47"/>
      <c r="G474" s="48"/>
      <c r="H474" s="46"/>
      <c r="I474" s="47"/>
      <c r="J474" s="48"/>
      <c r="K474" s="46"/>
      <c r="L474" s="47"/>
      <c r="M474" s="48"/>
      <c r="N474" s="49"/>
      <c r="O474" s="50"/>
      <c r="P474" s="50"/>
      <c r="Q474"/>
      <c r="R474"/>
      <c r="S474"/>
      <c r="T474" s="52"/>
      <c r="U474" s="52"/>
      <c r="V474" s="52"/>
      <c r="W474" s="52"/>
      <c r="X474" s="52"/>
      <c r="Y474" s="52"/>
      <c r="Z474" s="52"/>
      <c r="AA474" s="52"/>
      <c r="AB474" s="52"/>
      <c r="AC474" s="52"/>
      <c r="AF474"/>
      <c r="AG474"/>
    </row>
    <row r="475" spans="1:35" ht="15" x14ac:dyDescent="0.25">
      <c r="A475"/>
      <c r="B475"/>
      <c r="C475"/>
      <c r="D475" s="45"/>
      <c r="E475" s="46"/>
      <c r="F475" s="47"/>
      <c r="G475" s="48"/>
      <c r="H475" s="46"/>
      <c r="I475" s="47"/>
      <c r="J475" s="48"/>
      <c r="K475" s="46"/>
      <c r="L475" s="47"/>
      <c r="M475" s="48"/>
      <c r="N475" s="49"/>
      <c r="O475" s="50"/>
      <c r="P475" s="50"/>
      <c r="Q475"/>
      <c r="R475"/>
      <c r="S475"/>
      <c r="T475" s="52"/>
      <c r="U475" s="52"/>
      <c r="V475" s="52"/>
      <c r="W475" s="52"/>
      <c r="X475" s="52"/>
      <c r="Y475" s="52"/>
      <c r="Z475" s="52"/>
      <c r="AA475" s="52"/>
      <c r="AB475" s="52"/>
      <c r="AC475" s="52"/>
      <c r="AF475"/>
      <c r="AG475"/>
    </row>
    <row r="476" spans="1:35" ht="15" x14ac:dyDescent="0.25">
      <c r="A476"/>
      <c r="B476"/>
      <c r="C476"/>
      <c r="D476" s="45"/>
      <c r="E476" s="46"/>
      <c r="F476" s="47"/>
      <c r="G476" s="48"/>
      <c r="H476" s="46"/>
      <c r="I476" s="47"/>
      <c r="J476" s="48"/>
      <c r="K476" s="46"/>
      <c r="L476" s="47"/>
      <c r="M476" s="48"/>
      <c r="N476" s="49"/>
      <c r="O476" s="50"/>
      <c r="P476" s="50"/>
      <c r="Q476"/>
      <c r="R476"/>
      <c r="S476"/>
      <c r="T476" s="52"/>
      <c r="U476" s="52"/>
      <c r="V476" s="52"/>
      <c r="W476" s="52"/>
      <c r="X476" s="52"/>
      <c r="Y476" s="52"/>
      <c r="Z476" s="52"/>
      <c r="AA476" s="52"/>
      <c r="AB476" s="52"/>
      <c r="AC476" s="52"/>
      <c r="AF476"/>
      <c r="AG476"/>
    </row>
    <row r="477" spans="1:35" s="52" customFormat="1" ht="15" x14ac:dyDescent="0.25">
      <c r="A477"/>
      <c r="B477"/>
      <c r="C477"/>
      <c r="D477" s="45"/>
      <c r="E477" s="46"/>
      <c r="F477" s="47"/>
      <c r="G477" s="48"/>
      <c r="H477" s="46"/>
      <c r="I477" s="47"/>
      <c r="J477" s="48"/>
      <c r="K477" s="46"/>
      <c r="L477" s="47"/>
      <c r="M477" s="48"/>
      <c r="N477" s="49"/>
      <c r="O477" s="50"/>
      <c r="P477" s="50"/>
      <c r="Q477"/>
      <c r="R477"/>
      <c r="S477"/>
      <c r="AD477" s="53"/>
      <c r="AE477" s="53"/>
      <c r="AF477"/>
      <c r="AG477"/>
      <c r="AH477" s="53"/>
      <c r="AI477" s="53"/>
    </row>
    <row r="478" spans="1:35" ht="15" x14ac:dyDescent="0.25">
      <c r="A478"/>
      <c r="B478"/>
      <c r="C478"/>
      <c r="D478" s="45"/>
      <c r="E478" s="46"/>
      <c r="F478" s="47"/>
      <c r="G478" s="48"/>
      <c r="H478" s="46"/>
      <c r="I478" s="47"/>
      <c r="J478" s="48"/>
      <c r="K478" s="46"/>
      <c r="L478" s="47"/>
      <c r="M478" s="48"/>
      <c r="N478" s="49"/>
      <c r="O478" s="50"/>
      <c r="P478" s="50"/>
      <c r="Q478"/>
      <c r="R478"/>
      <c r="S478"/>
      <c r="T478" s="52"/>
      <c r="U478" s="52"/>
      <c r="V478" s="52"/>
      <c r="W478" s="52"/>
      <c r="X478" s="52"/>
      <c r="Y478" s="52"/>
      <c r="Z478" s="52"/>
      <c r="AA478" s="52"/>
      <c r="AB478" s="52"/>
      <c r="AC478" s="52"/>
      <c r="AF478"/>
      <c r="AG478"/>
    </row>
    <row r="479" spans="1:35" ht="15" x14ac:dyDescent="0.25">
      <c r="A479"/>
      <c r="B479"/>
      <c r="C479"/>
      <c r="D479" s="45"/>
      <c r="E479" s="46"/>
      <c r="F479" s="47"/>
      <c r="G479" s="48"/>
      <c r="H479" s="46"/>
      <c r="I479" s="47"/>
      <c r="J479" s="48"/>
      <c r="K479" s="46"/>
      <c r="L479" s="47"/>
      <c r="M479" s="48"/>
      <c r="N479" s="49"/>
      <c r="O479" s="50"/>
      <c r="P479" s="50"/>
      <c r="Q479"/>
      <c r="R479"/>
      <c r="S479"/>
      <c r="T479" s="52"/>
      <c r="U479" s="52"/>
      <c r="V479" s="52"/>
      <c r="W479" s="52"/>
      <c r="X479" s="52"/>
      <c r="Y479" s="52"/>
      <c r="Z479" s="52"/>
      <c r="AA479" s="52"/>
      <c r="AB479" s="52"/>
      <c r="AC479" s="52"/>
      <c r="AF479"/>
      <c r="AG479"/>
    </row>
    <row r="480" spans="1:35" ht="15" x14ac:dyDescent="0.25">
      <c r="A480"/>
      <c r="B480"/>
      <c r="C480"/>
      <c r="D480" s="45"/>
      <c r="E480" s="46"/>
      <c r="F480" s="47"/>
      <c r="G480" s="48"/>
      <c r="H480" s="46"/>
      <c r="I480" s="47"/>
      <c r="J480" s="48"/>
      <c r="K480" s="46"/>
      <c r="L480" s="47"/>
      <c r="M480" s="48"/>
      <c r="N480" s="49"/>
      <c r="O480" s="50"/>
      <c r="P480" s="50"/>
      <c r="Q480"/>
      <c r="R480"/>
      <c r="S480"/>
      <c r="T480" s="52"/>
      <c r="U480" s="52"/>
      <c r="V480" s="52"/>
      <c r="W480" s="52"/>
      <c r="X480" s="52"/>
      <c r="Y480" s="52"/>
      <c r="Z480" s="52"/>
      <c r="AA480" s="52"/>
      <c r="AB480" s="52"/>
      <c r="AC480" s="52"/>
      <c r="AF480"/>
      <c r="AG480"/>
    </row>
    <row r="481" spans="1:33" ht="15" x14ac:dyDescent="0.25">
      <c r="A481"/>
      <c r="B481"/>
      <c r="C481"/>
      <c r="D481" s="45"/>
      <c r="E481" s="46"/>
      <c r="F481" s="47"/>
      <c r="G481" s="48"/>
      <c r="H481" s="46"/>
      <c r="I481" s="47"/>
      <c r="J481" s="48"/>
      <c r="K481" s="46"/>
      <c r="L481" s="47"/>
      <c r="M481" s="48"/>
      <c r="N481" s="49"/>
      <c r="O481" s="50"/>
      <c r="P481" s="50"/>
      <c r="Q481"/>
      <c r="R481"/>
      <c r="S481"/>
      <c r="T481" s="52"/>
      <c r="U481" s="52"/>
      <c r="V481" s="52"/>
      <c r="W481" s="52"/>
      <c r="X481" s="52"/>
      <c r="Y481" s="52"/>
      <c r="Z481" s="52"/>
      <c r="AA481" s="52"/>
      <c r="AB481" s="52"/>
      <c r="AC481" s="52"/>
      <c r="AF481"/>
      <c r="AG481"/>
    </row>
    <row r="482" spans="1:33" ht="15" x14ac:dyDescent="0.25">
      <c r="A482"/>
      <c r="B482"/>
      <c r="C482"/>
      <c r="D482" s="45"/>
      <c r="E482" s="46"/>
      <c r="F482" s="47"/>
      <c r="G482" s="48"/>
      <c r="H482" s="46"/>
      <c r="I482" s="47"/>
      <c r="J482" s="48"/>
      <c r="K482" s="46"/>
      <c r="L482" s="47"/>
      <c r="M482" s="48"/>
      <c r="N482" s="49"/>
      <c r="O482" s="50"/>
      <c r="P482" s="50"/>
      <c r="Q482"/>
      <c r="R482"/>
      <c r="S482"/>
      <c r="T482" s="52"/>
      <c r="U482" s="52"/>
      <c r="V482" s="52"/>
      <c r="W482" s="52"/>
      <c r="X482" s="52"/>
      <c r="Y482" s="52"/>
      <c r="Z482" s="52"/>
      <c r="AA482" s="52"/>
      <c r="AB482" s="52"/>
      <c r="AC482" s="52"/>
      <c r="AF482"/>
      <c r="AG482"/>
    </row>
    <row r="483" spans="1:33" ht="15" x14ac:dyDescent="0.25">
      <c r="A483"/>
      <c r="B483"/>
      <c r="C483"/>
      <c r="D483" s="45"/>
      <c r="E483" s="46"/>
      <c r="F483" s="47"/>
      <c r="G483" s="48"/>
      <c r="H483" s="46"/>
      <c r="I483" s="47"/>
      <c r="J483" s="48"/>
      <c r="K483" s="46"/>
      <c r="L483" s="47"/>
      <c r="M483" s="48"/>
      <c r="N483" s="49"/>
      <c r="O483" s="50"/>
      <c r="P483" s="50"/>
      <c r="Q483"/>
      <c r="R483"/>
      <c r="S483"/>
      <c r="T483" s="52"/>
      <c r="U483" s="52"/>
      <c r="V483" s="52"/>
      <c r="W483" s="52"/>
      <c r="X483" s="52"/>
      <c r="Y483" s="52"/>
      <c r="Z483" s="52"/>
      <c r="AA483" s="52"/>
      <c r="AB483" s="52"/>
      <c r="AC483" s="52"/>
      <c r="AF483"/>
      <c r="AG483"/>
    </row>
    <row r="484" spans="1:33" ht="15" x14ac:dyDescent="0.25">
      <c r="A484"/>
      <c r="B484"/>
      <c r="C484"/>
      <c r="D484" s="45"/>
      <c r="E484" s="46"/>
      <c r="F484" s="47"/>
      <c r="G484" s="48"/>
      <c r="H484" s="46"/>
      <c r="I484" s="47"/>
      <c r="J484" s="48"/>
      <c r="K484" s="46"/>
      <c r="L484" s="47"/>
      <c r="M484" s="48"/>
      <c r="N484" s="49"/>
      <c r="O484" s="50"/>
      <c r="P484" s="50"/>
      <c r="Q484"/>
      <c r="R484"/>
      <c r="S484"/>
      <c r="T484" s="52"/>
      <c r="U484" s="52"/>
      <c r="V484" s="52"/>
      <c r="W484" s="52"/>
      <c r="X484" s="52"/>
      <c r="Y484" s="52"/>
      <c r="Z484" s="52"/>
      <c r="AA484" s="52"/>
      <c r="AB484" s="52"/>
      <c r="AC484" s="52"/>
      <c r="AF484"/>
      <c r="AG484"/>
    </row>
    <row r="485" spans="1:33" ht="15" x14ac:dyDescent="0.25">
      <c r="A485"/>
      <c r="B485"/>
      <c r="C485"/>
      <c r="D485" s="45"/>
      <c r="E485" s="46"/>
      <c r="F485" s="47"/>
      <c r="G485" s="48"/>
      <c r="H485" s="46"/>
      <c r="I485" s="47"/>
      <c r="J485" s="48"/>
      <c r="K485" s="46"/>
      <c r="L485" s="47"/>
      <c r="M485" s="48"/>
      <c r="N485" s="49"/>
      <c r="O485" s="50"/>
      <c r="P485" s="50"/>
      <c r="Q485"/>
      <c r="R485"/>
      <c r="S485"/>
      <c r="T485" s="52"/>
      <c r="U485" s="52"/>
      <c r="V485" s="52"/>
      <c r="W485" s="52"/>
      <c r="X485" s="52"/>
      <c r="Y485" s="52"/>
      <c r="Z485" s="52"/>
      <c r="AA485" s="52"/>
      <c r="AB485" s="52"/>
      <c r="AC485" s="52"/>
      <c r="AF485"/>
      <c r="AG485"/>
    </row>
    <row r="486" spans="1:33" ht="15" x14ac:dyDescent="0.25">
      <c r="A486"/>
      <c r="B486"/>
      <c r="C486"/>
      <c r="D486" s="45"/>
      <c r="E486" s="46"/>
      <c r="F486" s="47"/>
      <c r="G486" s="48"/>
      <c r="H486" s="46"/>
      <c r="I486" s="47"/>
      <c r="J486" s="48"/>
      <c r="K486" s="46"/>
      <c r="L486" s="47"/>
      <c r="M486" s="48"/>
      <c r="N486" s="49"/>
      <c r="O486" s="50"/>
      <c r="P486" s="50"/>
      <c r="Q486"/>
      <c r="R486"/>
      <c r="S486"/>
      <c r="T486" s="52"/>
      <c r="U486" s="52"/>
      <c r="V486" s="52"/>
      <c r="W486" s="52"/>
      <c r="X486" s="52"/>
      <c r="Y486" s="52"/>
      <c r="Z486" s="52"/>
      <c r="AA486" s="52"/>
      <c r="AB486" s="52"/>
      <c r="AC486" s="52"/>
      <c r="AF486"/>
      <c r="AG486"/>
    </row>
    <row r="487" spans="1:33" ht="15" x14ac:dyDescent="0.25">
      <c r="A487"/>
      <c r="B487"/>
      <c r="C487"/>
      <c r="D487" s="45"/>
      <c r="E487" s="46"/>
      <c r="F487" s="47"/>
      <c r="G487" s="48"/>
      <c r="H487" s="46"/>
      <c r="I487" s="47"/>
      <c r="J487" s="48"/>
      <c r="K487" s="46"/>
      <c r="L487" s="47"/>
      <c r="M487" s="48"/>
      <c r="N487" s="49"/>
      <c r="O487" s="50"/>
      <c r="P487" s="50"/>
      <c r="Q487"/>
      <c r="R487"/>
      <c r="S487"/>
      <c r="T487" s="52"/>
      <c r="U487" s="52"/>
      <c r="V487" s="52"/>
      <c r="W487" s="52"/>
      <c r="X487" s="52"/>
      <c r="Y487" s="52"/>
      <c r="Z487" s="52"/>
      <c r="AA487" s="52"/>
      <c r="AB487" s="52"/>
      <c r="AC487" s="52"/>
      <c r="AF487"/>
      <c r="AG487"/>
    </row>
    <row r="488" spans="1:33" ht="15" x14ac:dyDescent="0.25">
      <c r="A488"/>
      <c r="B488"/>
      <c r="C488"/>
      <c r="D488" s="45"/>
      <c r="E488" s="46"/>
      <c r="F488" s="47"/>
      <c r="G488" s="48"/>
      <c r="H488" s="46"/>
      <c r="I488" s="47"/>
      <c r="J488" s="48"/>
      <c r="K488" s="46"/>
      <c r="L488" s="47"/>
      <c r="M488" s="48"/>
      <c r="N488" s="49"/>
      <c r="O488" s="50"/>
      <c r="P488" s="50"/>
      <c r="Q488"/>
      <c r="R488"/>
      <c r="S488" s="40"/>
      <c r="AF488"/>
      <c r="AG488"/>
    </row>
    <row r="489" spans="1:33" ht="15" x14ac:dyDescent="0.25">
      <c r="A489"/>
      <c r="B489"/>
      <c r="C489"/>
      <c r="D489" s="45"/>
      <c r="E489" s="46"/>
      <c r="F489" s="47"/>
      <c r="G489" s="48"/>
      <c r="H489" s="46"/>
      <c r="I489" s="47"/>
      <c r="J489" s="48"/>
      <c r="K489" s="46"/>
      <c r="L489" s="47"/>
      <c r="M489" s="48"/>
      <c r="N489" s="49"/>
      <c r="O489" s="50"/>
      <c r="P489" s="50"/>
      <c r="Q489"/>
      <c r="R489"/>
      <c r="S489" s="40"/>
      <c r="AF489"/>
      <c r="AG489"/>
    </row>
    <row r="490" spans="1:33" ht="15" x14ac:dyDescent="0.25">
      <c r="A490"/>
      <c r="B490"/>
      <c r="C490"/>
      <c r="D490" s="45"/>
      <c r="E490" s="46"/>
      <c r="F490" s="47"/>
      <c r="G490" s="48"/>
      <c r="H490" s="46"/>
      <c r="I490" s="47"/>
      <c r="J490" s="48"/>
      <c r="K490" s="46"/>
      <c r="L490" s="47"/>
      <c r="M490" s="48"/>
      <c r="N490" s="49"/>
      <c r="O490" s="50"/>
      <c r="P490" s="50"/>
      <c r="Q490"/>
      <c r="R490"/>
      <c r="S490" s="40"/>
      <c r="AF490"/>
      <c r="AG490"/>
    </row>
    <row r="491" spans="1:33" ht="15" x14ac:dyDescent="0.25">
      <c r="A491"/>
      <c r="B491"/>
      <c r="C491"/>
      <c r="D491" s="45"/>
      <c r="E491" s="46"/>
      <c r="F491" s="47"/>
      <c r="G491" s="48"/>
      <c r="H491" s="46"/>
      <c r="I491" s="47"/>
      <c r="J491" s="48"/>
      <c r="K491" s="46"/>
      <c r="L491" s="47"/>
      <c r="M491" s="48"/>
      <c r="N491" s="49"/>
      <c r="O491" s="50"/>
      <c r="P491" s="50"/>
      <c r="Q491"/>
      <c r="R491"/>
      <c r="S491" s="40"/>
      <c r="AF491"/>
      <c r="AG491"/>
    </row>
    <row r="492" spans="1:33" ht="15" x14ac:dyDescent="0.25">
      <c r="A492"/>
      <c r="B492"/>
      <c r="C492"/>
      <c r="D492" s="45"/>
      <c r="E492" s="46"/>
      <c r="F492" s="47"/>
      <c r="G492" s="48"/>
      <c r="H492" s="46"/>
      <c r="I492" s="47"/>
      <c r="J492" s="48"/>
      <c r="K492" s="46"/>
      <c r="L492" s="47"/>
      <c r="M492" s="48"/>
      <c r="N492" s="49"/>
      <c r="O492" s="50"/>
      <c r="P492" s="50"/>
      <c r="Q492"/>
      <c r="R492"/>
      <c r="S492" s="40"/>
      <c r="AF492"/>
      <c r="AG492"/>
    </row>
    <row r="493" spans="1:33" ht="15" x14ac:dyDescent="0.25">
      <c r="A493"/>
      <c r="B493"/>
      <c r="C493"/>
      <c r="D493" s="45"/>
      <c r="E493" s="46"/>
      <c r="F493" s="47"/>
      <c r="G493" s="48"/>
      <c r="H493" s="46"/>
      <c r="I493" s="47"/>
      <c r="J493" s="48"/>
      <c r="K493" s="46"/>
      <c r="L493" s="47"/>
      <c r="M493" s="48"/>
      <c r="N493" s="49"/>
      <c r="O493" s="50"/>
      <c r="P493" s="50"/>
      <c r="Q493"/>
      <c r="R493"/>
      <c r="S493" s="40"/>
      <c r="AF493"/>
      <c r="AG493"/>
    </row>
    <row r="494" spans="1:33" ht="15" x14ac:dyDescent="0.25">
      <c r="A494"/>
      <c r="B494"/>
      <c r="C494"/>
      <c r="D494" s="45"/>
      <c r="E494" s="46"/>
      <c r="F494" s="47"/>
      <c r="G494" s="48"/>
      <c r="H494" s="46"/>
      <c r="I494" s="47"/>
      <c r="J494" s="48"/>
      <c r="K494" s="46"/>
      <c r="L494" s="47"/>
      <c r="M494" s="48"/>
      <c r="N494" s="49"/>
      <c r="O494" s="50"/>
      <c r="P494" s="50"/>
      <c r="Q494"/>
      <c r="R494"/>
      <c r="S494" s="40"/>
      <c r="AF494"/>
      <c r="AG494"/>
    </row>
    <row r="495" spans="1:33" ht="15" x14ac:dyDescent="0.25">
      <c r="A495"/>
      <c r="B495"/>
      <c r="C495"/>
      <c r="D495" s="45"/>
      <c r="E495" s="46"/>
      <c r="F495" s="47"/>
      <c r="G495" s="48"/>
      <c r="H495" s="46"/>
      <c r="I495" s="47"/>
      <c r="J495" s="48"/>
      <c r="K495" s="46"/>
      <c r="L495" s="47"/>
      <c r="M495" s="48"/>
      <c r="N495" s="49"/>
      <c r="O495" s="50"/>
      <c r="P495" s="50"/>
      <c r="Q495"/>
      <c r="R495"/>
      <c r="S495" s="40"/>
      <c r="AF495"/>
      <c r="AG495"/>
    </row>
    <row r="496" spans="1:33" ht="15" x14ac:dyDescent="0.25">
      <c r="A496"/>
      <c r="B496"/>
      <c r="C496"/>
      <c r="D496" s="45"/>
      <c r="E496" s="46"/>
      <c r="F496" s="47"/>
      <c r="G496" s="48"/>
      <c r="H496" s="46"/>
      <c r="I496" s="47"/>
      <c r="J496" s="48"/>
      <c r="K496" s="46"/>
      <c r="L496" s="47"/>
      <c r="M496" s="48"/>
      <c r="N496" s="49"/>
      <c r="O496" s="50"/>
      <c r="P496" s="50"/>
      <c r="Q496"/>
      <c r="R496"/>
      <c r="S496" s="40"/>
      <c r="AF496"/>
      <c r="AG496"/>
    </row>
    <row r="497" spans="1:33" ht="15" x14ac:dyDescent="0.25">
      <c r="A497"/>
      <c r="B497"/>
      <c r="C497"/>
      <c r="D497" s="45"/>
      <c r="E497" s="46"/>
      <c r="F497" s="47"/>
      <c r="G497" s="48"/>
      <c r="H497" s="46"/>
      <c r="I497" s="47"/>
      <c r="J497" s="48"/>
      <c r="K497" s="46"/>
      <c r="L497" s="47"/>
      <c r="M497" s="48"/>
      <c r="N497" s="49"/>
      <c r="O497" s="50"/>
      <c r="P497" s="50"/>
      <c r="Q497"/>
      <c r="R497"/>
      <c r="S497" s="40"/>
      <c r="AF497"/>
      <c r="AG497"/>
    </row>
    <row r="498" spans="1:33" ht="15" x14ac:dyDescent="0.25">
      <c r="A498"/>
      <c r="B498"/>
      <c r="C498"/>
      <c r="D498" s="45"/>
      <c r="E498" s="46"/>
      <c r="F498" s="47"/>
      <c r="G498" s="48"/>
      <c r="H498" s="46"/>
      <c r="I498" s="47"/>
      <c r="J498" s="48"/>
      <c r="K498" s="46"/>
      <c r="L498" s="47"/>
      <c r="M498" s="48"/>
      <c r="N498" s="49"/>
      <c r="O498" s="50"/>
      <c r="P498" s="50"/>
      <c r="Q498"/>
      <c r="R498"/>
      <c r="S498" s="40"/>
      <c r="AF498"/>
      <c r="AG498"/>
    </row>
    <row r="499" spans="1:33" ht="15" x14ac:dyDescent="0.25">
      <c r="A499"/>
      <c r="B499"/>
      <c r="C499"/>
      <c r="D499" s="45"/>
      <c r="E499" s="46"/>
      <c r="F499" s="47"/>
      <c r="G499" s="48"/>
      <c r="H499" s="46"/>
      <c r="I499" s="47"/>
      <c r="J499" s="48"/>
      <c r="K499" s="46"/>
      <c r="L499" s="47"/>
      <c r="M499" s="48"/>
      <c r="N499" s="49"/>
      <c r="O499" s="50"/>
      <c r="P499" s="50"/>
      <c r="Q499"/>
      <c r="R499"/>
      <c r="S499" s="40"/>
      <c r="AF499"/>
      <c r="AG499"/>
    </row>
    <row r="500" spans="1:33" ht="15" x14ac:dyDescent="0.25">
      <c r="A500"/>
      <c r="B500"/>
      <c r="C500"/>
      <c r="D500" s="45"/>
      <c r="E500" s="46"/>
      <c r="F500" s="47"/>
      <c r="G500" s="48"/>
      <c r="H500" s="46"/>
      <c r="I500" s="47"/>
      <c r="J500" s="48"/>
      <c r="K500" s="46"/>
      <c r="L500" s="47"/>
      <c r="M500" s="48"/>
      <c r="N500" s="49"/>
      <c r="O500" s="50"/>
      <c r="P500" s="50"/>
      <c r="Q500"/>
      <c r="R500"/>
      <c r="S500" s="40"/>
      <c r="AF500"/>
      <c r="AG500"/>
    </row>
    <row r="501" spans="1:33" ht="15" x14ac:dyDescent="0.25">
      <c r="A501"/>
      <c r="B501"/>
      <c r="C501"/>
      <c r="D501" s="45"/>
      <c r="E501" s="46"/>
      <c r="F501" s="47"/>
      <c r="G501" s="48"/>
      <c r="H501" s="46"/>
      <c r="I501" s="47"/>
      <c r="J501" s="48"/>
      <c r="K501" s="46"/>
      <c r="L501" s="47"/>
      <c r="M501" s="48"/>
      <c r="N501" s="49"/>
      <c r="O501" s="50"/>
      <c r="P501" s="50"/>
      <c r="Q501"/>
      <c r="R501"/>
      <c r="S501" s="40"/>
      <c r="AF501"/>
      <c r="AG501"/>
    </row>
    <row r="502" spans="1:33" ht="15" x14ac:dyDescent="0.25">
      <c r="A502"/>
      <c r="B502"/>
      <c r="C502"/>
      <c r="D502" s="45"/>
      <c r="E502" s="46"/>
      <c r="F502" s="47"/>
      <c r="G502" s="48"/>
      <c r="H502" s="46"/>
      <c r="I502" s="47"/>
      <c r="J502" s="48"/>
      <c r="K502" s="46"/>
      <c r="L502" s="47"/>
      <c r="M502" s="48"/>
      <c r="N502" s="49"/>
      <c r="O502" s="50"/>
      <c r="P502" s="50"/>
      <c r="Q502"/>
      <c r="R502"/>
      <c r="S502" s="40"/>
      <c r="AF502"/>
      <c r="AG502"/>
    </row>
    <row r="503" spans="1:33" ht="15" x14ac:dyDescent="0.25">
      <c r="A503"/>
      <c r="B503"/>
      <c r="C503"/>
      <c r="D503" s="45"/>
      <c r="E503" s="46"/>
      <c r="F503" s="47"/>
      <c r="G503" s="48"/>
      <c r="H503" s="46"/>
      <c r="I503" s="47"/>
      <c r="J503" s="48"/>
      <c r="K503" s="46"/>
      <c r="L503" s="47"/>
      <c r="M503" s="48"/>
      <c r="N503" s="49"/>
      <c r="O503" s="50"/>
      <c r="P503" s="50"/>
      <c r="Q503"/>
      <c r="R503"/>
      <c r="S503" s="40"/>
      <c r="AF503"/>
      <c r="AG503"/>
    </row>
    <row r="504" spans="1:33" ht="15" x14ac:dyDescent="0.25">
      <c r="A504"/>
      <c r="B504"/>
      <c r="C504"/>
      <c r="D504" s="45"/>
      <c r="E504" s="46"/>
      <c r="F504" s="47"/>
      <c r="G504" s="48"/>
      <c r="H504" s="46"/>
      <c r="I504" s="47"/>
      <c r="J504" s="48"/>
      <c r="K504" s="46"/>
      <c r="L504" s="47"/>
      <c r="M504" s="48"/>
      <c r="N504" s="49"/>
      <c r="O504" s="50"/>
      <c r="P504" s="50"/>
      <c r="Q504"/>
      <c r="R504"/>
      <c r="S504" s="40"/>
      <c r="AF504"/>
      <c r="AG504"/>
    </row>
    <row r="505" spans="1:33" ht="15" x14ac:dyDescent="0.25">
      <c r="A505"/>
      <c r="B505"/>
      <c r="C505"/>
      <c r="D505" s="45"/>
      <c r="E505" s="46"/>
      <c r="F505" s="47"/>
      <c r="G505" s="48"/>
      <c r="H505" s="46"/>
      <c r="I505" s="47"/>
      <c r="J505" s="48"/>
      <c r="K505" s="46"/>
      <c r="L505" s="47"/>
      <c r="M505" s="48"/>
      <c r="N505" s="49"/>
      <c r="O505" s="50"/>
      <c r="P505" s="50"/>
      <c r="Q505"/>
      <c r="R505"/>
      <c r="S505" s="40"/>
      <c r="AF505"/>
      <c r="AG505"/>
    </row>
    <row r="506" spans="1:33" ht="15" x14ac:dyDescent="0.25">
      <c r="A506"/>
      <c r="B506"/>
      <c r="C506"/>
      <c r="D506" s="45"/>
      <c r="E506" s="46"/>
      <c r="F506" s="47"/>
      <c r="G506" s="48"/>
      <c r="H506" s="46"/>
      <c r="I506" s="47"/>
      <c r="J506" s="48"/>
      <c r="K506" s="46"/>
      <c r="L506" s="47"/>
      <c r="M506" s="48"/>
      <c r="N506" s="49"/>
      <c r="O506" s="50"/>
      <c r="P506" s="50"/>
      <c r="Q506"/>
      <c r="R506"/>
      <c r="S506" s="40"/>
      <c r="AF506"/>
      <c r="AG506"/>
    </row>
    <row r="507" spans="1:33" ht="15" x14ac:dyDescent="0.25">
      <c r="A507"/>
      <c r="B507"/>
      <c r="C507"/>
      <c r="D507" s="45"/>
      <c r="E507" s="46"/>
      <c r="F507" s="47"/>
      <c r="G507" s="48"/>
      <c r="H507" s="46"/>
      <c r="I507" s="47"/>
      <c r="J507" s="48"/>
      <c r="K507" s="46"/>
      <c r="L507" s="47"/>
      <c r="M507" s="48"/>
      <c r="N507" s="49"/>
      <c r="O507" s="50"/>
      <c r="P507" s="50"/>
      <c r="Q507"/>
      <c r="R507"/>
      <c r="S507" s="40"/>
      <c r="AF507"/>
      <c r="AG507"/>
    </row>
    <row r="508" spans="1:33" ht="15" x14ac:dyDescent="0.25">
      <c r="A508"/>
      <c r="B508"/>
      <c r="C508"/>
      <c r="D508" s="45"/>
      <c r="E508" s="46"/>
      <c r="F508" s="47"/>
      <c r="G508" s="48"/>
      <c r="H508" s="46"/>
      <c r="I508" s="47"/>
      <c r="J508" s="48"/>
      <c r="K508" s="46"/>
      <c r="L508" s="47"/>
      <c r="M508" s="48"/>
      <c r="N508" s="49"/>
      <c r="O508" s="50"/>
      <c r="P508" s="50"/>
      <c r="Q508"/>
      <c r="R508"/>
      <c r="S508" s="40"/>
      <c r="AF508"/>
      <c r="AG508"/>
    </row>
    <row r="509" spans="1:33" ht="15" x14ac:dyDescent="0.25">
      <c r="A509"/>
      <c r="B509"/>
      <c r="C509"/>
      <c r="D509" s="45"/>
      <c r="E509" s="46"/>
      <c r="F509" s="47"/>
      <c r="G509" s="48"/>
      <c r="H509" s="46"/>
      <c r="I509" s="47"/>
      <c r="J509" s="48"/>
      <c r="K509" s="46"/>
      <c r="L509" s="47"/>
      <c r="M509" s="48"/>
      <c r="N509" s="49"/>
      <c r="O509" s="50"/>
      <c r="P509" s="50"/>
      <c r="Q509"/>
      <c r="R509"/>
      <c r="S509" s="40"/>
      <c r="AF509"/>
      <c r="AG509"/>
    </row>
    <row r="510" spans="1:33" ht="15" x14ac:dyDescent="0.25">
      <c r="A510"/>
      <c r="B510"/>
      <c r="C510"/>
      <c r="D510" s="45"/>
      <c r="E510" s="46"/>
      <c r="F510" s="47"/>
      <c r="G510" s="48"/>
      <c r="H510" s="46"/>
      <c r="I510" s="47"/>
      <c r="J510" s="48"/>
      <c r="K510" s="46"/>
      <c r="L510" s="47"/>
      <c r="M510" s="48"/>
      <c r="N510" s="49"/>
      <c r="O510" s="50"/>
      <c r="P510" s="50"/>
      <c r="Q510"/>
      <c r="R510"/>
      <c r="S510" s="40"/>
      <c r="AF510"/>
      <c r="AG510"/>
    </row>
    <row r="511" spans="1:33" ht="15" x14ac:dyDescent="0.25">
      <c r="A511"/>
      <c r="B511"/>
      <c r="C511"/>
      <c r="D511" s="45"/>
      <c r="E511" s="46"/>
      <c r="F511" s="47"/>
      <c r="G511" s="48"/>
      <c r="H511" s="46"/>
      <c r="I511" s="47"/>
      <c r="J511" s="48"/>
      <c r="K511" s="46"/>
      <c r="L511" s="47"/>
      <c r="M511" s="48"/>
      <c r="N511" s="49"/>
      <c r="O511" s="50"/>
      <c r="P511" s="50"/>
      <c r="Q511"/>
      <c r="R511"/>
      <c r="S511" s="40"/>
      <c r="AF511"/>
      <c r="AG511"/>
    </row>
    <row r="512" spans="1:33" ht="15" x14ac:dyDescent="0.25">
      <c r="A512"/>
      <c r="B512"/>
      <c r="C512"/>
      <c r="D512" s="45"/>
      <c r="E512" s="46"/>
      <c r="F512" s="47"/>
      <c r="G512" s="48"/>
      <c r="H512" s="46"/>
      <c r="I512" s="47"/>
      <c r="J512" s="48"/>
      <c r="K512" s="46"/>
      <c r="L512" s="47"/>
      <c r="M512" s="48"/>
      <c r="N512" s="49"/>
      <c r="O512" s="50"/>
      <c r="P512" s="50"/>
      <c r="Q512"/>
      <c r="R512"/>
      <c r="S512" s="40"/>
      <c r="AF512"/>
      <c r="AG512"/>
    </row>
    <row r="513" spans="1:33" ht="15" x14ac:dyDescent="0.25">
      <c r="A513"/>
      <c r="B513"/>
      <c r="C513"/>
      <c r="D513" s="45"/>
      <c r="E513" s="46"/>
      <c r="F513" s="47"/>
      <c r="G513" s="48"/>
      <c r="H513" s="46"/>
      <c r="I513" s="47"/>
      <c r="J513" s="48"/>
      <c r="K513" s="46"/>
      <c r="L513" s="47"/>
      <c r="M513" s="48"/>
      <c r="N513" s="49"/>
      <c r="O513" s="50"/>
      <c r="P513" s="50"/>
      <c r="Q513"/>
      <c r="R513"/>
      <c r="S513" s="40"/>
      <c r="AF513"/>
      <c r="AG513"/>
    </row>
    <row r="514" spans="1:33" ht="15" x14ac:dyDescent="0.25">
      <c r="A514"/>
      <c r="B514"/>
      <c r="C514"/>
      <c r="D514" s="45"/>
      <c r="E514" s="46"/>
      <c r="F514" s="47"/>
      <c r="G514" s="48"/>
      <c r="H514" s="46"/>
      <c r="I514" s="47"/>
      <c r="J514" s="48"/>
      <c r="K514" s="46"/>
      <c r="L514" s="47"/>
      <c r="M514" s="48"/>
      <c r="N514" s="49"/>
      <c r="O514" s="50"/>
      <c r="P514" s="50"/>
      <c r="Q514"/>
      <c r="R514"/>
      <c r="S514" s="40"/>
      <c r="AF514"/>
      <c r="AG514"/>
    </row>
    <row r="515" spans="1:33" ht="15" x14ac:dyDescent="0.25">
      <c r="A515"/>
      <c r="B515"/>
      <c r="C515"/>
      <c r="D515" s="45"/>
      <c r="E515" s="46"/>
      <c r="F515" s="47"/>
      <c r="G515" s="48"/>
      <c r="H515" s="46"/>
      <c r="I515" s="47"/>
      <c r="J515" s="48"/>
      <c r="K515" s="46"/>
      <c r="L515" s="47"/>
      <c r="M515" s="48"/>
      <c r="N515" s="49"/>
      <c r="O515" s="50"/>
      <c r="P515" s="50"/>
      <c r="Q515"/>
      <c r="R515"/>
      <c r="S515" s="40"/>
      <c r="AF515"/>
      <c r="AG515"/>
    </row>
    <row r="516" spans="1:33" ht="15" x14ac:dyDescent="0.25">
      <c r="A516"/>
      <c r="B516"/>
      <c r="C516"/>
      <c r="D516" s="45"/>
      <c r="E516" s="46"/>
      <c r="F516" s="47"/>
      <c r="G516" s="48"/>
      <c r="H516" s="46"/>
      <c r="I516" s="47"/>
      <c r="J516" s="48"/>
      <c r="K516" s="46"/>
      <c r="L516" s="47"/>
      <c r="M516" s="48"/>
      <c r="N516" s="49"/>
      <c r="O516" s="50"/>
      <c r="P516" s="50"/>
      <c r="Q516"/>
      <c r="R516"/>
      <c r="S516" s="40"/>
      <c r="AF516"/>
      <c r="AG516"/>
    </row>
    <row r="517" spans="1:33" ht="15" x14ac:dyDescent="0.25">
      <c r="A517"/>
      <c r="B517"/>
      <c r="C517"/>
      <c r="D517" s="45"/>
      <c r="E517" s="46"/>
      <c r="F517" s="47"/>
      <c r="G517" s="48"/>
      <c r="H517" s="46"/>
      <c r="I517" s="47"/>
      <c r="J517" s="48"/>
      <c r="K517" s="46"/>
      <c r="L517" s="47"/>
      <c r="M517" s="48"/>
      <c r="N517" s="49"/>
      <c r="O517" s="50"/>
      <c r="P517" s="50"/>
      <c r="Q517"/>
      <c r="R517"/>
      <c r="S517" s="40"/>
      <c r="AF517"/>
      <c r="AG517"/>
    </row>
    <row r="518" spans="1:33" ht="15" x14ac:dyDescent="0.25">
      <c r="A518"/>
      <c r="B518"/>
      <c r="C518"/>
      <c r="D518" s="45"/>
      <c r="E518" s="46"/>
      <c r="F518" s="47"/>
      <c r="G518" s="48"/>
      <c r="H518" s="46"/>
      <c r="I518" s="47"/>
      <c r="J518" s="48"/>
      <c r="K518" s="46"/>
      <c r="L518" s="47"/>
      <c r="M518" s="48"/>
      <c r="N518" s="49"/>
      <c r="O518" s="50"/>
      <c r="P518" s="50"/>
      <c r="Q518"/>
      <c r="R518"/>
      <c r="S518" s="40"/>
      <c r="AF518"/>
      <c r="AG518"/>
    </row>
    <row r="519" spans="1:33" ht="15" x14ac:dyDescent="0.25">
      <c r="A519"/>
      <c r="B519"/>
      <c r="C519"/>
      <c r="D519" s="45"/>
      <c r="E519" s="46"/>
      <c r="F519" s="47"/>
      <c r="G519" s="48"/>
      <c r="H519" s="46"/>
      <c r="I519" s="47"/>
      <c r="J519" s="48"/>
      <c r="K519" s="46"/>
      <c r="L519" s="47"/>
      <c r="M519" s="48"/>
      <c r="N519" s="49"/>
      <c r="O519" s="50"/>
      <c r="P519" s="50"/>
      <c r="Q519"/>
      <c r="R519"/>
      <c r="S519" s="40"/>
      <c r="AF519"/>
      <c r="AG519"/>
    </row>
    <row r="520" spans="1:33" ht="15" x14ac:dyDescent="0.25">
      <c r="A520"/>
      <c r="B520"/>
      <c r="C520"/>
      <c r="D520" s="45"/>
      <c r="E520" s="46"/>
      <c r="F520" s="47"/>
      <c r="G520" s="48"/>
      <c r="H520" s="46"/>
      <c r="I520" s="47"/>
      <c r="J520" s="48"/>
      <c r="K520" s="46"/>
      <c r="L520" s="47"/>
      <c r="M520" s="48"/>
      <c r="N520" s="49"/>
      <c r="O520" s="50"/>
      <c r="P520" s="50"/>
      <c r="Q520"/>
      <c r="R520"/>
      <c r="S520" s="40"/>
      <c r="AF520"/>
      <c r="AG520"/>
    </row>
    <row r="521" spans="1:33" ht="15" x14ac:dyDescent="0.25">
      <c r="A521"/>
      <c r="B521"/>
      <c r="C521"/>
      <c r="D521" s="45"/>
      <c r="E521" s="46"/>
      <c r="F521" s="47"/>
      <c r="G521" s="48"/>
      <c r="H521" s="46"/>
      <c r="I521" s="47"/>
      <c r="J521" s="48"/>
      <c r="K521" s="46"/>
      <c r="L521" s="47"/>
      <c r="M521" s="48"/>
      <c r="N521" s="49"/>
      <c r="O521" s="50"/>
      <c r="P521" s="50"/>
      <c r="Q521"/>
      <c r="R521"/>
      <c r="S521" s="40"/>
      <c r="AF521"/>
      <c r="AG521"/>
    </row>
    <row r="522" spans="1:33" ht="15" x14ac:dyDescent="0.25">
      <c r="A522"/>
      <c r="B522"/>
      <c r="C522"/>
      <c r="D522" s="45"/>
      <c r="E522" s="46"/>
      <c r="F522" s="47"/>
      <c r="G522" s="48"/>
      <c r="H522" s="46"/>
      <c r="I522" s="47"/>
      <c r="J522" s="48"/>
      <c r="K522" s="46"/>
      <c r="L522" s="47"/>
      <c r="M522" s="48"/>
      <c r="N522" s="49"/>
      <c r="O522" s="50"/>
      <c r="P522" s="50"/>
      <c r="Q522"/>
      <c r="R522"/>
      <c r="S522" s="40"/>
      <c r="AF522"/>
      <c r="AG522"/>
    </row>
    <row r="523" spans="1:33" ht="15" x14ac:dyDescent="0.25">
      <c r="A523"/>
      <c r="B523"/>
      <c r="C523"/>
      <c r="D523" s="45"/>
      <c r="E523" s="46"/>
      <c r="F523" s="47"/>
      <c r="G523" s="48"/>
      <c r="H523" s="46"/>
      <c r="I523" s="47"/>
      <c r="J523" s="48"/>
      <c r="K523" s="46"/>
      <c r="L523" s="47"/>
      <c r="M523" s="48"/>
      <c r="N523" s="49"/>
      <c r="O523" s="50"/>
      <c r="P523" s="50"/>
      <c r="Q523"/>
      <c r="R523"/>
      <c r="S523" s="40"/>
      <c r="AF523"/>
      <c r="AG523"/>
    </row>
    <row r="524" spans="1:33" ht="15" x14ac:dyDescent="0.25">
      <c r="A524"/>
      <c r="B524"/>
      <c r="C524"/>
      <c r="D524" s="45"/>
      <c r="E524" s="46"/>
      <c r="F524" s="47"/>
      <c r="G524" s="48"/>
      <c r="H524" s="46"/>
      <c r="I524" s="47"/>
      <c r="J524" s="48"/>
      <c r="K524" s="46"/>
      <c r="L524" s="47"/>
      <c r="M524" s="48"/>
      <c r="N524" s="49"/>
      <c r="O524" s="50"/>
      <c r="P524" s="50"/>
      <c r="Q524"/>
      <c r="R524"/>
      <c r="S524" s="40"/>
      <c r="AF524"/>
      <c r="AG524"/>
    </row>
    <row r="525" spans="1:33" ht="15" x14ac:dyDescent="0.25">
      <c r="A525"/>
      <c r="B525"/>
      <c r="C525"/>
      <c r="D525" s="45"/>
      <c r="E525" s="46"/>
      <c r="F525" s="47"/>
      <c r="G525" s="48"/>
      <c r="H525" s="46"/>
      <c r="I525" s="47"/>
      <c r="J525" s="48"/>
      <c r="K525" s="46"/>
      <c r="L525" s="47"/>
      <c r="M525" s="48"/>
      <c r="N525" s="49"/>
      <c r="O525" s="50"/>
      <c r="P525" s="50"/>
      <c r="Q525"/>
      <c r="R525"/>
      <c r="S525" s="40"/>
      <c r="AF525"/>
      <c r="AG525"/>
    </row>
    <row r="526" spans="1:33" ht="15" x14ac:dyDescent="0.25">
      <c r="A526"/>
      <c r="B526"/>
      <c r="C526"/>
      <c r="D526" s="45"/>
      <c r="E526" s="46"/>
      <c r="F526" s="47"/>
      <c r="G526" s="48"/>
      <c r="H526" s="46"/>
      <c r="I526" s="47"/>
      <c r="J526" s="48"/>
      <c r="K526" s="46"/>
      <c r="L526" s="47"/>
      <c r="M526" s="48"/>
      <c r="N526" s="49"/>
      <c r="O526" s="50"/>
      <c r="P526" s="50"/>
      <c r="Q526"/>
      <c r="R526"/>
      <c r="S526" s="40"/>
      <c r="AF526"/>
      <c r="AG526"/>
    </row>
    <row r="527" spans="1:33" ht="15" x14ac:dyDescent="0.25">
      <c r="A527"/>
      <c r="B527"/>
      <c r="C527"/>
      <c r="D527" s="45"/>
      <c r="E527" s="46"/>
      <c r="F527" s="47"/>
      <c r="G527" s="48"/>
      <c r="H527" s="46"/>
      <c r="I527" s="47"/>
      <c r="J527" s="48"/>
      <c r="K527" s="46"/>
      <c r="L527" s="47"/>
      <c r="M527" s="48"/>
      <c r="N527" s="49"/>
      <c r="O527" s="50"/>
      <c r="P527" s="50"/>
      <c r="Q527"/>
      <c r="R527"/>
      <c r="S527" s="40"/>
      <c r="AF527"/>
      <c r="AG527"/>
    </row>
    <row r="528" spans="1:33" ht="15" x14ac:dyDescent="0.25">
      <c r="A528"/>
      <c r="B528"/>
      <c r="C528"/>
      <c r="D528" s="45"/>
      <c r="E528" s="46"/>
      <c r="F528" s="47"/>
      <c r="G528" s="48"/>
      <c r="H528" s="46"/>
      <c r="I528" s="47"/>
      <c r="J528" s="48"/>
      <c r="K528" s="46"/>
      <c r="L528" s="47"/>
      <c r="M528" s="48"/>
      <c r="N528" s="49"/>
      <c r="O528" s="50"/>
      <c r="P528" s="50"/>
      <c r="Q528"/>
      <c r="R528"/>
      <c r="S528" s="40"/>
      <c r="AF528"/>
      <c r="AG528"/>
    </row>
    <row r="529" spans="1:35" s="52" customFormat="1" ht="15" x14ac:dyDescent="0.25">
      <c r="A529" s="44"/>
      <c r="B529" s="44"/>
      <c r="C529" s="44"/>
      <c r="D529" s="45"/>
      <c r="E529" s="46"/>
      <c r="F529" s="47"/>
      <c r="G529" s="48"/>
      <c r="H529" s="46"/>
      <c r="I529" s="47"/>
      <c r="J529" s="48"/>
      <c r="K529" s="46"/>
      <c r="L529" s="47"/>
      <c r="M529" s="48"/>
      <c r="N529" s="49"/>
      <c r="O529" s="50"/>
      <c r="P529" s="50"/>
      <c r="Q529" s="44"/>
      <c r="R529" s="44"/>
      <c r="S529" s="54"/>
      <c r="AD529" s="53"/>
      <c r="AE529" s="53"/>
      <c r="AF529" s="44"/>
      <c r="AG529" s="44"/>
      <c r="AH529" s="53"/>
      <c r="AI529" s="53"/>
    </row>
    <row r="530" spans="1:35" ht="15" x14ac:dyDescent="0.25">
      <c r="A530"/>
      <c r="B530"/>
      <c r="C530"/>
      <c r="D530" s="45"/>
      <c r="E530" s="46"/>
      <c r="F530" s="47"/>
      <c r="G530" s="48"/>
      <c r="H530" s="46"/>
      <c r="I530" s="47"/>
      <c r="J530" s="48"/>
      <c r="K530" s="46"/>
      <c r="L530" s="47"/>
      <c r="M530" s="48"/>
      <c r="N530" s="49"/>
      <c r="O530" s="50"/>
      <c r="P530" s="50"/>
      <c r="Q530"/>
      <c r="R530"/>
      <c r="S530" s="40"/>
      <c r="AF530"/>
      <c r="AG530"/>
    </row>
    <row r="531" spans="1:35" ht="15" x14ac:dyDescent="0.25">
      <c r="A531"/>
      <c r="B531"/>
      <c r="C531"/>
      <c r="D531" s="45"/>
      <c r="E531" s="46"/>
      <c r="F531" s="47"/>
      <c r="G531" s="48"/>
      <c r="H531" s="46"/>
      <c r="I531" s="47"/>
      <c r="J531" s="48"/>
      <c r="K531" s="46"/>
      <c r="L531" s="47"/>
      <c r="M531" s="48"/>
      <c r="N531" s="49"/>
      <c r="O531" s="50"/>
      <c r="P531" s="50"/>
      <c r="Q531"/>
      <c r="R531"/>
      <c r="S531" s="40"/>
      <c r="AF531"/>
      <c r="AG531"/>
    </row>
    <row r="532" spans="1:35" ht="15" x14ac:dyDescent="0.25">
      <c r="A532"/>
      <c r="B532"/>
      <c r="C532"/>
      <c r="D532" s="45"/>
      <c r="E532" s="46"/>
      <c r="F532" s="47"/>
      <c r="G532" s="48"/>
      <c r="H532" s="46"/>
      <c r="I532" s="47"/>
      <c r="J532" s="48"/>
      <c r="K532" s="46"/>
      <c r="L532" s="47"/>
      <c r="M532" s="48"/>
      <c r="N532" s="49"/>
      <c r="O532" s="50"/>
      <c r="P532" s="50"/>
      <c r="Q532"/>
      <c r="R532"/>
      <c r="S532" s="40"/>
      <c r="AF532"/>
      <c r="AG532"/>
    </row>
    <row r="533" spans="1:35" ht="15" x14ac:dyDescent="0.25">
      <c r="A533"/>
      <c r="B533"/>
      <c r="C533"/>
      <c r="D533" s="45"/>
      <c r="E533" s="46"/>
      <c r="F533" s="47"/>
      <c r="G533" s="48"/>
      <c r="H533" s="46"/>
      <c r="I533" s="47"/>
      <c r="J533" s="48"/>
      <c r="K533" s="46"/>
      <c r="L533" s="47"/>
      <c r="M533" s="48"/>
      <c r="N533" s="49"/>
      <c r="O533" s="50"/>
      <c r="P533" s="50"/>
      <c r="Q533"/>
      <c r="R533"/>
      <c r="S533" s="40"/>
      <c r="AF533"/>
      <c r="AG533"/>
    </row>
    <row r="534" spans="1:35" ht="15" x14ac:dyDescent="0.25">
      <c r="A534"/>
      <c r="B534"/>
      <c r="C534"/>
      <c r="D534" s="45"/>
      <c r="E534" s="46"/>
      <c r="F534" s="47"/>
      <c r="G534" s="48"/>
      <c r="H534" s="46"/>
      <c r="I534" s="47"/>
      <c r="J534" s="48"/>
      <c r="K534" s="46"/>
      <c r="L534" s="47"/>
      <c r="M534" s="48"/>
      <c r="N534" s="49"/>
      <c r="O534" s="50"/>
      <c r="P534" s="50"/>
      <c r="Q534"/>
      <c r="R534"/>
      <c r="S534" s="40"/>
      <c r="AF534"/>
      <c r="AG534"/>
    </row>
    <row r="535" spans="1:35" ht="15" x14ac:dyDescent="0.25">
      <c r="A535"/>
      <c r="B535"/>
      <c r="C535"/>
      <c r="D535" s="45"/>
      <c r="E535" s="46"/>
      <c r="F535" s="47"/>
      <c r="G535" s="48"/>
      <c r="H535" s="46"/>
      <c r="I535" s="47"/>
      <c r="J535" s="48"/>
      <c r="K535" s="46"/>
      <c r="L535" s="47"/>
      <c r="M535" s="48"/>
      <c r="N535" s="49"/>
      <c r="O535" s="50"/>
      <c r="P535" s="50"/>
      <c r="Q535"/>
      <c r="R535"/>
      <c r="S535" s="40"/>
      <c r="AF535"/>
      <c r="AG535"/>
    </row>
    <row r="536" spans="1:35" ht="15" x14ac:dyDescent="0.25">
      <c r="A536"/>
      <c r="B536"/>
      <c r="C536"/>
      <c r="D536" s="45"/>
      <c r="E536" s="46"/>
      <c r="F536" s="47"/>
      <c r="G536" s="48"/>
      <c r="H536" s="46"/>
      <c r="I536" s="47"/>
      <c r="J536" s="48"/>
      <c r="K536" s="46"/>
      <c r="L536" s="47"/>
      <c r="M536" s="48"/>
      <c r="N536" s="49"/>
      <c r="O536" s="50"/>
      <c r="P536" s="50"/>
      <c r="Q536"/>
      <c r="R536"/>
      <c r="S536" s="40"/>
      <c r="AF536"/>
      <c r="AG536"/>
    </row>
    <row r="537" spans="1:35" ht="15" x14ac:dyDescent="0.25">
      <c r="A537"/>
      <c r="B537"/>
      <c r="C537"/>
      <c r="D537" s="45"/>
      <c r="E537" s="46"/>
      <c r="F537" s="47"/>
      <c r="G537" s="48"/>
      <c r="H537" s="46"/>
      <c r="I537" s="47"/>
      <c r="J537" s="48"/>
      <c r="K537" s="46"/>
      <c r="L537" s="47"/>
      <c r="M537" s="48"/>
      <c r="N537" s="49"/>
      <c r="O537" s="50"/>
      <c r="P537" s="50"/>
      <c r="Q537"/>
      <c r="R537"/>
      <c r="S537" s="40"/>
      <c r="AF537"/>
      <c r="AG537"/>
    </row>
    <row r="538" spans="1:35" ht="15" x14ac:dyDescent="0.25">
      <c r="A538"/>
      <c r="B538"/>
      <c r="C538"/>
      <c r="D538" s="45"/>
      <c r="E538" s="46"/>
      <c r="F538" s="47"/>
      <c r="G538" s="48"/>
      <c r="H538" s="46"/>
      <c r="I538" s="47"/>
      <c r="J538" s="48"/>
      <c r="K538" s="46"/>
      <c r="L538" s="47"/>
      <c r="M538" s="48"/>
      <c r="N538" s="49"/>
      <c r="O538" s="50"/>
      <c r="P538" s="50"/>
      <c r="Q538"/>
      <c r="R538"/>
      <c r="S538" s="40"/>
      <c r="AF538"/>
      <c r="AG538"/>
    </row>
    <row r="539" spans="1:35" ht="15" x14ac:dyDescent="0.25">
      <c r="A539"/>
      <c r="B539"/>
      <c r="C539"/>
      <c r="D539" s="45"/>
      <c r="E539" s="46"/>
      <c r="F539" s="47"/>
      <c r="G539" s="48"/>
      <c r="H539" s="46"/>
      <c r="I539" s="47"/>
      <c r="J539" s="48"/>
      <c r="K539" s="46"/>
      <c r="L539" s="47"/>
      <c r="M539" s="48"/>
      <c r="N539" s="49"/>
      <c r="O539" s="50"/>
      <c r="P539" s="50"/>
      <c r="Q539"/>
      <c r="R539"/>
      <c r="S539" s="40"/>
      <c r="AF539"/>
      <c r="AG539"/>
    </row>
    <row r="540" spans="1:35" ht="15" x14ac:dyDescent="0.25">
      <c r="A540"/>
      <c r="B540"/>
      <c r="C540"/>
      <c r="D540" s="45"/>
      <c r="E540" s="46"/>
      <c r="F540" s="47"/>
      <c r="G540" s="48"/>
      <c r="H540" s="46"/>
      <c r="I540" s="47"/>
      <c r="J540" s="48"/>
      <c r="K540" s="46"/>
      <c r="L540" s="47"/>
      <c r="M540" s="48"/>
      <c r="N540" s="49"/>
      <c r="O540" s="50"/>
      <c r="P540" s="50"/>
      <c r="Q540"/>
      <c r="R540"/>
      <c r="S540" s="40"/>
      <c r="AF540"/>
      <c r="AG540"/>
    </row>
    <row r="541" spans="1:35" ht="15" x14ac:dyDescent="0.25">
      <c r="A541"/>
      <c r="B541"/>
      <c r="C541"/>
      <c r="D541" s="45"/>
      <c r="E541" s="46"/>
      <c r="F541" s="47"/>
      <c r="G541" s="48"/>
      <c r="H541" s="46"/>
      <c r="I541" s="47"/>
      <c r="J541" s="48"/>
      <c r="K541" s="46"/>
      <c r="L541" s="47"/>
      <c r="M541" s="48"/>
      <c r="N541" s="49"/>
      <c r="O541" s="50"/>
      <c r="P541" s="50"/>
      <c r="Q541"/>
      <c r="R541"/>
      <c r="S541" s="40"/>
      <c r="AF541"/>
      <c r="AG541"/>
    </row>
    <row r="542" spans="1:35" ht="15" x14ac:dyDescent="0.25">
      <c r="A542"/>
      <c r="B542"/>
      <c r="C542"/>
      <c r="D542" s="45"/>
      <c r="E542" s="46"/>
      <c r="F542" s="47"/>
      <c r="G542" s="48"/>
      <c r="H542" s="46"/>
      <c r="I542" s="47"/>
      <c r="J542" s="48"/>
      <c r="K542" s="46"/>
      <c r="L542" s="47"/>
      <c r="M542" s="48"/>
      <c r="N542" s="49"/>
      <c r="O542" s="50"/>
      <c r="P542" s="50"/>
      <c r="Q542"/>
      <c r="R542"/>
      <c r="S542" s="40"/>
      <c r="AF542"/>
      <c r="AG542"/>
    </row>
    <row r="543" spans="1:35" ht="15" x14ac:dyDescent="0.25">
      <c r="A543"/>
      <c r="B543"/>
      <c r="C543"/>
      <c r="D543" s="45"/>
      <c r="E543" s="46"/>
      <c r="F543" s="47"/>
      <c r="G543" s="48"/>
      <c r="H543" s="46"/>
      <c r="I543" s="47"/>
      <c r="J543" s="48"/>
      <c r="K543" s="46"/>
      <c r="L543" s="47"/>
      <c r="M543" s="48"/>
      <c r="N543" s="49"/>
      <c r="O543" s="50"/>
      <c r="P543" s="50"/>
      <c r="Q543"/>
      <c r="R543"/>
      <c r="S543" s="40"/>
      <c r="AF543"/>
      <c r="AG543"/>
    </row>
    <row r="544" spans="1:35" ht="15" x14ac:dyDescent="0.25">
      <c r="A544"/>
      <c r="B544"/>
      <c r="C544"/>
      <c r="D544" s="45"/>
      <c r="E544" s="46"/>
      <c r="F544" s="47"/>
      <c r="G544" s="48"/>
      <c r="H544" s="46"/>
      <c r="I544" s="47"/>
      <c r="J544" s="48"/>
      <c r="K544" s="46"/>
      <c r="L544" s="47"/>
      <c r="M544" s="48"/>
      <c r="N544" s="49"/>
      <c r="O544" s="50"/>
      <c r="P544" s="50"/>
      <c r="Q544"/>
      <c r="R544"/>
      <c r="S544" s="40"/>
      <c r="AF544"/>
      <c r="AG544"/>
    </row>
    <row r="545" spans="1:35" ht="15" x14ac:dyDescent="0.25">
      <c r="A545"/>
      <c r="B545"/>
      <c r="C545"/>
      <c r="D545" s="45"/>
      <c r="E545" s="46"/>
      <c r="F545" s="47"/>
      <c r="G545" s="48"/>
      <c r="H545" s="46"/>
      <c r="I545" s="47"/>
      <c r="J545" s="48"/>
      <c r="K545" s="46"/>
      <c r="L545" s="47"/>
      <c r="M545" s="48"/>
      <c r="N545" s="49"/>
      <c r="O545" s="50"/>
      <c r="P545" s="50"/>
      <c r="Q545"/>
      <c r="R545"/>
      <c r="S545" s="40"/>
      <c r="AF545"/>
      <c r="AG545"/>
    </row>
    <row r="546" spans="1:35" ht="15" x14ac:dyDescent="0.25">
      <c r="A546"/>
      <c r="B546"/>
      <c r="C546"/>
      <c r="D546" s="45"/>
      <c r="E546" s="46"/>
      <c r="F546" s="47"/>
      <c r="G546" s="48"/>
      <c r="H546" s="46"/>
      <c r="I546" s="47"/>
      <c r="J546" s="48"/>
      <c r="K546" s="46"/>
      <c r="L546" s="47"/>
      <c r="M546" s="48"/>
      <c r="N546" s="49"/>
      <c r="O546" s="50"/>
      <c r="P546" s="50"/>
      <c r="Q546"/>
      <c r="R546"/>
      <c r="S546" s="40"/>
      <c r="AF546"/>
      <c r="AG546"/>
    </row>
    <row r="547" spans="1:35" ht="15" x14ac:dyDescent="0.25">
      <c r="A547"/>
      <c r="B547"/>
      <c r="C547"/>
      <c r="D547" s="45"/>
      <c r="E547" s="46"/>
      <c r="F547" s="47"/>
      <c r="G547" s="48"/>
      <c r="H547" s="46"/>
      <c r="I547" s="47"/>
      <c r="J547" s="48"/>
      <c r="K547" s="46"/>
      <c r="L547" s="47"/>
      <c r="M547" s="48"/>
      <c r="N547" s="49"/>
      <c r="O547" s="50"/>
      <c r="P547" s="50"/>
      <c r="Q547"/>
      <c r="R547"/>
      <c r="S547" s="40"/>
      <c r="AF547"/>
      <c r="AG547"/>
    </row>
    <row r="548" spans="1:35" ht="15" x14ac:dyDescent="0.25">
      <c r="A548"/>
      <c r="B548"/>
      <c r="C548"/>
      <c r="D548" s="45"/>
      <c r="E548" s="46"/>
      <c r="F548" s="47"/>
      <c r="G548" s="48"/>
      <c r="H548" s="46"/>
      <c r="I548" s="47"/>
      <c r="J548" s="48"/>
      <c r="K548" s="46"/>
      <c r="L548" s="47"/>
      <c r="M548" s="48"/>
      <c r="N548" s="49"/>
      <c r="O548" s="50"/>
      <c r="P548" s="50"/>
      <c r="Q548"/>
      <c r="R548"/>
      <c r="S548" s="40"/>
      <c r="AF548"/>
      <c r="AG548"/>
    </row>
    <row r="549" spans="1:35" ht="15" x14ac:dyDescent="0.25">
      <c r="A549"/>
      <c r="B549"/>
      <c r="C549"/>
      <c r="D549" s="45"/>
      <c r="E549" s="46"/>
      <c r="F549" s="47"/>
      <c r="G549" s="48"/>
      <c r="H549" s="46"/>
      <c r="I549" s="47"/>
      <c r="J549" s="48"/>
      <c r="K549" s="46"/>
      <c r="L549" s="47"/>
      <c r="M549" s="48"/>
      <c r="N549" s="49"/>
      <c r="O549" s="50"/>
      <c r="P549" s="50"/>
      <c r="Q549"/>
      <c r="R549"/>
      <c r="S549" s="40"/>
      <c r="AF549"/>
      <c r="AG549"/>
    </row>
    <row r="550" spans="1:35" ht="15" x14ac:dyDescent="0.25">
      <c r="A550"/>
      <c r="B550"/>
      <c r="C550"/>
      <c r="D550" s="45"/>
      <c r="E550" s="46"/>
      <c r="F550" s="47"/>
      <c r="G550" s="48"/>
      <c r="H550" s="46"/>
      <c r="I550" s="47"/>
      <c r="J550" s="48"/>
      <c r="K550" s="46"/>
      <c r="L550" s="47"/>
      <c r="M550" s="48"/>
      <c r="N550" s="49"/>
      <c r="O550" s="50"/>
      <c r="P550" s="50"/>
      <c r="Q550"/>
      <c r="R550"/>
      <c r="S550" s="40"/>
      <c r="AF550"/>
      <c r="AG550"/>
    </row>
    <row r="551" spans="1:35" ht="15" x14ac:dyDescent="0.25">
      <c r="A551"/>
      <c r="B551"/>
      <c r="C551"/>
      <c r="D551" s="45"/>
      <c r="E551" s="46"/>
      <c r="F551" s="47"/>
      <c r="G551" s="48"/>
      <c r="H551" s="46"/>
      <c r="I551" s="47"/>
      <c r="J551" s="48"/>
      <c r="K551" s="46"/>
      <c r="L551" s="47"/>
      <c r="M551" s="48"/>
      <c r="N551" s="49"/>
      <c r="O551" s="50"/>
      <c r="P551" s="50"/>
      <c r="Q551"/>
      <c r="R551"/>
      <c r="S551" s="40"/>
      <c r="AF551"/>
      <c r="AG551"/>
    </row>
    <row r="552" spans="1:35" ht="15" x14ac:dyDescent="0.25">
      <c r="A552"/>
      <c r="B552"/>
      <c r="C552"/>
      <c r="D552" s="45"/>
      <c r="E552" s="46"/>
      <c r="F552" s="47"/>
      <c r="G552" s="48"/>
      <c r="H552" s="46"/>
      <c r="I552" s="47"/>
      <c r="J552" s="48"/>
      <c r="K552" s="46"/>
      <c r="L552" s="47"/>
      <c r="M552" s="48"/>
      <c r="N552" s="49"/>
      <c r="O552" s="50"/>
      <c r="P552" s="50"/>
      <c r="Q552"/>
      <c r="R552"/>
      <c r="S552" s="40"/>
      <c r="AF552"/>
      <c r="AG552"/>
    </row>
    <row r="553" spans="1:35" ht="15" x14ac:dyDescent="0.25">
      <c r="A553"/>
      <c r="B553"/>
      <c r="C553"/>
      <c r="D553" s="45"/>
      <c r="E553" s="46"/>
      <c r="F553" s="47"/>
      <c r="G553" s="48"/>
      <c r="H553" s="46"/>
      <c r="I553" s="47"/>
      <c r="J553" s="48"/>
      <c r="K553" s="46"/>
      <c r="L553" s="47"/>
      <c r="M553" s="48"/>
      <c r="N553" s="49"/>
      <c r="O553" s="50"/>
      <c r="P553" s="50"/>
      <c r="Q553"/>
      <c r="R553"/>
      <c r="S553" s="40"/>
      <c r="AF553"/>
      <c r="AG553"/>
    </row>
    <row r="554" spans="1:35" ht="15" x14ac:dyDescent="0.25">
      <c r="A554"/>
      <c r="B554"/>
      <c r="C554"/>
      <c r="D554" s="45"/>
      <c r="E554" s="46"/>
      <c r="F554" s="47"/>
      <c r="G554" s="48"/>
      <c r="H554" s="46"/>
      <c r="I554" s="47"/>
      <c r="J554" s="48"/>
      <c r="K554" s="46"/>
      <c r="L554" s="47"/>
      <c r="M554" s="48"/>
      <c r="N554" s="49"/>
      <c r="O554" s="50"/>
      <c r="P554" s="50"/>
      <c r="Q554"/>
      <c r="R554"/>
      <c r="S554" s="40"/>
      <c r="AF554"/>
      <c r="AG554"/>
    </row>
    <row r="555" spans="1:35" ht="15" x14ac:dyDescent="0.25">
      <c r="A555"/>
      <c r="B555"/>
      <c r="C555"/>
      <c r="D555" s="45"/>
      <c r="E555" s="46"/>
      <c r="F555" s="47"/>
      <c r="G555" s="48"/>
      <c r="H555" s="46"/>
      <c r="I555" s="47"/>
      <c r="J555" s="48"/>
      <c r="K555" s="46"/>
      <c r="L555" s="47"/>
      <c r="M555" s="48"/>
      <c r="N555" s="49"/>
      <c r="O555" s="50"/>
      <c r="P555" s="50"/>
      <c r="Q555"/>
      <c r="R555"/>
      <c r="S555" s="40"/>
      <c r="AF555"/>
      <c r="AG555"/>
    </row>
    <row r="556" spans="1:35" ht="15" x14ac:dyDescent="0.25">
      <c r="A556"/>
      <c r="B556"/>
      <c r="C556"/>
      <c r="D556" s="45"/>
      <c r="E556" s="46"/>
      <c r="F556" s="47"/>
      <c r="G556" s="48"/>
      <c r="H556" s="46"/>
      <c r="I556" s="47"/>
      <c r="J556" s="48"/>
      <c r="K556" s="46"/>
      <c r="L556" s="47"/>
      <c r="M556" s="48"/>
      <c r="N556" s="49"/>
      <c r="O556" s="50"/>
      <c r="P556" s="50"/>
      <c r="Q556"/>
      <c r="R556"/>
      <c r="S556" s="40"/>
      <c r="AF556"/>
      <c r="AG556"/>
    </row>
    <row r="557" spans="1:35" ht="15" x14ac:dyDescent="0.25">
      <c r="A557"/>
      <c r="B557"/>
      <c r="C557"/>
      <c r="D557" s="45"/>
      <c r="E557" s="46"/>
      <c r="F557" s="47"/>
      <c r="G557" s="48"/>
      <c r="H557" s="46"/>
      <c r="I557" s="47"/>
      <c r="J557" s="48"/>
      <c r="K557" s="46"/>
      <c r="L557" s="47"/>
      <c r="M557" s="48"/>
      <c r="N557" s="49"/>
      <c r="O557" s="50"/>
      <c r="P557" s="50"/>
      <c r="Q557"/>
      <c r="R557"/>
      <c r="S557" s="40"/>
      <c r="AF557"/>
      <c r="AG557"/>
    </row>
    <row r="558" spans="1:35" s="52" customFormat="1" ht="15" x14ac:dyDescent="0.25">
      <c r="A558"/>
      <c r="B558"/>
      <c r="C558"/>
      <c r="D558" s="45"/>
      <c r="E558" s="46"/>
      <c r="F558" s="47"/>
      <c r="G558" s="48"/>
      <c r="H558" s="46"/>
      <c r="I558" s="47"/>
      <c r="J558" s="48"/>
      <c r="K558" s="46"/>
      <c r="L558" s="47"/>
      <c r="M558" s="48"/>
      <c r="N558" s="49"/>
      <c r="O558" s="50"/>
      <c r="P558" s="50"/>
      <c r="Q558"/>
      <c r="R558"/>
      <c r="S558" s="40"/>
      <c r="T558" s="4"/>
      <c r="U558" s="4"/>
      <c r="V558" s="4"/>
      <c r="W558" s="4"/>
      <c r="X558" s="4"/>
      <c r="Y558" s="4"/>
      <c r="Z558" s="4"/>
      <c r="AA558" s="4"/>
      <c r="AB558" s="4"/>
      <c r="AC558" s="4"/>
      <c r="AD558" s="53"/>
      <c r="AE558" s="53"/>
      <c r="AF558"/>
      <c r="AG558"/>
      <c r="AH558" s="53"/>
      <c r="AI558" s="53"/>
    </row>
    <row r="559" spans="1:35" ht="15" x14ac:dyDescent="0.25">
      <c r="A559"/>
      <c r="B559"/>
      <c r="C559"/>
      <c r="D559" s="45"/>
      <c r="E559" s="46"/>
      <c r="F559" s="47"/>
      <c r="G559" s="48"/>
      <c r="H559" s="46"/>
      <c r="I559" s="47"/>
      <c r="J559" s="48"/>
      <c r="K559" s="46"/>
      <c r="L559" s="47"/>
      <c r="M559" s="48"/>
      <c r="N559" s="49"/>
      <c r="O559" s="50"/>
      <c r="P559" s="50"/>
      <c r="Q559"/>
      <c r="R559"/>
      <c r="S559" s="40"/>
      <c r="AF559"/>
      <c r="AG559"/>
    </row>
    <row r="560" spans="1:35" ht="15" x14ac:dyDescent="0.25">
      <c r="A560"/>
      <c r="B560"/>
      <c r="C560"/>
      <c r="D560" s="45"/>
      <c r="E560" s="46"/>
      <c r="F560" s="47"/>
      <c r="G560" s="48"/>
      <c r="H560" s="46"/>
      <c r="I560" s="47"/>
      <c r="J560" s="48"/>
      <c r="K560" s="46"/>
      <c r="L560" s="47"/>
      <c r="M560" s="48"/>
      <c r="N560" s="49"/>
      <c r="O560" s="50"/>
      <c r="P560" s="50"/>
      <c r="Q560"/>
      <c r="R560"/>
      <c r="S560" s="40"/>
      <c r="AF560"/>
      <c r="AG560"/>
    </row>
    <row r="561" spans="1:35" ht="15" x14ac:dyDescent="0.25">
      <c r="A561"/>
      <c r="B561"/>
      <c r="C561"/>
      <c r="D561" s="45"/>
      <c r="E561" s="46"/>
      <c r="F561" s="47"/>
      <c r="G561" s="48"/>
      <c r="H561" s="46"/>
      <c r="I561" s="47"/>
      <c r="J561" s="48"/>
      <c r="K561" s="46"/>
      <c r="L561" s="47"/>
      <c r="M561" s="48"/>
      <c r="N561" s="49"/>
      <c r="O561" s="50"/>
      <c r="P561" s="50"/>
      <c r="Q561"/>
      <c r="R561"/>
      <c r="S561" s="40"/>
      <c r="AF561"/>
      <c r="AG561"/>
    </row>
    <row r="562" spans="1:35" ht="15" x14ac:dyDescent="0.25">
      <c r="A562"/>
      <c r="B562"/>
      <c r="C562"/>
      <c r="D562" s="45"/>
      <c r="E562" s="46"/>
      <c r="F562" s="47"/>
      <c r="G562" s="48"/>
      <c r="H562" s="46"/>
      <c r="I562" s="47"/>
      <c r="J562" s="48"/>
      <c r="K562" s="46"/>
      <c r="L562" s="47"/>
      <c r="M562" s="48"/>
      <c r="N562" s="49"/>
      <c r="O562" s="50"/>
      <c r="P562" s="50"/>
      <c r="Q562"/>
      <c r="R562"/>
      <c r="S562" s="40"/>
      <c r="AF562"/>
      <c r="AG562"/>
    </row>
    <row r="563" spans="1:35" ht="15" x14ac:dyDescent="0.25">
      <c r="A563"/>
      <c r="B563"/>
      <c r="C563"/>
      <c r="D563" s="45"/>
      <c r="E563" s="46"/>
      <c r="F563" s="47"/>
      <c r="G563" s="48"/>
      <c r="H563" s="46"/>
      <c r="I563" s="47"/>
      <c r="J563" s="48"/>
      <c r="K563" s="46"/>
      <c r="L563" s="47"/>
      <c r="M563" s="48"/>
      <c r="N563" s="49"/>
      <c r="O563" s="50"/>
      <c r="P563" s="50"/>
      <c r="Q563"/>
      <c r="R563"/>
      <c r="S563" s="40"/>
      <c r="AF563"/>
      <c r="AG563"/>
    </row>
    <row r="564" spans="1:35" ht="15" x14ac:dyDescent="0.25">
      <c r="A564"/>
      <c r="B564"/>
      <c r="C564"/>
      <c r="D564" s="45"/>
      <c r="E564" s="46"/>
      <c r="F564" s="47"/>
      <c r="G564" s="48"/>
      <c r="H564" s="46"/>
      <c r="I564" s="47"/>
      <c r="J564" s="48"/>
      <c r="K564" s="46"/>
      <c r="L564" s="47"/>
      <c r="M564" s="48"/>
      <c r="N564" s="49"/>
      <c r="O564" s="50"/>
      <c r="P564" s="50"/>
      <c r="Q564"/>
      <c r="R564"/>
      <c r="S564" s="40"/>
      <c r="AF564"/>
      <c r="AG564"/>
    </row>
    <row r="565" spans="1:35" ht="15" x14ac:dyDescent="0.25">
      <c r="A565"/>
      <c r="B565"/>
      <c r="C565"/>
      <c r="D565" s="45"/>
      <c r="E565" s="46"/>
      <c r="F565" s="47"/>
      <c r="G565" s="48"/>
      <c r="H565" s="46"/>
      <c r="I565" s="47"/>
      <c r="J565" s="48"/>
      <c r="K565" s="46"/>
      <c r="L565" s="47"/>
      <c r="M565" s="48"/>
      <c r="N565" s="49"/>
      <c r="O565" s="50"/>
      <c r="P565" s="50"/>
      <c r="Q565"/>
      <c r="R565"/>
      <c r="S565" s="40"/>
      <c r="AF565"/>
      <c r="AG565"/>
    </row>
    <row r="566" spans="1:35" ht="15" x14ac:dyDescent="0.25">
      <c r="A566"/>
      <c r="B566"/>
      <c r="C566"/>
      <c r="D566" s="45"/>
      <c r="E566" s="46"/>
      <c r="F566" s="47"/>
      <c r="G566" s="48"/>
      <c r="H566" s="46"/>
      <c r="I566" s="47"/>
      <c r="J566" s="48"/>
      <c r="K566" s="46"/>
      <c r="L566" s="47"/>
      <c r="M566" s="48"/>
      <c r="N566" s="49"/>
      <c r="O566" s="50"/>
      <c r="P566" s="50"/>
      <c r="Q566"/>
      <c r="R566"/>
      <c r="S566" s="40"/>
      <c r="AF566"/>
      <c r="AG566"/>
    </row>
    <row r="567" spans="1:35" ht="15" x14ac:dyDescent="0.25">
      <c r="A567"/>
      <c r="B567"/>
      <c r="C567"/>
      <c r="D567" s="45"/>
      <c r="E567" s="46"/>
      <c r="F567" s="47"/>
      <c r="G567" s="48"/>
      <c r="H567" s="46"/>
      <c r="I567" s="47"/>
      <c r="J567" s="48"/>
      <c r="K567" s="46"/>
      <c r="L567" s="47"/>
      <c r="M567" s="48"/>
      <c r="N567" s="49"/>
      <c r="O567" s="50"/>
      <c r="P567" s="50"/>
      <c r="Q567"/>
      <c r="R567"/>
      <c r="S567" s="40"/>
      <c r="AF567"/>
      <c r="AG567"/>
    </row>
    <row r="568" spans="1:35" ht="15" x14ac:dyDescent="0.25">
      <c r="A568"/>
      <c r="B568"/>
      <c r="C568"/>
      <c r="D568" s="45"/>
      <c r="E568" s="46"/>
      <c r="F568" s="47"/>
      <c r="G568" s="48"/>
      <c r="H568" s="46"/>
      <c r="I568" s="47"/>
      <c r="J568" s="48"/>
      <c r="K568" s="46"/>
      <c r="L568" s="47"/>
      <c r="M568" s="48"/>
      <c r="N568" s="49"/>
      <c r="O568" s="50"/>
      <c r="P568" s="50"/>
      <c r="Q568"/>
      <c r="R568"/>
      <c r="S568" s="40"/>
      <c r="AF568"/>
      <c r="AG568"/>
    </row>
    <row r="569" spans="1:35" ht="15" x14ac:dyDescent="0.25">
      <c r="A569"/>
      <c r="B569"/>
      <c r="C569"/>
      <c r="D569" s="45"/>
      <c r="E569" s="46"/>
      <c r="F569" s="47"/>
      <c r="G569" s="48"/>
      <c r="H569" s="46"/>
      <c r="I569" s="47"/>
      <c r="J569" s="48"/>
      <c r="K569" s="46"/>
      <c r="L569" s="47"/>
      <c r="M569" s="48"/>
      <c r="N569" s="49"/>
      <c r="O569" s="50"/>
      <c r="P569" s="50"/>
      <c r="Q569"/>
      <c r="R569"/>
      <c r="S569" s="40"/>
      <c r="AF569"/>
      <c r="AG569"/>
    </row>
    <row r="570" spans="1:35" ht="15" x14ac:dyDescent="0.25">
      <c r="A570"/>
      <c r="B570"/>
      <c r="C570"/>
      <c r="D570" s="45"/>
      <c r="E570" s="46"/>
      <c r="F570" s="47"/>
      <c r="G570" s="48"/>
      <c r="H570" s="46"/>
      <c r="I570" s="47"/>
      <c r="J570" s="48"/>
      <c r="K570" s="46"/>
      <c r="L570" s="47"/>
      <c r="M570" s="48"/>
      <c r="N570" s="49"/>
      <c r="O570" s="50"/>
      <c r="P570" s="50"/>
      <c r="Q570"/>
      <c r="R570"/>
      <c r="S570" s="40"/>
      <c r="AF570"/>
      <c r="AG570"/>
    </row>
    <row r="571" spans="1:35" ht="15" x14ac:dyDescent="0.25">
      <c r="A571"/>
      <c r="B571"/>
      <c r="C571"/>
      <c r="D571" s="45"/>
      <c r="E571" s="46"/>
      <c r="F571" s="47"/>
      <c r="G571" s="48"/>
      <c r="H571" s="46"/>
      <c r="I571" s="47"/>
      <c r="J571" s="48"/>
      <c r="K571" s="46"/>
      <c r="L571" s="47"/>
      <c r="M571" s="48"/>
      <c r="N571" s="49"/>
      <c r="O571" s="50"/>
      <c r="P571" s="50"/>
      <c r="Q571"/>
      <c r="R571"/>
      <c r="S571" s="40"/>
      <c r="AF571"/>
      <c r="AG571"/>
    </row>
    <row r="572" spans="1:35" ht="15" x14ac:dyDescent="0.25">
      <c r="A572"/>
      <c r="B572"/>
      <c r="C572"/>
      <c r="D572" s="45"/>
      <c r="E572" s="46"/>
      <c r="F572" s="47"/>
      <c r="G572" s="48"/>
      <c r="H572" s="46"/>
      <c r="I572" s="47"/>
      <c r="J572" s="48"/>
      <c r="K572" s="46"/>
      <c r="L572" s="47"/>
      <c r="M572" s="48"/>
      <c r="N572" s="49"/>
      <c r="O572" s="50"/>
      <c r="P572" s="50"/>
      <c r="Q572"/>
      <c r="R572"/>
      <c r="S572" s="40"/>
      <c r="AF572"/>
      <c r="AG572"/>
    </row>
    <row r="573" spans="1:35" s="52" customFormat="1" ht="15" x14ac:dyDescent="0.25">
      <c r="A573"/>
      <c r="B573"/>
      <c r="C573"/>
      <c r="D573" s="45"/>
      <c r="E573" s="46"/>
      <c r="F573" s="47"/>
      <c r="G573" s="48"/>
      <c r="H573" s="46"/>
      <c r="I573" s="47"/>
      <c r="J573" s="48"/>
      <c r="K573" s="46"/>
      <c r="L573" s="47"/>
      <c r="M573" s="48"/>
      <c r="N573" s="49"/>
      <c r="O573" s="50"/>
      <c r="P573" s="50"/>
      <c r="Q573"/>
      <c r="R573"/>
      <c r="S573" s="40"/>
      <c r="T573" s="4"/>
      <c r="U573" s="4"/>
      <c r="V573" s="4"/>
      <c r="W573" s="4"/>
      <c r="X573" s="4"/>
      <c r="Y573" s="4"/>
      <c r="Z573" s="4"/>
      <c r="AA573" s="4"/>
      <c r="AB573" s="4"/>
      <c r="AC573" s="4"/>
      <c r="AD573" s="53"/>
      <c r="AE573" s="53"/>
      <c r="AF573"/>
      <c r="AG573"/>
      <c r="AH573" s="53"/>
      <c r="AI573" s="53"/>
    </row>
    <row r="574" spans="1:35" ht="15" x14ac:dyDescent="0.25">
      <c r="A574"/>
      <c r="B574"/>
      <c r="C574"/>
      <c r="D574" s="45"/>
      <c r="E574" s="46"/>
      <c r="F574" s="47"/>
      <c r="G574" s="48"/>
      <c r="H574" s="46"/>
      <c r="I574" s="47"/>
      <c r="J574" s="48"/>
      <c r="K574" s="46"/>
      <c r="L574" s="47"/>
      <c r="M574" s="48"/>
      <c r="N574" s="49"/>
      <c r="O574" s="50"/>
      <c r="P574" s="50"/>
      <c r="Q574"/>
      <c r="R574"/>
      <c r="S574" s="40"/>
      <c r="AF574"/>
      <c r="AG574"/>
    </row>
    <row r="575" spans="1:35" ht="15" x14ac:dyDescent="0.25">
      <c r="A575"/>
      <c r="B575"/>
      <c r="C575"/>
      <c r="D575" s="45"/>
      <c r="E575" s="46"/>
      <c r="F575" s="47"/>
      <c r="G575" s="48"/>
      <c r="H575" s="46"/>
      <c r="I575" s="47"/>
      <c r="J575" s="48"/>
      <c r="K575" s="46"/>
      <c r="L575" s="47"/>
      <c r="M575" s="48"/>
      <c r="N575" s="49"/>
      <c r="O575" s="50"/>
      <c r="P575" s="50"/>
      <c r="Q575"/>
      <c r="R575"/>
      <c r="S575" s="40"/>
      <c r="AF575"/>
      <c r="AG575"/>
    </row>
    <row r="576" spans="1:35" ht="15" x14ac:dyDescent="0.25">
      <c r="A576"/>
      <c r="B576"/>
      <c r="C576"/>
      <c r="D576" s="45"/>
      <c r="E576" s="46"/>
      <c r="F576" s="47"/>
      <c r="G576" s="48"/>
      <c r="H576" s="46"/>
      <c r="I576" s="47"/>
      <c r="J576" s="48"/>
      <c r="K576" s="46"/>
      <c r="L576" s="47"/>
      <c r="M576" s="48"/>
      <c r="N576" s="49"/>
      <c r="O576" s="50"/>
      <c r="P576" s="50"/>
      <c r="Q576"/>
      <c r="R576"/>
      <c r="S576" s="40"/>
      <c r="AF576"/>
      <c r="AG576"/>
    </row>
    <row r="577" spans="1:33" ht="15" x14ac:dyDescent="0.25">
      <c r="A577"/>
      <c r="B577"/>
      <c r="C577"/>
      <c r="D577" s="45"/>
      <c r="E577" s="46"/>
      <c r="F577" s="47"/>
      <c r="G577" s="48"/>
      <c r="H577" s="46"/>
      <c r="I577" s="47"/>
      <c r="J577" s="48"/>
      <c r="K577" s="46"/>
      <c r="L577" s="47"/>
      <c r="M577" s="48"/>
      <c r="N577" s="49"/>
      <c r="O577" s="50"/>
      <c r="P577" s="50"/>
      <c r="Q577"/>
      <c r="R577"/>
      <c r="S577" s="40"/>
      <c r="AF577"/>
      <c r="AG577"/>
    </row>
    <row r="578" spans="1:33" ht="15" x14ac:dyDescent="0.25">
      <c r="A578"/>
      <c r="B578"/>
      <c r="C578"/>
      <c r="D578" s="45"/>
      <c r="E578" s="46"/>
      <c r="F578" s="47"/>
      <c r="G578" s="48"/>
      <c r="H578" s="46"/>
      <c r="I578" s="47"/>
      <c r="J578" s="48"/>
      <c r="K578" s="46"/>
      <c r="L578" s="47"/>
      <c r="M578" s="48"/>
      <c r="N578" s="49"/>
      <c r="O578" s="50"/>
      <c r="P578" s="50"/>
      <c r="Q578"/>
      <c r="R578"/>
      <c r="S578" s="40"/>
      <c r="AF578"/>
      <c r="AG578"/>
    </row>
    <row r="579" spans="1:33" ht="15" x14ac:dyDescent="0.25">
      <c r="A579"/>
      <c r="B579"/>
      <c r="C579"/>
      <c r="D579" s="45"/>
      <c r="E579" s="46"/>
      <c r="F579" s="47"/>
      <c r="G579" s="48"/>
      <c r="H579" s="46"/>
      <c r="I579" s="47"/>
      <c r="J579" s="48"/>
      <c r="K579" s="46"/>
      <c r="L579" s="47"/>
      <c r="M579" s="48"/>
      <c r="N579" s="49"/>
      <c r="O579" s="50"/>
      <c r="P579" s="50"/>
      <c r="Q579"/>
      <c r="R579"/>
      <c r="S579" s="40"/>
      <c r="AF579"/>
      <c r="AG579"/>
    </row>
    <row r="580" spans="1:33" ht="15" x14ac:dyDescent="0.25">
      <c r="A580"/>
      <c r="B580"/>
      <c r="C580"/>
      <c r="D580" s="45"/>
      <c r="E580" s="46"/>
      <c r="F580" s="47"/>
      <c r="G580" s="48"/>
      <c r="H580" s="46"/>
      <c r="I580" s="47"/>
      <c r="J580" s="48"/>
      <c r="K580" s="46"/>
      <c r="L580" s="47"/>
      <c r="M580" s="48"/>
      <c r="N580" s="49"/>
      <c r="O580" s="50"/>
      <c r="P580" s="50"/>
      <c r="Q580"/>
      <c r="R580"/>
      <c r="S580" s="40"/>
      <c r="AF580"/>
      <c r="AG580"/>
    </row>
    <row r="581" spans="1:33" ht="15" x14ac:dyDescent="0.25">
      <c r="A581"/>
      <c r="B581"/>
      <c r="C581"/>
      <c r="D581" s="45"/>
      <c r="E581" s="46"/>
      <c r="F581" s="47"/>
      <c r="G581" s="48"/>
      <c r="H581" s="46"/>
      <c r="I581" s="47"/>
      <c r="J581" s="48"/>
      <c r="K581" s="46"/>
      <c r="L581" s="47"/>
      <c r="M581" s="48"/>
      <c r="N581" s="49"/>
      <c r="O581" s="50"/>
      <c r="P581" s="50"/>
      <c r="Q581"/>
      <c r="R581"/>
      <c r="S581" s="40"/>
      <c r="AF581"/>
      <c r="AG581"/>
    </row>
    <row r="582" spans="1:33" ht="15" x14ac:dyDescent="0.25">
      <c r="A582"/>
      <c r="B582"/>
      <c r="C582"/>
      <c r="D582" s="45"/>
      <c r="E582" s="46"/>
      <c r="F582" s="47"/>
      <c r="G582" s="48"/>
      <c r="H582" s="46"/>
      <c r="I582" s="47"/>
      <c r="J582" s="48"/>
      <c r="K582" s="46"/>
      <c r="L582" s="47"/>
      <c r="M582" s="48"/>
      <c r="N582" s="49"/>
      <c r="O582" s="50"/>
      <c r="P582" s="50"/>
      <c r="Q582"/>
      <c r="R582"/>
      <c r="S582" s="40"/>
      <c r="AF582"/>
      <c r="AG582"/>
    </row>
    <row r="583" spans="1:33" ht="15" x14ac:dyDescent="0.25">
      <c r="A583"/>
      <c r="B583"/>
      <c r="C583"/>
      <c r="D583" s="45"/>
      <c r="E583" s="46"/>
      <c r="F583" s="47"/>
      <c r="G583" s="48"/>
      <c r="H583" s="46"/>
      <c r="I583" s="47"/>
      <c r="J583" s="48"/>
      <c r="K583" s="46"/>
      <c r="L583" s="47"/>
      <c r="M583" s="48"/>
      <c r="N583" s="49"/>
      <c r="O583" s="50"/>
      <c r="P583" s="50"/>
      <c r="Q583"/>
      <c r="R583"/>
      <c r="S583" s="40"/>
      <c r="AF583"/>
      <c r="AG583"/>
    </row>
    <row r="584" spans="1:33" ht="15" x14ac:dyDescent="0.25">
      <c r="A584"/>
      <c r="B584"/>
      <c r="C584"/>
      <c r="D584" s="45"/>
      <c r="E584" s="46"/>
      <c r="F584" s="47"/>
      <c r="G584" s="48"/>
      <c r="H584" s="46"/>
      <c r="I584" s="47"/>
      <c r="J584" s="48"/>
      <c r="K584" s="46"/>
      <c r="L584" s="47"/>
      <c r="M584" s="48"/>
      <c r="N584" s="49"/>
      <c r="O584" s="50"/>
      <c r="P584" s="50"/>
      <c r="Q584"/>
      <c r="R584"/>
      <c r="S584" s="40"/>
      <c r="AF584"/>
      <c r="AG584"/>
    </row>
    <row r="585" spans="1:33" ht="15" x14ac:dyDescent="0.25">
      <c r="A585"/>
      <c r="B585"/>
      <c r="C585"/>
      <c r="D585" s="45"/>
      <c r="E585" s="46"/>
      <c r="F585" s="47"/>
      <c r="G585" s="48"/>
      <c r="H585" s="46"/>
      <c r="I585" s="47"/>
      <c r="J585" s="48"/>
      <c r="K585" s="46"/>
      <c r="L585" s="47"/>
      <c r="M585" s="48"/>
      <c r="N585" s="49"/>
      <c r="O585" s="50"/>
      <c r="P585" s="50"/>
      <c r="Q585"/>
      <c r="R585"/>
      <c r="S585" s="40"/>
      <c r="AF585"/>
      <c r="AG585"/>
    </row>
    <row r="586" spans="1:33" ht="15" x14ac:dyDescent="0.25">
      <c r="A586"/>
      <c r="B586"/>
      <c r="C586"/>
      <c r="D586" s="45"/>
      <c r="E586" s="46"/>
      <c r="F586" s="47"/>
      <c r="G586" s="48"/>
      <c r="H586" s="46"/>
      <c r="I586" s="47"/>
      <c r="J586" s="48"/>
      <c r="K586" s="46"/>
      <c r="L586" s="47"/>
      <c r="M586" s="48"/>
      <c r="N586" s="49"/>
      <c r="O586" s="50"/>
      <c r="P586" s="50"/>
      <c r="Q586"/>
      <c r="R586"/>
      <c r="S586" s="40"/>
      <c r="AF586"/>
      <c r="AG586"/>
    </row>
    <row r="587" spans="1:33" ht="15" x14ac:dyDescent="0.25">
      <c r="A587"/>
      <c r="B587"/>
      <c r="C587"/>
      <c r="D587" s="45"/>
      <c r="E587" s="46"/>
      <c r="F587" s="47"/>
      <c r="G587" s="48"/>
      <c r="H587" s="46"/>
      <c r="I587" s="47"/>
      <c r="J587" s="48"/>
      <c r="K587" s="46"/>
      <c r="L587" s="47"/>
      <c r="M587" s="48"/>
      <c r="N587" s="49"/>
      <c r="O587" s="50"/>
      <c r="P587" s="50"/>
      <c r="Q587"/>
      <c r="R587"/>
      <c r="S587" s="40"/>
      <c r="AF587"/>
      <c r="AG587"/>
    </row>
    <row r="588" spans="1:33" ht="15" x14ac:dyDescent="0.25">
      <c r="A588"/>
      <c r="B588"/>
      <c r="C588"/>
      <c r="D588" s="45"/>
      <c r="E588" s="46"/>
      <c r="F588" s="47"/>
      <c r="G588" s="48"/>
      <c r="H588" s="46"/>
      <c r="I588" s="47"/>
      <c r="J588" s="48"/>
      <c r="K588" s="46"/>
      <c r="L588" s="47"/>
      <c r="M588" s="48"/>
      <c r="N588" s="49"/>
      <c r="O588" s="50"/>
      <c r="P588" s="50"/>
      <c r="Q588"/>
      <c r="R588"/>
      <c r="S588" s="40"/>
      <c r="AF588"/>
      <c r="AG588"/>
    </row>
    <row r="589" spans="1:33" ht="15" x14ac:dyDescent="0.25">
      <c r="A589"/>
      <c r="B589"/>
      <c r="C589"/>
      <c r="D589" s="45"/>
      <c r="E589" s="46"/>
      <c r="F589" s="47"/>
      <c r="G589" s="48"/>
      <c r="H589" s="46"/>
      <c r="I589" s="47"/>
      <c r="J589" s="48"/>
      <c r="K589" s="46"/>
      <c r="L589" s="47"/>
      <c r="M589" s="48"/>
      <c r="N589" s="49"/>
      <c r="O589" s="50"/>
      <c r="P589" s="50"/>
      <c r="Q589"/>
      <c r="R589"/>
      <c r="S589" s="40"/>
      <c r="AF589"/>
      <c r="AG589"/>
    </row>
    <row r="590" spans="1:33" ht="15" x14ac:dyDescent="0.25">
      <c r="A590"/>
      <c r="B590"/>
      <c r="C590"/>
      <c r="D590" s="45"/>
      <c r="E590" s="46"/>
      <c r="F590" s="47"/>
      <c r="G590" s="48"/>
      <c r="H590" s="46"/>
      <c r="I590" s="47"/>
      <c r="J590" s="48"/>
      <c r="K590" s="46"/>
      <c r="L590" s="47"/>
      <c r="M590" s="48"/>
      <c r="N590" s="49"/>
      <c r="O590" s="50"/>
      <c r="P590" s="50"/>
      <c r="Q590"/>
      <c r="R590"/>
      <c r="S590" s="40"/>
      <c r="AF590"/>
      <c r="AG590"/>
    </row>
    <row r="591" spans="1:33" ht="15" x14ac:dyDescent="0.25">
      <c r="A591"/>
      <c r="B591"/>
      <c r="C591"/>
      <c r="D591" s="45"/>
      <c r="E591" s="46"/>
      <c r="F591" s="47"/>
      <c r="G591" s="48"/>
      <c r="H591" s="46"/>
      <c r="I591" s="47"/>
      <c r="J591" s="48"/>
      <c r="K591" s="46"/>
      <c r="L591" s="47"/>
      <c r="M591" s="48"/>
      <c r="N591" s="49"/>
      <c r="O591" s="50"/>
      <c r="P591" s="50"/>
      <c r="Q591"/>
      <c r="R591"/>
      <c r="S591" s="40"/>
      <c r="AF591"/>
      <c r="AG591"/>
    </row>
    <row r="592" spans="1:33" ht="15" x14ac:dyDescent="0.25">
      <c r="A592"/>
      <c r="B592"/>
      <c r="C592"/>
      <c r="D592" s="45"/>
      <c r="E592" s="46"/>
      <c r="F592" s="47"/>
      <c r="G592" s="48"/>
      <c r="H592" s="46"/>
      <c r="I592" s="47"/>
      <c r="J592" s="48"/>
      <c r="K592" s="46"/>
      <c r="L592" s="47"/>
      <c r="M592" s="48"/>
      <c r="N592" s="49"/>
      <c r="O592" s="50"/>
      <c r="P592" s="50"/>
      <c r="Q592"/>
      <c r="R592"/>
      <c r="S592" s="40"/>
      <c r="AF592"/>
      <c r="AG592"/>
    </row>
    <row r="593" spans="1:33" ht="15" x14ac:dyDescent="0.25">
      <c r="A593"/>
      <c r="B593"/>
      <c r="C593"/>
      <c r="D593" s="45"/>
      <c r="E593" s="46"/>
      <c r="F593" s="47"/>
      <c r="G593" s="48"/>
      <c r="H593" s="46"/>
      <c r="I593" s="47"/>
      <c r="J593" s="48"/>
      <c r="K593" s="46"/>
      <c r="L593" s="47"/>
      <c r="M593" s="48"/>
      <c r="N593" s="49"/>
      <c r="O593" s="50"/>
      <c r="P593" s="50"/>
      <c r="Q593"/>
      <c r="R593"/>
      <c r="S593" s="40"/>
      <c r="AF593"/>
      <c r="AG593"/>
    </row>
    <row r="594" spans="1:33" ht="15" x14ac:dyDescent="0.25">
      <c r="A594"/>
      <c r="B594"/>
      <c r="C594"/>
      <c r="D594" s="45"/>
      <c r="E594" s="46"/>
      <c r="F594" s="47"/>
      <c r="G594" s="48"/>
      <c r="H594" s="46"/>
      <c r="I594" s="47"/>
      <c r="J594" s="48"/>
      <c r="K594" s="46"/>
      <c r="L594" s="47"/>
      <c r="M594" s="48"/>
      <c r="N594" s="49"/>
      <c r="O594" s="50"/>
      <c r="P594" s="50"/>
      <c r="Q594"/>
      <c r="R594"/>
      <c r="S594" s="40"/>
      <c r="AF594"/>
      <c r="AG594"/>
    </row>
    <row r="595" spans="1:33" ht="15" x14ac:dyDescent="0.25">
      <c r="A595"/>
      <c r="B595"/>
      <c r="C595"/>
      <c r="D595" s="45"/>
      <c r="E595" s="46"/>
      <c r="F595" s="47"/>
      <c r="G595" s="48"/>
      <c r="H595" s="17"/>
      <c r="I595" s="21"/>
      <c r="J595" s="22"/>
      <c r="K595" s="17"/>
      <c r="L595" s="21"/>
      <c r="M595" s="22"/>
      <c r="N595" s="49"/>
      <c r="O595" s="50"/>
      <c r="P595" s="50"/>
      <c r="Q595"/>
      <c r="R595"/>
      <c r="S595" s="36"/>
      <c r="AF595"/>
      <c r="AG595"/>
    </row>
    <row r="596" spans="1:33" ht="15" x14ac:dyDescent="0.25">
      <c r="A596"/>
      <c r="B596"/>
      <c r="C596"/>
      <c r="D596" s="45"/>
      <c r="E596" s="46"/>
      <c r="F596" s="47"/>
      <c r="G596" s="48"/>
      <c r="H596" s="17"/>
      <c r="I596" s="21"/>
      <c r="J596" s="22"/>
      <c r="K596" s="17"/>
      <c r="L596" s="21"/>
      <c r="M596" s="22"/>
      <c r="N596" s="49"/>
      <c r="O596" s="50"/>
      <c r="P596" s="50"/>
      <c r="Q596"/>
      <c r="R596"/>
      <c r="S596" s="36"/>
      <c r="AF596"/>
      <c r="AG596"/>
    </row>
    <row r="597" spans="1:33" ht="15" x14ac:dyDescent="0.25">
      <c r="A597"/>
      <c r="B597"/>
      <c r="C597"/>
      <c r="D597" s="45"/>
      <c r="E597" s="46"/>
      <c r="F597" s="47"/>
      <c r="G597" s="48"/>
      <c r="H597" s="17"/>
      <c r="I597" s="21"/>
      <c r="J597" s="22"/>
      <c r="K597" s="17"/>
      <c r="L597" s="21"/>
      <c r="M597" s="22"/>
      <c r="N597" s="49"/>
      <c r="O597" s="50"/>
      <c r="P597" s="50"/>
      <c r="Q597"/>
      <c r="R597"/>
      <c r="S597" s="36"/>
      <c r="AF597"/>
      <c r="AG597"/>
    </row>
    <row r="598" spans="1:33" ht="15" x14ac:dyDescent="0.25">
      <c r="A598"/>
      <c r="B598"/>
      <c r="C598"/>
      <c r="D598" s="45"/>
      <c r="E598" s="46"/>
      <c r="F598" s="47"/>
      <c r="G598" s="48"/>
      <c r="H598" s="17"/>
      <c r="I598" s="21"/>
      <c r="J598" s="22"/>
      <c r="K598" s="17"/>
      <c r="L598" s="21"/>
      <c r="M598" s="22"/>
      <c r="N598" s="49"/>
      <c r="O598" s="50"/>
      <c r="P598" s="50"/>
      <c r="Q598"/>
      <c r="R598"/>
      <c r="S598" s="36"/>
      <c r="AF598"/>
      <c r="AG598"/>
    </row>
    <row r="599" spans="1:33" ht="15" x14ac:dyDescent="0.25">
      <c r="A599"/>
      <c r="B599"/>
      <c r="C599"/>
      <c r="D599" s="45"/>
      <c r="E599" s="46"/>
      <c r="F599" s="47"/>
      <c r="G599" s="48"/>
      <c r="H599" s="17"/>
      <c r="I599" s="21"/>
      <c r="J599" s="22"/>
      <c r="K599" s="17"/>
      <c r="L599" s="21"/>
      <c r="M599" s="22"/>
      <c r="N599" s="49"/>
      <c r="O599" s="50"/>
      <c r="P599" s="50"/>
      <c r="Q599"/>
      <c r="R599"/>
      <c r="S599" s="36"/>
      <c r="AF599"/>
      <c r="AG599"/>
    </row>
    <row r="600" spans="1:33" ht="15" x14ac:dyDescent="0.25">
      <c r="A600"/>
      <c r="B600"/>
      <c r="C600"/>
      <c r="D600" s="45"/>
      <c r="E600" s="46"/>
      <c r="F600" s="47"/>
      <c r="G600" s="48"/>
      <c r="H600" s="17"/>
      <c r="I600" s="21"/>
      <c r="J600" s="22"/>
      <c r="K600" s="17"/>
      <c r="L600" s="21"/>
      <c r="M600" s="22"/>
      <c r="N600" s="49"/>
      <c r="O600" s="50"/>
      <c r="P600" s="50"/>
      <c r="Q600"/>
      <c r="R600"/>
      <c r="S600" s="36"/>
      <c r="AF600"/>
      <c r="AG600"/>
    </row>
    <row r="601" spans="1:33" ht="15" x14ac:dyDescent="0.25">
      <c r="A601"/>
      <c r="B601"/>
      <c r="C601"/>
      <c r="D601" s="45"/>
      <c r="E601" s="46"/>
      <c r="F601" s="47"/>
      <c r="G601" s="48"/>
      <c r="H601" s="17"/>
      <c r="I601" s="21"/>
      <c r="J601" s="22"/>
      <c r="K601" s="17"/>
      <c r="L601" s="21"/>
      <c r="M601" s="22"/>
      <c r="N601" s="49"/>
      <c r="O601" s="50"/>
      <c r="P601" s="50"/>
      <c r="Q601"/>
      <c r="R601"/>
      <c r="S601" s="36"/>
      <c r="AF601"/>
      <c r="AG601"/>
    </row>
    <row r="602" spans="1:33" ht="15" x14ac:dyDescent="0.25">
      <c r="A602"/>
      <c r="B602"/>
      <c r="C602"/>
      <c r="D602" s="45"/>
      <c r="E602" s="46"/>
      <c r="F602" s="47"/>
      <c r="G602" s="48"/>
      <c r="H602" s="17"/>
      <c r="I602" s="21"/>
      <c r="J602" s="22"/>
      <c r="K602" s="17"/>
      <c r="L602" s="21"/>
      <c r="M602" s="22"/>
      <c r="N602" s="49"/>
      <c r="O602" s="50"/>
      <c r="P602" s="50"/>
      <c r="Q602"/>
      <c r="R602"/>
      <c r="S602" s="36"/>
      <c r="AF602"/>
      <c r="AG602"/>
    </row>
    <row r="603" spans="1:33" ht="15" x14ac:dyDescent="0.25">
      <c r="A603"/>
      <c r="B603"/>
      <c r="C603"/>
      <c r="D603" s="45"/>
      <c r="E603" s="46"/>
      <c r="F603" s="47"/>
      <c r="G603" s="48"/>
      <c r="H603" s="17"/>
      <c r="I603" s="21"/>
      <c r="J603" s="22"/>
      <c r="K603" s="17"/>
      <c r="L603" s="21"/>
      <c r="M603" s="22"/>
      <c r="N603" s="49"/>
      <c r="O603" s="50"/>
      <c r="P603" s="50"/>
      <c r="Q603"/>
      <c r="R603"/>
      <c r="S603" s="36"/>
      <c r="AF603"/>
      <c r="AG603"/>
    </row>
    <row r="604" spans="1:33" ht="15" x14ac:dyDescent="0.25">
      <c r="A604"/>
      <c r="B604"/>
      <c r="C604"/>
      <c r="D604" s="45"/>
      <c r="E604" s="46"/>
      <c r="F604" s="47"/>
      <c r="G604" s="48"/>
      <c r="H604" s="17"/>
      <c r="I604" s="21"/>
      <c r="J604" s="22"/>
      <c r="K604" s="17"/>
      <c r="L604" s="21"/>
      <c r="M604" s="22"/>
      <c r="N604" s="49"/>
      <c r="O604" s="50"/>
      <c r="P604" s="50"/>
      <c r="Q604"/>
      <c r="R604"/>
      <c r="S604" s="36"/>
      <c r="AF604"/>
      <c r="AG604"/>
    </row>
    <row r="605" spans="1:33" ht="15" x14ac:dyDescent="0.25">
      <c r="A605"/>
      <c r="B605"/>
      <c r="C605"/>
      <c r="D605" s="45"/>
      <c r="E605" s="46"/>
      <c r="F605" s="47"/>
      <c r="G605" s="48"/>
      <c r="H605" s="17"/>
      <c r="I605" s="21"/>
      <c r="J605" s="22"/>
      <c r="K605" s="17"/>
      <c r="L605" s="21"/>
      <c r="M605" s="22"/>
      <c r="N605" s="49"/>
      <c r="O605" s="50"/>
      <c r="P605" s="50"/>
      <c r="Q605"/>
      <c r="R605"/>
      <c r="S605" s="36"/>
      <c r="AF605"/>
      <c r="AG605"/>
    </row>
    <row r="606" spans="1:33" ht="15" x14ac:dyDescent="0.25">
      <c r="A606"/>
      <c r="B606"/>
      <c r="C606"/>
      <c r="D606" s="45"/>
      <c r="E606" s="46"/>
      <c r="F606" s="47"/>
      <c r="G606" s="48"/>
      <c r="H606" s="17"/>
      <c r="I606" s="21"/>
      <c r="J606" s="22"/>
      <c r="K606" s="17"/>
      <c r="L606" s="21"/>
      <c r="M606" s="22"/>
      <c r="N606" s="49"/>
      <c r="O606" s="50"/>
      <c r="P606" s="50"/>
      <c r="Q606"/>
      <c r="R606"/>
      <c r="S606" s="36"/>
      <c r="AF606"/>
      <c r="AG606"/>
    </row>
    <row r="607" spans="1:33" ht="15" x14ac:dyDescent="0.25">
      <c r="A607"/>
      <c r="B607"/>
      <c r="C607"/>
      <c r="D607" s="45"/>
      <c r="E607" s="46"/>
      <c r="F607" s="47"/>
      <c r="G607" s="48"/>
      <c r="H607" s="17"/>
      <c r="I607" s="21"/>
      <c r="J607" s="22"/>
      <c r="K607" s="17"/>
      <c r="L607" s="21"/>
      <c r="M607" s="22"/>
      <c r="N607" s="49"/>
      <c r="O607" s="50"/>
      <c r="P607" s="50"/>
      <c r="Q607"/>
      <c r="R607"/>
      <c r="S607" s="36"/>
      <c r="AF607"/>
      <c r="AG607"/>
    </row>
    <row r="608" spans="1:33" ht="15" x14ac:dyDescent="0.25">
      <c r="A608"/>
      <c r="B608"/>
      <c r="C608"/>
      <c r="D608" s="45"/>
      <c r="E608" s="46"/>
      <c r="F608" s="47"/>
      <c r="G608" s="48"/>
      <c r="H608" s="17"/>
      <c r="I608" s="21"/>
      <c r="J608" s="22"/>
      <c r="K608" s="17"/>
      <c r="L608" s="21"/>
      <c r="M608" s="22"/>
      <c r="N608" s="49"/>
      <c r="O608" s="50"/>
      <c r="P608" s="50"/>
      <c r="Q608"/>
      <c r="R608"/>
      <c r="S608" s="36"/>
      <c r="AF608"/>
      <c r="AG608"/>
    </row>
    <row r="609" spans="1:33" ht="15" x14ac:dyDescent="0.25">
      <c r="A609"/>
      <c r="B609"/>
      <c r="C609"/>
      <c r="D609" s="45"/>
      <c r="E609" s="46"/>
      <c r="F609" s="47"/>
      <c r="G609" s="48"/>
      <c r="H609" s="17"/>
      <c r="I609" s="21"/>
      <c r="J609" s="22"/>
      <c r="K609" s="17"/>
      <c r="L609" s="21"/>
      <c r="M609" s="22"/>
      <c r="N609" s="49"/>
      <c r="O609" s="50"/>
      <c r="P609" s="50"/>
      <c r="Q609"/>
      <c r="R609"/>
      <c r="S609" s="36"/>
      <c r="AF609"/>
      <c r="AG609"/>
    </row>
    <row r="610" spans="1:33" ht="15" x14ac:dyDescent="0.25">
      <c r="A610"/>
      <c r="B610"/>
      <c r="C610"/>
      <c r="D610" s="45"/>
      <c r="E610" s="46"/>
      <c r="F610" s="47"/>
      <c r="G610" s="48"/>
      <c r="H610" s="17"/>
      <c r="I610" s="21"/>
      <c r="J610" s="22"/>
      <c r="K610" s="17"/>
      <c r="L610" s="21"/>
      <c r="M610" s="22"/>
      <c r="N610" s="49"/>
      <c r="O610" s="50"/>
      <c r="P610" s="50"/>
      <c r="Q610"/>
      <c r="R610"/>
      <c r="S610" s="40"/>
      <c r="AF610"/>
      <c r="AG610"/>
    </row>
    <row r="611" spans="1:33" ht="15" x14ac:dyDescent="0.25">
      <c r="A611"/>
      <c r="B611"/>
      <c r="C611"/>
      <c r="D611" s="45"/>
      <c r="E611" s="46"/>
      <c r="F611" s="47"/>
      <c r="G611" s="48"/>
      <c r="H611" s="17"/>
      <c r="I611" s="21"/>
      <c r="J611" s="22"/>
      <c r="K611" s="17"/>
      <c r="L611" s="21"/>
      <c r="M611" s="22"/>
      <c r="N611" s="49"/>
      <c r="O611" s="50"/>
      <c r="P611" s="50"/>
      <c r="Q611"/>
      <c r="R611"/>
      <c r="S611" s="40"/>
      <c r="AF611"/>
      <c r="AG611"/>
    </row>
    <row r="612" spans="1:33" ht="15" x14ac:dyDescent="0.25">
      <c r="A612"/>
      <c r="B612"/>
      <c r="C612"/>
      <c r="D612" s="45"/>
      <c r="E612" s="46"/>
      <c r="F612" s="47"/>
      <c r="G612" s="48"/>
      <c r="H612" s="17"/>
      <c r="I612" s="21"/>
      <c r="J612" s="22"/>
      <c r="K612" s="17"/>
      <c r="L612" s="21"/>
      <c r="M612" s="22"/>
      <c r="N612" s="49"/>
      <c r="O612" s="50"/>
      <c r="P612" s="50"/>
      <c r="Q612"/>
      <c r="R612"/>
      <c r="S612" s="40"/>
      <c r="AF612"/>
      <c r="AG612"/>
    </row>
    <row r="613" spans="1:33" ht="15" x14ac:dyDescent="0.25">
      <c r="A613"/>
      <c r="B613"/>
      <c r="C613"/>
      <c r="D613" s="45"/>
      <c r="E613" s="46"/>
      <c r="F613" s="47"/>
      <c r="G613" s="48"/>
      <c r="H613" s="17"/>
      <c r="I613" s="21"/>
      <c r="J613" s="22"/>
      <c r="K613" s="17"/>
      <c r="L613" s="21"/>
      <c r="M613" s="22"/>
      <c r="N613" s="49"/>
      <c r="O613" s="50"/>
      <c r="P613" s="50"/>
      <c r="Q613"/>
      <c r="R613"/>
      <c r="S613" s="40"/>
      <c r="AF613"/>
      <c r="AG613"/>
    </row>
    <row r="614" spans="1:33" ht="15" x14ac:dyDescent="0.25">
      <c r="A614"/>
      <c r="B614"/>
      <c r="C614"/>
      <c r="D614" s="45"/>
      <c r="E614" s="46"/>
      <c r="F614" s="47"/>
      <c r="G614" s="48"/>
      <c r="H614" s="17"/>
      <c r="I614" s="21"/>
      <c r="J614" s="22"/>
      <c r="K614" s="17"/>
      <c r="L614" s="21"/>
      <c r="M614" s="22"/>
      <c r="N614" s="49"/>
      <c r="O614" s="50"/>
      <c r="P614" s="50"/>
      <c r="Q614"/>
      <c r="R614"/>
      <c r="S614" s="40"/>
      <c r="AF614"/>
      <c r="AG614"/>
    </row>
    <row r="615" spans="1:33" ht="15" x14ac:dyDescent="0.25">
      <c r="A615"/>
      <c r="B615"/>
      <c r="C615"/>
      <c r="D615" s="45"/>
      <c r="E615" s="46"/>
      <c r="F615" s="47"/>
      <c r="G615" s="48"/>
      <c r="H615" s="17"/>
      <c r="I615" s="21"/>
      <c r="J615" s="22"/>
      <c r="K615" s="17"/>
      <c r="L615" s="21"/>
      <c r="M615" s="22"/>
      <c r="N615" s="49"/>
      <c r="O615" s="50"/>
      <c r="P615" s="50"/>
      <c r="Q615"/>
      <c r="R615"/>
      <c r="S615" s="40"/>
      <c r="AF615"/>
      <c r="AG615"/>
    </row>
    <row r="616" spans="1:33" ht="15" x14ac:dyDescent="0.25">
      <c r="A616"/>
      <c r="B616"/>
      <c r="C616"/>
      <c r="D616" s="45"/>
      <c r="E616" s="46"/>
      <c r="F616" s="47"/>
      <c r="G616" s="48"/>
      <c r="H616" s="17"/>
      <c r="I616" s="21"/>
      <c r="J616" s="22"/>
      <c r="K616" s="17"/>
      <c r="L616" s="21"/>
      <c r="M616" s="22"/>
      <c r="N616" s="49"/>
      <c r="O616" s="50"/>
      <c r="P616" s="50"/>
      <c r="Q616"/>
      <c r="R616"/>
      <c r="S616" s="40"/>
      <c r="AF616"/>
      <c r="AG616"/>
    </row>
    <row r="617" spans="1:33" ht="15" x14ac:dyDescent="0.25">
      <c r="A617"/>
      <c r="B617"/>
      <c r="C617"/>
      <c r="D617" s="45"/>
      <c r="E617" s="46"/>
      <c r="F617" s="47"/>
      <c r="G617" s="48"/>
      <c r="H617" s="17"/>
      <c r="I617" s="21"/>
      <c r="J617" s="22"/>
      <c r="K617" s="17"/>
      <c r="L617" s="21"/>
      <c r="M617" s="22"/>
      <c r="N617" s="49"/>
      <c r="O617" s="50"/>
      <c r="P617" s="50"/>
      <c r="Q617"/>
      <c r="R617"/>
      <c r="S617" s="40"/>
      <c r="AF617"/>
      <c r="AG617"/>
    </row>
    <row r="618" spans="1:33" ht="15" x14ac:dyDescent="0.25">
      <c r="A618"/>
      <c r="B618"/>
      <c r="C618"/>
      <c r="D618" s="45"/>
      <c r="E618" s="46"/>
      <c r="F618" s="47"/>
      <c r="G618" s="48"/>
      <c r="H618" s="17"/>
      <c r="I618" s="21"/>
      <c r="J618" s="22"/>
      <c r="K618" s="17"/>
      <c r="L618" s="21"/>
      <c r="M618" s="22"/>
      <c r="N618" s="49"/>
      <c r="O618" s="50"/>
      <c r="P618" s="50"/>
      <c r="Q618"/>
      <c r="R618"/>
      <c r="S618" s="40"/>
      <c r="AF618"/>
      <c r="AG618"/>
    </row>
    <row r="619" spans="1:33" ht="15" x14ac:dyDescent="0.25">
      <c r="A619"/>
      <c r="B619"/>
      <c r="C619"/>
      <c r="D619" s="45"/>
      <c r="E619" s="46"/>
      <c r="F619" s="47"/>
      <c r="G619" s="48"/>
      <c r="H619" s="17"/>
      <c r="I619" s="21"/>
      <c r="J619" s="22"/>
      <c r="K619" s="17"/>
      <c r="L619" s="21"/>
      <c r="M619" s="22"/>
      <c r="N619" s="49"/>
      <c r="O619" s="50"/>
      <c r="P619" s="50"/>
      <c r="Q619"/>
      <c r="R619"/>
      <c r="S619" s="40"/>
      <c r="AF619"/>
      <c r="AG619"/>
    </row>
    <row r="620" spans="1:33" ht="15" x14ac:dyDescent="0.25">
      <c r="A620"/>
      <c r="B620"/>
      <c r="C620"/>
      <c r="D620" s="45"/>
      <c r="E620" s="46"/>
      <c r="F620" s="47"/>
      <c r="G620" s="48"/>
      <c r="H620" s="17"/>
      <c r="I620" s="21"/>
      <c r="J620" s="22"/>
      <c r="K620" s="17"/>
      <c r="L620" s="21"/>
      <c r="M620" s="22"/>
      <c r="N620" s="49"/>
      <c r="O620" s="50"/>
      <c r="P620" s="50"/>
      <c r="Q620"/>
      <c r="R620"/>
      <c r="S620" s="40"/>
      <c r="AF620"/>
      <c r="AG620"/>
    </row>
    <row r="621" spans="1:33" ht="15" x14ac:dyDescent="0.25">
      <c r="A621"/>
      <c r="B621"/>
      <c r="C621"/>
      <c r="D621" s="45"/>
      <c r="E621" s="46"/>
      <c r="F621" s="47"/>
      <c r="G621" s="48"/>
      <c r="H621" s="17"/>
      <c r="I621" s="21"/>
      <c r="J621" s="22"/>
      <c r="K621" s="17"/>
      <c r="L621" s="21"/>
      <c r="M621" s="22"/>
      <c r="N621" s="49"/>
      <c r="O621" s="50"/>
      <c r="P621" s="50"/>
      <c r="Q621"/>
      <c r="R621"/>
      <c r="S621" s="40"/>
      <c r="AF621"/>
      <c r="AG621"/>
    </row>
    <row r="622" spans="1:33" ht="15" x14ac:dyDescent="0.25">
      <c r="A622"/>
      <c r="B622"/>
      <c r="C622"/>
      <c r="D622" s="45"/>
      <c r="E622" s="46"/>
      <c r="F622" s="47"/>
      <c r="G622" s="48"/>
      <c r="H622" s="17"/>
      <c r="I622" s="21"/>
      <c r="J622" s="22"/>
      <c r="K622" s="17"/>
      <c r="L622" s="21"/>
      <c r="M622" s="22"/>
      <c r="N622" s="49"/>
      <c r="O622" s="50"/>
      <c r="P622" s="50"/>
      <c r="Q622"/>
      <c r="R622"/>
      <c r="S622" s="40"/>
      <c r="AF622"/>
      <c r="AG622"/>
    </row>
    <row r="623" spans="1:33" ht="15" x14ac:dyDescent="0.25">
      <c r="A623"/>
      <c r="B623"/>
      <c r="C623"/>
      <c r="D623" s="45"/>
      <c r="E623" s="46"/>
      <c r="F623" s="47"/>
      <c r="G623" s="48"/>
      <c r="H623" s="17"/>
      <c r="I623" s="21"/>
      <c r="J623" s="22"/>
      <c r="K623" s="17"/>
      <c r="L623" s="21"/>
      <c r="M623" s="22"/>
      <c r="N623" s="49"/>
      <c r="O623" s="50"/>
      <c r="P623" s="50"/>
      <c r="Q623"/>
      <c r="R623"/>
      <c r="S623" s="40"/>
      <c r="AF623"/>
      <c r="AG623"/>
    </row>
    <row r="624" spans="1:33" ht="15" x14ac:dyDescent="0.25">
      <c r="A624"/>
      <c r="B624"/>
      <c r="C624"/>
      <c r="D624" s="45"/>
      <c r="E624" s="46"/>
      <c r="F624" s="47"/>
      <c r="G624" s="48"/>
      <c r="H624" s="17"/>
      <c r="I624" s="21"/>
      <c r="J624" s="22"/>
      <c r="K624" s="17"/>
      <c r="L624" s="21"/>
      <c r="M624" s="22"/>
      <c r="N624" s="49"/>
      <c r="O624" s="50"/>
      <c r="P624" s="50"/>
      <c r="Q624"/>
      <c r="R624"/>
      <c r="S624" s="40"/>
      <c r="AF624"/>
      <c r="AG624"/>
    </row>
    <row r="625" spans="1:35" ht="15" x14ac:dyDescent="0.25">
      <c r="A625"/>
      <c r="B625"/>
      <c r="C625"/>
      <c r="D625" s="45"/>
      <c r="E625" s="46"/>
      <c r="F625" s="47"/>
      <c r="G625" s="48"/>
      <c r="H625" s="17"/>
      <c r="I625" s="21"/>
      <c r="J625" s="22"/>
      <c r="K625" s="17"/>
      <c r="L625" s="21"/>
      <c r="M625" s="22"/>
      <c r="N625" s="49"/>
      <c r="O625" s="50"/>
      <c r="P625" s="50"/>
      <c r="Q625"/>
      <c r="R625"/>
      <c r="S625" s="40"/>
      <c r="AF625"/>
      <c r="AG625"/>
    </row>
    <row r="626" spans="1:35" ht="15" x14ac:dyDescent="0.25">
      <c r="A626"/>
      <c r="B626"/>
      <c r="C626"/>
      <c r="D626" s="45"/>
      <c r="E626" s="46"/>
      <c r="F626" s="47"/>
      <c r="G626" s="48"/>
      <c r="H626" s="17"/>
      <c r="I626" s="21"/>
      <c r="J626" s="22"/>
      <c r="K626" s="17"/>
      <c r="L626" s="21"/>
      <c r="M626" s="22"/>
      <c r="N626" s="49"/>
      <c r="O626" s="50"/>
      <c r="P626" s="50"/>
      <c r="Q626"/>
      <c r="R626"/>
      <c r="S626" s="40"/>
      <c r="AF626"/>
      <c r="AG626"/>
    </row>
    <row r="627" spans="1:35" ht="15" x14ac:dyDescent="0.25">
      <c r="A627"/>
      <c r="B627"/>
      <c r="C627"/>
      <c r="D627" s="45"/>
      <c r="E627" s="46"/>
      <c r="F627" s="47"/>
      <c r="G627" s="48"/>
      <c r="H627" s="17"/>
      <c r="I627" s="21"/>
      <c r="J627" s="22"/>
      <c r="K627" s="17"/>
      <c r="L627" s="21"/>
      <c r="M627" s="22"/>
      <c r="N627" s="49"/>
      <c r="O627" s="50"/>
      <c r="P627" s="50"/>
      <c r="Q627"/>
      <c r="R627"/>
      <c r="S627" s="40"/>
      <c r="AF627"/>
      <c r="AG627"/>
    </row>
    <row r="628" spans="1:35" ht="15" x14ac:dyDescent="0.25">
      <c r="A628"/>
      <c r="B628"/>
      <c r="C628"/>
      <c r="D628" s="45"/>
      <c r="E628" s="46"/>
      <c r="F628" s="47"/>
      <c r="G628" s="48"/>
      <c r="H628" s="17"/>
      <c r="I628" s="21"/>
      <c r="J628" s="22"/>
      <c r="K628" s="17"/>
      <c r="L628" s="21"/>
      <c r="M628" s="22"/>
      <c r="N628" s="49"/>
      <c r="O628" s="50"/>
      <c r="P628" s="50"/>
      <c r="Q628"/>
      <c r="R628"/>
      <c r="S628" s="40"/>
      <c r="AF628"/>
      <c r="AG628"/>
    </row>
    <row r="629" spans="1:35" ht="15" x14ac:dyDescent="0.25">
      <c r="A629"/>
      <c r="B629"/>
      <c r="C629"/>
      <c r="D629" s="45"/>
      <c r="E629" s="46"/>
      <c r="F629" s="47"/>
      <c r="G629" s="48"/>
      <c r="H629" s="17"/>
      <c r="I629" s="21"/>
      <c r="J629" s="22"/>
      <c r="K629" s="17"/>
      <c r="L629" s="21"/>
      <c r="M629" s="22"/>
      <c r="N629" s="49"/>
      <c r="O629" s="50"/>
      <c r="P629" s="50"/>
      <c r="Q629"/>
      <c r="R629"/>
      <c r="S629" s="40"/>
      <c r="AF629"/>
      <c r="AG629"/>
    </row>
    <row r="630" spans="1:35" ht="15" x14ac:dyDescent="0.25">
      <c r="A630"/>
      <c r="B630"/>
      <c r="C630"/>
      <c r="D630" s="45"/>
      <c r="E630" s="46"/>
      <c r="F630" s="47"/>
      <c r="G630" s="48"/>
      <c r="H630" s="17"/>
      <c r="I630" s="21"/>
      <c r="J630" s="22"/>
      <c r="K630" s="17"/>
      <c r="L630" s="21"/>
      <c r="M630" s="22"/>
      <c r="N630" s="49"/>
      <c r="O630" s="50"/>
      <c r="P630" s="50"/>
      <c r="Q630"/>
      <c r="R630"/>
      <c r="S630" s="40"/>
      <c r="AF630"/>
      <c r="AG630"/>
    </row>
    <row r="631" spans="1:35" s="52" customFormat="1" ht="15" x14ac:dyDescent="0.25">
      <c r="A631"/>
      <c r="B631"/>
      <c r="C631"/>
      <c r="D631" s="45"/>
      <c r="E631" s="46"/>
      <c r="F631" s="47"/>
      <c r="G631" s="48"/>
      <c r="H631" s="46"/>
      <c r="I631" s="47"/>
      <c r="J631" s="48"/>
      <c r="K631" s="46"/>
      <c r="L631" s="47"/>
      <c r="M631" s="48"/>
      <c r="N631" s="49"/>
      <c r="O631" s="50"/>
      <c r="P631" s="50"/>
      <c r="Q631"/>
      <c r="R631"/>
      <c r="S631" s="40"/>
      <c r="T631" s="4"/>
      <c r="U631" s="4"/>
      <c r="V631" s="4"/>
      <c r="W631" s="4"/>
      <c r="X631" s="4"/>
      <c r="Y631" s="4"/>
      <c r="Z631" s="4"/>
      <c r="AA631" s="4"/>
      <c r="AB631" s="4"/>
      <c r="AC631" s="4"/>
      <c r="AD631" s="53"/>
      <c r="AE631" s="53"/>
      <c r="AF631"/>
      <c r="AG631"/>
      <c r="AH631" s="53"/>
      <c r="AI631" s="53"/>
    </row>
    <row r="632" spans="1:35" ht="15" x14ac:dyDescent="0.25">
      <c r="A632"/>
      <c r="B632"/>
      <c r="C632"/>
      <c r="D632" s="45"/>
      <c r="E632" s="46"/>
      <c r="F632" s="47"/>
      <c r="G632" s="48"/>
      <c r="H632" s="17"/>
      <c r="I632" s="21"/>
      <c r="J632" s="22"/>
      <c r="K632" s="17"/>
      <c r="L632" s="21"/>
      <c r="M632" s="22"/>
      <c r="N632" s="49"/>
      <c r="O632" s="50"/>
      <c r="P632" s="50"/>
      <c r="Q632"/>
      <c r="R632"/>
      <c r="S632" s="40"/>
      <c r="AF632"/>
      <c r="AG632"/>
    </row>
    <row r="633" spans="1:35" ht="15" x14ac:dyDescent="0.25">
      <c r="A633"/>
      <c r="B633"/>
      <c r="C633"/>
      <c r="D633" s="45"/>
      <c r="E633" s="46"/>
      <c r="F633" s="47"/>
      <c r="G633" s="48"/>
      <c r="H633" s="17"/>
      <c r="I633" s="21"/>
      <c r="J633" s="22"/>
      <c r="K633" s="17"/>
      <c r="L633" s="21"/>
      <c r="M633" s="22"/>
      <c r="N633" s="49"/>
      <c r="O633" s="50"/>
      <c r="P633" s="50"/>
      <c r="Q633"/>
      <c r="R633"/>
      <c r="S633" s="40"/>
      <c r="AF633"/>
      <c r="AG633"/>
    </row>
    <row r="634" spans="1:35" ht="15" x14ac:dyDescent="0.25">
      <c r="A634"/>
      <c r="B634"/>
      <c r="C634"/>
      <c r="D634" s="45"/>
      <c r="E634" s="46"/>
      <c r="F634" s="47"/>
      <c r="G634" s="48"/>
      <c r="H634" s="17"/>
      <c r="I634" s="21"/>
      <c r="J634" s="22"/>
      <c r="K634" s="17"/>
      <c r="L634" s="21"/>
      <c r="M634" s="22"/>
      <c r="N634" s="49"/>
      <c r="O634" s="50"/>
      <c r="P634" s="50"/>
      <c r="Q634"/>
      <c r="R634"/>
      <c r="S634" s="40"/>
      <c r="AF634"/>
      <c r="AG634"/>
    </row>
    <row r="635" spans="1:35" ht="15" x14ac:dyDescent="0.25">
      <c r="A635"/>
      <c r="B635"/>
      <c r="C635"/>
      <c r="D635" s="45"/>
      <c r="E635" s="46"/>
      <c r="F635" s="47"/>
      <c r="G635" s="48"/>
      <c r="H635" s="17"/>
      <c r="I635" s="21"/>
      <c r="J635" s="22"/>
      <c r="K635" s="17"/>
      <c r="L635" s="21"/>
      <c r="M635" s="22"/>
      <c r="N635" s="49"/>
      <c r="O635" s="50"/>
      <c r="P635" s="50"/>
      <c r="Q635"/>
      <c r="R635"/>
      <c r="S635" s="40"/>
      <c r="AF635"/>
      <c r="AG635"/>
    </row>
    <row r="636" spans="1:35" ht="15" x14ac:dyDescent="0.25">
      <c r="A636"/>
      <c r="B636"/>
      <c r="C636"/>
      <c r="D636" s="45"/>
      <c r="E636" s="46"/>
      <c r="F636" s="47"/>
      <c r="G636" s="48"/>
      <c r="H636" s="17"/>
      <c r="I636" s="21"/>
      <c r="J636" s="22"/>
      <c r="K636" s="17"/>
      <c r="L636" s="21"/>
      <c r="M636" s="22"/>
      <c r="N636" s="49"/>
      <c r="O636" s="50"/>
      <c r="P636" s="50"/>
      <c r="Q636"/>
      <c r="R636"/>
      <c r="S636" s="40"/>
      <c r="AF636"/>
      <c r="AG636"/>
    </row>
    <row r="637" spans="1:35" ht="15" x14ac:dyDescent="0.25">
      <c r="A637"/>
      <c r="B637"/>
      <c r="C637"/>
      <c r="D637" s="45"/>
      <c r="E637" s="46"/>
      <c r="F637" s="47"/>
      <c r="G637" s="48"/>
      <c r="H637" s="17"/>
      <c r="I637" s="21"/>
      <c r="J637" s="22"/>
      <c r="K637" s="17"/>
      <c r="L637" s="21"/>
      <c r="M637" s="22"/>
      <c r="N637" s="49"/>
      <c r="O637" s="50"/>
      <c r="P637" s="50"/>
      <c r="Q637"/>
      <c r="R637"/>
      <c r="S637" s="40"/>
      <c r="AF637"/>
      <c r="AG637"/>
    </row>
    <row r="638" spans="1:35" ht="15" x14ac:dyDescent="0.25">
      <c r="A638"/>
      <c r="B638"/>
      <c r="C638"/>
      <c r="D638" s="45"/>
      <c r="E638" s="46"/>
      <c r="F638" s="47"/>
      <c r="G638" s="48"/>
      <c r="H638" s="17"/>
      <c r="I638" s="21"/>
      <c r="J638" s="22"/>
      <c r="K638" s="17"/>
      <c r="L638" s="21"/>
      <c r="M638" s="22"/>
      <c r="N638" s="49"/>
      <c r="O638" s="50"/>
      <c r="P638" s="50"/>
      <c r="Q638"/>
      <c r="R638"/>
      <c r="S638" s="40"/>
      <c r="AF638"/>
      <c r="AG638"/>
    </row>
    <row r="639" spans="1:35" ht="15" x14ac:dyDescent="0.25">
      <c r="A639"/>
      <c r="B639"/>
      <c r="C639"/>
      <c r="D639" s="45"/>
      <c r="E639" s="46"/>
      <c r="F639" s="47"/>
      <c r="G639" s="48"/>
      <c r="H639" s="17"/>
      <c r="I639" s="21"/>
      <c r="J639" s="22"/>
      <c r="K639" s="17"/>
      <c r="L639" s="21"/>
      <c r="M639" s="22"/>
      <c r="N639" s="49"/>
      <c r="O639" s="50"/>
      <c r="P639" s="50"/>
      <c r="Q639"/>
      <c r="R639"/>
      <c r="S639" s="40"/>
      <c r="AF639"/>
      <c r="AG639"/>
    </row>
    <row r="640" spans="1:35" ht="15" x14ac:dyDescent="0.25">
      <c r="A640"/>
      <c r="B640"/>
      <c r="C640"/>
      <c r="D640" s="45"/>
      <c r="E640" s="46"/>
      <c r="F640" s="47"/>
      <c r="G640" s="48"/>
      <c r="H640" s="17"/>
      <c r="I640" s="21"/>
      <c r="J640" s="22"/>
      <c r="K640" s="17"/>
      <c r="L640" s="21"/>
      <c r="M640" s="22"/>
      <c r="N640" s="49"/>
      <c r="O640" s="50"/>
      <c r="P640" s="50"/>
      <c r="Q640"/>
      <c r="R640"/>
      <c r="S640" s="40"/>
      <c r="AF640"/>
      <c r="AG640"/>
    </row>
    <row r="641" spans="1:35" ht="15" x14ac:dyDescent="0.25">
      <c r="A641"/>
      <c r="B641"/>
      <c r="C641"/>
      <c r="D641" s="45"/>
      <c r="E641" s="46"/>
      <c r="F641" s="47"/>
      <c r="G641" s="48"/>
      <c r="H641" s="17"/>
      <c r="I641" s="21"/>
      <c r="J641" s="22"/>
      <c r="K641" s="17"/>
      <c r="L641" s="21"/>
      <c r="M641" s="22"/>
      <c r="N641" s="49"/>
      <c r="O641" s="50"/>
      <c r="P641" s="50"/>
      <c r="Q641"/>
      <c r="R641"/>
      <c r="S641" s="40"/>
      <c r="AF641"/>
      <c r="AG641"/>
    </row>
    <row r="642" spans="1:35" ht="15" x14ac:dyDescent="0.25">
      <c r="A642"/>
      <c r="B642"/>
      <c r="C642"/>
      <c r="D642" s="45"/>
      <c r="E642" s="46"/>
      <c r="F642" s="47"/>
      <c r="G642" s="48"/>
      <c r="H642" s="17"/>
      <c r="I642" s="21"/>
      <c r="J642" s="22"/>
      <c r="K642" s="17"/>
      <c r="L642" s="21"/>
      <c r="M642" s="22"/>
      <c r="N642" s="49"/>
      <c r="O642" s="50"/>
      <c r="P642" s="50"/>
      <c r="Q642"/>
      <c r="R642"/>
      <c r="S642" s="40"/>
      <c r="AF642"/>
      <c r="AG642"/>
    </row>
    <row r="643" spans="1:35" ht="15" x14ac:dyDescent="0.25">
      <c r="A643"/>
      <c r="B643"/>
      <c r="C643"/>
      <c r="D643" s="45"/>
      <c r="E643" s="46"/>
      <c r="F643" s="47"/>
      <c r="G643" s="48"/>
      <c r="H643" s="17"/>
      <c r="I643" s="21"/>
      <c r="J643" s="22"/>
      <c r="K643" s="17"/>
      <c r="L643" s="21"/>
      <c r="M643" s="22"/>
      <c r="N643" s="49"/>
      <c r="O643" s="50"/>
      <c r="P643" s="50"/>
      <c r="Q643"/>
      <c r="R643"/>
      <c r="S643" s="40"/>
      <c r="AF643"/>
      <c r="AG643"/>
    </row>
    <row r="644" spans="1:35" ht="15" x14ac:dyDescent="0.25">
      <c r="A644"/>
      <c r="B644"/>
      <c r="C644"/>
      <c r="D644" s="45"/>
      <c r="E644" s="46"/>
      <c r="F644" s="47"/>
      <c r="G644" s="48"/>
      <c r="H644" s="17"/>
      <c r="I644" s="21"/>
      <c r="J644" s="22"/>
      <c r="K644" s="17"/>
      <c r="L644" s="21"/>
      <c r="M644" s="22"/>
      <c r="N644" s="49"/>
      <c r="O644" s="50"/>
      <c r="P644" s="50"/>
      <c r="Q644"/>
      <c r="R644"/>
      <c r="S644" s="40"/>
      <c r="AF644"/>
      <c r="AG644"/>
    </row>
    <row r="645" spans="1:35" ht="15" x14ac:dyDescent="0.25">
      <c r="A645"/>
      <c r="B645"/>
      <c r="C645"/>
      <c r="D645" s="45"/>
      <c r="E645" s="46"/>
      <c r="F645" s="47"/>
      <c r="G645" s="48"/>
      <c r="H645" s="17"/>
      <c r="I645" s="21"/>
      <c r="J645" s="22"/>
      <c r="K645" s="17"/>
      <c r="L645" s="21"/>
      <c r="M645" s="22"/>
      <c r="N645" s="49"/>
      <c r="O645" s="50"/>
      <c r="P645" s="50"/>
      <c r="Q645"/>
      <c r="R645"/>
      <c r="S645" s="40"/>
      <c r="AF645"/>
      <c r="AG645"/>
    </row>
    <row r="646" spans="1:35" ht="15" x14ac:dyDescent="0.25">
      <c r="A646"/>
      <c r="B646"/>
      <c r="C646"/>
      <c r="D646" s="45"/>
      <c r="E646" s="46"/>
      <c r="F646" s="47"/>
      <c r="G646" s="48"/>
      <c r="H646" s="17"/>
      <c r="I646" s="21"/>
      <c r="J646" s="22"/>
      <c r="K646" s="17"/>
      <c r="L646" s="21"/>
      <c r="M646" s="22"/>
      <c r="N646" s="49"/>
      <c r="O646" s="50"/>
      <c r="P646" s="50"/>
      <c r="Q646"/>
      <c r="R646"/>
      <c r="S646" s="40"/>
      <c r="AF646"/>
      <c r="AG646"/>
    </row>
    <row r="647" spans="1:35" ht="15" x14ac:dyDescent="0.25">
      <c r="A647"/>
      <c r="B647"/>
      <c r="C647"/>
      <c r="D647" s="45"/>
      <c r="E647" s="46"/>
      <c r="F647" s="47"/>
      <c r="G647" s="48"/>
      <c r="H647" s="17"/>
      <c r="I647" s="21"/>
      <c r="J647" s="22"/>
      <c r="K647" s="17"/>
      <c r="L647" s="21"/>
      <c r="M647" s="22"/>
      <c r="N647" s="49"/>
      <c r="O647" s="50"/>
      <c r="P647" s="50"/>
      <c r="Q647"/>
      <c r="R647"/>
      <c r="S647" s="40"/>
      <c r="AF647"/>
      <c r="AG647"/>
    </row>
    <row r="648" spans="1:35" ht="15" x14ac:dyDescent="0.25">
      <c r="A648"/>
      <c r="B648"/>
      <c r="C648"/>
      <c r="D648" s="45"/>
      <c r="E648" s="46"/>
      <c r="F648" s="47"/>
      <c r="G648" s="48"/>
      <c r="H648" s="17"/>
      <c r="I648" s="21"/>
      <c r="J648" s="22"/>
      <c r="K648" s="17"/>
      <c r="L648" s="21"/>
      <c r="M648" s="22"/>
      <c r="N648" s="49"/>
      <c r="O648" s="50"/>
      <c r="P648" s="50"/>
      <c r="Q648"/>
      <c r="R648"/>
      <c r="S648" s="40"/>
      <c r="AF648"/>
      <c r="AG648"/>
    </row>
    <row r="649" spans="1:35" ht="15" x14ac:dyDescent="0.25">
      <c r="A649"/>
      <c r="B649"/>
      <c r="C649"/>
      <c r="D649" s="45"/>
      <c r="E649" s="46"/>
      <c r="F649" s="47"/>
      <c r="G649" s="48"/>
      <c r="H649" s="17"/>
      <c r="I649" s="21"/>
      <c r="J649" s="22"/>
      <c r="K649" s="17"/>
      <c r="L649" s="21"/>
      <c r="M649" s="22"/>
      <c r="N649" s="49"/>
      <c r="O649" s="50"/>
      <c r="P649" s="50"/>
      <c r="Q649"/>
      <c r="R649"/>
      <c r="S649" s="40"/>
      <c r="AF649"/>
      <c r="AG649"/>
    </row>
    <row r="650" spans="1:35" ht="15" x14ac:dyDescent="0.25">
      <c r="A650"/>
      <c r="B650"/>
      <c r="C650"/>
      <c r="D650" s="45"/>
      <c r="E650" s="46"/>
      <c r="F650" s="47"/>
      <c r="G650" s="48"/>
      <c r="H650" s="17"/>
      <c r="I650" s="21"/>
      <c r="J650" s="22"/>
      <c r="K650" s="17"/>
      <c r="L650" s="21"/>
      <c r="M650" s="22"/>
      <c r="N650" s="49"/>
      <c r="O650" s="50"/>
      <c r="P650" s="50"/>
      <c r="Q650"/>
      <c r="R650"/>
      <c r="S650" s="40"/>
      <c r="AF650"/>
      <c r="AG650"/>
    </row>
    <row r="651" spans="1:35" s="52" customFormat="1" ht="15" x14ac:dyDescent="0.25">
      <c r="A651" s="44"/>
      <c r="B651" s="44"/>
      <c r="C651" s="44"/>
      <c r="D651" s="45"/>
      <c r="E651" s="46"/>
      <c r="F651" s="47"/>
      <c r="G651" s="48"/>
      <c r="H651" s="46"/>
      <c r="I651" s="47"/>
      <c r="J651" s="48"/>
      <c r="K651" s="46"/>
      <c r="L651" s="47"/>
      <c r="M651" s="48"/>
      <c r="N651" s="49"/>
      <c r="O651" s="50"/>
      <c r="P651" s="50"/>
      <c r="Q651" s="44"/>
      <c r="R651" s="44"/>
      <c r="S651" s="54"/>
      <c r="AD651" s="53"/>
      <c r="AE651" s="53"/>
      <c r="AF651" s="44"/>
      <c r="AG651" s="44"/>
      <c r="AH651" s="53"/>
      <c r="AI651" s="53"/>
    </row>
    <row r="652" spans="1:35" ht="15" x14ac:dyDescent="0.25">
      <c r="A652"/>
      <c r="B652"/>
      <c r="C652"/>
      <c r="D652" s="45"/>
      <c r="E652" s="46"/>
      <c r="F652" s="47"/>
      <c r="G652" s="48"/>
      <c r="H652" s="17"/>
      <c r="I652" s="21"/>
      <c r="J652" s="22"/>
      <c r="K652" s="17"/>
      <c r="L652" s="21"/>
      <c r="M652" s="22"/>
      <c r="N652" s="49"/>
      <c r="O652" s="50"/>
      <c r="P652" s="50"/>
      <c r="Q652"/>
      <c r="R652"/>
      <c r="S652" s="40"/>
      <c r="AF652"/>
      <c r="AG652"/>
    </row>
    <row r="653" spans="1:35" ht="15" x14ac:dyDescent="0.25">
      <c r="A653"/>
      <c r="B653"/>
      <c r="C653"/>
      <c r="D653" s="45"/>
      <c r="E653" s="46"/>
      <c r="F653" s="47"/>
      <c r="G653" s="48"/>
      <c r="H653" s="17"/>
      <c r="I653" s="21"/>
      <c r="J653" s="22"/>
      <c r="K653" s="17"/>
      <c r="L653" s="21"/>
      <c r="M653" s="22"/>
      <c r="N653" s="49"/>
      <c r="O653" s="50"/>
      <c r="P653" s="50"/>
      <c r="Q653"/>
      <c r="R653"/>
      <c r="S653" s="40"/>
      <c r="AF653"/>
      <c r="AG653"/>
    </row>
    <row r="654" spans="1:35" ht="15" x14ac:dyDescent="0.25">
      <c r="A654"/>
      <c r="B654"/>
      <c r="C654"/>
      <c r="D654" s="45"/>
      <c r="E654" s="46"/>
      <c r="F654" s="47"/>
      <c r="G654" s="48"/>
      <c r="H654" s="17"/>
      <c r="I654" s="21"/>
      <c r="J654" s="22"/>
      <c r="K654" s="17"/>
      <c r="L654" s="21"/>
      <c r="M654" s="22"/>
      <c r="N654" s="49"/>
      <c r="O654" s="50"/>
      <c r="P654" s="50"/>
      <c r="Q654"/>
      <c r="R654"/>
      <c r="S654" s="40"/>
      <c r="AF654"/>
      <c r="AG654"/>
    </row>
    <row r="655" spans="1:35" ht="15" x14ac:dyDescent="0.25">
      <c r="A655"/>
      <c r="B655"/>
      <c r="C655"/>
      <c r="D655" s="45"/>
      <c r="E655" s="46"/>
      <c r="F655" s="47"/>
      <c r="G655" s="48"/>
      <c r="H655" s="17"/>
      <c r="I655" s="21"/>
      <c r="J655" s="22"/>
      <c r="K655" s="17"/>
      <c r="L655" s="21"/>
      <c r="M655" s="22"/>
      <c r="N655" s="49"/>
      <c r="O655" s="50"/>
      <c r="P655" s="50"/>
      <c r="Q655"/>
      <c r="R655"/>
      <c r="S655" s="40"/>
      <c r="AF655"/>
      <c r="AG655"/>
    </row>
    <row r="656" spans="1:35" ht="15" x14ac:dyDescent="0.25">
      <c r="A656"/>
      <c r="B656"/>
      <c r="C656"/>
      <c r="D656" s="45"/>
      <c r="E656" s="46"/>
      <c r="F656" s="47"/>
      <c r="G656" s="48"/>
      <c r="H656" s="17"/>
      <c r="I656" s="21"/>
      <c r="J656" s="22"/>
      <c r="K656" s="17"/>
      <c r="L656" s="21"/>
      <c r="M656" s="22"/>
      <c r="N656" s="49"/>
      <c r="O656" s="50"/>
      <c r="P656" s="50"/>
      <c r="Q656"/>
      <c r="R656"/>
      <c r="S656" s="40"/>
      <c r="AF656"/>
      <c r="AG656"/>
    </row>
    <row r="657" spans="1:35" ht="15" x14ac:dyDescent="0.25">
      <c r="A657"/>
      <c r="B657"/>
      <c r="C657"/>
      <c r="D657" s="45"/>
      <c r="E657" s="46"/>
      <c r="F657" s="47"/>
      <c r="G657" s="48"/>
      <c r="H657" s="17"/>
      <c r="I657" s="21"/>
      <c r="J657" s="22"/>
      <c r="K657" s="17"/>
      <c r="L657" s="21"/>
      <c r="M657" s="22"/>
      <c r="N657" s="49"/>
      <c r="O657" s="50"/>
      <c r="P657" s="50"/>
      <c r="Q657"/>
      <c r="R657"/>
      <c r="S657" s="40"/>
      <c r="AF657"/>
      <c r="AG657"/>
    </row>
    <row r="658" spans="1:35" ht="15" x14ac:dyDescent="0.25">
      <c r="A658"/>
      <c r="B658"/>
      <c r="C658"/>
      <c r="D658" s="45"/>
      <c r="E658" s="46"/>
      <c r="F658" s="47"/>
      <c r="G658" s="48"/>
      <c r="H658" s="17"/>
      <c r="I658" s="21"/>
      <c r="J658" s="22"/>
      <c r="K658" s="17"/>
      <c r="L658" s="21"/>
      <c r="M658" s="22"/>
      <c r="N658" s="49"/>
      <c r="O658" s="50"/>
      <c r="P658" s="50"/>
      <c r="Q658"/>
      <c r="R658"/>
      <c r="S658" s="40"/>
      <c r="AF658"/>
      <c r="AG658"/>
    </row>
    <row r="659" spans="1:35" ht="15" x14ac:dyDescent="0.25">
      <c r="A659"/>
      <c r="B659"/>
      <c r="C659"/>
      <c r="D659" s="45"/>
      <c r="E659" s="46"/>
      <c r="F659" s="47"/>
      <c r="G659" s="48"/>
      <c r="H659" s="17"/>
      <c r="I659" s="21"/>
      <c r="J659" s="22"/>
      <c r="K659" s="17"/>
      <c r="L659" s="21"/>
      <c r="M659" s="22"/>
      <c r="N659" s="49"/>
      <c r="O659" s="50"/>
      <c r="P659" s="50"/>
      <c r="Q659"/>
      <c r="R659"/>
      <c r="S659" s="40"/>
      <c r="AF659"/>
      <c r="AG659"/>
    </row>
    <row r="660" spans="1:35" ht="15" x14ac:dyDescent="0.25">
      <c r="A660"/>
      <c r="B660"/>
      <c r="C660"/>
      <c r="D660" s="45"/>
      <c r="E660" s="46"/>
      <c r="F660" s="47"/>
      <c r="G660" s="48"/>
      <c r="H660" s="17"/>
      <c r="I660" s="21"/>
      <c r="J660" s="22"/>
      <c r="K660" s="17"/>
      <c r="L660" s="21"/>
      <c r="M660" s="22"/>
      <c r="N660" s="49"/>
      <c r="O660" s="50"/>
      <c r="P660" s="50"/>
      <c r="Q660"/>
      <c r="R660"/>
      <c r="S660" s="40"/>
      <c r="AF660"/>
      <c r="AG660"/>
    </row>
    <row r="661" spans="1:35" ht="15" x14ac:dyDescent="0.25">
      <c r="A661"/>
      <c r="B661"/>
      <c r="C661"/>
      <c r="D661" s="45"/>
      <c r="E661" s="46"/>
      <c r="F661" s="47"/>
      <c r="G661" s="48"/>
      <c r="H661" s="17"/>
      <c r="I661" s="21"/>
      <c r="J661" s="22"/>
      <c r="K661" s="17"/>
      <c r="L661" s="21"/>
      <c r="M661" s="22"/>
      <c r="N661" s="49"/>
      <c r="O661" s="50"/>
      <c r="P661" s="50"/>
      <c r="Q661"/>
      <c r="R661"/>
      <c r="S661" s="40"/>
      <c r="AF661"/>
      <c r="AG661"/>
    </row>
    <row r="662" spans="1:35" ht="15" x14ac:dyDescent="0.25">
      <c r="A662"/>
      <c r="B662"/>
      <c r="C662"/>
      <c r="D662" s="45"/>
      <c r="E662" s="46"/>
      <c r="F662" s="47"/>
      <c r="G662" s="48"/>
      <c r="H662" s="17"/>
      <c r="I662" s="21"/>
      <c r="J662" s="22"/>
      <c r="K662" s="17"/>
      <c r="L662" s="21"/>
      <c r="M662" s="22"/>
      <c r="N662" s="49"/>
      <c r="O662" s="50"/>
      <c r="P662" s="50"/>
      <c r="Q662"/>
      <c r="R662"/>
      <c r="S662" s="40"/>
      <c r="AF662"/>
      <c r="AG662"/>
    </row>
    <row r="663" spans="1:35" ht="15" x14ac:dyDescent="0.25">
      <c r="A663"/>
      <c r="B663"/>
      <c r="C663"/>
      <c r="D663" s="45"/>
      <c r="E663" s="46"/>
      <c r="F663" s="47"/>
      <c r="G663" s="48"/>
      <c r="H663" s="17"/>
      <c r="I663" s="21"/>
      <c r="J663" s="22"/>
      <c r="K663" s="17"/>
      <c r="L663" s="21"/>
      <c r="M663" s="22"/>
      <c r="N663" s="49"/>
      <c r="O663" s="50"/>
      <c r="P663" s="50"/>
      <c r="Q663"/>
      <c r="R663"/>
      <c r="S663" s="40"/>
      <c r="AF663"/>
      <c r="AG663"/>
    </row>
    <row r="664" spans="1:35" ht="15" x14ac:dyDescent="0.25">
      <c r="A664"/>
      <c r="B664"/>
      <c r="C664"/>
      <c r="D664" s="45"/>
      <c r="E664" s="46"/>
      <c r="F664" s="47"/>
      <c r="G664" s="48"/>
      <c r="H664" s="17"/>
      <c r="I664" s="21"/>
      <c r="J664" s="22"/>
      <c r="K664" s="17"/>
      <c r="L664" s="21"/>
      <c r="M664" s="22"/>
      <c r="N664" s="49"/>
      <c r="O664" s="50"/>
      <c r="P664" s="50"/>
      <c r="Q664"/>
      <c r="R664"/>
      <c r="S664" s="40"/>
      <c r="AF664"/>
      <c r="AG664"/>
    </row>
    <row r="665" spans="1:35" ht="15" x14ac:dyDescent="0.25">
      <c r="A665"/>
      <c r="B665"/>
      <c r="C665"/>
      <c r="D665" s="45"/>
      <c r="E665" s="46"/>
      <c r="F665" s="47"/>
      <c r="G665" s="48"/>
      <c r="H665" s="17"/>
      <c r="I665" s="21"/>
      <c r="J665" s="22"/>
      <c r="K665" s="17"/>
      <c r="L665" s="21"/>
      <c r="M665" s="22"/>
      <c r="N665" s="49"/>
      <c r="O665" s="50"/>
      <c r="P665" s="50"/>
      <c r="Q665"/>
      <c r="R665"/>
      <c r="S665" s="40"/>
      <c r="AF665"/>
      <c r="AG665"/>
    </row>
    <row r="666" spans="1:35" ht="15" x14ac:dyDescent="0.25">
      <c r="A666"/>
      <c r="B666"/>
      <c r="C666"/>
      <c r="D666" s="45"/>
      <c r="E666" s="46"/>
      <c r="F666" s="47"/>
      <c r="G666" s="48"/>
      <c r="H666" s="17"/>
      <c r="I666" s="21"/>
      <c r="J666" s="22"/>
      <c r="K666" s="17"/>
      <c r="L666" s="21"/>
      <c r="M666" s="22"/>
      <c r="N666" s="49"/>
      <c r="O666" s="50"/>
      <c r="P666" s="50"/>
      <c r="Q666"/>
      <c r="R666"/>
      <c r="S666" s="40"/>
      <c r="AF666"/>
      <c r="AG666"/>
    </row>
    <row r="667" spans="1:35" ht="15" x14ac:dyDescent="0.25">
      <c r="A667"/>
      <c r="B667"/>
      <c r="C667"/>
      <c r="D667" s="45"/>
      <c r="E667" s="46"/>
      <c r="F667" s="47"/>
      <c r="G667" s="48"/>
      <c r="H667" s="17"/>
      <c r="I667" s="21"/>
      <c r="J667" s="22"/>
      <c r="K667" s="17"/>
      <c r="L667" s="21"/>
      <c r="M667" s="22"/>
      <c r="N667" s="49"/>
      <c r="O667" s="50"/>
      <c r="P667" s="50"/>
      <c r="Q667"/>
      <c r="R667"/>
      <c r="S667" s="40"/>
      <c r="AF667"/>
      <c r="AG667"/>
    </row>
    <row r="668" spans="1:35" ht="15" x14ac:dyDescent="0.25">
      <c r="A668"/>
      <c r="B668"/>
      <c r="C668"/>
      <c r="D668" s="45"/>
      <c r="E668" s="46"/>
      <c r="F668" s="47"/>
      <c r="G668" s="48"/>
      <c r="H668" s="17"/>
      <c r="I668" s="21"/>
      <c r="J668" s="22"/>
      <c r="K668" s="17"/>
      <c r="L668" s="21"/>
      <c r="M668" s="22"/>
      <c r="N668" s="49"/>
      <c r="O668" s="50"/>
      <c r="P668" s="50"/>
      <c r="Q668"/>
      <c r="R668"/>
      <c r="S668" s="40"/>
      <c r="AF668"/>
      <c r="AG668"/>
    </row>
    <row r="669" spans="1:35" ht="15" x14ac:dyDescent="0.25">
      <c r="A669"/>
      <c r="B669"/>
      <c r="C669"/>
      <c r="D669" s="45"/>
      <c r="E669" s="46"/>
      <c r="F669" s="47"/>
      <c r="G669" s="48"/>
      <c r="H669" s="17"/>
      <c r="I669" s="21"/>
      <c r="J669" s="22"/>
      <c r="K669" s="17"/>
      <c r="L669" s="21"/>
      <c r="M669" s="22"/>
      <c r="N669" s="49"/>
      <c r="O669" s="50"/>
      <c r="P669" s="50"/>
      <c r="Q669"/>
      <c r="R669"/>
      <c r="S669" s="40"/>
      <c r="AF669"/>
      <c r="AG669"/>
    </row>
    <row r="670" spans="1:35" ht="15" x14ac:dyDescent="0.25">
      <c r="A670"/>
      <c r="B670"/>
      <c r="C670"/>
      <c r="D670" s="45"/>
      <c r="E670" s="46"/>
      <c r="F670" s="47"/>
      <c r="G670" s="48"/>
      <c r="H670" s="17"/>
      <c r="I670" s="21"/>
      <c r="J670" s="22"/>
      <c r="K670" s="17"/>
      <c r="L670" s="21"/>
      <c r="M670" s="22"/>
      <c r="N670" s="49"/>
      <c r="O670" s="50"/>
      <c r="P670" s="50"/>
      <c r="Q670"/>
      <c r="R670"/>
      <c r="S670" s="40"/>
      <c r="AF670"/>
      <c r="AG670"/>
    </row>
    <row r="671" spans="1:35" s="52" customFormat="1" ht="15" x14ac:dyDescent="0.25">
      <c r="A671" s="44"/>
      <c r="B671" s="44"/>
      <c r="C671" s="44"/>
      <c r="D671" s="45"/>
      <c r="E671" s="46"/>
      <c r="F671" s="47"/>
      <c r="G671" s="48"/>
      <c r="H671" s="46"/>
      <c r="I671" s="47"/>
      <c r="J671" s="48"/>
      <c r="K671" s="46"/>
      <c r="L671" s="47"/>
      <c r="M671" s="48"/>
      <c r="N671" s="49"/>
      <c r="O671" s="50"/>
      <c r="P671" s="50"/>
      <c r="Q671" s="44"/>
      <c r="R671" s="44"/>
      <c r="S671" s="54"/>
      <c r="AD671" s="53"/>
      <c r="AE671" s="53"/>
      <c r="AF671" s="44"/>
      <c r="AG671" s="44"/>
      <c r="AH671" s="53"/>
      <c r="AI671" s="53"/>
    </row>
    <row r="672" spans="1:35" ht="15" x14ac:dyDescent="0.25">
      <c r="A672"/>
      <c r="B672"/>
      <c r="C672"/>
      <c r="D672" s="45"/>
      <c r="E672" s="46"/>
      <c r="F672" s="47"/>
      <c r="G672" s="48"/>
      <c r="H672" s="17"/>
      <c r="I672" s="21"/>
      <c r="J672" s="22"/>
      <c r="K672" s="17"/>
      <c r="L672" s="21"/>
      <c r="M672" s="22"/>
      <c r="N672" s="49"/>
      <c r="O672" s="50"/>
      <c r="P672" s="50"/>
      <c r="Q672"/>
      <c r="R672"/>
      <c r="S672" s="40"/>
      <c r="AF672"/>
      <c r="AG672"/>
    </row>
    <row r="673" spans="1:33" ht="15" x14ac:dyDescent="0.25">
      <c r="A673"/>
      <c r="B673"/>
      <c r="C673"/>
      <c r="D673" s="45"/>
      <c r="E673" s="46"/>
      <c r="F673" s="47"/>
      <c r="G673" s="48"/>
      <c r="H673" s="17"/>
      <c r="I673" s="21"/>
      <c r="J673" s="22"/>
      <c r="K673" s="17"/>
      <c r="L673" s="21"/>
      <c r="M673" s="22"/>
      <c r="N673" s="49"/>
      <c r="O673" s="50"/>
      <c r="P673" s="50"/>
      <c r="Q673"/>
      <c r="R673"/>
      <c r="S673" s="40"/>
      <c r="AF673"/>
      <c r="AG673"/>
    </row>
    <row r="674" spans="1:33" ht="15" x14ac:dyDescent="0.25">
      <c r="A674"/>
      <c r="B674"/>
      <c r="C674"/>
      <c r="D674" s="45"/>
      <c r="E674" s="46"/>
      <c r="F674" s="47"/>
      <c r="G674" s="48"/>
      <c r="H674" s="17"/>
      <c r="I674" s="21"/>
      <c r="J674" s="22"/>
      <c r="K674" s="17"/>
      <c r="L674" s="21"/>
      <c r="M674" s="22"/>
      <c r="N674" s="49"/>
      <c r="O674" s="50"/>
      <c r="P674" s="50"/>
      <c r="Q674"/>
      <c r="R674"/>
      <c r="S674" s="40"/>
      <c r="AF674"/>
      <c r="AG674"/>
    </row>
    <row r="675" spans="1:33" ht="15" x14ac:dyDescent="0.25">
      <c r="A675"/>
      <c r="B675"/>
      <c r="C675"/>
      <c r="D675" s="45"/>
      <c r="E675" s="46"/>
      <c r="F675" s="47"/>
      <c r="G675" s="48"/>
      <c r="H675" s="17"/>
      <c r="I675" s="21"/>
      <c r="J675" s="22"/>
      <c r="K675" s="17"/>
      <c r="L675" s="21"/>
      <c r="M675" s="22"/>
      <c r="N675" s="49"/>
      <c r="O675" s="50"/>
      <c r="P675" s="50"/>
      <c r="Q675"/>
      <c r="R675"/>
      <c r="S675" s="40"/>
      <c r="AF675"/>
      <c r="AG675"/>
    </row>
    <row r="676" spans="1:33" ht="15" x14ac:dyDescent="0.25">
      <c r="A676"/>
      <c r="B676"/>
      <c r="C676"/>
      <c r="D676" s="45"/>
      <c r="E676" s="46"/>
      <c r="F676" s="47"/>
      <c r="G676" s="48"/>
      <c r="H676" s="17"/>
      <c r="I676" s="21"/>
      <c r="J676" s="22"/>
      <c r="K676" s="17"/>
      <c r="L676" s="21"/>
      <c r="M676" s="22"/>
      <c r="N676" s="49"/>
      <c r="O676" s="50"/>
      <c r="P676" s="50"/>
      <c r="Q676"/>
      <c r="R676"/>
      <c r="S676" s="40"/>
      <c r="AF676"/>
      <c r="AG676"/>
    </row>
    <row r="677" spans="1:33" ht="15" x14ac:dyDescent="0.25">
      <c r="A677"/>
      <c r="B677"/>
      <c r="C677"/>
      <c r="D677" s="45"/>
      <c r="E677" s="46"/>
      <c r="F677" s="47"/>
      <c r="G677" s="48"/>
      <c r="H677" s="17"/>
      <c r="I677" s="21"/>
      <c r="J677" s="22"/>
      <c r="K677" s="17"/>
      <c r="L677" s="21"/>
      <c r="M677" s="22"/>
      <c r="N677" s="49"/>
      <c r="O677" s="50"/>
      <c r="P677" s="50"/>
      <c r="Q677"/>
      <c r="R677"/>
      <c r="S677" s="40"/>
      <c r="AF677"/>
      <c r="AG677"/>
    </row>
    <row r="678" spans="1:33" ht="15" x14ac:dyDescent="0.25">
      <c r="A678"/>
      <c r="B678"/>
      <c r="C678"/>
      <c r="D678" s="45"/>
      <c r="E678" s="46"/>
      <c r="F678" s="47"/>
      <c r="G678" s="48"/>
      <c r="H678" s="17"/>
      <c r="I678" s="21"/>
      <c r="J678" s="22"/>
      <c r="K678" s="17"/>
      <c r="L678" s="21"/>
      <c r="M678" s="22"/>
      <c r="N678" s="49"/>
      <c r="O678" s="50"/>
      <c r="P678" s="50"/>
      <c r="Q678"/>
      <c r="R678"/>
      <c r="S678" s="40"/>
      <c r="AF678"/>
      <c r="AG678"/>
    </row>
    <row r="679" spans="1:33" ht="15" x14ac:dyDescent="0.25">
      <c r="A679"/>
      <c r="B679"/>
      <c r="C679"/>
      <c r="D679" s="45"/>
      <c r="E679" s="46"/>
      <c r="F679" s="47"/>
      <c r="G679" s="48"/>
      <c r="H679" s="17"/>
      <c r="I679" s="21"/>
      <c r="J679" s="22"/>
      <c r="K679" s="17"/>
      <c r="L679" s="21"/>
      <c r="M679" s="22"/>
      <c r="N679" s="49"/>
      <c r="O679" s="50"/>
      <c r="P679" s="50"/>
      <c r="Q679"/>
      <c r="R679"/>
      <c r="S679" s="40"/>
      <c r="AF679"/>
      <c r="AG679"/>
    </row>
    <row r="680" spans="1:33" ht="15" x14ac:dyDescent="0.25">
      <c r="A680"/>
      <c r="B680"/>
      <c r="C680"/>
      <c r="D680" s="45"/>
      <c r="E680" s="46"/>
      <c r="F680" s="47"/>
      <c r="G680" s="48"/>
      <c r="H680" s="17"/>
      <c r="I680" s="21"/>
      <c r="J680" s="22"/>
      <c r="K680" s="17"/>
      <c r="L680" s="21"/>
      <c r="M680" s="22"/>
      <c r="N680" s="49"/>
      <c r="O680" s="50"/>
      <c r="P680" s="50"/>
      <c r="Q680"/>
      <c r="R680"/>
      <c r="S680" s="40"/>
      <c r="AF680"/>
      <c r="AG680"/>
    </row>
    <row r="681" spans="1:33" ht="15" x14ac:dyDescent="0.25">
      <c r="A681"/>
      <c r="B681"/>
      <c r="C681"/>
      <c r="D681" s="45"/>
      <c r="E681" s="46"/>
      <c r="F681" s="47"/>
      <c r="G681" s="48"/>
      <c r="H681" s="17"/>
      <c r="I681" s="21"/>
      <c r="J681" s="22"/>
      <c r="K681" s="17"/>
      <c r="L681" s="21"/>
      <c r="M681" s="22"/>
      <c r="N681" s="49"/>
      <c r="O681" s="50"/>
      <c r="P681" s="50"/>
      <c r="Q681"/>
      <c r="R681"/>
      <c r="S681" s="40"/>
      <c r="AF681"/>
      <c r="AG681"/>
    </row>
    <row r="682" spans="1:33" ht="15" x14ac:dyDescent="0.25">
      <c r="A682"/>
      <c r="B682"/>
      <c r="C682"/>
      <c r="D682" s="45"/>
      <c r="E682" s="46"/>
      <c r="F682" s="47"/>
      <c r="G682" s="48"/>
      <c r="H682" s="17"/>
      <c r="I682" s="21"/>
      <c r="J682" s="22"/>
      <c r="K682" s="17"/>
      <c r="L682" s="21"/>
      <c r="M682" s="22"/>
      <c r="N682" s="49"/>
      <c r="O682" s="50"/>
      <c r="P682" s="50"/>
      <c r="Q682"/>
      <c r="R682"/>
      <c r="S682" s="40"/>
      <c r="AF682"/>
      <c r="AG682"/>
    </row>
    <row r="683" spans="1:33" ht="15" x14ac:dyDescent="0.25">
      <c r="A683"/>
      <c r="B683"/>
      <c r="C683"/>
      <c r="D683" s="45"/>
      <c r="E683" s="46"/>
      <c r="F683" s="47"/>
      <c r="G683" s="48"/>
      <c r="H683" s="17"/>
      <c r="I683" s="21"/>
      <c r="J683" s="22"/>
      <c r="K683" s="17"/>
      <c r="L683" s="21"/>
      <c r="M683" s="22"/>
      <c r="N683" s="49"/>
      <c r="O683" s="50"/>
      <c r="P683" s="50"/>
      <c r="Q683"/>
      <c r="R683"/>
      <c r="S683" s="40"/>
      <c r="AF683"/>
      <c r="AG683"/>
    </row>
    <row r="684" spans="1:33" ht="15" x14ac:dyDescent="0.25">
      <c r="A684"/>
      <c r="B684"/>
      <c r="C684"/>
      <c r="D684" s="45"/>
      <c r="E684" s="46"/>
      <c r="F684" s="47"/>
      <c r="G684" s="48"/>
      <c r="H684" s="17"/>
      <c r="I684" s="21"/>
      <c r="J684" s="22"/>
      <c r="K684" s="17"/>
      <c r="L684" s="21"/>
      <c r="M684" s="22"/>
      <c r="N684" s="49"/>
      <c r="O684" s="50"/>
      <c r="P684" s="50"/>
      <c r="Q684"/>
      <c r="R684"/>
      <c r="S684" s="40"/>
      <c r="AF684"/>
      <c r="AG684"/>
    </row>
    <row r="685" spans="1:33" ht="15" x14ac:dyDescent="0.25">
      <c r="A685"/>
      <c r="B685"/>
      <c r="C685"/>
      <c r="D685" s="45"/>
      <c r="E685" s="46"/>
      <c r="F685" s="47"/>
      <c r="G685" s="48"/>
      <c r="H685" s="17"/>
      <c r="I685" s="21"/>
      <c r="J685" s="22"/>
      <c r="K685" s="17"/>
      <c r="L685" s="21"/>
      <c r="M685" s="22"/>
      <c r="N685" s="49"/>
      <c r="O685" s="50"/>
      <c r="P685" s="50"/>
      <c r="Q685"/>
      <c r="R685"/>
      <c r="S685" s="40"/>
      <c r="AF685"/>
      <c r="AG685"/>
    </row>
    <row r="686" spans="1:33" ht="15" x14ac:dyDescent="0.25">
      <c r="A686"/>
      <c r="B686"/>
      <c r="C686"/>
      <c r="D686" s="45"/>
      <c r="E686" s="46"/>
      <c r="F686" s="47"/>
      <c r="G686" s="48"/>
      <c r="H686" s="17"/>
      <c r="I686" s="21"/>
      <c r="J686" s="22"/>
      <c r="K686" s="17"/>
      <c r="L686" s="21"/>
      <c r="M686" s="22"/>
      <c r="N686" s="49"/>
      <c r="O686" s="50"/>
      <c r="P686" s="50"/>
      <c r="Q686"/>
      <c r="R686"/>
      <c r="S686" s="40"/>
      <c r="AF686"/>
      <c r="AG686"/>
    </row>
    <row r="687" spans="1:33" ht="15" x14ac:dyDescent="0.25">
      <c r="A687"/>
      <c r="B687"/>
      <c r="C687"/>
      <c r="D687" s="45"/>
      <c r="E687" s="46"/>
      <c r="F687" s="47"/>
      <c r="G687" s="48"/>
      <c r="H687" s="17"/>
      <c r="I687" s="21"/>
      <c r="J687" s="22"/>
      <c r="K687" s="17"/>
      <c r="L687" s="21"/>
      <c r="M687" s="22"/>
      <c r="N687" s="49"/>
      <c r="O687" s="50"/>
      <c r="P687" s="50"/>
      <c r="Q687"/>
      <c r="R687"/>
      <c r="S687" s="40"/>
      <c r="AF687"/>
      <c r="AG687"/>
    </row>
    <row r="688" spans="1:33" ht="15" x14ac:dyDescent="0.25">
      <c r="A688"/>
      <c r="B688"/>
      <c r="C688"/>
      <c r="D688" s="45"/>
      <c r="E688" s="46"/>
      <c r="F688" s="47"/>
      <c r="G688" s="48"/>
      <c r="H688" s="17"/>
      <c r="I688" s="21"/>
      <c r="J688" s="22"/>
      <c r="K688" s="17"/>
      <c r="L688" s="21"/>
      <c r="M688" s="22"/>
      <c r="N688" s="49"/>
      <c r="O688" s="50"/>
      <c r="P688" s="50"/>
      <c r="Q688"/>
      <c r="R688"/>
      <c r="S688" s="40"/>
      <c r="AF688"/>
      <c r="AG688"/>
    </row>
    <row r="689" spans="1:33" ht="15" x14ac:dyDescent="0.25">
      <c r="A689"/>
      <c r="B689"/>
      <c r="C689"/>
      <c r="D689" s="45"/>
      <c r="E689" s="46"/>
      <c r="F689" s="47"/>
      <c r="G689" s="48"/>
      <c r="H689" s="17"/>
      <c r="I689" s="21"/>
      <c r="J689" s="22"/>
      <c r="K689" s="17"/>
      <c r="L689" s="21"/>
      <c r="M689" s="22"/>
      <c r="N689" s="49"/>
      <c r="O689" s="50"/>
      <c r="P689" s="50"/>
      <c r="Q689"/>
      <c r="R689"/>
      <c r="S689" s="40"/>
      <c r="AF689"/>
      <c r="AG689"/>
    </row>
    <row r="690" spans="1:33" ht="15" x14ac:dyDescent="0.25">
      <c r="A690"/>
      <c r="B690"/>
      <c r="C690"/>
      <c r="D690" s="45"/>
      <c r="E690" s="46"/>
      <c r="F690" s="47"/>
      <c r="G690" s="48"/>
      <c r="H690" s="17"/>
      <c r="I690" s="21"/>
      <c r="J690" s="22"/>
      <c r="K690" s="17"/>
      <c r="L690" s="21"/>
      <c r="M690" s="22"/>
      <c r="N690" s="49"/>
      <c r="O690" s="50"/>
      <c r="P690" s="50"/>
      <c r="Q690"/>
      <c r="R690"/>
      <c r="S690" s="40"/>
      <c r="AF690"/>
      <c r="AG690"/>
    </row>
    <row r="691" spans="1:33" ht="15" x14ac:dyDescent="0.25">
      <c r="A691"/>
      <c r="B691"/>
      <c r="C691"/>
      <c r="D691" s="45"/>
      <c r="E691" s="46"/>
      <c r="F691" s="47"/>
      <c r="G691" s="48"/>
      <c r="H691" s="17"/>
      <c r="I691" s="21"/>
      <c r="J691" s="22"/>
      <c r="K691" s="17"/>
      <c r="L691" s="21"/>
      <c r="M691" s="22"/>
      <c r="N691" s="49"/>
      <c r="O691" s="50"/>
      <c r="P691" s="50"/>
      <c r="Q691"/>
      <c r="R691"/>
      <c r="S691" s="40"/>
      <c r="AF691"/>
      <c r="AG691"/>
    </row>
    <row r="692" spans="1:33" ht="15" x14ac:dyDescent="0.25">
      <c r="A692"/>
      <c r="B692"/>
      <c r="C692"/>
      <c r="D692" s="45"/>
      <c r="E692" s="46"/>
      <c r="F692" s="47"/>
      <c r="G692" s="48"/>
      <c r="H692" s="17"/>
      <c r="I692" s="21"/>
      <c r="J692" s="22"/>
      <c r="K692" s="17"/>
      <c r="L692" s="21"/>
      <c r="M692" s="22"/>
      <c r="N692" s="49"/>
      <c r="O692" s="50"/>
      <c r="P692" s="50"/>
      <c r="Q692"/>
      <c r="R692"/>
      <c r="S692" s="40"/>
      <c r="AF692"/>
      <c r="AG692"/>
    </row>
    <row r="693" spans="1:33" ht="15" x14ac:dyDescent="0.25">
      <c r="A693"/>
      <c r="B693"/>
      <c r="C693"/>
      <c r="D693" s="45"/>
      <c r="E693" s="46"/>
      <c r="F693" s="47"/>
      <c r="G693" s="48"/>
      <c r="H693" s="17"/>
      <c r="I693" s="21"/>
      <c r="J693" s="22"/>
      <c r="K693" s="17"/>
      <c r="L693" s="21"/>
      <c r="M693" s="22"/>
      <c r="N693" s="49"/>
      <c r="O693" s="50"/>
      <c r="P693" s="50"/>
      <c r="Q693"/>
      <c r="R693"/>
      <c r="S693" s="40"/>
      <c r="AF693"/>
      <c r="AG693"/>
    </row>
    <row r="694" spans="1:33" ht="15" x14ac:dyDescent="0.25">
      <c r="A694"/>
      <c r="B694"/>
      <c r="C694"/>
      <c r="D694" s="45"/>
      <c r="E694" s="46"/>
      <c r="F694" s="47"/>
      <c r="G694" s="48"/>
      <c r="H694" s="17"/>
      <c r="I694" s="21"/>
      <c r="J694" s="22"/>
      <c r="K694" s="17"/>
      <c r="L694" s="21"/>
      <c r="M694" s="22"/>
      <c r="N694" s="49"/>
      <c r="O694" s="50"/>
      <c r="P694" s="50"/>
      <c r="Q694"/>
      <c r="R694"/>
      <c r="S694" s="40"/>
      <c r="AF694"/>
      <c r="AG694"/>
    </row>
    <row r="695" spans="1:33" ht="15" x14ac:dyDescent="0.25">
      <c r="A695"/>
      <c r="B695"/>
      <c r="C695"/>
      <c r="D695" s="45"/>
      <c r="E695" s="46"/>
      <c r="F695" s="47"/>
      <c r="G695" s="48"/>
      <c r="H695" s="17"/>
      <c r="I695" s="21"/>
      <c r="J695" s="22"/>
      <c r="K695" s="17"/>
      <c r="L695" s="21"/>
      <c r="M695" s="22"/>
      <c r="N695" s="49"/>
      <c r="O695" s="50"/>
      <c r="P695" s="50"/>
      <c r="Q695"/>
      <c r="R695"/>
      <c r="S695" s="40"/>
      <c r="AF695"/>
      <c r="AG695"/>
    </row>
    <row r="696" spans="1:33" ht="15" x14ac:dyDescent="0.25">
      <c r="A696"/>
      <c r="B696"/>
      <c r="C696"/>
      <c r="D696" s="45"/>
      <c r="E696" s="46"/>
      <c r="F696" s="47"/>
      <c r="G696" s="48"/>
      <c r="H696" s="17"/>
      <c r="I696" s="21"/>
      <c r="J696" s="22"/>
      <c r="K696" s="17"/>
      <c r="L696" s="21"/>
      <c r="M696" s="22"/>
      <c r="N696" s="49"/>
      <c r="O696" s="50"/>
      <c r="P696" s="50"/>
      <c r="Q696"/>
      <c r="R696"/>
      <c r="S696" s="40"/>
      <c r="AF696"/>
      <c r="AG696"/>
    </row>
    <row r="697" spans="1:33" ht="15" x14ac:dyDescent="0.25">
      <c r="A697"/>
      <c r="B697"/>
      <c r="C697"/>
      <c r="D697" s="45"/>
      <c r="E697" s="46"/>
      <c r="F697" s="47"/>
      <c r="G697" s="48"/>
      <c r="H697" s="17"/>
      <c r="I697" s="21"/>
      <c r="J697" s="22"/>
      <c r="K697" s="17"/>
      <c r="L697" s="21"/>
      <c r="M697" s="22"/>
      <c r="N697" s="49"/>
      <c r="O697" s="50"/>
      <c r="P697" s="50"/>
      <c r="Q697"/>
      <c r="R697"/>
      <c r="S697" s="40"/>
      <c r="AF697"/>
      <c r="AG697"/>
    </row>
    <row r="698" spans="1:33" ht="15" x14ac:dyDescent="0.25">
      <c r="A698"/>
      <c r="B698"/>
      <c r="C698"/>
      <c r="D698" s="45"/>
      <c r="E698" s="46"/>
      <c r="F698" s="47"/>
      <c r="G698" s="48"/>
      <c r="H698" s="17"/>
      <c r="I698" s="21"/>
      <c r="J698" s="22"/>
      <c r="K698" s="17"/>
      <c r="L698" s="21"/>
      <c r="M698" s="22"/>
      <c r="N698" s="49"/>
      <c r="O698" s="50"/>
      <c r="P698" s="50"/>
      <c r="Q698"/>
      <c r="R698"/>
      <c r="S698" s="40"/>
      <c r="AF698"/>
      <c r="AG698"/>
    </row>
    <row r="699" spans="1:33" ht="15" x14ac:dyDescent="0.25">
      <c r="A699"/>
      <c r="B699"/>
      <c r="C699"/>
      <c r="D699" s="45"/>
      <c r="E699" s="46"/>
      <c r="F699" s="47"/>
      <c r="G699" s="48"/>
      <c r="H699" s="17"/>
      <c r="I699" s="21"/>
      <c r="J699" s="22"/>
      <c r="K699" s="17"/>
      <c r="L699" s="21"/>
      <c r="M699" s="22"/>
      <c r="N699" s="49"/>
      <c r="O699" s="50"/>
      <c r="P699" s="50"/>
      <c r="Q699"/>
      <c r="R699"/>
      <c r="S699" s="40"/>
      <c r="AF699"/>
      <c r="AG699"/>
    </row>
    <row r="700" spans="1:33" ht="15" x14ac:dyDescent="0.25">
      <c r="A700"/>
      <c r="B700"/>
      <c r="C700"/>
      <c r="D700" s="45"/>
      <c r="E700" s="46"/>
      <c r="F700" s="47"/>
      <c r="G700" s="48"/>
      <c r="H700" s="17"/>
      <c r="I700" s="21"/>
      <c r="J700" s="22"/>
      <c r="K700" s="17"/>
      <c r="L700" s="21"/>
      <c r="M700" s="22"/>
      <c r="N700" s="49"/>
      <c r="O700" s="50"/>
      <c r="P700" s="50"/>
      <c r="Q700"/>
      <c r="R700"/>
      <c r="S700" s="40"/>
      <c r="AF700"/>
      <c r="AG700"/>
    </row>
    <row r="701" spans="1:33" ht="15" x14ac:dyDescent="0.25">
      <c r="A701"/>
      <c r="B701"/>
      <c r="C701"/>
      <c r="D701" s="45"/>
      <c r="E701" s="46"/>
      <c r="F701" s="47"/>
      <c r="G701" s="48"/>
      <c r="H701" s="17"/>
      <c r="I701" s="21"/>
      <c r="J701" s="22"/>
      <c r="K701" s="17"/>
      <c r="L701" s="21"/>
      <c r="M701" s="22"/>
      <c r="N701" s="49"/>
      <c r="O701" s="50"/>
      <c r="P701" s="50"/>
      <c r="Q701"/>
      <c r="R701"/>
      <c r="S701" s="40"/>
      <c r="AF701"/>
      <c r="AG701"/>
    </row>
    <row r="702" spans="1:33" ht="15" x14ac:dyDescent="0.25">
      <c r="A702"/>
      <c r="B702"/>
      <c r="C702"/>
      <c r="D702" s="45"/>
      <c r="E702" s="46"/>
      <c r="F702" s="47"/>
      <c r="G702" s="48"/>
      <c r="H702" s="17"/>
      <c r="I702" s="21"/>
      <c r="J702" s="22"/>
      <c r="K702" s="17"/>
      <c r="L702" s="21"/>
      <c r="M702" s="22"/>
      <c r="N702" s="49"/>
      <c r="O702" s="50"/>
      <c r="P702" s="50"/>
      <c r="Q702"/>
      <c r="R702"/>
      <c r="S702" s="40"/>
      <c r="AF702"/>
      <c r="AG702"/>
    </row>
    <row r="703" spans="1:33" ht="15" x14ac:dyDescent="0.25">
      <c r="A703"/>
      <c r="B703"/>
      <c r="C703"/>
      <c r="D703" s="45"/>
      <c r="E703" s="46"/>
      <c r="F703" s="47"/>
      <c r="G703" s="48"/>
      <c r="H703" s="17"/>
      <c r="I703" s="21"/>
      <c r="J703" s="22"/>
      <c r="K703" s="17"/>
      <c r="L703" s="21"/>
      <c r="M703" s="22"/>
      <c r="N703" s="49"/>
      <c r="O703" s="50"/>
      <c r="P703" s="50"/>
      <c r="Q703"/>
      <c r="R703"/>
      <c r="S703" s="40"/>
      <c r="AF703"/>
      <c r="AG703"/>
    </row>
    <row r="704" spans="1:33" ht="15" x14ac:dyDescent="0.25">
      <c r="A704"/>
      <c r="B704"/>
      <c r="C704"/>
      <c r="D704" s="45"/>
      <c r="E704" s="46"/>
      <c r="F704" s="47"/>
      <c r="G704" s="48"/>
      <c r="H704" s="17"/>
      <c r="I704" s="21"/>
      <c r="J704" s="22"/>
      <c r="K704" s="17"/>
      <c r="L704" s="21"/>
      <c r="M704" s="22"/>
      <c r="N704" s="49"/>
      <c r="O704" s="50"/>
      <c r="P704" s="50"/>
      <c r="Q704"/>
      <c r="R704"/>
      <c r="S704" s="40"/>
      <c r="AF704"/>
      <c r="AG704"/>
    </row>
    <row r="705" spans="1:33" ht="15" x14ac:dyDescent="0.25">
      <c r="A705"/>
      <c r="B705"/>
      <c r="C705"/>
      <c r="D705" s="45"/>
      <c r="E705" s="46"/>
      <c r="F705" s="47"/>
      <c r="G705" s="48"/>
      <c r="H705" s="17"/>
      <c r="I705" s="21"/>
      <c r="J705" s="22"/>
      <c r="K705" s="17"/>
      <c r="L705" s="21"/>
      <c r="M705" s="22"/>
      <c r="N705" s="49"/>
      <c r="O705" s="50"/>
      <c r="P705" s="50"/>
      <c r="Q705"/>
      <c r="R705"/>
      <c r="S705" s="40"/>
      <c r="AF705"/>
      <c r="AG705"/>
    </row>
    <row r="706" spans="1:33" ht="15" x14ac:dyDescent="0.25">
      <c r="A706"/>
      <c r="B706"/>
      <c r="C706"/>
      <c r="D706" s="45"/>
      <c r="E706" s="46"/>
      <c r="F706" s="47"/>
      <c r="G706" s="48"/>
      <c r="H706" s="17"/>
      <c r="I706" s="21"/>
      <c r="J706" s="22"/>
      <c r="K706" s="17"/>
      <c r="L706" s="21"/>
      <c r="M706" s="22"/>
      <c r="N706" s="49"/>
      <c r="O706" s="50"/>
      <c r="P706" s="50"/>
      <c r="Q706"/>
      <c r="R706"/>
      <c r="S706" s="40"/>
      <c r="AF706"/>
      <c r="AG706"/>
    </row>
    <row r="707" spans="1:33" ht="15" x14ac:dyDescent="0.25">
      <c r="A707"/>
      <c r="B707"/>
      <c r="C707"/>
      <c r="D707" s="45"/>
      <c r="E707" s="46"/>
      <c r="F707" s="47"/>
      <c r="G707" s="48"/>
      <c r="H707" s="17"/>
      <c r="I707" s="21"/>
      <c r="J707" s="22"/>
      <c r="K707" s="17"/>
      <c r="L707" s="21"/>
      <c r="M707" s="22"/>
      <c r="N707" s="49"/>
      <c r="O707" s="50"/>
      <c r="P707" s="50"/>
      <c r="Q707"/>
      <c r="R707"/>
      <c r="S707" s="40"/>
      <c r="AF707"/>
      <c r="AG707"/>
    </row>
    <row r="708" spans="1:33" ht="15" x14ac:dyDescent="0.25">
      <c r="A708"/>
      <c r="B708"/>
      <c r="C708"/>
      <c r="D708" s="45"/>
      <c r="E708" s="46"/>
      <c r="F708" s="47"/>
      <c r="G708" s="48"/>
      <c r="H708" s="17"/>
      <c r="I708" s="21"/>
      <c r="J708" s="22"/>
      <c r="K708" s="17"/>
      <c r="L708" s="21"/>
      <c r="M708" s="22"/>
      <c r="N708" s="49"/>
      <c r="O708" s="50"/>
      <c r="P708" s="50"/>
      <c r="Q708"/>
      <c r="R708"/>
      <c r="S708" s="40"/>
      <c r="AF708"/>
      <c r="AG708"/>
    </row>
    <row r="709" spans="1:33" ht="15" x14ac:dyDescent="0.25">
      <c r="A709"/>
      <c r="B709"/>
      <c r="C709"/>
      <c r="D709" s="45"/>
      <c r="E709" s="46"/>
      <c r="F709" s="47"/>
      <c r="G709" s="48"/>
      <c r="H709" s="17"/>
      <c r="I709" s="21"/>
      <c r="J709" s="22"/>
      <c r="K709" s="17"/>
      <c r="L709" s="21"/>
      <c r="M709" s="22"/>
      <c r="N709" s="49"/>
      <c r="O709" s="50"/>
      <c r="P709" s="50"/>
      <c r="Q709"/>
      <c r="R709"/>
      <c r="S709" s="40"/>
      <c r="AF709"/>
      <c r="AG709"/>
    </row>
    <row r="710" spans="1:33" ht="15" x14ac:dyDescent="0.25">
      <c r="A710"/>
      <c r="B710"/>
      <c r="C710"/>
      <c r="D710" s="45"/>
      <c r="E710" s="46"/>
      <c r="F710" s="47"/>
      <c r="G710" s="48"/>
      <c r="H710" s="17"/>
      <c r="I710" s="21"/>
      <c r="J710" s="22"/>
      <c r="K710" s="17"/>
      <c r="L710" s="21"/>
      <c r="M710" s="22"/>
      <c r="N710" s="49"/>
      <c r="O710" s="50"/>
      <c r="P710" s="50"/>
      <c r="Q710"/>
      <c r="R710"/>
      <c r="S710" s="40"/>
      <c r="AF710"/>
      <c r="AG710"/>
    </row>
    <row r="711" spans="1:33" ht="15" x14ac:dyDescent="0.25">
      <c r="A711"/>
      <c r="B711"/>
      <c r="C711"/>
      <c r="D711" s="45"/>
      <c r="E711" s="46"/>
      <c r="F711" s="47"/>
      <c r="G711" s="48"/>
      <c r="H711" s="17"/>
      <c r="I711" s="21"/>
      <c r="J711" s="22"/>
      <c r="K711" s="17"/>
      <c r="L711" s="21"/>
      <c r="M711" s="22"/>
      <c r="N711" s="49"/>
      <c r="O711" s="50"/>
      <c r="P711" s="50"/>
      <c r="Q711"/>
      <c r="R711"/>
      <c r="S711" s="40"/>
      <c r="AF711"/>
      <c r="AG711"/>
    </row>
    <row r="712" spans="1:33" ht="15" x14ac:dyDescent="0.25">
      <c r="A712"/>
      <c r="B712"/>
      <c r="C712"/>
      <c r="D712" s="45"/>
      <c r="E712" s="46"/>
      <c r="F712" s="47"/>
      <c r="G712" s="48"/>
      <c r="H712" s="17"/>
      <c r="I712" s="21"/>
      <c r="J712" s="22"/>
      <c r="K712" s="17"/>
      <c r="L712" s="21"/>
      <c r="M712" s="22"/>
      <c r="N712" s="49"/>
      <c r="O712" s="50"/>
      <c r="P712" s="50"/>
      <c r="Q712"/>
      <c r="R712"/>
      <c r="S712" s="40"/>
      <c r="AF712"/>
      <c r="AG712"/>
    </row>
    <row r="713" spans="1:33" ht="15" x14ac:dyDescent="0.25">
      <c r="A713"/>
      <c r="B713"/>
      <c r="C713"/>
      <c r="D713" s="45"/>
      <c r="E713" s="46"/>
      <c r="F713" s="47"/>
      <c r="G713" s="48"/>
      <c r="H713" s="17"/>
      <c r="I713" s="21"/>
      <c r="J713" s="22"/>
      <c r="K713" s="17"/>
      <c r="L713" s="21"/>
      <c r="M713" s="22"/>
      <c r="N713" s="49"/>
      <c r="O713" s="50"/>
      <c r="P713" s="50"/>
      <c r="Q713"/>
      <c r="R713"/>
      <c r="S713" s="40"/>
      <c r="AF713"/>
      <c r="AG713"/>
    </row>
    <row r="714" spans="1:33" ht="15" x14ac:dyDescent="0.25">
      <c r="A714"/>
      <c r="B714"/>
      <c r="C714"/>
      <c r="D714" s="45"/>
      <c r="E714" s="46"/>
      <c r="F714" s="47"/>
      <c r="G714" s="48"/>
      <c r="H714" s="17"/>
      <c r="I714" s="21"/>
      <c r="J714" s="22"/>
      <c r="K714" s="17"/>
      <c r="L714" s="21"/>
      <c r="M714" s="22"/>
      <c r="N714" s="49"/>
      <c r="O714" s="50"/>
      <c r="P714" s="50"/>
      <c r="Q714"/>
      <c r="R714"/>
      <c r="S714" s="40"/>
      <c r="AF714"/>
      <c r="AG714"/>
    </row>
    <row r="715" spans="1:33" ht="15" x14ac:dyDescent="0.25">
      <c r="A715"/>
      <c r="B715"/>
      <c r="C715"/>
      <c r="D715" s="45"/>
      <c r="E715" s="46"/>
      <c r="F715" s="47"/>
      <c r="G715" s="48"/>
      <c r="H715" s="17"/>
      <c r="I715" s="21"/>
      <c r="J715" s="22"/>
      <c r="K715" s="17"/>
      <c r="L715" s="21"/>
      <c r="M715" s="22"/>
      <c r="N715" s="49"/>
      <c r="O715" s="50"/>
      <c r="P715" s="50"/>
      <c r="Q715"/>
      <c r="R715"/>
      <c r="S715" s="40"/>
      <c r="AF715"/>
      <c r="AG715"/>
    </row>
    <row r="716" spans="1:33" ht="15" x14ac:dyDescent="0.25">
      <c r="A716"/>
      <c r="B716"/>
      <c r="C716"/>
      <c r="D716" s="45"/>
      <c r="E716" s="46"/>
      <c r="F716" s="47"/>
      <c r="G716" s="48"/>
      <c r="H716" s="17"/>
      <c r="I716" s="21"/>
      <c r="J716" s="22"/>
      <c r="K716" s="17"/>
      <c r="L716" s="21"/>
      <c r="M716" s="22"/>
      <c r="N716" s="49"/>
      <c r="O716" s="50"/>
      <c r="P716" s="50"/>
      <c r="Q716"/>
      <c r="R716"/>
      <c r="S716" s="40"/>
      <c r="AF716"/>
      <c r="AG716"/>
    </row>
    <row r="717" spans="1:33" ht="15" x14ac:dyDescent="0.25">
      <c r="A717"/>
      <c r="B717"/>
      <c r="C717"/>
      <c r="D717" s="45"/>
      <c r="E717" s="46"/>
      <c r="F717" s="47"/>
      <c r="G717" s="48"/>
      <c r="H717" s="17"/>
      <c r="I717" s="21"/>
      <c r="J717" s="22"/>
      <c r="K717" s="17"/>
      <c r="L717" s="21"/>
      <c r="M717" s="22"/>
      <c r="N717" s="49"/>
      <c r="O717" s="50"/>
      <c r="P717" s="50"/>
      <c r="Q717"/>
      <c r="R717"/>
      <c r="S717" s="40"/>
      <c r="AF717"/>
      <c r="AG717"/>
    </row>
    <row r="718" spans="1:33" ht="15" x14ac:dyDescent="0.25">
      <c r="A718"/>
      <c r="B718"/>
      <c r="C718"/>
      <c r="D718" s="45"/>
      <c r="E718" s="46"/>
      <c r="F718" s="47"/>
      <c r="G718" s="48"/>
      <c r="H718" s="17"/>
      <c r="I718" s="21"/>
      <c r="J718" s="22"/>
      <c r="K718" s="17"/>
      <c r="L718" s="21"/>
      <c r="M718" s="22"/>
      <c r="N718" s="49"/>
      <c r="O718" s="50"/>
      <c r="P718" s="50"/>
      <c r="Q718"/>
      <c r="R718"/>
      <c r="S718" s="40"/>
      <c r="AF718"/>
      <c r="AG718"/>
    </row>
    <row r="719" spans="1:33" ht="15" x14ac:dyDescent="0.25">
      <c r="A719"/>
      <c r="B719"/>
      <c r="C719"/>
      <c r="D719" s="45"/>
      <c r="E719" s="46"/>
      <c r="F719" s="47"/>
      <c r="G719" s="48"/>
      <c r="H719" s="17"/>
      <c r="I719" s="21"/>
      <c r="J719" s="22"/>
      <c r="K719" s="17"/>
      <c r="L719" s="21"/>
      <c r="M719" s="22"/>
      <c r="N719" s="49"/>
      <c r="O719" s="50"/>
      <c r="P719" s="50"/>
      <c r="Q719"/>
      <c r="R719"/>
      <c r="S719" s="40"/>
      <c r="AF719"/>
      <c r="AG719"/>
    </row>
    <row r="720" spans="1:33" ht="15" x14ac:dyDescent="0.25">
      <c r="A720"/>
      <c r="B720"/>
      <c r="C720"/>
      <c r="D720" s="45"/>
      <c r="E720" s="46"/>
      <c r="F720" s="47"/>
      <c r="G720" s="48"/>
      <c r="H720" s="17"/>
      <c r="I720" s="21"/>
      <c r="J720" s="22"/>
      <c r="K720" s="17"/>
      <c r="L720" s="21"/>
      <c r="M720" s="22"/>
      <c r="N720" s="49"/>
      <c r="O720" s="50"/>
      <c r="P720" s="50"/>
      <c r="Q720"/>
      <c r="R720"/>
      <c r="S720" s="40"/>
      <c r="AF720"/>
      <c r="AG720"/>
    </row>
    <row r="721" spans="1:33" ht="15" x14ac:dyDescent="0.25">
      <c r="A721"/>
      <c r="B721"/>
      <c r="C721"/>
      <c r="D721" s="45"/>
      <c r="E721" s="46"/>
      <c r="F721" s="47"/>
      <c r="G721" s="48"/>
      <c r="H721" s="17"/>
      <c r="I721" s="21"/>
      <c r="J721" s="22"/>
      <c r="K721" s="17"/>
      <c r="L721" s="21"/>
      <c r="M721" s="22"/>
      <c r="N721" s="49"/>
      <c r="O721" s="50"/>
      <c r="P721" s="50"/>
      <c r="Q721"/>
      <c r="R721"/>
      <c r="S721" s="40"/>
      <c r="AF721"/>
      <c r="AG721"/>
    </row>
    <row r="722" spans="1:33" ht="15" x14ac:dyDescent="0.25">
      <c r="A722"/>
      <c r="B722"/>
      <c r="C722"/>
      <c r="D722" s="45"/>
      <c r="E722" s="46"/>
      <c r="F722" s="47"/>
      <c r="G722" s="48"/>
      <c r="H722" s="17"/>
      <c r="I722" s="21"/>
      <c r="J722" s="22"/>
      <c r="K722" s="17"/>
      <c r="L722" s="21"/>
      <c r="M722" s="22"/>
      <c r="N722" s="49"/>
      <c r="O722" s="50"/>
      <c r="P722" s="50"/>
      <c r="Q722"/>
      <c r="R722"/>
      <c r="S722" s="40"/>
      <c r="AF722"/>
      <c r="AG722"/>
    </row>
    <row r="723" spans="1:33" ht="15" x14ac:dyDescent="0.25">
      <c r="A723"/>
      <c r="B723"/>
      <c r="C723"/>
      <c r="D723" s="45"/>
      <c r="E723" s="46"/>
      <c r="F723" s="47"/>
      <c r="G723" s="48"/>
      <c r="H723" s="17"/>
      <c r="I723" s="21"/>
      <c r="J723" s="22"/>
      <c r="K723" s="17"/>
      <c r="L723" s="21"/>
      <c r="M723" s="22"/>
      <c r="N723" s="49"/>
      <c r="O723" s="50"/>
      <c r="P723" s="50"/>
      <c r="Q723"/>
      <c r="R723"/>
      <c r="S723" s="40"/>
      <c r="AF723"/>
      <c r="AG723"/>
    </row>
    <row r="724" spans="1:33" ht="15" x14ac:dyDescent="0.25">
      <c r="A724"/>
      <c r="B724"/>
      <c r="C724"/>
      <c r="D724" s="45"/>
      <c r="E724" s="46"/>
      <c r="F724" s="47"/>
      <c r="G724" s="48"/>
      <c r="H724" s="17"/>
      <c r="I724" s="21"/>
      <c r="J724" s="22"/>
      <c r="K724" s="17"/>
      <c r="L724" s="21"/>
      <c r="M724" s="22"/>
      <c r="N724" s="49"/>
      <c r="O724" s="50"/>
      <c r="P724" s="50"/>
      <c r="Q724"/>
      <c r="R724"/>
      <c r="S724" s="40"/>
      <c r="AF724"/>
      <c r="AG724"/>
    </row>
    <row r="725" spans="1:33" ht="15" x14ac:dyDescent="0.25">
      <c r="A725"/>
      <c r="B725"/>
      <c r="C725"/>
      <c r="D725" s="45"/>
      <c r="E725" s="46"/>
      <c r="F725" s="47"/>
      <c r="G725" s="48"/>
      <c r="H725" s="17"/>
      <c r="I725" s="21"/>
      <c r="J725" s="22"/>
      <c r="K725" s="17"/>
      <c r="L725" s="21"/>
      <c r="M725" s="22"/>
      <c r="N725" s="49"/>
      <c r="O725" s="50"/>
      <c r="P725" s="50"/>
      <c r="Q725"/>
      <c r="R725"/>
      <c r="S725" s="40"/>
      <c r="AF725"/>
      <c r="AG725"/>
    </row>
    <row r="726" spans="1:33" ht="15" x14ac:dyDescent="0.25">
      <c r="A726"/>
      <c r="B726"/>
      <c r="C726"/>
      <c r="D726" s="45"/>
      <c r="E726" s="46"/>
      <c r="F726" s="47"/>
      <c r="G726" s="48"/>
      <c r="H726" s="17"/>
      <c r="I726" s="21"/>
      <c r="J726" s="22"/>
      <c r="K726" s="17"/>
      <c r="L726" s="21"/>
      <c r="M726" s="22"/>
      <c r="N726" s="49"/>
      <c r="O726" s="50"/>
      <c r="P726" s="50"/>
      <c r="Q726"/>
      <c r="R726"/>
      <c r="S726" s="40"/>
      <c r="AF726"/>
      <c r="AG726"/>
    </row>
    <row r="727" spans="1:33" ht="15" x14ac:dyDescent="0.25">
      <c r="A727"/>
      <c r="B727"/>
      <c r="C727"/>
      <c r="D727" s="45"/>
      <c r="E727" s="46"/>
      <c r="F727" s="47"/>
      <c r="G727" s="48"/>
      <c r="H727" s="17"/>
      <c r="I727" s="21"/>
      <c r="J727" s="22"/>
      <c r="K727" s="17"/>
      <c r="L727" s="21"/>
      <c r="M727" s="22"/>
      <c r="N727" s="49"/>
      <c r="O727" s="50"/>
      <c r="P727" s="50"/>
      <c r="Q727"/>
      <c r="R727"/>
      <c r="S727" s="40"/>
      <c r="AF727"/>
      <c r="AG727"/>
    </row>
    <row r="728" spans="1:33" ht="15" x14ac:dyDescent="0.25">
      <c r="A728"/>
      <c r="B728"/>
      <c r="C728"/>
      <c r="D728" s="45"/>
      <c r="E728" s="46"/>
      <c r="F728" s="47"/>
      <c r="G728" s="48"/>
      <c r="H728" s="17"/>
      <c r="I728" s="21"/>
      <c r="J728" s="22"/>
      <c r="K728" s="17"/>
      <c r="L728" s="21"/>
      <c r="M728" s="22"/>
      <c r="N728" s="49"/>
      <c r="O728" s="50"/>
      <c r="P728" s="50"/>
      <c r="Q728"/>
      <c r="R728"/>
      <c r="S728" s="40"/>
      <c r="AF728"/>
      <c r="AG728"/>
    </row>
    <row r="729" spans="1:33" ht="15" x14ac:dyDescent="0.25">
      <c r="A729"/>
      <c r="B729"/>
      <c r="C729"/>
      <c r="D729" s="45"/>
      <c r="E729" s="46"/>
      <c r="F729" s="47"/>
      <c r="G729" s="48"/>
      <c r="H729" s="17"/>
      <c r="I729" s="21"/>
      <c r="J729" s="22"/>
      <c r="K729" s="17"/>
      <c r="L729" s="21"/>
      <c r="M729" s="22"/>
      <c r="N729" s="49"/>
      <c r="O729" s="50"/>
      <c r="P729" s="50"/>
      <c r="Q729"/>
      <c r="R729"/>
      <c r="S729" s="40"/>
      <c r="AF729"/>
      <c r="AG729"/>
    </row>
    <row r="730" spans="1:33" ht="15" x14ac:dyDescent="0.25">
      <c r="A730"/>
      <c r="B730"/>
      <c r="C730"/>
      <c r="D730" s="45"/>
      <c r="E730" s="46"/>
      <c r="F730" s="47"/>
      <c r="G730" s="48"/>
      <c r="H730" s="17"/>
      <c r="I730" s="21"/>
      <c r="J730" s="22"/>
      <c r="K730" s="17"/>
      <c r="L730" s="21"/>
      <c r="M730" s="22"/>
      <c r="N730" s="49"/>
      <c r="O730" s="50"/>
      <c r="P730" s="50"/>
      <c r="Q730"/>
      <c r="R730"/>
      <c r="S730" s="40"/>
      <c r="AF730"/>
      <c r="AG730"/>
    </row>
    <row r="731" spans="1:33" ht="15" x14ac:dyDescent="0.25">
      <c r="A731"/>
      <c r="B731"/>
      <c r="C731"/>
      <c r="D731" s="45"/>
      <c r="E731" s="46"/>
      <c r="F731" s="47"/>
      <c r="G731" s="48"/>
      <c r="H731" s="17"/>
      <c r="I731" s="21"/>
      <c r="J731" s="22"/>
      <c r="K731" s="17"/>
      <c r="L731" s="21"/>
      <c r="M731" s="22"/>
      <c r="N731" s="49"/>
      <c r="O731" s="50"/>
      <c r="P731" s="50"/>
      <c r="Q731"/>
      <c r="R731"/>
      <c r="S731" s="40"/>
      <c r="AF731"/>
      <c r="AG731"/>
    </row>
    <row r="732" spans="1:33" ht="15" x14ac:dyDescent="0.25">
      <c r="A732"/>
      <c r="B732"/>
      <c r="C732"/>
      <c r="D732" s="45"/>
      <c r="E732" s="46"/>
      <c r="F732" s="47"/>
      <c r="G732" s="48"/>
      <c r="H732" s="17"/>
      <c r="I732" s="21"/>
      <c r="J732" s="22"/>
      <c r="K732" s="17"/>
      <c r="L732" s="21"/>
      <c r="M732" s="22"/>
      <c r="N732" s="49"/>
      <c r="O732" s="50"/>
      <c r="P732" s="50"/>
      <c r="Q732"/>
      <c r="R732"/>
      <c r="S732" s="40"/>
      <c r="AF732"/>
      <c r="AG732"/>
    </row>
    <row r="733" spans="1:33" ht="15" x14ac:dyDescent="0.25">
      <c r="A733"/>
      <c r="B733"/>
      <c r="C733"/>
      <c r="D733" s="45"/>
      <c r="E733" s="46"/>
      <c r="F733" s="47"/>
      <c r="G733" s="48"/>
      <c r="H733" s="17"/>
      <c r="I733" s="21"/>
      <c r="J733" s="22"/>
      <c r="K733" s="17"/>
      <c r="L733" s="21"/>
      <c r="M733" s="22"/>
      <c r="N733" s="49"/>
      <c r="O733" s="50"/>
      <c r="P733" s="50"/>
      <c r="Q733"/>
      <c r="R733"/>
      <c r="S733" s="40"/>
      <c r="AF733"/>
      <c r="AG733"/>
    </row>
    <row r="734" spans="1:33" ht="15" x14ac:dyDescent="0.25">
      <c r="A734"/>
      <c r="B734"/>
      <c r="C734"/>
      <c r="D734" s="45"/>
      <c r="E734" s="46"/>
      <c r="F734" s="47"/>
      <c r="G734" s="48"/>
      <c r="H734" s="17"/>
      <c r="I734" s="21"/>
      <c r="J734" s="22"/>
      <c r="K734" s="17"/>
      <c r="L734" s="21"/>
      <c r="M734" s="22"/>
      <c r="N734" s="49"/>
      <c r="O734" s="50"/>
      <c r="P734" s="50"/>
      <c r="Q734"/>
      <c r="R734"/>
      <c r="S734" s="40"/>
      <c r="AF734"/>
      <c r="AG734"/>
    </row>
    <row r="735" spans="1:33" ht="15" x14ac:dyDescent="0.25">
      <c r="A735"/>
      <c r="B735"/>
      <c r="C735"/>
      <c r="D735" s="45"/>
      <c r="E735" s="46"/>
      <c r="F735" s="47"/>
      <c r="G735" s="48"/>
      <c r="H735" s="17"/>
      <c r="I735" s="21"/>
      <c r="J735" s="22"/>
      <c r="K735" s="17"/>
      <c r="L735" s="21"/>
      <c r="M735" s="22"/>
      <c r="N735" s="49"/>
      <c r="O735" s="50"/>
      <c r="P735" s="50"/>
      <c r="Q735"/>
      <c r="R735"/>
      <c r="S735" s="40"/>
      <c r="AF735"/>
      <c r="AG735"/>
    </row>
    <row r="736" spans="1:33" ht="15" x14ac:dyDescent="0.25">
      <c r="A736"/>
      <c r="B736"/>
      <c r="C736"/>
      <c r="D736" s="45"/>
      <c r="E736" s="46"/>
      <c r="F736" s="47"/>
      <c r="G736" s="48"/>
      <c r="H736" s="17"/>
      <c r="I736" s="21"/>
      <c r="J736" s="22"/>
      <c r="K736" s="17"/>
      <c r="L736" s="21"/>
      <c r="M736" s="22"/>
      <c r="N736" s="49"/>
      <c r="O736" s="50"/>
      <c r="P736" s="50"/>
      <c r="Q736"/>
      <c r="R736"/>
      <c r="S736" s="40"/>
      <c r="AF736"/>
      <c r="AG736"/>
    </row>
    <row r="737" spans="1:33" ht="15" x14ac:dyDescent="0.25">
      <c r="A737"/>
      <c r="B737"/>
      <c r="C737"/>
      <c r="D737" s="45"/>
      <c r="E737" s="46"/>
      <c r="F737" s="47"/>
      <c r="G737" s="48"/>
      <c r="H737" s="17"/>
      <c r="I737" s="21"/>
      <c r="J737" s="22"/>
      <c r="K737" s="17"/>
      <c r="L737" s="21"/>
      <c r="M737" s="22"/>
      <c r="N737" s="49"/>
      <c r="O737" s="50"/>
      <c r="P737" s="50"/>
      <c r="Q737"/>
      <c r="R737"/>
      <c r="S737" s="40"/>
      <c r="AF737"/>
      <c r="AG737"/>
    </row>
    <row r="738" spans="1:33" ht="15" x14ac:dyDescent="0.25">
      <c r="A738"/>
      <c r="B738"/>
      <c r="C738"/>
      <c r="D738" s="45"/>
      <c r="E738" s="46"/>
      <c r="F738" s="47"/>
      <c r="G738" s="48"/>
      <c r="H738" s="17"/>
      <c r="I738" s="21"/>
      <c r="J738" s="22"/>
      <c r="K738" s="17"/>
      <c r="L738" s="21"/>
      <c r="M738" s="22"/>
      <c r="N738" s="49"/>
      <c r="O738" s="50"/>
      <c r="P738" s="50"/>
      <c r="Q738"/>
      <c r="R738"/>
      <c r="S738" s="40"/>
      <c r="AF738"/>
      <c r="AG738"/>
    </row>
    <row r="739" spans="1:33" ht="15" x14ac:dyDescent="0.25">
      <c r="A739"/>
      <c r="B739"/>
      <c r="C739"/>
      <c r="D739" s="45"/>
      <c r="E739" s="46"/>
      <c r="F739" s="47"/>
      <c r="G739" s="48"/>
      <c r="H739" s="17"/>
      <c r="I739" s="21"/>
      <c r="J739" s="22"/>
      <c r="K739" s="17"/>
      <c r="L739" s="21"/>
      <c r="M739" s="22"/>
      <c r="N739" s="49"/>
      <c r="O739" s="50"/>
      <c r="P739" s="50"/>
      <c r="Q739"/>
      <c r="R739"/>
      <c r="S739" s="40"/>
      <c r="AF739"/>
      <c r="AG739"/>
    </row>
    <row r="740" spans="1:33" ht="15" x14ac:dyDescent="0.25">
      <c r="A740"/>
      <c r="B740"/>
      <c r="C740"/>
      <c r="D740" s="45"/>
      <c r="E740" s="46"/>
      <c r="F740" s="47"/>
      <c r="G740" s="48"/>
      <c r="H740" s="17"/>
      <c r="I740" s="21"/>
      <c r="J740" s="22"/>
      <c r="K740" s="17"/>
      <c r="L740" s="21"/>
      <c r="M740" s="22"/>
      <c r="N740" s="49"/>
      <c r="O740" s="50"/>
      <c r="P740" s="50"/>
      <c r="Q740"/>
      <c r="R740"/>
      <c r="S740" s="40"/>
      <c r="AF740"/>
      <c r="AG740"/>
    </row>
    <row r="741" spans="1:33" ht="15" x14ac:dyDescent="0.25">
      <c r="A741"/>
      <c r="B741"/>
      <c r="C741"/>
      <c r="D741" s="45"/>
      <c r="E741" s="46"/>
      <c r="F741" s="47"/>
      <c r="G741" s="48"/>
      <c r="H741" s="17"/>
      <c r="I741" s="21"/>
      <c r="J741" s="22"/>
      <c r="K741" s="17"/>
      <c r="L741" s="21"/>
      <c r="M741" s="22"/>
      <c r="N741" s="49"/>
      <c r="O741" s="50"/>
      <c r="P741" s="50"/>
      <c r="Q741"/>
      <c r="R741"/>
      <c r="S741" s="40"/>
      <c r="AF741"/>
      <c r="AG741"/>
    </row>
    <row r="742" spans="1:33" ht="15" x14ac:dyDescent="0.25">
      <c r="A742"/>
      <c r="B742"/>
      <c r="C742"/>
      <c r="D742" s="45"/>
      <c r="E742" s="46"/>
      <c r="F742" s="47"/>
      <c r="G742" s="48"/>
      <c r="H742" s="17"/>
      <c r="I742" s="21"/>
      <c r="J742" s="22"/>
      <c r="K742" s="17"/>
      <c r="L742" s="21"/>
      <c r="M742" s="22"/>
      <c r="N742" s="49"/>
      <c r="O742" s="50"/>
      <c r="P742" s="50"/>
      <c r="Q742"/>
      <c r="R742"/>
      <c r="S742" s="40"/>
      <c r="AF742"/>
      <c r="AG742"/>
    </row>
    <row r="743" spans="1:33" ht="15" x14ac:dyDescent="0.25">
      <c r="A743"/>
      <c r="B743"/>
      <c r="C743"/>
      <c r="D743" s="45"/>
      <c r="E743" s="46"/>
      <c r="F743" s="47"/>
      <c r="G743" s="48"/>
      <c r="H743" s="17"/>
      <c r="I743" s="21"/>
      <c r="J743" s="22"/>
      <c r="K743" s="17"/>
      <c r="L743" s="21"/>
      <c r="M743" s="22"/>
      <c r="N743" s="49"/>
      <c r="O743" s="50"/>
      <c r="P743" s="50"/>
      <c r="Q743"/>
      <c r="R743"/>
      <c r="S743" s="40"/>
      <c r="AF743"/>
      <c r="AG743"/>
    </row>
    <row r="744" spans="1:33" ht="15" x14ac:dyDescent="0.25">
      <c r="A744"/>
      <c r="B744"/>
      <c r="C744"/>
      <c r="D744" s="45"/>
      <c r="E744" s="46"/>
      <c r="F744" s="47"/>
      <c r="G744" s="48"/>
      <c r="H744" s="17"/>
      <c r="I744" s="21"/>
      <c r="J744" s="22"/>
      <c r="K744" s="17"/>
      <c r="L744" s="21"/>
      <c r="M744" s="22"/>
      <c r="N744" s="49"/>
      <c r="O744" s="50"/>
      <c r="P744" s="50"/>
      <c r="Q744"/>
      <c r="R744"/>
      <c r="S744" s="40"/>
      <c r="AF744"/>
      <c r="AG744"/>
    </row>
    <row r="745" spans="1:33" ht="15" x14ac:dyDescent="0.25">
      <c r="A745"/>
      <c r="B745"/>
      <c r="C745"/>
      <c r="D745" s="45"/>
      <c r="E745" s="46"/>
      <c r="F745" s="47"/>
      <c r="G745" s="48"/>
      <c r="H745" s="17"/>
      <c r="I745" s="21"/>
      <c r="J745" s="22"/>
      <c r="K745" s="17"/>
      <c r="L745" s="21"/>
      <c r="M745" s="22"/>
      <c r="N745" s="49"/>
      <c r="O745" s="50"/>
      <c r="P745" s="50"/>
      <c r="Q745"/>
      <c r="R745"/>
      <c r="S745" s="40"/>
      <c r="AF745"/>
      <c r="AG745"/>
    </row>
    <row r="746" spans="1:33" ht="15" x14ac:dyDescent="0.25">
      <c r="A746"/>
      <c r="B746"/>
      <c r="C746"/>
      <c r="D746" s="45"/>
      <c r="E746" s="46"/>
      <c r="F746" s="47"/>
      <c r="G746" s="48"/>
      <c r="H746" s="17"/>
      <c r="I746" s="21"/>
      <c r="J746" s="22"/>
      <c r="K746" s="17"/>
      <c r="L746" s="21"/>
      <c r="M746" s="22"/>
      <c r="N746" s="49"/>
      <c r="O746" s="50"/>
      <c r="P746" s="50"/>
      <c r="Q746"/>
      <c r="R746"/>
      <c r="S746" s="40"/>
      <c r="AF746"/>
      <c r="AG746"/>
    </row>
    <row r="747" spans="1:33" ht="15" x14ac:dyDescent="0.25">
      <c r="A747"/>
      <c r="B747"/>
      <c r="C747"/>
      <c r="D747" s="45"/>
      <c r="E747" s="46"/>
      <c r="F747" s="47"/>
      <c r="G747" s="48"/>
      <c r="H747" s="17"/>
      <c r="I747" s="21"/>
      <c r="J747" s="22"/>
      <c r="K747" s="17"/>
      <c r="L747" s="21"/>
      <c r="M747" s="22"/>
      <c r="N747" s="49"/>
      <c r="O747" s="50"/>
      <c r="P747" s="50"/>
      <c r="Q747"/>
      <c r="R747"/>
      <c r="S747" s="40"/>
      <c r="AF747"/>
      <c r="AG747"/>
    </row>
    <row r="748" spans="1:33" ht="15" x14ac:dyDescent="0.25">
      <c r="A748"/>
      <c r="B748"/>
      <c r="C748"/>
      <c r="D748" s="45"/>
      <c r="E748" s="46"/>
      <c r="F748" s="47"/>
      <c r="G748" s="48"/>
      <c r="H748" s="17"/>
      <c r="I748" s="21"/>
      <c r="J748" s="22"/>
      <c r="K748" s="17"/>
      <c r="L748" s="21"/>
      <c r="M748" s="22"/>
      <c r="N748" s="49"/>
      <c r="O748" s="50"/>
      <c r="P748" s="50"/>
      <c r="Q748"/>
      <c r="R748"/>
      <c r="S748" s="40"/>
      <c r="AF748"/>
      <c r="AG748"/>
    </row>
    <row r="749" spans="1:33" ht="15" x14ac:dyDescent="0.25">
      <c r="A749"/>
      <c r="B749"/>
      <c r="C749"/>
      <c r="D749" s="45"/>
      <c r="E749" s="46"/>
      <c r="F749" s="47"/>
      <c r="G749" s="48"/>
      <c r="H749" s="17"/>
      <c r="I749" s="21"/>
      <c r="J749" s="22"/>
      <c r="K749" s="17"/>
      <c r="L749" s="21"/>
      <c r="M749" s="22"/>
      <c r="N749" s="49"/>
      <c r="O749" s="50"/>
      <c r="P749" s="50"/>
      <c r="Q749"/>
      <c r="R749"/>
      <c r="S749" s="40"/>
      <c r="AF749"/>
      <c r="AG749"/>
    </row>
    <row r="750" spans="1:33" ht="15" x14ac:dyDescent="0.25">
      <c r="A750"/>
      <c r="B750"/>
      <c r="C750"/>
      <c r="D750" s="45"/>
      <c r="E750" s="46"/>
      <c r="F750" s="47"/>
      <c r="G750" s="48"/>
      <c r="H750" s="17"/>
      <c r="I750" s="21"/>
      <c r="J750" s="22"/>
      <c r="K750" s="17"/>
      <c r="L750" s="21"/>
      <c r="M750" s="22"/>
      <c r="N750" s="49"/>
      <c r="O750" s="50"/>
      <c r="P750" s="50"/>
      <c r="Q750"/>
      <c r="R750"/>
      <c r="S750" s="40"/>
      <c r="AF750"/>
      <c r="AG750"/>
    </row>
    <row r="751" spans="1:33" ht="15" x14ac:dyDescent="0.25">
      <c r="A751"/>
      <c r="B751"/>
      <c r="C751"/>
      <c r="D751" s="45"/>
      <c r="E751" s="46"/>
      <c r="F751" s="47"/>
      <c r="G751" s="48"/>
      <c r="H751" s="17"/>
      <c r="I751" s="21"/>
      <c r="J751" s="22"/>
      <c r="K751" s="17"/>
      <c r="L751" s="21"/>
      <c r="M751" s="22"/>
      <c r="N751" s="49"/>
      <c r="O751" s="50"/>
      <c r="P751" s="50"/>
      <c r="Q751"/>
      <c r="R751"/>
      <c r="S751" s="40"/>
      <c r="AF751"/>
      <c r="AG751"/>
    </row>
    <row r="752" spans="1:33" ht="15" x14ac:dyDescent="0.25">
      <c r="A752"/>
      <c r="B752"/>
      <c r="C752"/>
      <c r="D752" s="45"/>
      <c r="E752" s="46"/>
      <c r="F752" s="47"/>
      <c r="G752" s="48"/>
      <c r="H752" s="17"/>
      <c r="I752" s="21"/>
      <c r="J752" s="22"/>
      <c r="K752" s="17"/>
      <c r="L752" s="21"/>
      <c r="M752" s="22"/>
      <c r="N752" s="49"/>
      <c r="O752" s="50"/>
      <c r="P752" s="50"/>
      <c r="Q752"/>
      <c r="R752"/>
      <c r="S752" s="40"/>
      <c r="AF752"/>
      <c r="AG752"/>
    </row>
    <row r="753" spans="1:35" ht="15" x14ac:dyDescent="0.25">
      <c r="A753"/>
      <c r="B753"/>
      <c r="C753"/>
      <c r="D753" s="45"/>
      <c r="E753" s="46"/>
      <c r="F753" s="47"/>
      <c r="G753" s="48"/>
      <c r="H753" s="17"/>
      <c r="I753" s="21"/>
      <c r="J753" s="22"/>
      <c r="K753" s="17"/>
      <c r="L753" s="21"/>
      <c r="M753" s="22"/>
      <c r="N753" s="49"/>
      <c r="O753" s="50"/>
      <c r="P753" s="50"/>
      <c r="Q753"/>
      <c r="R753"/>
      <c r="S753" s="40"/>
      <c r="AF753"/>
      <c r="AG753"/>
    </row>
    <row r="754" spans="1:35" s="52" customFormat="1" ht="15" x14ac:dyDescent="0.25">
      <c r="A754" s="44"/>
      <c r="B754" s="44"/>
      <c r="C754" s="44"/>
      <c r="D754" s="45"/>
      <c r="E754" s="46"/>
      <c r="F754" s="47"/>
      <c r="G754" s="48"/>
      <c r="H754" s="46"/>
      <c r="I754" s="47"/>
      <c r="J754" s="48"/>
      <c r="K754" s="46"/>
      <c r="L754" s="47"/>
      <c r="M754" s="48"/>
      <c r="N754" s="49"/>
      <c r="O754" s="50"/>
      <c r="P754" s="50"/>
      <c r="Q754" s="44"/>
      <c r="R754" s="44"/>
      <c r="S754" s="54"/>
      <c r="AD754" s="53"/>
      <c r="AE754" s="53"/>
      <c r="AF754" s="44"/>
      <c r="AG754" s="44"/>
      <c r="AH754" s="53"/>
      <c r="AI754" s="53"/>
    </row>
    <row r="755" spans="1:35" ht="15" x14ac:dyDescent="0.25">
      <c r="A755"/>
      <c r="B755"/>
      <c r="C755"/>
      <c r="D755" s="45"/>
      <c r="E755" s="46"/>
      <c r="F755" s="47"/>
      <c r="G755" s="48"/>
      <c r="H755" s="17"/>
      <c r="I755" s="21"/>
      <c r="J755" s="22"/>
      <c r="K755" s="17"/>
      <c r="L755" s="21"/>
      <c r="M755" s="22"/>
      <c r="N755" s="49"/>
      <c r="O755" s="50"/>
      <c r="P755" s="50"/>
      <c r="Q755"/>
      <c r="R755"/>
      <c r="S755" s="40"/>
      <c r="AF755"/>
      <c r="AG755"/>
    </row>
    <row r="756" spans="1:35" ht="15" x14ac:dyDescent="0.25">
      <c r="A756"/>
      <c r="B756"/>
      <c r="C756"/>
      <c r="D756" s="45"/>
      <c r="E756" s="46"/>
      <c r="F756" s="47"/>
      <c r="G756" s="48"/>
      <c r="H756" s="17"/>
      <c r="I756" s="21"/>
      <c r="J756" s="22"/>
      <c r="K756" s="17"/>
      <c r="L756" s="21"/>
      <c r="M756" s="22"/>
      <c r="N756" s="49"/>
      <c r="O756" s="50"/>
      <c r="P756" s="50"/>
      <c r="Q756"/>
      <c r="R756"/>
      <c r="S756" s="40"/>
      <c r="AF756"/>
      <c r="AG756"/>
    </row>
    <row r="757" spans="1:35" ht="15" x14ac:dyDescent="0.25">
      <c r="A757"/>
      <c r="B757"/>
      <c r="C757"/>
      <c r="D757" s="45"/>
      <c r="E757" s="46"/>
      <c r="F757" s="47"/>
      <c r="G757" s="48"/>
      <c r="H757" s="17"/>
      <c r="I757" s="21"/>
      <c r="J757" s="22"/>
      <c r="K757" s="17"/>
      <c r="L757" s="21"/>
      <c r="M757" s="22"/>
      <c r="N757" s="49"/>
      <c r="O757" s="50"/>
      <c r="P757" s="50"/>
      <c r="Q757"/>
      <c r="R757"/>
      <c r="S757" s="40"/>
      <c r="AF757"/>
      <c r="AG757"/>
    </row>
    <row r="758" spans="1:35" ht="15" x14ac:dyDescent="0.25">
      <c r="A758"/>
      <c r="B758"/>
      <c r="C758"/>
      <c r="D758" s="45"/>
      <c r="E758" s="46"/>
      <c r="F758" s="47"/>
      <c r="G758" s="48"/>
      <c r="H758" s="17"/>
      <c r="I758" s="21"/>
      <c r="J758" s="22"/>
      <c r="K758" s="17"/>
      <c r="L758" s="21"/>
      <c r="M758" s="22"/>
      <c r="N758" s="49"/>
      <c r="O758" s="50"/>
      <c r="P758" s="50"/>
      <c r="Q758"/>
      <c r="R758"/>
      <c r="S758" s="40"/>
      <c r="AF758"/>
      <c r="AG758"/>
    </row>
    <row r="759" spans="1:35" ht="15" x14ac:dyDescent="0.25">
      <c r="A759"/>
      <c r="B759"/>
      <c r="C759"/>
      <c r="D759" s="45"/>
      <c r="E759" s="46"/>
      <c r="F759" s="47"/>
      <c r="G759" s="48"/>
      <c r="H759" s="17"/>
      <c r="I759" s="21"/>
      <c r="J759" s="22"/>
      <c r="K759" s="17"/>
      <c r="L759" s="21"/>
      <c r="M759" s="22"/>
      <c r="N759" s="49"/>
      <c r="O759" s="50"/>
      <c r="P759" s="50"/>
      <c r="Q759"/>
      <c r="R759"/>
      <c r="S759" s="40"/>
      <c r="AF759"/>
      <c r="AG759"/>
    </row>
    <row r="760" spans="1:35" ht="15" x14ac:dyDescent="0.25">
      <c r="A760"/>
      <c r="B760"/>
      <c r="C760"/>
      <c r="D760" s="45"/>
      <c r="E760" s="46"/>
      <c r="F760" s="47"/>
      <c r="G760" s="48"/>
      <c r="H760" s="17"/>
      <c r="I760" s="21"/>
      <c r="J760" s="22"/>
      <c r="K760" s="17"/>
      <c r="L760" s="21"/>
      <c r="M760" s="22"/>
      <c r="N760" s="49"/>
      <c r="O760" s="50"/>
      <c r="P760" s="50"/>
      <c r="Q760"/>
      <c r="R760"/>
      <c r="S760" s="40"/>
      <c r="AF760"/>
      <c r="AG760"/>
    </row>
    <row r="761" spans="1:35" ht="15" x14ac:dyDescent="0.25">
      <c r="A761"/>
      <c r="B761"/>
      <c r="C761"/>
      <c r="D761" s="45"/>
      <c r="E761" s="46"/>
      <c r="F761" s="47"/>
      <c r="G761" s="48"/>
      <c r="H761" s="17"/>
      <c r="I761" s="21"/>
      <c r="J761" s="22"/>
      <c r="K761" s="17"/>
      <c r="L761" s="21"/>
      <c r="M761" s="22"/>
      <c r="N761" s="49"/>
      <c r="O761" s="50"/>
      <c r="P761" s="50"/>
      <c r="Q761"/>
      <c r="R761"/>
      <c r="S761" s="40"/>
      <c r="AF761"/>
      <c r="AG761"/>
    </row>
    <row r="762" spans="1:35" ht="15" x14ac:dyDescent="0.25">
      <c r="A762"/>
      <c r="B762"/>
      <c r="C762"/>
      <c r="D762" s="45"/>
      <c r="E762" s="46"/>
      <c r="F762" s="47"/>
      <c r="G762" s="48"/>
      <c r="H762" s="17"/>
      <c r="I762" s="21"/>
      <c r="J762" s="22"/>
      <c r="K762" s="17"/>
      <c r="L762" s="21"/>
      <c r="M762" s="22"/>
      <c r="N762" s="49"/>
      <c r="O762" s="50"/>
      <c r="P762" s="50"/>
      <c r="Q762"/>
      <c r="R762"/>
      <c r="S762" s="40"/>
      <c r="AF762"/>
      <c r="AG762"/>
    </row>
    <row r="763" spans="1:35" ht="15" x14ac:dyDescent="0.25">
      <c r="A763"/>
      <c r="B763"/>
      <c r="C763"/>
      <c r="D763" s="45"/>
      <c r="E763" s="46"/>
      <c r="F763" s="47"/>
      <c r="G763" s="48"/>
      <c r="H763" s="17"/>
      <c r="I763" s="21"/>
      <c r="J763" s="22"/>
      <c r="K763" s="17"/>
      <c r="L763" s="21"/>
      <c r="M763" s="22"/>
      <c r="N763" s="49"/>
      <c r="O763" s="50"/>
      <c r="P763" s="50"/>
      <c r="Q763"/>
      <c r="R763"/>
      <c r="S763" s="40"/>
      <c r="AF763"/>
      <c r="AG763"/>
    </row>
    <row r="764" spans="1:35" ht="15" x14ac:dyDescent="0.25">
      <c r="A764"/>
      <c r="B764"/>
      <c r="C764"/>
      <c r="D764" s="45"/>
      <c r="E764" s="46"/>
      <c r="F764" s="47"/>
      <c r="G764" s="48"/>
      <c r="H764" s="17"/>
      <c r="I764" s="21"/>
      <c r="J764" s="22"/>
      <c r="K764" s="17"/>
      <c r="L764" s="21"/>
      <c r="M764" s="22"/>
      <c r="N764" s="49"/>
      <c r="O764" s="50"/>
      <c r="P764" s="50"/>
      <c r="Q764"/>
      <c r="R764"/>
      <c r="S764" s="40"/>
      <c r="AF764"/>
      <c r="AG764"/>
    </row>
    <row r="765" spans="1:35" ht="15" x14ac:dyDescent="0.25">
      <c r="A765"/>
      <c r="B765"/>
      <c r="C765"/>
      <c r="D765" s="45"/>
      <c r="E765" s="46"/>
      <c r="F765" s="47"/>
      <c r="G765" s="48"/>
      <c r="H765" s="17"/>
      <c r="I765" s="21"/>
      <c r="J765" s="22"/>
      <c r="K765" s="17"/>
      <c r="L765" s="21"/>
      <c r="M765" s="22"/>
      <c r="N765" s="49"/>
      <c r="O765" s="50"/>
      <c r="P765" s="50"/>
      <c r="Q765"/>
      <c r="R765"/>
      <c r="S765" s="40"/>
      <c r="AF765"/>
      <c r="AG765"/>
    </row>
    <row r="766" spans="1:35" ht="15" x14ac:dyDescent="0.25">
      <c r="A766"/>
      <c r="B766"/>
      <c r="C766"/>
      <c r="D766" s="45"/>
      <c r="E766" s="46"/>
      <c r="F766" s="47"/>
      <c r="G766" s="48"/>
      <c r="H766" s="17"/>
      <c r="I766" s="21"/>
      <c r="J766" s="22"/>
      <c r="K766" s="17"/>
      <c r="L766" s="21"/>
      <c r="M766" s="22"/>
      <c r="N766" s="49"/>
      <c r="O766" s="50"/>
      <c r="P766" s="50"/>
      <c r="Q766"/>
      <c r="R766"/>
      <c r="S766" s="40"/>
      <c r="AF766"/>
      <c r="AG766"/>
    </row>
    <row r="767" spans="1:35" ht="15" x14ac:dyDescent="0.25">
      <c r="A767"/>
      <c r="B767"/>
      <c r="C767"/>
      <c r="D767" s="45"/>
      <c r="E767" s="46"/>
      <c r="F767" s="47"/>
      <c r="G767" s="48"/>
      <c r="H767" s="17"/>
      <c r="I767" s="21"/>
      <c r="J767" s="22"/>
      <c r="K767" s="17"/>
      <c r="L767" s="21"/>
      <c r="M767" s="22"/>
      <c r="N767" s="49"/>
      <c r="O767" s="50"/>
      <c r="P767" s="50"/>
      <c r="Q767"/>
      <c r="R767"/>
      <c r="S767" s="40"/>
      <c r="AF767"/>
      <c r="AG767"/>
    </row>
    <row r="768" spans="1:35" ht="15" x14ac:dyDescent="0.25">
      <c r="A768"/>
      <c r="B768"/>
      <c r="C768"/>
      <c r="D768" s="45"/>
      <c r="E768" s="46"/>
      <c r="F768" s="47"/>
      <c r="G768" s="48"/>
      <c r="H768" s="17"/>
      <c r="I768" s="21"/>
      <c r="J768" s="22"/>
      <c r="K768" s="17"/>
      <c r="L768" s="21"/>
      <c r="M768" s="22"/>
      <c r="N768" s="49"/>
      <c r="O768" s="50"/>
      <c r="P768" s="50"/>
      <c r="Q768"/>
      <c r="R768"/>
      <c r="S768" s="40"/>
      <c r="AF768"/>
      <c r="AG768"/>
    </row>
    <row r="769" spans="1:33" ht="15" x14ac:dyDescent="0.25">
      <c r="A769"/>
      <c r="B769"/>
      <c r="C769"/>
      <c r="D769" s="45"/>
      <c r="E769" s="46"/>
      <c r="F769" s="47"/>
      <c r="G769" s="48"/>
      <c r="H769" s="17"/>
      <c r="I769" s="21"/>
      <c r="J769" s="22"/>
      <c r="K769" s="17"/>
      <c r="L769" s="21"/>
      <c r="M769" s="22"/>
      <c r="N769" s="49"/>
      <c r="O769" s="50"/>
      <c r="P769" s="50"/>
      <c r="Q769"/>
      <c r="R769"/>
      <c r="S769" s="40"/>
      <c r="AF769"/>
      <c r="AG769"/>
    </row>
    <row r="770" spans="1:33" ht="15" x14ac:dyDescent="0.25">
      <c r="A770"/>
      <c r="B770"/>
      <c r="C770"/>
      <c r="D770" s="45"/>
      <c r="E770" s="46"/>
      <c r="F770" s="47"/>
      <c r="G770" s="48"/>
      <c r="H770" s="17"/>
      <c r="I770" s="21"/>
      <c r="J770" s="22"/>
      <c r="K770" s="17"/>
      <c r="L770" s="21"/>
      <c r="M770" s="22"/>
      <c r="N770" s="49"/>
      <c r="O770" s="50"/>
      <c r="P770" s="50"/>
      <c r="Q770"/>
      <c r="R770"/>
      <c r="S770" s="40"/>
      <c r="AF770"/>
      <c r="AG770"/>
    </row>
    <row r="771" spans="1:33" ht="15" x14ac:dyDescent="0.25">
      <c r="A771"/>
      <c r="B771"/>
      <c r="C771"/>
      <c r="D771" s="45"/>
      <c r="E771" s="46"/>
      <c r="F771" s="47"/>
      <c r="G771" s="48"/>
      <c r="H771" s="17"/>
      <c r="I771" s="21"/>
      <c r="J771" s="22"/>
      <c r="K771" s="17"/>
      <c r="L771" s="21"/>
      <c r="M771" s="22"/>
      <c r="N771" s="49"/>
      <c r="O771" s="50"/>
      <c r="P771" s="50"/>
      <c r="Q771"/>
      <c r="R771"/>
      <c r="S771" s="40"/>
      <c r="AF771"/>
      <c r="AG771"/>
    </row>
    <row r="772" spans="1:33" ht="15" x14ac:dyDescent="0.25">
      <c r="A772"/>
      <c r="B772"/>
      <c r="C772"/>
      <c r="D772" s="45"/>
      <c r="E772" s="46"/>
      <c r="F772" s="47"/>
      <c r="G772" s="48"/>
      <c r="H772" s="17"/>
      <c r="I772" s="21"/>
      <c r="J772" s="22"/>
      <c r="K772" s="17"/>
      <c r="L772" s="21"/>
      <c r="M772" s="22"/>
      <c r="N772" s="49"/>
      <c r="O772" s="50"/>
      <c r="P772" s="50"/>
      <c r="Q772"/>
      <c r="R772"/>
      <c r="S772" s="40"/>
      <c r="AF772"/>
      <c r="AG772"/>
    </row>
    <row r="773" spans="1:33" ht="15" x14ac:dyDescent="0.25">
      <c r="A773"/>
      <c r="B773"/>
      <c r="C773"/>
      <c r="D773" s="45"/>
      <c r="E773" s="46"/>
      <c r="F773" s="47"/>
      <c r="G773" s="48"/>
      <c r="H773" s="17"/>
      <c r="I773" s="21"/>
      <c r="J773" s="22"/>
      <c r="K773" s="17"/>
      <c r="L773" s="21"/>
      <c r="M773" s="22"/>
      <c r="N773" s="49"/>
      <c r="O773" s="50"/>
      <c r="P773" s="50"/>
      <c r="Q773"/>
      <c r="R773"/>
      <c r="S773" s="40"/>
      <c r="AF773"/>
      <c r="AG773"/>
    </row>
    <row r="774" spans="1:33" ht="15" x14ac:dyDescent="0.25">
      <c r="A774"/>
      <c r="B774"/>
      <c r="C774"/>
      <c r="D774" s="45"/>
      <c r="E774" s="46"/>
      <c r="F774" s="47"/>
      <c r="G774" s="48"/>
      <c r="H774" s="17"/>
      <c r="I774" s="21"/>
      <c r="J774" s="22"/>
      <c r="K774" s="17"/>
      <c r="L774" s="21"/>
      <c r="M774" s="22"/>
      <c r="N774" s="49"/>
      <c r="O774" s="50"/>
      <c r="P774" s="50"/>
      <c r="Q774"/>
      <c r="R774"/>
      <c r="S774" s="40"/>
      <c r="AF774"/>
      <c r="AG774"/>
    </row>
    <row r="775" spans="1:33" ht="15" x14ac:dyDescent="0.25">
      <c r="A775"/>
      <c r="B775"/>
      <c r="C775"/>
      <c r="D775" s="45"/>
      <c r="E775" s="46"/>
      <c r="F775" s="47"/>
      <c r="G775" s="48"/>
      <c r="H775" s="17"/>
      <c r="I775" s="21"/>
      <c r="J775" s="22"/>
      <c r="K775" s="17"/>
      <c r="L775" s="21"/>
      <c r="M775" s="22"/>
      <c r="N775" s="49"/>
      <c r="O775" s="50"/>
      <c r="P775" s="50"/>
      <c r="Q775"/>
      <c r="R775"/>
      <c r="S775" s="40"/>
      <c r="AF775"/>
      <c r="AG775"/>
    </row>
    <row r="776" spans="1:33" ht="15" x14ac:dyDescent="0.25">
      <c r="A776"/>
      <c r="B776"/>
      <c r="C776"/>
      <c r="D776" s="45"/>
      <c r="E776" s="46"/>
      <c r="F776" s="47"/>
      <c r="G776" s="48"/>
      <c r="H776" s="17"/>
      <c r="I776" s="21"/>
      <c r="J776" s="22"/>
      <c r="K776" s="17"/>
      <c r="L776" s="21"/>
      <c r="M776" s="22"/>
      <c r="N776" s="49"/>
      <c r="O776" s="50"/>
      <c r="P776" s="50"/>
      <c r="Q776"/>
      <c r="R776"/>
      <c r="S776" s="40"/>
      <c r="AF776"/>
      <c r="AG776"/>
    </row>
    <row r="777" spans="1:33" ht="15" x14ac:dyDescent="0.25">
      <c r="A777"/>
      <c r="B777"/>
      <c r="C777"/>
      <c r="D777" s="45"/>
      <c r="E777" s="46"/>
      <c r="F777" s="47"/>
      <c r="G777" s="48"/>
      <c r="H777" s="17"/>
      <c r="I777" s="21"/>
      <c r="J777" s="22"/>
      <c r="K777" s="17"/>
      <c r="L777" s="21"/>
      <c r="M777" s="22"/>
      <c r="N777" s="49"/>
      <c r="O777" s="50"/>
      <c r="P777" s="50"/>
      <c r="Q777"/>
      <c r="R777"/>
      <c r="S777" s="40"/>
      <c r="AF777"/>
      <c r="AG777"/>
    </row>
    <row r="778" spans="1:33" ht="15" x14ac:dyDescent="0.25">
      <c r="A778"/>
      <c r="B778"/>
      <c r="C778"/>
      <c r="D778" s="45"/>
      <c r="E778" s="46"/>
      <c r="F778" s="47"/>
      <c r="G778" s="48"/>
      <c r="H778" s="17"/>
      <c r="I778" s="21"/>
      <c r="J778" s="22"/>
      <c r="K778" s="17"/>
      <c r="L778" s="21"/>
      <c r="M778" s="22"/>
      <c r="N778" s="49"/>
      <c r="O778" s="50"/>
      <c r="P778" s="50"/>
      <c r="Q778"/>
      <c r="R778"/>
      <c r="S778" s="40"/>
      <c r="AF778"/>
      <c r="AG778"/>
    </row>
    <row r="779" spans="1:33" ht="15" x14ac:dyDescent="0.25">
      <c r="A779"/>
      <c r="B779"/>
      <c r="C779"/>
      <c r="D779" s="45"/>
      <c r="E779" s="46"/>
      <c r="F779" s="47"/>
      <c r="G779" s="48"/>
      <c r="H779" s="17"/>
      <c r="I779" s="21"/>
      <c r="J779" s="22"/>
      <c r="K779" s="17"/>
      <c r="L779" s="21"/>
      <c r="M779" s="22"/>
      <c r="N779" s="49"/>
      <c r="O779" s="50"/>
      <c r="P779" s="50"/>
      <c r="Q779"/>
      <c r="R779"/>
      <c r="S779" s="40"/>
      <c r="AF779"/>
      <c r="AG779"/>
    </row>
    <row r="780" spans="1:33" ht="15" x14ac:dyDescent="0.25">
      <c r="A780"/>
      <c r="B780"/>
      <c r="C780"/>
      <c r="D780" s="45"/>
      <c r="E780" s="46"/>
      <c r="F780" s="47"/>
      <c r="G780" s="48"/>
      <c r="H780" s="17"/>
      <c r="I780" s="21"/>
      <c r="J780" s="22"/>
      <c r="K780" s="17"/>
      <c r="L780" s="21"/>
      <c r="M780" s="22"/>
      <c r="N780" s="49"/>
      <c r="O780" s="50"/>
      <c r="P780" s="50"/>
      <c r="Q780"/>
      <c r="R780"/>
      <c r="S780" s="40"/>
      <c r="AF780"/>
      <c r="AG780"/>
    </row>
    <row r="781" spans="1:33" ht="15" x14ac:dyDescent="0.25">
      <c r="A781"/>
      <c r="B781"/>
      <c r="C781"/>
      <c r="D781" s="45"/>
      <c r="E781" s="46"/>
      <c r="F781" s="47"/>
      <c r="G781" s="48"/>
      <c r="H781" s="17"/>
      <c r="I781" s="21"/>
      <c r="J781" s="22"/>
      <c r="K781" s="17"/>
      <c r="L781" s="21"/>
      <c r="M781" s="22"/>
      <c r="N781" s="49"/>
      <c r="O781" s="50"/>
      <c r="P781" s="50"/>
      <c r="Q781"/>
      <c r="R781"/>
      <c r="S781" s="40"/>
      <c r="AF781"/>
      <c r="AG781"/>
    </row>
    <row r="782" spans="1:33" ht="15" x14ac:dyDescent="0.25">
      <c r="A782"/>
      <c r="B782"/>
      <c r="C782"/>
      <c r="D782" s="45"/>
      <c r="E782" s="46"/>
      <c r="F782" s="47"/>
      <c r="G782" s="48"/>
      <c r="H782" s="17"/>
      <c r="I782" s="21"/>
      <c r="J782" s="22"/>
      <c r="K782" s="17"/>
      <c r="L782" s="21"/>
      <c r="M782" s="22"/>
      <c r="N782" s="49"/>
      <c r="O782" s="50"/>
      <c r="P782" s="50"/>
      <c r="Q782"/>
      <c r="R782"/>
      <c r="S782" s="40"/>
      <c r="AF782"/>
      <c r="AG782"/>
    </row>
    <row r="783" spans="1:33" ht="15" x14ac:dyDescent="0.25">
      <c r="A783"/>
      <c r="B783"/>
      <c r="C783"/>
      <c r="D783" s="45"/>
      <c r="E783" s="46"/>
      <c r="F783" s="47"/>
      <c r="G783" s="48"/>
      <c r="H783" s="17"/>
      <c r="I783" s="21"/>
      <c r="J783" s="22"/>
      <c r="K783" s="17"/>
      <c r="L783" s="21"/>
      <c r="M783" s="22"/>
      <c r="N783" s="49"/>
      <c r="O783" s="50"/>
      <c r="P783" s="50"/>
      <c r="Q783"/>
      <c r="R783"/>
      <c r="S783" s="40"/>
      <c r="AF783"/>
      <c r="AG783"/>
    </row>
    <row r="784" spans="1:33" ht="15" x14ac:dyDescent="0.25">
      <c r="A784"/>
      <c r="B784"/>
      <c r="C784"/>
      <c r="D784" s="45"/>
      <c r="E784" s="46"/>
      <c r="F784" s="47"/>
      <c r="G784" s="48"/>
      <c r="H784" s="17"/>
      <c r="I784" s="21"/>
      <c r="J784" s="22"/>
      <c r="K784" s="17"/>
      <c r="L784" s="21"/>
      <c r="M784" s="22"/>
      <c r="N784" s="49"/>
      <c r="O784" s="50"/>
      <c r="P784" s="50"/>
      <c r="Q784"/>
      <c r="R784"/>
      <c r="S784" s="40"/>
      <c r="AF784"/>
      <c r="AG784"/>
    </row>
    <row r="785" spans="1:33" ht="15" x14ac:dyDescent="0.25">
      <c r="A785"/>
      <c r="B785"/>
      <c r="C785"/>
      <c r="D785" s="45"/>
      <c r="E785" s="46"/>
      <c r="F785" s="47"/>
      <c r="G785" s="48"/>
      <c r="H785" s="17"/>
      <c r="I785" s="21"/>
      <c r="J785" s="22"/>
      <c r="K785" s="17"/>
      <c r="L785" s="21"/>
      <c r="M785" s="22"/>
      <c r="N785" s="49"/>
      <c r="O785" s="50"/>
      <c r="P785" s="50"/>
      <c r="Q785"/>
      <c r="R785"/>
      <c r="S785" s="40"/>
      <c r="AF785"/>
      <c r="AG785"/>
    </row>
    <row r="786" spans="1:33" ht="15" x14ac:dyDescent="0.25">
      <c r="A786"/>
      <c r="B786"/>
      <c r="C786"/>
      <c r="D786" s="45"/>
      <c r="E786" s="46"/>
      <c r="F786" s="47"/>
      <c r="G786" s="48"/>
      <c r="H786" s="17"/>
      <c r="I786" s="21"/>
      <c r="J786" s="22"/>
      <c r="K786" s="17"/>
      <c r="L786" s="21"/>
      <c r="M786" s="22"/>
      <c r="N786" s="49"/>
      <c r="O786" s="50"/>
      <c r="P786" s="50"/>
      <c r="Q786"/>
      <c r="R786"/>
      <c r="S786" s="40"/>
      <c r="AF786"/>
      <c r="AG786"/>
    </row>
    <row r="787" spans="1:33" ht="15" x14ac:dyDescent="0.25">
      <c r="A787"/>
      <c r="B787"/>
      <c r="C787"/>
      <c r="D787" s="45"/>
      <c r="E787" s="46"/>
      <c r="F787" s="47"/>
      <c r="G787" s="48"/>
      <c r="H787" s="17"/>
      <c r="I787" s="21"/>
      <c r="J787" s="22"/>
      <c r="K787" s="17"/>
      <c r="L787" s="21"/>
      <c r="M787" s="22"/>
      <c r="N787" s="49"/>
      <c r="O787" s="50"/>
      <c r="P787" s="50"/>
      <c r="Q787"/>
      <c r="R787"/>
      <c r="S787" s="40"/>
      <c r="AF787"/>
      <c r="AG787"/>
    </row>
    <row r="788" spans="1:33" ht="15" x14ac:dyDescent="0.25">
      <c r="A788"/>
      <c r="B788"/>
      <c r="C788"/>
      <c r="D788" s="45"/>
      <c r="E788" s="46"/>
      <c r="F788" s="47"/>
      <c r="G788" s="48"/>
      <c r="H788" s="17"/>
      <c r="I788" s="21"/>
      <c r="J788" s="22"/>
      <c r="K788" s="17"/>
      <c r="L788" s="21"/>
      <c r="M788" s="22"/>
      <c r="N788" s="49"/>
      <c r="O788" s="50"/>
      <c r="P788" s="50"/>
      <c r="Q788"/>
      <c r="R788"/>
      <c r="S788" s="40"/>
      <c r="AF788"/>
      <c r="AG788"/>
    </row>
    <row r="789" spans="1:33" ht="15" x14ac:dyDescent="0.25">
      <c r="A789"/>
      <c r="B789"/>
      <c r="C789"/>
      <c r="D789" s="45"/>
      <c r="E789" s="46"/>
      <c r="F789" s="47"/>
      <c r="G789" s="48"/>
      <c r="H789" s="17"/>
      <c r="I789" s="21"/>
      <c r="J789" s="22"/>
      <c r="K789" s="17"/>
      <c r="L789" s="21"/>
      <c r="M789" s="22"/>
      <c r="N789" s="49"/>
      <c r="O789" s="50"/>
      <c r="P789" s="50"/>
      <c r="Q789"/>
      <c r="R789"/>
      <c r="S789" s="40"/>
      <c r="AF789"/>
      <c r="AG789"/>
    </row>
    <row r="790" spans="1:33" ht="15" x14ac:dyDescent="0.25">
      <c r="A790"/>
      <c r="B790"/>
      <c r="C790"/>
      <c r="D790" s="45"/>
      <c r="E790" s="46"/>
      <c r="F790" s="47"/>
      <c r="G790" s="48"/>
      <c r="H790" s="17"/>
      <c r="I790" s="21"/>
      <c r="J790" s="22"/>
      <c r="K790" s="17"/>
      <c r="L790" s="21"/>
      <c r="M790" s="22"/>
      <c r="N790" s="49"/>
      <c r="O790" s="50"/>
      <c r="P790" s="50"/>
      <c r="Q790"/>
      <c r="R790"/>
      <c r="S790" s="40"/>
      <c r="AF790"/>
      <c r="AG790"/>
    </row>
    <row r="791" spans="1:33" ht="15" x14ac:dyDescent="0.25">
      <c r="A791"/>
      <c r="B791"/>
      <c r="C791"/>
      <c r="D791" s="45"/>
      <c r="E791" s="46"/>
      <c r="F791" s="47"/>
      <c r="G791" s="48"/>
      <c r="H791" s="17"/>
      <c r="I791" s="21"/>
      <c r="J791" s="22"/>
      <c r="K791" s="17"/>
      <c r="L791" s="21"/>
      <c r="M791" s="22"/>
      <c r="N791" s="49"/>
      <c r="O791" s="50"/>
      <c r="P791" s="50"/>
      <c r="Q791"/>
      <c r="R791"/>
      <c r="S791" s="40"/>
      <c r="AF791"/>
      <c r="AG791"/>
    </row>
    <row r="792" spans="1:33" ht="15" x14ac:dyDescent="0.25">
      <c r="A792"/>
      <c r="B792"/>
      <c r="C792"/>
      <c r="D792" s="45"/>
      <c r="E792" s="46"/>
      <c r="F792" s="47"/>
      <c r="G792" s="48"/>
      <c r="H792" s="17"/>
      <c r="I792" s="21"/>
      <c r="J792" s="22"/>
      <c r="K792" s="17"/>
      <c r="L792" s="21"/>
      <c r="M792" s="22"/>
      <c r="N792" s="49"/>
      <c r="O792" s="50"/>
      <c r="P792" s="50"/>
      <c r="Q792"/>
      <c r="R792"/>
      <c r="S792" s="40"/>
      <c r="AF792"/>
      <c r="AG792"/>
    </row>
    <row r="793" spans="1:33" ht="15" x14ac:dyDescent="0.25">
      <c r="A793"/>
      <c r="B793"/>
      <c r="C793"/>
      <c r="D793" s="45"/>
      <c r="E793" s="46"/>
      <c r="F793" s="47"/>
      <c r="G793" s="48"/>
      <c r="H793" s="17"/>
      <c r="I793" s="21"/>
      <c r="J793" s="22"/>
      <c r="K793" s="17"/>
      <c r="L793" s="21"/>
      <c r="M793" s="22"/>
      <c r="N793" s="49"/>
      <c r="O793" s="50"/>
      <c r="P793" s="50"/>
      <c r="Q793"/>
      <c r="R793"/>
      <c r="S793" s="40"/>
      <c r="AF793"/>
      <c r="AG793"/>
    </row>
    <row r="794" spans="1:33" ht="15" x14ac:dyDescent="0.25">
      <c r="A794"/>
      <c r="B794"/>
      <c r="C794"/>
      <c r="D794" s="45"/>
      <c r="E794" s="46"/>
      <c r="F794" s="47"/>
      <c r="G794" s="48"/>
      <c r="H794" s="17"/>
      <c r="I794" s="21"/>
      <c r="J794" s="22"/>
      <c r="K794" s="17"/>
      <c r="L794" s="21"/>
      <c r="M794" s="22"/>
      <c r="N794" s="49"/>
      <c r="O794" s="50"/>
      <c r="P794" s="50"/>
      <c r="Q794"/>
      <c r="R794"/>
      <c r="S794" s="40"/>
      <c r="AF794"/>
      <c r="AG794"/>
    </row>
    <row r="795" spans="1:33" ht="15" x14ac:dyDescent="0.25">
      <c r="A795"/>
      <c r="B795"/>
      <c r="C795"/>
      <c r="D795" s="45"/>
      <c r="E795" s="46"/>
      <c r="F795" s="47"/>
      <c r="G795" s="48"/>
      <c r="H795" s="17"/>
      <c r="I795" s="21"/>
      <c r="J795" s="22"/>
      <c r="K795" s="17"/>
      <c r="L795" s="21"/>
      <c r="M795" s="22"/>
      <c r="N795" s="49"/>
      <c r="O795" s="50"/>
      <c r="P795" s="50"/>
      <c r="Q795"/>
      <c r="R795"/>
      <c r="S795" s="40"/>
      <c r="AF795"/>
      <c r="AG795"/>
    </row>
    <row r="796" spans="1:33" ht="15" x14ac:dyDescent="0.25">
      <c r="A796"/>
      <c r="B796"/>
      <c r="C796"/>
      <c r="D796" s="45"/>
      <c r="E796" s="46"/>
      <c r="F796" s="47"/>
      <c r="G796" s="48"/>
      <c r="H796" s="17"/>
      <c r="I796" s="21"/>
      <c r="J796" s="22"/>
      <c r="K796" s="17"/>
      <c r="L796" s="21"/>
      <c r="M796" s="22"/>
      <c r="N796" s="49"/>
      <c r="O796" s="50"/>
      <c r="P796" s="50"/>
      <c r="Q796"/>
      <c r="R796"/>
      <c r="S796" s="40"/>
      <c r="AF796"/>
      <c r="AG796"/>
    </row>
    <row r="797" spans="1:33" ht="15" x14ac:dyDescent="0.25">
      <c r="A797"/>
      <c r="B797"/>
      <c r="C797"/>
      <c r="D797" s="45"/>
      <c r="E797" s="46"/>
      <c r="F797" s="47"/>
      <c r="G797" s="48"/>
      <c r="H797" s="17"/>
      <c r="I797" s="21"/>
      <c r="J797" s="22"/>
      <c r="K797" s="17"/>
      <c r="L797" s="21"/>
      <c r="M797" s="22"/>
      <c r="N797" s="49"/>
      <c r="O797" s="50"/>
      <c r="P797" s="50"/>
      <c r="Q797"/>
      <c r="R797"/>
      <c r="S797" s="40"/>
      <c r="AF797"/>
      <c r="AG797"/>
    </row>
    <row r="798" spans="1:33" ht="15" x14ac:dyDescent="0.25">
      <c r="A798"/>
      <c r="B798"/>
      <c r="C798"/>
      <c r="D798" s="45"/>
      <c r="E798" s="46"/>
      <c r="F798" s="47"/>
      <c r="G798" s="48"/>
      <c r="H798" s="17"/>
      <c r="I798" s="21"/>
      <c r="J798" s="22"/>
      <c r="K798" s="17"/>
      <c r="L798" s="21"/>
      <c r="M798" s="22"/>
      <c r="N798" s="49"/>
      <c r="O798" s="50"/>
      <c r="P798" s="50"/>
      <c r="Q798"/>
      <c r="R798"/>
      <c r="S798" s="40"/>
      <c r="AF798"/>
      <c r="AG798"/>
    </row>
    <row r="799" spans="1:33" ht="15" x14ac:dyDescent="0.25">
      <c r="A799"/>
      <c r="B799"/>
      <c r="C799"/>
      <c r="D799" s="45"/>
      <c r="E799" s="46"/>
      <c r="F799" s="47"/>
      <c r="G799" s="48"/>
      <c r="H799" s="17"/>
      <c r="I799" s="21"/>
      <c r="J799" s="22"/>
      <c r="K799" s="17"/>
      <c r="L799" s="21"/>
      <c r="M799" s="22"/>
      <c r="N799" s="49"/>
      <c r="O799" s="50"/>
      <c r="P799" s="50"/>
      <c r="Q799"/>
      <c r="R799"/>
      <c r="S799" s="40"/>
      <c r="AF799"/>
      <c r="AG799"/>
    </row>
    <row r="800" spans="1:33" ht="15" x14ac:dyDescent="0.25">
      <c r="A800"/>
      <c r="B800"/>
      <c r="C800"/>
      <c r="D800" s="45"/>
      <c r="E800" s="46"/>
      <c r="F800" s="47"/>
      <c r="G800" s="48"/>
      <c r="H800" s="17"/>
      <c r="I800" s="21"/>
      <c r="J800" s="22"/>
      <c r="K800" s="17"/>
      <c r="L800" s="21"/>
      <c r="M800" s="22"/>
      <c r="N800" s="49"/>
      <c r="O800" s="50"/>
      <c r="P800" s="50"/>
      <c r="Q800"/>
      <c r="R800"/>
      <c r="S800" s="40"/>
      <c r="AF800"/>
      <c r="AG800"/>
    </row>
    <row r="801" spans="1:35" ht="15" x14ac:dyDescent="0.25">
      <c r="A801"/>
      <c r="B801"/>
      <c r="C801"/>
      <c r="D801" s="45"/>
      <c r="E801" s="46"/>
      <c r="F801" s="47"/>
      <c r="G801" s="48"/>
      <c r="H801" s="17"/>
      <c r="I801" s="21"/>
      <c r="J801" s="22"/>
      <c r="K801" s="17"/>
      <c r="L801" s="21"/>
      <c r="M801" s="22"/>
      <c r="N801" s="49"/>
      <c r="O801" s="50"/>
      <c r="P801" s="50"/>
      <c r="Q801"/>
      <c r="R801"/>
      <c r="S801" s="40"/>
      <c r="AF801"/>
      <c r="AG801"/>
    </row>
    <row r="802" spans="1:35" ht="15" x14ac:dyDescent="0.25">
      <c r="A802"/>
      <c r="B802"/>
      <c r="C802"/>
      <c r="D802" s="45"/>
      <c r="E802" s="46"/>
      <c r="F802" s="47"/>
      <c r="G802" s="48"/>
      <c r="H802" s="17"/>
      <c r="I802" s="21"/>
      <c r="J802" s="22"/>
      <c r="K802" s="17"/>
      <c r="L802" s="21"/>
      <c r="M802" s="22"/>
      <c r="N802" s="49"/>
      <c r="O802" s="50"/>
      <c r="P802" s="50"/>
      <c r="Q802"/>
      <c r="R802"/>
      <c r="S802" s="40"/>
      <c r="AF802"/>
      <c r="AG802"/>
    </row>
    <row r="803" spans="1:35" ht="15" x14ac:dyDescent="0.25">
      <c r="A803"/>
      <c r="B803"/>
      <c r="C803"/>
      <c r="D803" s="45"/>
      <c r="E803" s="46"/>
      <c r="F803" s="47"/>
      <c r="G803" s="48"/>
      <c r="H803" s="17"/>
      <c r="I803" s="21"/>
      <c r="J803" s="22"/>
      <c r="K803" s="17"/>
      <c r="L803" s="21"/>
      <c r="M803" s="22"/>
      <c r="N803" s="49"/>
      <c r="O803" s="50"/>
      <c r="P803" s="50"/>
      <c r="Q803"/>
      <c r="R803"/>
      <c r="S803" s="40"/>
      <c r="AF803"/>
      <c r="AG803"/>
    </row>
    <row r="804" spans="1:35" s="52" customFormat="1" ht="15" x14ac:dyDescent="0.25">
      <c r="A804"/>
      <c r="B804"/>
      <c r="C804"/>
      <c r="D804" s="45"/>
      <c r="E804" s="46"/>
      <c r="F804" s="47"/>
      <c r="G804" s="48"/>
      <c r="H804" s="46"/>
      <c r="I804" s="47"/>
      <c r="J804" s="48"/>
      <c r="K804" s="46"/>
      <c r="L804" s="47"/>
      <c r="M804" s="48"/>
      <c r="N804" s="49"/>
      <c r="O804" s="50"/>
      <c r="P804" s="50"/>
      <c r="Q804"/>
      <c r="R804"/>
      <c r="S804" s="40"/>
      <c r="T804" s="4"/>
      <c r="U804" s="4"/>
      <c r="V804" s="4"/>
      <c r="W804" s="4"/>
      <c r="X804" s="4"/>
      <c r="Y804" s="4"/>
      <c r="Z804" s="4"/>
      <c r="AA804" s="4"/>
      <c r="AB804" s="4"/>
      <c r="AC804" s="4"/>
      <c r="AD804" s="53"/>
      <c r="AE804" s="53"/>
      <c r="AF804"/>
      <c r="AG804"/>
      <c r="AH804" s="53"/>
      <c r="AI804" s="53"/>
    </row>
    <row r="805" spans="1:35" ht="15" x14ac:dyDescent="0.25">
      <c r="A805"/>
      <c r="B805"/>
      <c r="C805"/>
      <c r="D805" s="45"/>
      <c r="E805" s="46"/>
      <c r="F805" s="47"/>
      <c r="G805" s="48"/>
      <c r="H805" s="17"/>
      <c r="I805" s="21"/>
      <c r="J805" s="22"/>
      <c r="K805" s="17"/>
      <c r="L805" s="21"/>
      <c r="M805" s="22"/>
      <c r="N805" s="49"/>
      <c r="O805" s="50"/>
      <c r="P805" s="50"/>
      <c r="Q805"/>
      <c r="R805"/>
      <c r="S805" s="40"/>
      <c r="AF805"/>
      <c r="AG805"/>
    </row>
    <row r="806" spans="1:35" ht="15" x14ac:dyDescent="0.25">
      <c r="A806"/>
      <c r="B806"/>
      <c r="C806"/>
      <c r="D806" s="45"/>
      <c r="E806" s="46"/>
      <c r="F806" s="47"/>
      <c r="G806" s="48"/>
      <c r="H806" s="17"/>
      <c r="I806" s="21"/>
      <c r="J806" s="22"/>
      <c r="K806" s="17"/>
      <c r="L806" s="21"/>
      <c r="M806" s="22"/>
      <c r="N806" s="49"/>
      <c r="O806" s="50"/>
      <c r="P806" s="50"/>
      <c r="Q806"/>
      <c r="R806"/>
      <c r="S806" s="40"/>
      <c r="AF806"/>
      <c r="AG806"/>
    </row>
    <row r="807" spans="1:35" ht="15" x14ac:dyDescent="0.25">
      <c r="A807"/>
      <c r="B807"/>
      <c r="C807"/>
      <c r="D807" s="45"/>
      <c r="E807" s="46"/>
      <c r="F807" s="47"/>
      <c r="G807" s="48"/>
      <c r="H807" s="17"/>
      <c r="I807" s="21"/>
      <c r="J807" s="22"/>
      <c r="K807" s="17"/>
      <c r="L807" s="21"/>
      <c r="M807" s="22"/>
      <c r="N807" s="49"/>
      <c r="O807" s="50"/>
      <c r="P807" s="50"/>
      <c r="Q807"/>
      <c r="R807"/>
      <c r="S807" s="40"/>
      <c r="AF807"/>
      <c r="AG807"/>
    </row>
    <row r="808" spans="1:35" ht="15" x14ac:dyDescent="0.25">
      <c r="A808"/>
      <c r="B808"/>
      <c r="C808"/>
      <c r="D808" s="45"/>
      <c r="E808" s="46"/>
      <c r="F808" s="47"/>
      <c r="G808" s="48"/>
      <c r="H808" s="17"/>
      <c r="I808" s="21"/>
      <c r="J808" s="22"/>
      <c r="K808" s="17"/>
      <c r="L808" s="21"/>
      <c r="M808" s="22"/>
      <c r="N808" s="49"/>
      <c r="O808" s="50"/>
      <c r="P808" s="50"/>
      <c r="Q808"/>
      <c r="R808"/>
      <c r="S808" s="40"/>
      <c r="AF808"/>
      <c r="AG808"/>
    </row>
    <row r="809" spans="1:35" ht="15" x14ac:dyDescent="0.25">
      <c r="A809"/>
      <c r="B809"/>
      <c r="C809"/>
      <c r="D809" s="45"/>
      <c r="E809" s="46"/>
      <c r="F809" s="47"/>
      <c r="G809" s="48"/>
      <c r="H809" s="17"/>
      <c r="I809" s="21"/>
      <c r="J809" s="22"/>
      <c r="K809" s="17"/>
      <c r="L809" s="21"/>
      <c r="M809" s="22"/>
      <c r="N809" s="49"/>
      <c r="O809" s="50"/>
      <c r="P809" s="50"/>
      <c r="Q809"/>
      <c r="R809"/>
      <c r="S809" s="40"/>
      <c r="AF809"/>
      <c r="AG809"/>
    </row>
    <row r="810" spans="1:35" ht="15" x14ac:dyDescent="0.25">
      <c r="A810"/>
      <c r="B810"/>
      <c r="C810"/>
      <c r="D810" s="45"/>
      <c r="E810" s="46"/>
      <c r="F810" s="47"/>
      <c r="G810" s="48"/>
      <c r="H810" s="17"/>
      <c r="I810" s="21"/>
      <c r="J810" s="22"/>
      <c r="K810" s="17"/>
      <c r="L810" s="21"/>
      <c r="M810" s="22"/>
      <c r="N810" s="49"/>
      <c r="O810" s="50"/>
      <c r="P810" s="50"/>
      <c r="Q810"/>
      <c r="R810"/>
      <c r="S810" s="40"/>
      <c r="AF810"/>
      <c r="AG810"/>
    </row>
    <row r="811" spans="1:35" ht="15" x14ac:dyDescent="0.25">
      <c r="A811"/>
      <c r="B811"/>
      <c r="C811"/>
      <c r="D811" s="45"/>
      <c r="E811" s="46"/>
      <c r="F811" s="47"/>
      <c r="G811" s="48"/>
      <c r="H811" s="17"/>
      <c r="I811" s="21"/>
      <c r="J811" s="22"/>
      <c r="K811" s="17"/>
      <c r="L811" s="21"/>
      <c r="M811" s="22"/>
      <c r="N811" s="49"/>
      <c r="O811" s="50"/>
      <c r="P811" s="50"/>
      <c r="Q811"/>
      <c r="R811"/>
      <c r="S811" s="40"/>
      <c r="AF811"/>
      <c r="AG811"/>
    </row>
    <row r="812" spans="1:35" ht="15" x14ac:dyDescent="0.25">
      <c r="A812"/>
      <c r="B812"/>
      <c r="C812"/>
      <c r="D812" s="45"/>
      <c r="E812" s="46"/>
      <c r="F812" s="47"/>
      <c r="G812" s="48"/>
      <c r="H812" s="17"/>
      <c r="I812" s="21"/>
      <c r="J812" s="22"/>
      <c r="K812" s="17"/>
      <c r="L812" s="21"/>
      <c r="M812" s="22"/>
      <c r="N812" s="49"/>
      <c r="O812" s="50"/>
      <c r="P812" s="50"/>
      <c r="Q812"/>
      <c r="R812"/>
      <c r="S812" s="40"/>
      <c r="AF812"/>
      <c r="AG812"/>
    </row>
    <row r="813" spans="1:35" ht="15" x14ac:dyDescent="0.25">
      <c r="A813"/>
      <c r="B813"/>
      <c r="C813"/>
      <c r="D813" s="45"/>
      <c r="E813" s="46"/>
      <c r="F813" s="47"/>
      <c r="G813" s="48"/>
      <c r="H813" s="17"/>
      <c r="I813" s="21"/>
      <c r="J813" s="22"/>
      <c r="K813" s="17"/>
      <c r="L813" s="21"/>
      <c r="M813" s="22"/>
      <c r="N813" s="49"/>
      <c r="O813" s="50"/>
      <c r="P813" s="50"/>
      <c r="Q813"/>
      <c r="R813"/>
      <c r="S813" s="40"/>
      <c r="AF813"/>
      <c r="AG813"/>
    </row>
    <row r="814" spans="1:35" ht="15" x14ac:dyDescent="0.25">
      <c r="A814"/>
      <c r="B814"/>
      <c r="C814"/>
      <c r="D814" s="45"/>
      <c r="E814" s="46"/>
      <c r="F814" s="47"/>
      <c r="G814" s="48"/>
      <c r="H814" s="17"/>
      <c r="I814" s="21"/>
      <c r="J814" s="22"/>
      <c r="K814" s="17"/>
      <c r="L814" s="21"/>
      <c r="M814" s="22"/>
      <c r="N814" s="49"/>
      <c r="O814" s="50"/>
      <c r="P814" s="50"/>
      <c r="Q814"/>
      <c r="R814"/>
      <c r="S814" s="40"/>
      <c r="AF814"/>
      <c r="AG814"/>
    </row>
    <row r="815" spans="1:35" ht="15" x14ac:dyDescent="0.25">
      <c r="A815"/>
      <c r="B815"/>
      <c r="C815"/>
      <c r="D815" s="45"/>
      <c r="E815" s="46"/>
      <c r="F815" s="47"/>
      <c r="G815" s="48"/>
      <c r="H815" s="17"/>
      <c r="I815" s="21"/>
      <c r="J815" s="22"/>
      <c r="K815" s="17"/>
      <c r="L815" s="21"/>
      <c r="M815" s="22"/>
      <c r="N815" s="49"/>
      <c r="O815" s="50"/>
      <c r="P815" s="50"/>
      <c r="Q815"/>
      <c r="R815"/>
      <c r="S815"/>
      <c r="AF815"/>
      <c r="AG815"/>
    </row>
    <row r="816" spans="1:35" s="52" customFormat="1" ht="15" x14ac:dyDescent="0.25">
      <c r="A816"/>
      <c r="B816"/>
      <c r="C816"/>
      <c r="D816" s="45"/>
      <c r="E816" s="46"/>
      <c r="F816" s="47"/>
      <c r="G816" s="48"/>
      <c r="H816" s="46"/>
      <c r="I816" s="47"/>
      <c r="J816" s="48"/>
      <c r="K816" s="46"/>
      <c r="L816" s="47"/>
      <c r="M816" s="48"/>
      <c r="N816" s="49"/>
      <c r="O816" s="50"/>
      <c r="P816" s="50"/>
      <c r="Q816"/>
      <c r="R816"/>
      <c r="S816"/>
      <c r="T816" s="4"/>
      <c r="U816" s="4"/>
      <c r="V816" s="4"/>
      <c r="W816" s="4"/>
      <c r="X816" s="4"/>
      <c r="Y816" s="4"/>
      <c r="Z816" s="4"/>
      <c r="AA816" s="4"/>
      <c r="AB816" s="4"/>
      <c r="AC816" s="4"/>
      <c r="AD816" s="53"/>
      <c r="AE816" s="53"/>
      <c r="AF816"/>
      <c r="AG816"/>
      <c r="AH816" s="53"/>
      <c r="AI816" s="53"/>
    </row>
    <row r="817" spans="1:35" s="52" customFormat="1" ht="15" x14ac:dyDescent="0.25">
      <c r="A817" s="44"/>
      <c r="B817" s="44"/>
      <c r="C817" s="44"/>
      <c r="D817" s="45"/>
      <c r="E817" s="46"/>
      <c r="F817" s="47"/>
      <c r="G817" s="48"/>
      <c r="H817" s="46"/>
      <c r="I817" s="47"/>
      <c r="J817" s="48"/>
      <c r="K817" s="46"/>
      <c r="L817" s="47"/>
      <c r="M817" s="48"/>
      <c r="N817" s="49"/>
      <c r="O817" s="50"/>
      <c r="P817" s="50"/>
      <c r="Q817" s="44"/>
      <c r="R817" s="44"/>
      <c r="S817" s="44"/>
      <c r="AD817" s="53"/>
      <c r="AE817" s="53"/>
      <c r="AF817" s="44"/>
      <c r="AG817" s="44"/>
      <c r="AH817" s="53"/>
      <c r="AI817" s="53"/>
    </row>
    <row r="818" spans="1:35" ht="15" x14ac:dyDescent="0.25">
      <c r="A818"/>
      <c r="B818"/>
      <c r="C818"/>
      <c r="D818" s="45"/>
      <c r="E818" s="46"/>
      <c r="F818" s="47"/>
      <c r="G818" s="48"/>
      <c r="H818" s="17"/>
      <c r="I818" s="21"/>
      <c r="J818" s="22"/>
      <c r="K818" s="17"/>
      <c r="L818" s="21"/>
      <c r="M818" s="22"/>
      <c r="N818" s="49"/>
      <c r="O818" s="50"/>
      <c r="P818" s="50"/>
      <c r="Q818"/>
      <c r="R818"/>
      <c r="S818"/>
      <c r="AF818"/>
      <c r="AG818"/>
    </row>
    <row r="819" spans="1:35" ht="15" x14ac:dyDescent="0.25">
      <c r="A819"/>
      <c r="B819"/>
      <c r="C819"/>
      <c r="D819" s="45"/>
      <c r="E819" s="46"/>
      <c r="F819" s="47"/>
      <c r="G819" s="48"/>
      <c r="H819" s="17"/>
      <c r="I819" s="21"/>
      <c r="J819" s="22"/>
      <c r="K819" s="17"/>
      <c r="L819" s="21"/>
      <c r="M819" s="22"/>
      <c r="N819" s="49"/>
      <c r="O819" s="50"/>
      <c r="P819" s="50"/>
      <c r="Q819"/>
      <c r="R819"/>
      <c r="S819"/>
      <c r="AF819"/>
      <c r="AG819"/>
    </row>
    <row r="820" spans="1:35" ht="15" x14ac:dyDescent="0.25">
      <c r="A820"/>
      <c r="B820"/>
      <c r="C820"/>
      <c r="D820" s="45"/>
      <c r="E820" s="46"/>
      <c r="F820" s="47"/>
      <c r="G820" s="48"/>
      <c r="H820" s="17"/>
      <c r="I820" s="21"/>
      <c r="J820" s="22"/>
      <c r="K820" s="17"/>
      <c r="L820" s="21"/>
      <c r="M820" s="22"/>
      <c r="N820" s="49"/>
      <c r="O820" s="50"/>
      <c r="P820" s="50"/>
      <c r="Q820"/>
      <c r="R820"/>
      <c r="S820"/>
      <c r="AF820"/>
      <c r="AG820"/>
    </row>
    <row r="821" spans="1:35" ht="15" x14ac:dyDescent="0.25">
      <c r="A821"/>
      <c r="B821"/>
      <c r="C821"/>
      <c r="D821" s="45"/>
      <c r="E821" s="46"/>
      <c r="F821" s="47"/>
      <c r="G821" s="48"/>
      <c r="H821" s="17"/>
      <c r="I821" s="21"/>
      <c r="J821" s="22"/>
      <c r="K821" s="17"/>
      <c r="L821" s="21"/>
      <c r="M821" s="22"/>
      <c r="N821" s="49"/>
      <c r="O821" s="50"/>
      <c r="P821" s="50"/>
      <c r="Q821"/>
      <c r="R821"/>
      <c r="S821"/>
      <c r="AF821"/>
      <c r="AG821"/>
    </row>
    <row r="822" spans="1:35" ht="15" x14ac:dyDescent="0.25">
      <c r="A822"/>
      <c r="B822"/>
      <c r="C822"/>
      <c r="D822" s="45"/>
      <c r="E822" s="46"/>
      <c r="F822" s="47"/>
      <c r="G822" s="48"/>
      <c r="H822" s="17"/>
      <c r="I822" s="21"/>
      <c r="J822" s="22"/>
      <c r="K822" s="17"/>
      <c r="L822" s="21"/>
      <c r="M822" s="22"/>
      <c r="N822" s="49"/>
      <c r="O822" s="50"/>
      <c r="P822" s="50"/>
      <c r="Q822"/>
      <c r="R822"/>
      <c r="S822"/>
      <c r="AF822"/>
      <c r="AG822"/>
    </row>
    <row r="823" spans="1:35" ht="15" x14ac:dyDescent="0.25">
      <c r="A823"/>
      <c r="B823"/>
      <c r="C823"/>
      <c r="D823" s="45"/>
      <c r="E823" s="46"/>
      <c r="F823" s="47"/>
      <c r="G823" s="48"/>
      <c r="H823" s="17"/>
      <c r="I823" s="21"/>
      <c r="J823" s="22"/>
      <c r="K823" s="17"/>
      <c r="L823" s="21"/>
      <c r="M823" s="22"/>
      <c r="N823" s="49"/>
      <c r="O823" s="50"/>
      <c r="P823" s="50"/>
      <c r="Q823"/>
      <c r="R823"/>
      <c r="S823"/>
      <c r="AF823"/>
      <c r="AG823"/>
    </row>
    <row r="824" spans="1:35" ht="15" x14ac:dyDescent="0.25">
      <c r="A824"/>
      <c r="B824"/>
      <c r="C824"/>
      <c r="D824" s="45"/>
      <c r="E824" s="46"/>
      <c r="F824" s="47"/>
      <c r="G824" s="48"/>
      <c r="H824" s="17"/>
      <c r="I824" s="21"/>
      <c r="J824" s="22"/>
      <c r="K824" s="17"/>
      <c r="L824" s="21"/>
      <c r="M824" s="22"/>
      <c r="N824" s="49"/>
      <c r="O824" s="50"/>
      <c r="P824" s="50"/>
      <c r="Q824"/>
      <c r="R824"/>
      <c r="S824"/>
      <c r="AF824"/>
      <c r="AG824"/>
    </row>
    <row r="825" spans="1:35" ht="15" x14ac:dyDescent="0.25">
      <c r="A825"/>
      <c r="B825"/>
      <c r="C825"/>
      <c r="D825" s="45"/>
      <c r="E825" s="46"/>
      <c r="F825" s="47"/>
      <c r="G825" s="48"/>
      <c r="H825" s="17"/>
      <c r="I825" s="21"/>
      <c r="J825" s="22"/>
      <c r="K825" s="17"/>
      <c r="L825" s="21"/>
      <c r="M825" s="22"/>
      <c r="N825" s="49"/>
      <c r="O825" s="50"/>
      <c r="P825" s="50"/>
      <c r="Q825"/>
      <c r="R825"/>
      <c r="S825"/>
      <c r="AF825"/>
      <c r="AG825"/>
    </row>
    <row r="826" spans="1:35" ht="15" x14ac:dyDescent="0.25">
      <c r="A826"/>
      <c r="B826"/>
      <c r="C826"/>
      <c r="D826" s="45"/>
      <c r="E826" s="46"/>
      <c r="F826" s="47"/>
      <c r="G826" s="48"/>
      <c r="H826" s="17"/>
      <c r="I826" s="21"/>
      <c r="J826" s="22"/>
      <c r="K826" s="17"/>
      <c r="L826" s="21"/>
      <c r="M826" s="22"/>
      <c r="N826" s="49"/>
      <c r="O826" s="50"/>
      <c r="P826" s="50"/>
      <c r="Q826"/>
      <c r="R826"/>
      <c r="S826"/>
      <c r="AF826"/>
      <c r="AG826"/>
    </row>
    <row r="827" spans="1:35" ht="15" x14ac:dyDescent="0.25">
      <c r="A827"/>
      <c r="B827"/>
      <c r="C827"/>
      <c r="D827" s="45"/>
      <c r="E827" s="46"/>
      <c r="F827" s="47"/>
      <c r="G827" s="48"/>
      <c r="H827" s="17"/>
      <c r="I827" s="21"/>
      <c r="J827" s="22"/>
      <c r="K827" s="17"/>
      <c r="L827" s="21"/>
      <c r="M827" s="22"/>
      <c r="N827" s="49"/>
      <c r="O827" s="50"/>
      <c r="P827" s="50"/>
      <c r="Q827"/>
      <c r="R827"/>
      <c r="S827"/>
      <c r="AF827"/>
      <c r="AG827"/>
    </row>
    <row r="828" spans="1:35" ht="15" x14ac:dyDescent="0.25">
      <c r="A828"/>
      <c r="B828"/>
      <c r="C828"/>
      <c r="D828" s="45"/>
      <c r="E828" s="46"/>
      <c r="F828" s="47"/>
      <c r="G828" s="48"/>
      <c r="H828" s="17"/>
      <c r="I828" s="21"/>
      <c r="J828" s="22"/>
      <c r="K828" s="17"/>
      <c r="L828" s="21"/>
      <c r="M828" s="22"/>
      <c r="N828" s="49"/>
      <c r="O828" s="50"/>
      <c r="P828" s="50"/>
      <c r="Q828"/>
      <c r="R828"/>
      <c r="S828"/>
      <c r="AF828"/>
      <c r="AG828"/>
    </row>
    <row r="829" spans="1:35" ht="15" x14ac:dyDescent="0.25">
      <c r="A829"/>
      <c r="B829"/>
      <c r="C829"/>
      <c r="D829" s="45"/>
      <c r="E829" s="46"/>
      <c r="F829" s="47"/>
      <c r="G829" s="48"/>
      <c r="H829" s="17"/>
      <c r="I829" s="21"/>
      <c r="J829" s="22"/>
      <c r="K829" s="17"/>
      <c r="L829" s="21"/>
      <c r="M829" s="22"/>
      <c r="N829" s="49"/>
      <c r="O829" s="50"/>
      <c r="P829" s="50"/>
      <c r="Q829"/>
      <c r="R829"/>
      <c r="S829"/>
      <c r="AF829"/>
      <c r="AG829"/>
    </row>
    <row r="830" spans="1:35" ht="15" x14ac:dyDescent="0.25">
      <c r="A830"/>
      <c r="B830"/>
      <c r="C830"/>
      <c r="D830" s="45"/>
      <c r="E830" s="46"/>
      <c r="F830" s="47"/>
      <c r="G830" s="48"/>
      <c r="H830" s="17"/>
      <c r="I830" s="21"/>
      <c r="J830" s="22"/>
      <c r="K830" s="17"/>
      <c r="L830" s="21"/>
      <c r="M830" s="22"/>
      <c r="N830" s="49"/>
      <c r="O830" s="50"/>
      <c r="P830" s="50"/>
      <c r="Q830"/>
      <c r="R830"/>
      <c r="S830"/>
      <c r="AF830"/>
      <c r="AG830"/>
    </row>
    <row r="831" spans="1:35" ht="15" x14ac:dyDescent="0.25">
      <c r="A831"/>
      <c r="B831"/>
      <c r="C831"/>
      <c r="D831" s="45"/>
      <c r="E831" s="46"/>
      <c r="F831" s="47"/>
      <c r="G831" s="48"/>
      <c r="H831" s="17"/>
      <c r="I831" s="21"/>
      <c r="J831" s="22"/>
      <c r="K831" s="17"/>
      <c r="L831" s="21"/>
      <c r="M831" s="22"/>
      <c r="N831" s="49"/>
      <c r="O831" s="50"/>
      <c r="P831" s="50"/>
      <c r="Q831"/>
      <c r="R831"/>
      <c r="S831"/>
      <c r="AF831"/>
      <c r="AG831"/>
    </row>
    <row r="832" spans="1:35" ht="15" x14ac:dyDescent="0.25">
      <c r="A832"/>
      <c r="B832"/>
      <c r="C832"/>
      <c r="D832" s="45"/>
      <c r="E832" s="46"/>
      <c r="F832" s="47"/>
      <c r="G832" s="48"/>
      <c r="H832" s="17"/>
      <c r="I832" s="21"/>
      <c r="J832" s="22"/>
      <c r="K832" s="17"/>
      <c r="L832" s="21"/>
      <c r="M832" s="22"/>
      <c r="N832" s="49"/>
      <c r="O832" s="50"/>
      <c r="P832" s="50"/>
      <c r="Q832"/>
      <c r="R832"/>
      <c r="S832"/>
      <c r="AF832"/>
      <c r="AG832"/>
    </row>
    <row r="833" spans="1:35" s="52" customFormat="1" ht="15" x14ac:dyDescent="0.25">
      <c r="A833"/>
      <c r="B833"/>
      <c r="C833"/>
      <c r="D833" s="45"/>
      <c r="E833" s="46"/>
      <c r="F833" s="47"/>
      <c r="G833" s="48"/>
      <c r="H833" s="46"/>
      <c r="I833" s="47"/>
      <c r="J833" s="48"/>
      <c r="K833" s="46"/>
      <c r="L833" s="47"/>
      <c r="M833" s="48"/>
      <c r="N833" s="49"/>
      <c r="O833" s="50"/>
      <c r="P833" s="50"/>
      <c r="Q833"/>
      <c r="R833"/>
      <c r="S833"/>
      <c r="T833" s="4"/>
      <c r="U833" s="4"/>
      <c r="V833" s="4"/>
      <c r="W833" s="4"/>
      <c r="X833" s="4"/>
      <c r="Y833" s="4"/>
      <c r="Z833" s="4"/>
      <c r="AA833" s="4"/>
      <c r="AB833" s="4"/>
      <c r="AC833" s="4"/>
      <c r="AD833" s="53"/>
      <c r="AE833" s="53"/>
      <c r="AF833"/>
      <c r="AG833"/>
      <c r="AH833" s="53"/>
      <c r="AI833" s="53"/>
    </row>
    <row r="834" spans="1:35" ht="15" x14ac:dyDescent="0.25">
      <c r="A834"/>
      <c r="B834"/>
      <c r="C834"/>
      <c r="D834" s="45"/>
      <c r="E834" s="46"/>
      <c r="F834" s="47"/>
      <c r="G834" s="48"/>
      <c r="H834" s="17"/>
      <c r="I834" s="21"/>
      <c r="J834" s="22"/>
      <c r="K834" s="17"/>
      <c r="L834" s="21"/>
      <c r="M834" s="22"/>
      <c r="N834" s="49"/>
      <c r="O834" s="50"/>
      <c r="P834" s="50"/>
      <c r="Q834"/>
      <c r="R834"/>
      <c r="S834"/>
      <c r="AF834"/>
      <c r="AG834"/>
    </row>
    <row r="835" spans="1:35" ht="15" x14ac:dyDescent="0.25">
      <c r="A835"/>
      <c r="B835"/>
      <c r="C835"/>
      <c r="D835" s="45"/>
      <c r="E835" s="46"/>
      <c r="F835" s="47"/>
      <c r="G835" s="48"/>
      <c r="H835" s="17"/>
      <c r="I835" s="21"/>
      <c r="J835" s="22"/>
      <c r="K835" s="17"/>
      <c r="L835" s="21"/>
      <c r="M835" s="22"/>
      <c r="N835" s="49"/>
      <c r="O835" s="50"/>
      <c r="P835" s="50"/>
      <c r="Q835"/>
      <c r="R835"/>
      <c r="S835"/>
      <c r="AF835"/>
      <c r="AG835"/>
    </row>
    <row r="836" spans="1:35" ht="15" x14ac:dyDescent="0.25">
      <c r="A836"/>
      <c r="B836"/>
      <c r="C836"/>
      <c r="D836" s="45"/>
      <c r="E836" s="46"/>
      <c r="F836" s="47"/>
      <c r="G836" s="48"/>
      <c r="H836" s="17"/>
      <c r="I836" s="21"/>
      <c r="J836" s="22"/>
      <c r="K836" s="17"/>
      <c r="L836" s="21"/>
      <c r="M836" s="22"/>
      <c r="N836" s="49"/>
      <c r="O836" s="50"/>
      <c r="P836" s="50"/>
      <c r="Q836"/>
      <c r="R836"/>
      <c r="S836"/>
      <c r="AF836"/>
      <c r="AG836"/>
    </row>
    <row r="837" spans="1:35" ht="15" x14ac:dyDescent="0.25">
      <c r="A837"/>
      <c r="B837"/>
      <c r="C837"/>
      <c r="D837" s="45"/>
      <c r="E837" s="46"/>
      <c r="F837" s="47"/>
      <c r="G837" s="48"/>
      <c r="H837" s="17"/>
      <c r="I837" s="21"/>
      <c r="J837" s="22"/>
      <c r="K837" s="17"/>
      <c r="L837" s="21"/>
      <c r="M837" s="22"/>
      <c r="N837" s="49"/>
      <c r="O837" s="50"/>
      <c r="P837" s="50"/>
      <c r="Q837"/>
      <c r="R837"/>
      <c r="S837"/>
      <c r="AF837"/>
      <c r="AG837"/>
    </row>
    <row r="838" spans="1:35" ht="15" x14ac:dyDescent="0.25">
      <c r="A838"/>
      <c r="B838"/>
      <c r="C838"/>
      <c r="D838" s="45"/>
      <c r="E838" s="46"/>
      <c r="F838" s="47"/>
      <c r="G838" s="48"/>
      <c r="H838" s="17"/>
      <c r="I838" s="21"/>
      <c r="J838" s="22"/>
      <c r="K838" s="17"/>
      <c r="L838" s="21"/>
      <c r="M838" s="22"/>
      <c r="N838" s="49"/>
      <c r="O838" s="50"/>
      <c r="P838" s="50"/>
      <c r="Q838"/>
      <c r="R838"/>
      <c r="S838"/>
      <c r="AF838"/>
      <c r="AG838"/>
    </row>
    <row r="839" spans="1:35" ht="15" x14ac:dyDescent="0.25">
      <c r="A839"/>
      <c r="B839"/>
      <c r="C839"/>
      <c r="D839" s="45"/>
      <c r="E839" s="46"/>
      <c r="F839" s="47"/>
      <c r="G839" s="48"/>
      <c r="H839" s="17"/>
      <c r="I839" s="21"/>
      <c r="J839" s="22"/>
      <c r="K839" s="17"/>
      <c r="L839" s="21"/>
      <c r="M839" s="22"/>
      <c r="N839" s="49"/>
      <c r="O839" s="50"/>
      <c r="P839" s="50"/>
      <c r="Q839"/>
      <c r="R839"/>
      <c r="S839"/>
      <c r="AF839"/>
      <c r="AG839"/>
    </row>
    <row r="840" spans="1:35" ht="15" x14ac:dyDescent="0.25">
      <c r="A840"/>
      <c r="B840"/>
      <c r="C840"/>
      <c r="D840" s="45"/>
      <c r="E840" s="46"/>
      <c r="F840" s="47"/>
      <c r="G840" s="48"/>
      <c r="H840" s="17"/>
      <c r="I840" s="21"/>
      <c r="J840" s="22"/>
      <c r="K840" s="17"/>
      <c r="L840" s="21"/>
      <c r="M840" s="22"/>
      <c r="N840" s="49"/>
      <c r="O840" s="50"/>
      <c r="P840" s="50"/>
      <c r="Q840"/>
      <c r="R840"/>
      <c r="S840"/>
      <c r="AF840"/>
      <c r="AG840"/>
    </row>
    <row r="841" spans="1:35" ht="15" x14ac:dyDescent="0.25">
      <c r="A841"/>
      <c r="B841"/>
      <c r="C841"/>
      <c r="D841" s="45"/>
      <c r="E841" s="46"/>
      <c r="F841" s="47"/>
      <c r="G841" s="48"/>
      <c r="H841" s="17"/>
      <c r="I841" s="21"/>
      <c r="J841" s="22"/>
      <c r="K841" s="17"/>
      <c r="L841" s="21"/>
      <c r="M841" s="22"/>
      <c r="N841" s="49"/>
      <c r="O841" s="50"/>
      <c r="P841" s="50"/>
      <c r="Q841"/>
      <c r="R841"/>
      <c r="S841"/>
      <c r="AF841"/>
      <c r="AG841"/>
    </row>
    <row r="842" spans="1:35" ht="15" x14ac:dyDescent="0.25">
      <c r="A842"/>
      <c r="B842"/>
      <c r="C842"/>
      <c r="D842" s="45"/>
      <c r="E842" s="46"/>
      <c r="F842" s="47"/>
      <c r="G842" s="48"/>
      <c r="H842" s="17"/>
      <c r="I842" s="21"/>
      <c r="J842" s="22"/>
      <c r="K842" s="17"/>
      <c r="L842" s="21"/>
      <c r="M842" s="22"/>
      <c r="N842" s="49"/>
      <c r="O842" s="50"/>
      <c r="P842" s="50"/>
      <c r="Q842"/>
      <c r="R842"/>
      <c r="S842"/>
      <c r="AF842"/>
      <c r="AG842"/>
    </row>
    <row r="843" spans="1:35" ht="15" x14ac:dyDescent="0.25">
      <c r="A843"/>
      <c r="B843"/>
      <c r="C843"/>
      <c r="D843" s="45"/>
      <c r="E843" s="46"/>
      <c r="F843" s="47"/>
      <c r="G843" s="48"/>
      <c r="H843" s="17"/>
      <c r="I843" s="21"/>
      <c r="J843" s="22"/>
      <c r="K843" s="17"/>
      <c r="L843" s="21"/>
      <c r="M843" s="22"/>
      <c r="N843" s="49"/>
      <c r="O843" s="50"/>
      <c r="P843" s="50"/>
      <c r="Q843"/>
      <c r="R843"/>
      <c r="S843"/>
      <c r="AF843"/>
      <c r="AG843"/>
    </row>
    <row r="844" spans="1:35" ht="15" x14ac:dyDescent="0.25">
      <c r="A844"/>
      <c r="B844"/>
      <c r="C844"/>
      <c r="D844" s="45"/>
      <c r="E844" s="46"/>
      <c r="F844" s="47"/>
      <c r="G844" s="48"/>
      <c r="H844" s="17"/>
      <c r="I844" s="21"/>
      <c r="J844" s="22"/>
      <c r="K844" s="17"/>
      <c r="L844" s="21"/>
      <c r="M844" s="22"/>
      <c r="N844" s="49"/>
      <c r="O844" s="50"/>
      <c r="P844" s="50"/>
      <c r="Q844"/>
      <c r="R844"/>
      <c r="S844"/>
      <c r="AF844"/>
      <c r="AG844"/>
    </row>
    <row r="845" spans="1:35" ht="15" x14ac:dyDescent="0.25">
      <c r="A845"/>
      <c r="B845"/>
      <c r="C845"/>
      <c r="D845" s="45"/>
      <c r="E845" s="46"/>
      <c r="F845" s="47"/>
      <c r="G845" s="48"/>
      <c r="H845" s="17"/>
      <c r="I845" s="21"/>
      <c r="J845" s="22"/>
      <c r="K845" s="17"/>
      <c r="L845" s="21"/>
      <c r="M845" s="22"/>
      <c r="N845" s="49"/>
      <c r="O845" s="50"/>
      <c r="P845" s="50"/>
      <c r="Q845"/>
      <c r="R845"/>
      <c r="S845"/>
      <c r="AF845"/>
      <c r="AG845"/>
    </row>
    <row r="846" spans="1:35" ht="15" x14ac:dyDescent="0.25">
      <c r="A846"/>
      <c r="B846"/>
      <c r="C846"/>
      <c r="D846" s="45"/>
      <c r="E846" s="46"/>
      <c r="F846" s="47"/>
      <c r="G846" s="48"/>
      <c r="H846" s="17"/>
      <c r="I846" s="21"/>
      <c r="J846" s="22"/>
      <c r="K846" s="17"/>
      <c r="L846" s="21"/>
      <c r="M846" s="22"/>
      <c r="N846" s="49"/>
      <c r="O846" s="50"/>
      <c r="P846" s="50"/>
      <c r="Q846"/>
      <c r="R846"/>
      <c r="S846"/>
      <c r="AF846"/>
      <c r="AG846"/>
    </row>
    <row r="847" spans="1:35" ht="15" x14ac:dyDescent="0.25">
      <c r="A847"/>
      <c r="B847"/>
      <c r="C847"/>
      <c r="D847" s="45"/>
      <c r="E847" s="46"/>
      <c r="F847" s="47"/>
      <c r="G847" s="48"/>
      <c r="H847" s="17"/>
      <c r="I847" s="21"/>
      <c r="J847" s="22"/>
      <c r="K847" s="17"/>
      <c r="L847" s="21"/>
      <c r="M847" s="22"/>
      <c r="N847" s="49"/>
      <c r="O847" s="50"/>
      <c r="P847" s="50"/>
      <c r="Q847"/>
      <c r="R847"/>
      <c r="S847"/>
      <c r="AF847"/>
      <c r="AG847"/>
    </row>
    <row r="848" spans="1:35" ht="15" x14ac:dyDescent="0.25">
      <c r="A848"/>
      <c r="B848"/>
      <c r="C848"/>
      <c r="D848" s="45"/>
      <c r="E848" s="46"/>
      <c r="F848" s="47"/>
      <c r="G848" s="48"/>
      <c r="H848" s="17"/>
      <c r="I848" s="21"/>
      <c r="J848" s="22"/>
      <c r="K848" s="17"/>
      <c r="L848" s="21"/>
      <c r="M848" s="22"/>
      <c r="N848" s="49"/>
      <c r="O848" s="50"/>
      <c r="P848" s="50"/>
      <c r="Q848"/>
      <c r="R848"/>
      <c r="S848"/>
      <c r="AF848"/>
      <c r="AG848"/>
    </row>
    <row r="849" spans="1:33" ht="15" x14ac:dyDescent="0.25">
      <c r="A849"/>
      <c r="B849"/>
      <c r="C849"/>
      <c r="D849" s="45"/>
      <c r="E849" s="46"/>
      <c r="F849" s="47"/>
      <c r="G849" s="48"/>
      <c r="H849" s="17"/>
      <c r="I849" s="21"/>
      <c r="J849" s="22"/>
      <c r="K849" s="17"/>
      <c r="L849" s="21"/>
      <c r="M849" s="22"/>
      <c r="N849" s="49"/>
      <c r="O849" s="50"/>
      <c r="P849" s="50"/>
      <c r="Q849"/>
      <c r="R849"/>
      <c r="S849"/>
      <c r="AF849"/>
      <c r="AG849"/>
    </row>
    <row r="850" spans="1:33" ht="15" x14ac:dyDescent="0.25">
      <c r="A850"/>
      <c r="B850"/>
      <c r="C850"/>
      <c r="D850" s="45"/>
      <c r="E850" s="46"/>
      <c r="F850" s="47"/>
      <c r="G850" s="48"/>
      <c r="H850" s="17"/>
      <c r="I850" s="21"/>
      <c r="J850" s="22"/>
      <c r="K850" s="17"/>
      <c r="L850" s="21"/>
      <c r="M850" s="22"/>
      <c r="N850" s="49"/>
      <c r="O850" s="50"/>
      <c r="P850" s="50"/>
      <c r="Q850"/>
      <c r="R850"/>
      <c r="S850"/>
      <c r="AF850"/>
      <c r="AG850"/>
    </row>
    <row r="851" spans="1:33" ht="15" x14ac:dyDescent="0.25">
      <c r="A851"/>
      <c r="B851"/>
      <c r="C851"/>
      <c r="D851" s="45"/>
      <c r="E851" s="46"/>
      <c r="F851" s="47"/>
      <c r="G851" s="48"/>
      <c r="H851" s="17"/>
      <c r="I851" s="21"/>
      <c r="J851" s="22"/>
      <c r="K851" s="17"/>
      <c r="L851" s="21"/>
      <c r="M851" s="22"/>
      <c r="N851" s="49"/>
      <c r="O851" s="50"/>
      <c r="P851" s="50"/>
      <c r="Q851"/>
      <c r="R851"/>
      <c r="S851"/>
      <c r="AF851"/>
      <c r="AG851"/>
    </row>
    <row r="852" spans="1:33" ht="15" x14ac:dyDescent="0.25">
      <c r="A852"/>
      <c r="B852"/>
      <c r="C852"/>
      <c r="D852" s="45"/>
      <c r="E852" s="46"/>
      <c r="F852" s="47"/>
      <c r="G852" s="48"/>
      <c r="H852" s="17"/>
      <c r="I852" s="21"/>
      <c r="J852" s="22"/>
      <c r="K852" s="17"/>
      <c r="L852" s="21"/>
      <c r="M852" s="22"/>
      <c r="N852" s="49"/>
      <c r="O852" s="50"/>
      <c r="P852" s="50"/>
      <c r="Q852"/>
      <c r="R852"/>
      <c r="S852"/>
      <c r="AF852"/>
      <c r="AG852"/>
    </row>
    <row r="853" spans="1:33" ht="15" x14ac:dyDescent="0.25">
      <c r="A853"/>
      <c r="B853"/>
      <c r="C853"/>
      <c r="D853" s="45"/>
      <c r="E853" s="46"/>
      <c r="F853" s="47"/>
      <c r="G853" s="48"/>
      <c r="H853" s="17"/>
      <c r="I853" s="21"/>
      <c r="J853" s="22"/>
      <c r="K853" s="17"/>
      <c r="L853" s="21"/>
      <c r="M853" s="22"/>
      <c r="N853" s="49"/>
      <c r="O853" s="50"/>
      <c r="P853" s="50"/>
      <c r="Q853"/>
      <c r="R853"/>
      <c r="S853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9"/>
      <c r="O854" s="30"/>
      <c r="P854" s="30"/>
      <c r="Q854"/>
      <c r="R854"/>
      <c r="S854" s="40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9"/>
      <c r="O855" s="30"/>
      <c r="P855" s="30"/>
      <c r="Q855"/>
      <c r="R855"/>
      <c r="S855" s="40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9"/>
      <c r="O856" s="30"/>
      <c r="P856" s="30"/>
      <c r="Q856"/>
      <c r="R856"/>
      <c r="S856" s="40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9"/>
      <c r="O857" s="30"/>
      <c r="P857" s="30"/>
      <c r="Q857"/>
      <c r="R857"/>
      <c r="S857" s="40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9"/>
      <c r="O858" s="30"/>
      <c r="P858" s="30"/>
      <c r="Q858"/>
      <c r="R858"/>
      <c r="S858" s="40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9"/>
      <c r="O859" s="30"/>
      <c r="P859" s="30"/>
      <c r="Q859"/>
      <c r="R859"/>
      <c r="S859" s="40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9"/>
      <c r="O860" s="30"/>
      <c r="P860" s="30"/>
      <c r="Q860"/>
      <c r="R860"/>
      <c r="S860" s="40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9"/>
      <c r="O861" s="30"/>
      <c r="P861" s="30"/>
      <c r="Q861"/>
      <c r="R861"/>
      <c r="S861" s="40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9"/>
      <c r="O862" s="30"/>
      <c r="P862" s="30"/>
      <c r="Q862"/>
      <c r="R862"/>
      <c r="S862" s="40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9"/>
      <c r="O863" s="30"/>
      <c r="P863" s="30"/>
      <c r="Q863"/>
      <c r="R863"/>
      <c r="S863" s="40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9"/>
      <c r="O864" s="30"/>
      <c r="P864" s="30"/>
      <c r="Q864"/>
      <c r="R864"/>
      <c r="S864" s="40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9"/>
      <c r="O865" s="30"/>
      <c r="P865" s="30"/>
      <c r="Q865"/>
      <c r="R865"/>
      <c r="S865" s="40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9"/>
      <c r="O866" s="30"/>
      <c r="P866" s="30"/>
      <c r="Q866"/>
      <c r="R866"/>
      <c r="S866" s="40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9"/>
      <c r="O867" s="30"/>
      <c r="P867" s="30"/>
      <c r="Q867"/>
      <c r="R867"/>
      <c r="S867" s="40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9"/>
      <c r="O868" s="30"/>
      <c r="P868" s="30"/>
      <c r="Q868"/>
      <c r="R868"/>
      <c r="S868" s="40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9"/>
      <c r="O869" s="30"/>
      <c r="P869" s="30"/>
      <c r="Q869"/>
      <c r="R869"/>
      <c r="S869" s="40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9"/>
      <c r="O870" s="30"/>
      <c r="P870" s="30"/>
      <c r="Q870"/>
      <c r="R870"/>
      <c r="S870" s="40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9"/>
      <c r="O871" s="30"/>
      <c r="P871" s="30"/>
      <c r="Q871"/>
      <c r="R871"/>
      <c r="S871" s="40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9"/>
      <c r="O872" s="30"/>
      <c r="P872" s="30"/>
      <c r="Q872"/>
      <c r="R872"/>
      <c r="S872" s="40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9"/>
      <c r="O873" s="30"/>
      <c r="P873" s="30"/>
      <c r="Q873"/>
      <c r="R873"/>
      <c r="S873" s="40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9"/>
      <c r="O874" s="30"/>
      <c r="P874" s="30"/>
      <c r="Q874"/>
      <c r="R874"/>
      <c r="S874" s="40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9"/>
      <c r="O875" s="30"/>
      <c r="P875" s="30"/>
      <c r="Q875"/>
      <c r="R875"/>
      <c r="S875" s="40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9"/>
      <c r="O876" s="30"/>
      <c r="P876" s="30"/>
      <c r="Q876"/>
      <c r="R876"/>
      <c r="S876" s="40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9"/>
      <c r="O877" s="30"/>
      <c r="P877" s="30"/>
      <c r="Q877"/>
      <c r="R877"/>
      <c r="S877" s="40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9"/>
      <c r="O878" s="30"/>
      <c r="P878" s="30"/>
      <c r="Q878"/>
      <c r="R878"/>
      <c r="S878" s="40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9"/>
      <c r="O879" s="30"/>
      <c r="P879" s="30"/>
      <c r="Q879"/>
      <c r="R879"/>
      <c r="S879" s="40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9"/>
      <c r="O880" s="30"/>
      <c r="P880" s="30"/>
      <c r="Q880"/>
      <c r="R880"/>
      <c r="S880" s="40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9"/>
      <c r="O881" s="30"/>
      <c r="P881" s="30"/>
      <c r="Q881"/>
      <c r="R881"/>
      <c r="S881" s="40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9"/>
      <c r="O882" s="30"/>
      <c r="P882" s="30"/>
      <c r="Q882"/>
      <c r="R882"/>
      <c r="S882" s="40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9"/>
      <c r="O883" s="30"/>
      <c r="P883" s="30"/>
      <c r="Q883"/>
      <c r="R883"/>
      <c r="S883" s="40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9"/>
      <c r="O884" s="30"/>
      <c r="P884" s="30"/>
      <c r="Q884"/>
      <c r="R884"/>
      <c r="S884" s="40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9"/>
      <c r="O885" s="30"/>
      <c r="P885" s="30"/>
      <c r="Q885"/>
      <c r="R885"/>
      <c r="S885" s="40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9"/>
      <c r="O886" s="30"/>
      <c r="P886" s="30"/>
      <c r="Q886"/>
      <c r="R886"/>
      <c r="S886" s="40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9"/>
      <c r="O887" s="30"/>
      <c r="P887" s="30"/>
      <c r="Q887"/>
      <c r="R887"/>
      <c r="S887" s="40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9"/>
      <c r="O888" s="30"/>
      <c r="P888" s="30"/>
      <c r="Q888"/>
      <c r="R888"/>
      <c r="S888" s="40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9"/>
      <c r="O889" s="30"/>
      <c r="P889" s="30"/>
      <c r="Q889"/>
      <c r="R889"/>
      <c r="S889" s="40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9"/>
      <c r="O890" s="30"/>
      <c r="P890" s="30"/>
      <c r="Q890"/>
      <c r="R890"/>
      <c r="S890" s="40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9"/>
      <c r="O891" s="30"/>
      <c r="P891" s="30"/>
      <c r="Q891"/>
      <c r="R891"/>
      <c r="S891" s="40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9"/>
      <c r="O892" s="30"/>
      <c r="P892" s="30"/>
      <c r="Q892"/>
      <c r="R892"/>
      <c r="S892" s="40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9"/>
      <c r="O893" s="30"/>
      <c r="P893" s="30"/>
      <c r="Q893"/>
      <c r="R893"/>
      <c r="S893" s="40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9"/>
      <c r="O894" s="30"/>
      <c r="P894" s="30"/>
      <c r="Q894"/>
      <c r="R894"/>
      <c r="S894" s="40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9"/>
      <c r="O895" s="30"/>
      <c r="P895" s="30"/>
      <c r="Q895"/>
      <c r="R895"/>
      <c r="S895" s="40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9"/>
      <c r="O896" s="30"/>
      <c r="P896" s="30"/>
      <c r="Q896"/>
      <c r="R896"/>
      <c r="S896" s="40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9"/>
      <c r="O897" s="30"/>
      <c r="P897" s="30"/>
      <c r="Q897"/>
      <c r="R897"/>
      <c r="S897" s="40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9"/>
      <c r="O898" s="30"/>
      <c r="P898" s="30"/>
      <c r="Q898"/>
      <c r="R898"/>
      <c r="S898" s="40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9"/>
      <c r="O899" s="30"/>
      <c r="P899" s="30"/>
      <c r="Q899"/>
      <c r="R899"/>
      <c r="S899" s="40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9"/>
      <c r="O900" s="30"/>
      <c r="P900" s="30"/>
      <c r="Q900"/>
      <c r="R900"/>
      <c r="S900" s="40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9"/>
      <c r="O901" s="30"/>
      <c r="P901" s="30"/>
      <c r="Q901"/>
      <c r="R901"/>
      <c r="S901" s="40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9"/>
      <c r="O902" s="30"/>
      <c r="P902" s="30"/>
      <c r="Q902"/>
      <c r="R902"/>
      <c r="S902" s="40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9"/>
      <c r="O903" s="30"/>
      <c r="P903" s="30"/>
      <c r="Q903"/>
      <c r="R903"/>
      <c r="S903" s="40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9"/>
      <c r="O904" s="30"/>
      <c r="P904" s="30"/>
      <c r="Q904"/>
      <c r="R904"/>
      <c r="S904" s="40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9"/>
      <c r="O905" s="30"/>
      <c r="P905" s="30"/>
      <c r="Q905"/>
      <c r="R905"/>
      <c r="S905" s="40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9"/>
      <c r="O906" s="30"/>
      <c r="P906" s="30"/>
      <c r="Q906"/>
      <c r="R906"/>
      <c r="S906" s="40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9"/>
      <c r="O907" s="30"/>
      <c r="P907" s="30"/>
      <c r="Q907"/>
      <c r="R907"/>
      <c r="S907" s="40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9"/>
      <c r="O908" s="30"/>
      <c r="P908" s="30"/>
      <c r="Q908"/>
      <c r="R908"/>
      <c r="S908" s="40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9"/>
      <c r="O909" s="30"/>
      <c r="P909" s="30"/>
      <c r="Q909"/>
      <c r="R909"/>
      <c r="S909" s="40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9"/>
      <c r="O910" s="30"/>
      <c r="P910" s="30"/>
      <c r="Q910"/>
      <c r="R910"/>
      <c r="S910" s="40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9"/>
      <c r="O911" s="30"/>
      <c r="P911" s="30"/>
      <c r="Q911"/>
      <c r="R911"/>
      <c r="S911" s="40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9"/>
      <c r="O912" s="30"/>
      <c r="P912" s="30"/>
      <c r="Q912"/>
      <c r="R912"/>
      <c r="S912" s="40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9"/>
      <c r="O913" s="30"/>
      <c r="P913" s="30"/>
      <c r="Q913"/>
      <c r="R913"/>
      <c r="S913" s="40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9"/>
      <c r="O914" s="30"/>
      <c r="P914" s="30"/>
      <c r="Q914"/>
      <c r="R914"/>
      <c r="S914" s="40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9"/>
      <c r="O915" s="30"/>
      <c r="P915" s="30"/>
      <c r="Q915"/>
      <c r="R915"/>
      <c r="S915" s="40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9"/>
      <c r="O916" s="30"/>
      <c r="P916" s="30"/>
      <c r="Q916"/>
      <c r="R916"/>
      <c r="S916" s="40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9"/>
      <c r="O917" s="30"/>
      <c r="P917" s="30"/>
      <c r="Q917"/>
      <c r="R917"/>
      <c r="S917" s="40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9"/>
      <c r="O918" s="30"/>
      <c r="P918" s="30"/>
      <c r="Q918"/>
      <c r="R918"/>
      <c r="S918" s="40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9"/>
      <c r="O919" s="30"/>
      <c r="P919" s="30"/>
      <c r="Q919"/>
      <c r="R919"/>
      <c r="S919" s="40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9"/>
      <c r="O920" s="30"/>
      <c r="P920" s="30"/>
      <c r="Q920"/>
      <c r="R920"/>
      <c r="S920" s="40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9"/>
      <c r="O921" s="30"/>
      <c r="P921" s="30"/>
      <c r="Q921"/>
      <c r="R921"/>
      <c r="S921" s="40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9"/>
      <c r="O922" s="30"/>
      <c r="P922" s="30"/>
      <c r="Q922"/>
      <c r="R922"/>
      <c r="S922" s="40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9"/>
      <c r="O923" s="30"/>
      <c r="P923" s="30"/>
      <c r="Q923"/>
      <c r="R923"/>
      <c r="S923" s="40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9"/>
      <c r="O924" s="30"/>
      <c r="P924" s="30"/>
      <c r="Q924"/>
      <c r="R924"/>
      <c r="S924" s="40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9"/>
      <c r="O925" s="30"/>
      <c r="P925" s="30"/>
      <c r="Q925"/>
      <c r="R925"/>
      <c r="S925" s="40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9"/>
      <c r="O926" s="30"/>
      <c r="P926" s="30"/>
      <c r="Q926"/>
      <c r="R926"/>
      <c r="S926" s="40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9"/>
      <c r="O927" s="30"/>
      <c r="P927" s="30"/>
      <c r="Q927"/>
      <c r="R927"/>
      <c r="S927" s="40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9"/>
      <c r="O928" s="30"/>
      <c r="P928" s="30"/>
      <c r="Q928"/>
      <c r="R928"/>
      <c r="S928" s="40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9"/>
      <c r="O929" s="30"/>
      <c r="P929" s="30"/>
      <c r="Q929"/>
      <c r="R929"/>
      <c r="S929" s="40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9"/>
      <c r="O930" s="30"/>
      <c r="P930" s="30"/>
      <c r="Q930"/>
      <c r="R930"/>
      <c r="S930" s="40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9"/>
      <c r="O931" s="30"/>
      <c r="P931" s="30"/>
      <c r="Q931"/>
      <c r="R931"/>
      <c r="S931" s="40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9"/>
      <c r="O932" s="30"/>
      <c r="P932" s="30"/>
      <c r="Q932"/>
      <c r="R932"/>
      <c r="S932" s="40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9"/>
      <c r="O933" s="30"/>
      <c r="P933" s="30"/>
      <c r="Q933"/>
      <c r="R933"/>
      <c r="S933" s="40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9"/>
      <c r="O934" s="30"/>
      <c r="P934" s="30"/>
      <c r="Q934"/>
      <c r="R934"/>
      <c r="S934" s="40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9"/>
      <c r="O935" s="30"/>
      <c r="P935" s="30"/>
      <c r="Q935"/>
      <c r="R935"/>
      <c r="S935" s="40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9"/>
      <c r="O936" s="30"/>
      <c r="P936" s="30"/>
      <c r="Q936"/>
      <c r="R936"/>
      <c r="S936" s="40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9"/>
      <c r="O937" s="30"/>
      <c r="P937" s="30"/>
      <c r="Q937"/>
      <c r="R937"/>
      <c r="S937" s="40"/>
    </row>
    <row r="938" spans="1:35" s="52" customFormat="1" ht="15" x14ac:dyDescent="0.25">
      <c r="A938" s="44"/>
      <c r="B938" s="44"/>
      <c r="C938" s="44"/>
      <c r="D938" s="45"/>
      <c r="E938" s="46"/>
      <c r="F938" s="47"/>
      <c r="G938" s="48"/>
      <c r="H938" s="46"/>
      <c r="I938" s="47"/>
      <c r="J938" s="48"/>
      <c r="K938" s="46"/>
      <c r="L938" s="47"/>
      <c r="M938" s="48"/>
      <c r="N938" s="49"/>
      <c r="O938" s="50"/>
      <c r="P938" s="50"/>
      <c r="Q938" s="44"/>
      <c r="R938" s="44"/>
      <c r="S938" s="54"/>
      <c r="AD938" s="53"/>
      <c r="AE938" s="53"/>
      <c r="AH938" s="53"/>
      <c r="AI938" s="53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9"/>
      <c r="O939" s="30"/>
      <c r="P939" s="30"/>
      <c r="Q939"/>
      <c r="R939"/>
      <c r="S939" s="40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9"/>
      <c r="O940" s="30"/>
      <c r="P940" s="30"/>
      <c r="Q940"/>
      <c r="R940"/>
      <c r="S940" s="40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9"/>
      <c r="O941" s="30"/>
      <c r="P941" s="30"/>
      <c r="Q941"/>
      <c r="R941"/>
      <c r="S941" s="40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9"/>
      <c r="O942" s="30"/>
      <c r="P942" s="30"/>
      <c r="Q942"/>
      <c r="R942"/>
      <c r="S942" s="40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9"/>
      <c r="O943" s="30"/>
      <c r="P943" s="30"/>
      <c r="Q943"/>
      <c r="R943"/>
      <c r="S943" s="40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9"/>
      <c r="O944" s="30"/>
      <c r="P944" s="30"/>
      <c r="Q944"/>
      <c r="R944"/>
      <c r="S944" s="40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9"/>
      <c r="O945" s="30"/>
      <c r="P945" s="30"/>
      <c r="Q945"/>
      <c r="R945"/>
      <c r="S945" s="40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9"/>
      <c r="O946" s="30"/>
      <c r="P946" s="30"/>
      <c r="Q946"/>
      <c r="R946"/>
      <c r="S946" s="40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9"/>
      <c r="O947" s="30"/>
      <c r="P947" s="30"/>
      <c r="Q947"/>
      <c r="R947"/>
      <c r="S947" s="40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9"/>
      <c r="O948" s="30"/>
      <c r="P948" s="30"/>
      <c r="Q948"/>
      <c r="R948"/>
      <c r="S948" s="40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9"/>
      <c r="O949" s="30"/>
      <c r="P949" s="30"/>
      <c r="Q949"/>
      <c r="R949"/>
      <c r="S949" s="40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9"/>
      <c r="O950" s="30"/>
      <c r="P950" s="30"/>
      <c r="Q950"/>
      <c r="R950"/>
      <c r="S950" s="40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9"/>
      <c r="O951" s="30"/>
      <c r="P951" s="30"/>
      <c r="Q951"/>
      <c r="R951"/>
      <c r="S951" s="40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9"/>
      <c r="O952" s="30"/>
      <c r="P952" s="30"/>
      <c r="Q952"/>
      <c r="R952"/>
      <c r="S952" s="40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9"/>
      <c r="O953" s="30"/>
      <c r="P953" s="30"/>
      <c r="Q953"/>
      <c r="R953"/>
      <c r="S953" s="40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9"/>
      <c r="O954" s="30"/>
      <c r="P954" s="30"/>
      <c r="Q954"/>
      <c r="R954"/>
      <c r="S954" s="40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9"/>
      <c r="O955" s="30"/>
      <c r="P955" s="30"/>
      <c r="Q955"/>
      <c r="R955"/>
      <c r="S955" s="40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9"/>
      <c r="O956" s="30"/>
      <c r="P956" s="30"/>
      <c r="Q956"/>
      <c r="R956"/>
      <c r="S956" s="40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9"/>
      <c r="O957" s="30"/>
      <c r="P957" s="30"/>
      <c r="Q957"/>
      <c r="R957"/>
      <c r="S957" s="40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9"/>
      <c r="O958" s="30"/>
      <c r="P958" s="30"/>
      <c r="Q958"/>
      <c r="R958"/>
      <c r="S958" s="40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9"/>
      <c r="O959" s="30"/>
      <c r="P959" s="30"/>
      <c r="Q959"/>
      <c r="R959"/>
      <c r="S959" s="40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9"/>
      <c r="O960" s="30"/>
      <c r="P960" s="30"/>
      <c r="Q960"/>
      <c r="R960"/>
      <c r="S960" s="40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9"/>
      <c r="O961" s="30"/>
      <c r="P961" s="30"/>
      <c r="Q961"/>
      <c r="R961"/>
      <c r="S961" s="40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9"/>
      <c r="O962" s="30"/>
      <c r="P962" s="30"/>
      <c r="Q962"/>
      <c r="R962"/>
      <c r="S962" s="40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9"/>
      <c r="O963" s="30"/>
      <c r="P963" s="30"/>
      <c r="Q963"/>
      <c r="R963"/>
      <c r="S963" s="40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9"/>
      <c r="O964" s="30"/>
      <c r="P964" s="30"/>
      <c r="Q964"/>
      <c r="R964"/>
      <c r="S964" s="40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9"/>
      <c r="O965" s="30"/>
      <c r="P965" s="30"/>
      <c r="Q965"/>
      <c r="R965"/>
      <c r="S965" s="40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9"/>
      <c r="O966" s="30"/>
      <c r="P966" s="30"/>
      <c r="Q966"/>
      <c r="R966"/>
      <c r="S966" s="40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9"/>
      <c r="O967" s="30"/>
      <c r="P967" s="30"/>
      <c r="Q967"/>
      <c r="R967"/>
      <c r="S967" s="40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9"/>
      <c r="O968" s="30"/>
      <c r="P968" s="30"/>
      <c r="Q968"/>
      <c r="R968"/>
      <c r="S968" s="40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9"/>
      <c r="O969" s="30"/>
      <c r="P969" s="30"/>
      <c r="Q969"/>
      <c r="R969"/>
      <c r="S969" s="40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9"/>
      <c r="O970" s="30"/>
      <c r="P970" s="30"/>
      <c r="Q970"/>
      <c r="R970"/>
      <c r="S970" s="40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9"/>
      <c r="O971" s="30"/>
      <c r="P971" s="30"/>
      <c r="Q971"/>
      <c r="R971"/>
      <c r="S971" s="40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9"/>
      <c r="O972" s="30"/>
      <c r="P972" s="30"/>
      <c r="Q972"/>
      <c r="R972"/>
      <c r="S972" s="40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9"/>
      <c r="O973" s="30"/>
      <c r="P973" s="30"/>
      <c r="Q973"/>
      <c r="R973"/>
      <c r="S973" s="40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9"/>
      <c r="O974" s="30"/>
      <c r="P974" s="30"/>
      <c r="Q974"/>
      <c r="R974"/>
      <c r="S974" s="40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9"/>
      <c r="O975" s="30"/>
      <c r="P975" s="30"/>
      <c r="Q975"/>
      <c r="R975"/>
      <c r="S975" s="40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9"/>
      <c r="O976" s="30"/>
      <c r="P976" s="30"/>
      <c r="Q976"/>
      <c r="R976"/>
      <c r="S976" s="40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9"/>
      <c r="O977" s="30"/>
      <c r="P977" s="30"/>
      <c r="Q977"/>
      <c r="R977"/>
      <c r="S977" s="40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9"/>
      <c r="O978" s="30"/>
      <c r="P978" s="30"/>
      <c r="Q978"/>
      <c r="R978"/>
      <c r="S978" s="40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9"/>
      <c r="O979" s="30"/>
      <c r="P979" s="30"/>
      <c r="Q979"/>
      <c r="R979"/>
      <c r="S979" s="40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9"/>
      <c r="O980" s="30"/>
      <c r="P980" s="30"/>
      <c r="Q980"/>
      <c r="R980"/>
      <c r="S980" s="40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9"/>
      <c r="O981" s="30"/>
      <c r="P981" s="30"/>
      <c r="Q981"/>
      <c r="R981"/>
      <c r="S981" s="40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9"/>
      <c r="O982" s="30"/>
      <c r="P982" s="30"/>
      <c r="Q982"/>
      <c r="R982"/>
      <c r="S982" s="40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9"/>
      <c r="O983" s="30"/>
      <c r="P983" s="30"/>
      <c r="Q983"/>
      <c r="R983"/>
      <c r="S983" s="40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9"/>
      <c r="O984" s="30"/>
      <c r="P984" s="30"/>
      <c r="Q984"/>
      <c r="R984"/>
      <c r="S984" s="40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9"/>
      <c r="O985" s="30"/>
      <c r="P985" s="30"/>
      <c r="Q985"/>
      <c r="R985"/>
      <c r="S985" s="40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9"/>
      <c r="O986" s="30"/>
      <c r="P986" s="30"/>
      <c r="Q986"/>
      <c r="R986"/>
      <c r="S986" s="40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9"/>
      <c r="O987" s="30"/>
      <c r="P987" s="30"/>
      <c r="Q987"/>
      <c r="R987"/>
      <c r="S987" s="40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9"/>
      <c r="O988" s="30"/>
      <c r="P988" s="30"/>
      <c r="Q988"/>
      <c r="R988"/>
      <c r="S988" s="40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9"/>
      <c r="O989" s="30"/>
      <c r="P989" s="30"/>
      <c r="Q989"/>
      <c r="R989"/>
      <c r="S989" s="40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9"/>
      <c r="O990" s="30"/>
      <c r="P990" s="30"/>
      <c r="Q990"/>
      <c r="R990"/>
      <c r="S990" s="40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9"/>
      <c r="O991" s="30"/>
      <c r="P991" s="30"/>
      <c r="Q991"/>
      <c r="R991"/>
      <c r="S991" s="40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9"/>
      <c r="O992" s="30"/>
      <c r="P992" s="30"/>
      <c r="Q992"/>
      <c r="R992"/>
      <c r="S992" s="40"/>
    </row>
    <row r="993" spans="1:19" ht="15" x14ac:dyDescent="0.25">
      <c r="A993"/>
      <c r="B993"/>
      <c r="C993"/>
      <c r="D993" s="20"/>
      <c r="E993" s="17"/>
      <c r="F993" s="21"/>
      <c r="G993" s="22"/>
      <c r="H993" s="17"/>
      <c r="I993" s="21"/>
      <c r="J993" s="22"/>
      <c r="K993" s="17"/>
      <c r="L993" s="21"/>
      <c r="M993" s="22"/>
      <c r="N993" s="29"/>
      <c r="O993" s="30"/>
      <c r="P993" s="30"/>
      <c r="Q993"/>
      <c r="R993"/>
      <c r="S993" s="40"/>
    </row>
    <row r="994" spans="1:19" ht="15" x14ac:dyDescent="0.25">
      <c r="A994"/>
      <c r="B994"/>
      <c r="C994"/>
      <c r="D994" s="20"/>
      <c r="E994" s="17"/>
      <c r="F994" s="21"/>
      <c r="G994" s="22"/>
      <c r="H994" s="17"/>
      <c r="I994" s="21"/>
      <c r="J994" s="22"/>
      <c r="K994" s="17"/>
      <c r="L994" s="21"/>
      <c r="M994" s="22"/>
      <c r="N994" s="29"/>
      <c r="O994" s="30"/>
      <c r="P994" s="30"/>
      <c r="Q994"/>
      <c r="R994"/>
      <c r="S994" s="40"/>
    </row>
    <row r="995" spans="1:19" ht="15" x14ac:dyDescent="0.25">
      <c r="A995"/>
      <c r="B995"/>
      <c r="C995"/>
      <c r="D995" s="20"/>
      <c r="E995" s="17"/>
      <c r="F995" s="21"/>
      <c r="G995" s="22"/>
      <c r="H995" s="17"/>
      <c r="I995" s="21"/>
      <c r="J995" s="22"/>
      <c r="K995" s="17"/>
      <c r="L995" s="21"/>
      <c r="M995" s="22"/>
      <c r="N995" s="29"/>
      <c r="O995" s="30"/>
      <c r="P995" s="30"/>
      <c r="Q995"/>
      <c r="R995"/>
      <c r="S995" s="40"/>
    </row>
    <row r="996" spans="1:19" ht="15" x14ac:dyDescent="0.25">
      <c r="A996"/>
      <c r="B996"/>
      <c r="C996"/>
      <c r="D996" s="20"/>
      <c r="E996" s="17"/>
      <c r="F996" s="21"/>
      <c r="G996" s="22"/>
      <c r="H996" s="17"/>
      <c r="I996" s="21"/>
      <c r="J996" s="22"/>
      <c r="K996" s="17"/>
      <c r="L996" s="21"/>
      <c r="M996" s="22"/>
      <c r="N996" s="29"/>
      <c r="O996" s="30"/>
      <c r="P996" s="30"/>
      <c r="Q996"/>
      <c r="R996"/>
      <c r="S996" s="40"/>
    </row>
    <row r="997" spans="1:19" ht="15" x14ac:dyDescent="0.25">
      <c r="A997"/>
      <c r="B997"/>
      <c r="C997"/>
      <c r="D997" s="20"/>
      <c r="E997" s="17"/>
      <c r="F997" s="21"/>
      <c r="G997" s="22"/>
      <c r="H997" s="17"/>
      <c r="I997" s="21"/>
      <c r="J997" s="22"/>
      <c r="K997" s="17"/>
      <c r="L997" s="21"/>
      <c r="M997" s="22"/>
      <c r="N997" s="29"/>
      <c r="O997" s="30"/>
      <c r="P997" s="30"/>
      <c r="Q997"/>
      <c r="R997"/>
      <c r="S997" s="40"/>
    </row>
    <row r="998" spans="1:19" ht="15" x14ac:dyDescent="0.25">
      <c r="A998"/>
      <c r="B998"/>
      <c r="C998"/>
      <c r="D998" s="20"/>
      <c r="E998" s="17"/>
      <c r="F998" s="21"/>
      <c r="G998" s="22"/>
      <c r="H998" s="17"/>
      <c r="I998" s="21"/>
      <c r="J998" s="22"/>
      <c r="K998" s="17"/>
      <c r="L998" s="21"/>
      <c r="M998" s="22"/>
      <c r="N998" s="29"/>
      <c r="O998" s="30"/>
      <c r="P998" s="30"/>
      <c r="Q998"/>
      <c r="R998"/>
      <c r="S998" s="40"/>
    </row>
    <row r="999" spans="1:19" ht="15" x14ac:dyDescent="0.25">
      <c r="A999"/>
      <c r="B999"/>
      <c r="C999"/>
      <c r="D999" s="20"/>
      <c r="E999" s="17"/>
      <c r="F999" s="21"/>
      <c r="G999" s="22"/>
      <c r="H999" s="17"/>
      <c r="I999" s="21"/>
      <c r="J999" s="22"/>
      <c r="K999" s="17"/>
      <c r="L999" s="21"/>
      <c r="M999" s="22"/>
      <c r="N999" s="29"/>
      <c r="O999" s="30"/>
      <c r="P999" s="30"/>
      <c r="Q999"/>
      <c r="R999"/>
      <c r="S999" s="40"/>
    </row>
    <row r="1000" spans="1:19" ht="15" x14ac:dyDescent="0.25">
      <c r="D1000" s="20" t="str">
        <f t="shared" ref="D1000:D1002" si="81">IF(OR($A1000="",$B1000="",$C1000=""),"",(1/A1000)+(1/B1000)+(1/C1000)-1)</f>
        <v/>
      </c>
      <c r="E1000" s="17" t="str">
        <f>IF(OR($A1000="",$B1000="",$C1000=""),"",A1000*'MPTO_working_3-way'!$I999)</f>
        <v/>
      </c>
      <c r="F1000" s="21" t="str">
        <f>IF(OR($A1000="",$B1000="",$C1000=""),"",B1000*'MPTO_working_3-way'!$I999)</f>
        <v/>
      </c>
      <c r="G1000" s="22" t="str">
        <f>IF(OR($A1000="",$B1000="",$C1000=""),"",C1000*'MPTO_working_3-way'!$I999)</f>
        <v/>
      </c>
      <c r="H1000" s="17" t="str">
        <f>IF(OR($A1000="",$B1000="",$C1000=""),"",'MPTO_working_3-way'!E999)</f>
        <v/>
      </c>
      <c r="I1000" s="21" t="str">
        <f>IF(OR($A1000="",$B1000="",$C1000=""),"",'MPTO_working_3-way'!F999)</f>
        <v/>
      </c>
      <c r="J1000" s="22" t="str">
        <f>IF(OR($A1000="",$B1000="",$C1000=""),"",'MPTO_working_3-way'!G999)</f>
        <v/>
      </c>
      <c r="K1000" s="17" t="str">
        <f>IF(OR($A1000="",$B1000="",$C1000=""),"",'OddsRatio_working_3-way'!H999)</f>
        <v/>
      </c>
      <c r="L1000" s="21" t="str">
        <f>IF(OR($A1000="",$B1000="",$C1000=""),"",'OddsRatio_working_3-way'!I999)</f>
        <v/>
      </c>
      <c r="M1000" s="22" t="str">
        <f>IF(OR($A1000="",$B1000="",$C1000=""),"",'OddsRatio_working_3-way'!J999)</f>
        <v/>
      </c>
      <c r="N1000" s="17" t="str">
        <f>IF('Log_working_3-way'!$D999="","",A1000^('Log_working_3-way'!$D999))</f>
        <v/>
      </c>
      <c r="O1000" s="21" t="str">
        <f>IF('Log_working_3-way'!$D999="","",B1000^('Log_working_3-way'!$D999))</f>
        <v/>
      </c>
      <c r="P1000" s="21"/>
      <c r="Q1000"/>
      <c r="R1000"/>
    </row>
    <row r="1001" spans="1:19" x14ac:dyDescent="0.2">
      <c r="D1001" s="20" t="str">
        <f t="shared" si="81"/>
        <v/>
      </c>
      <c r="E1001" s="17" t="str">
        <f>IF(OR($A1001="",$B1001="",$C1001=""),"",A1001*'MPTO_working_3-way'!$I1000)</f>
        <v/>
      </c>
      <c r="F1001" s="21" t="str">
        <f>IF(OR($A1001="",$B1001="",$C1001=""),"",B1001*'MPTO_working_3-way'!$I1000)</f>
        <v/>
      </c>
      <c r="G1001" s="22" t="str">
        <f>IF(OR($A1001="",$B1001="",$C1001=""),"",C1001*'MPTO_working_3-way'!$I1000)</f>
        <v/>
      </c>
      <c r="H1001" s="17" t="str">
        <f>IF(OR($A1001="",$B1001="",$C1001=""),"",'MPTO_working_3-way'!E1000)</f>
        <v/>
      </c>
      <c r="I1001" s="21" t="str">
        <f>IF(OR($A1001="",$B1001="",$C1001=""),"",'MPTO_working_3-way'!F1000)</f>
        <v/>
      </c>
      <c r="J1001" s="22" t="str">
        <f>IF(OR($A1001="",$B1001="",$C1001=""),"",'MPTO_working_3-way'!G1000)</f>
        <v/>
      </c>
      <c r="K1001" s="17" t="str">
        <f>IF(OR($A1001="",$B1001="",$C1001=""),"",'OddsRatio_working_3-way'!H1000)</f>
        <v/>
      </c>
      <c r="L1001" s="21" t="str">
        <f>IF(OR($A1001="",$B1001="",$C1001=""),"",'OddsRatio_working_3-way'!I1000)</f>
        <v/>
      </c>
      <c r="M1001" s="22" t="str">
        <f>IF(OR($A1001="",$B1001="",$C1001=""),"",'OddsRatio_working_3-way'!J1000)</f>
        <v/>
      </c>
      <c r="N1001" s="17" t="str">
        <f>IF('Log_working_3-way'!$D1000="","",A1001^('Log_working_3-way'!$D1000))</f>
        <v/>
      </c>
      <c r="O1001" s="21" t="str">
        <f>IF('Log_working_3-way'!$D1000="","",B1001^('Log_working_3-way'!$D1000))</f>
        <v/>
      </c>
      <c r="P1001" s="21"/>
    </row>
    <row r="1002" spans="1:19" x14ac:dyDescent="0.2">
      <c r="D1002" s="20" t="str">
        <f t="shared" si="81"/>
        <v/>
      </c>
      <c r="E1002" s="17" t="str">
        <f>IF(OR($A1002="",$B1002="",$C1002=""),"",A1002*'MPTO_working_3-way'!$I1001)</f>
        <v/>
      </c>
      <c r="F1002" s="21" t="str">
        <f>IF(OR($A1002="",$B1002="",$C1002=""),"",B1002*'MPTO_working_3-way'!$I1001)</f>
        <v/>
      </c>
      <c r="G1002" s="22" t="str">
        <f>IF(OR($A1002="",$B1002="",$C1002=""),"",C1002*'MPTO_working_3-way'!$I1001)</f>
        <v/>
      </c>
      <c r="H1002" s="17" t="str">
        <f>IF(OR($A1002="",$B1002="",$C1002=""),"",'MPTO_working_3-way'!E1001)</f>
        <v/>
      </c>
      <c r="I1002" s="21" t="str">
        <f>IF(OR($A1002="",$B1002="",$C1002=""),"",'MPTO_working_3-way'!F1001)</f>
        <v/>
      </c>
      <c r="J1002" s="22" t="str">
        <f>IF(OR($A1002="",$B1002="",$C1002=""),"",'MPTO_working_3-way'!G1001)</f>
        <v/>
      </c>
      <c r="K1002" s="17" t="str">
        <f>IF(OR($A1002="",$B1002="",$C1002=""),"",'OddsRatio_working_3-way'!H1001)</f>
        <v/>
      </c>
      <c r="L1002" s="21" t="str">
        <f>IF(OR($A1002="",$B1002="",$C1002=""),"",'OddsRatio_working_3-way'!I1001)</f>
        <v/>
      </c>
      <c r="M1002" s="22" t="str">
        <f>IF(OR($A1002="",$B1002="",$C1002=""),"",'OddsRatio_working_3-way'!J1001)</f>
        <v/>
      </c>
      <c r="N1002" s="17" t="str">
        <f>IF('Log_working_3-way'!$D1001="","",A1002^('Log_working_3-way'!$D1001))</f>
        <v/>
      </c>
      <c r="O1002" s="21" t="str">
        <f>IF('Log_working_3-way'!$D1001="","",B1002^('Log_working_3-way'!$D1001))</f>
        <v/>
      </c>
      <c r="P1002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5"/>
  <sheetViews>
    <sheetView zoomScale="80" zoomScaleNormal="80" workbookViewId="0">
      <selection activeCell="G5" sqref="G5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216</v>
      </c>
      <c r="B1" t="s">
        <v>217</v>
      </c>
      <c r="C1" t="s">
        <v>218</v>
      </c>
      <c r="D1" t="s">
        <v>219</v>
      </c>
      <c r="E1" t="s">
        <v>220</v>
      </c>
      <c r="F1" t="s">
        <v>221</v>
      </c>
      <c r="G1" t="s">
        <v>222</v>
      </c>
      <c r="H1" t="s">
        <v>223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58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58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58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1.1000000000000001</v>
      </c>
      <c r="B5">
        <v>2.0299999999999998</v>
      </c>
      <c r="C5">
        <f t="shared" ref="C5" si="1">A5-1</f>
        <v>0.10000000000000009</v>
      </c>
      <c r="D5">
        <f t="shared" ref="D5" si="2">B5-1</f>
        <v>1.0299999999999998</v>
      </c>
      <c r="E5">
        <f>C5/D5</f>
        <v>9.7087378640776809E-2</v>
      </c>
      <c r="F5" s="58">
        <f>C5/D5</f>
        <v>9.7087378640776809E-2</v>
      </c>
      <c r="G5">
        <v>10000</v>
      </c>
      <c r="H5">
        <f>E5*G5</f>
        <v>970.87378640776808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2020-12-20T19:25:48Z</dcterms:modified>
</cp:coreProperties>
</file>