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S14" i="8" s="1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22" i="8" l="1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9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6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3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4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8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5" i="10"/>
  <c r="D993" i="10"/>
  <c r="D2" i="3"/>
  <c r="D10" i="10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7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11" i="10"/>
  <c r="D13" i="10"/>
  <c r="D12" i="10"/>
  <c r="D20" i="10"/>
  <c r="D23" i="10"/>
  <c r="D18" i="10"/>
  <c r="D14" i="10"/>
  <c r="D17" i="10"/>
  <c r="D16" i="10"/>
  <c r="D22" i="10"/>
  <c r="D15" i="10"/>
  <c r="D19" i="10"/>
  <c r="D24" i="10"/>
  <c r="D25" i="10"/>
  <c r="D2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AT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U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Q392" i="4"/>
  <c r="AW392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<sst xmlns="http://schemas.openxmlformats.org/spreadsheetml/2006/main" count="1021" uniqueCount="472">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</sst>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1.0655332071550867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1.0628364693383345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1.0290309564039606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1.0290309564039606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1.082456810703325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1.0817182877227722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1.0423915204335932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1.0502331463685681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4.3150961150692391E-2</v>
      </c>
      <c r="D11" s="4">
        <f t="shared" si="2"/>
        <v>1.7970769416596208</v>
      </c>
      <c r="E11" s="4">
        <f t="shared" si="3"/>
        <v>2.2545840278830127</v>
      </c>
      <c r="G11" s="4">
        <f t="shared" si="1"/>
        <v>1.0431509611506924</v>
      </c>
    </row>
    <row r="12" spans="1:7" x14ac:dyDescent="0.2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4.0168481610848517E-2</v>
      </c>
      <c r="D12" s="4">
        <f t="shared" si="2"/>
        <v>1.6211174952119245</v>
      </c>
      <c r="E12" s="4">
        <f t="shared" si="3"/>
        <v>2.6100013406622868</v>
      </c>
      <c r="G12" s="4">
        <f t="shared" si="1"/>
        <v>1.0401684816108485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1.9719771665801744E-2</v>
      </c>
      <c r="D14" s="4">
        <f t="shared" si="2"/>
        <v>1.9155069582504969</v>
      </c>
      <c r="E14" s="4">
        <f t="shared" si="3"/>
        <v>2.0922909880564604</v>
      </c>
      <c r="G14" s="4">
        <f t="shared" si="1"/>
        <v>1.0197197716658017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1.9719771665801744E-2</v>
      </c>
      <c r="D15" s="4">
        <f t="shared" si="2"/>
        <v>1.9155069582504969</v>
      </c>
      <c r="E15" s="4">
        <f t="shared" si="3"/>
        <v>2.0922909880564604</v>
      </c>
      <c r="G15" s="4">
        <f t="shared" si="1"/>
        <v>1.0197197716658017</v>
      </c>
    </row>
    <row r="16" spans="1:7" x14ac:dyDescent="0.2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4.9052938319572803E-2</v>
      </c>
      <c r="D16" s="4">
        <f t="shared" si="2"/>
        <v>3.1220621683093261</v>
      </c>
      <c r="E16" s="4">
        <f t="shared" si="3"/>
        <v>1.4712397284744554</v>
      </c>
      <c r="G16" s="4">
        <f t="shared" si="1"/>
        <v>1.0490529383195728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5.2860089004667321E-2</v>
      </c>
      <c r="D17" s="4">
        <f t="shared" si="2"/>
        <v>2.3583770638679127</v>
      </c>
      <c r="E17" s="4">
        <f t="shared" si="3"/>
        <v>1.7361726184867614</v>
      </c>
      <c r="G17" s="4">
        <f t="shared" si="1"/>
        <v>1.0528600890046673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2.7941553447834E-2</v>
      </c>
      <c r="D18" s="4">
        <f t="shared" si="2"/>
        <v>1.6994118928338053</v>
      </c>
      <c r="E18" s="4">
        <f t="shared" si="3"/>
        <v>2.4297726564933044</v>
      </c>
      <c r="G18" s="4">
        <f t="shared" si="1"/>
        <v>1.027941553447834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3.3530739384231012E-2</v>
      </c>
      <c r="D26" s="4">
        <f t="shared" si="2"/>
        <v>2.1873783563495448</v>
      </c>
      <c r="E26" s="4">
        <f t="shared" si="3"/>
        <v>1.8421915345285409</v>
      </c>
      <c r="G26" s="4">
        <f t="shared" si="1"/>
        <v>1.033530739384231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0.5780346820809249</v>
      </c>
      <c r="D11">
        <f t="shared" si="1"/>
        <v>0.46511627906976744</v>
      </c>
      <c r="E11">
        <f t="shared" si="2"/>
        <v>4.3150961150692391E-2</v>
      </c>
      <c r="F11">
        <f t="shared" si="3"/>
        <v>-0.22570237935206339</v>
      </c>
      <c r="G11">
        <v>0</v>
      </c>
      <c r="H11">
        <f t="shared" si="4"/>
        <v>0.26885334050275578</v>
      </c>
      <c r="I11">
        <f t="shared" si="5"/>
        <v>-1.0914143252235409</v>
      </c>
      <c r="J11">
        <f t="shared" si="6"/>
        <v>1.0914143252235409</v>
      </c>
      <c r="K11">
        <f t="shared" si="7"/>
        <v>0.55656589041628013</v>
      </c>
      <c r="L11">
        <f t="shared" si="8"/>
        <v>0.44343410958372004</v>
      </c>
      <c r="M11">
        <f t="shared" si="9"/>
        <v>1.7967324574131842</v>
      </c>
      <c r="N11">
        <f t="shared" si="10"/>
        <v>2.2551264740070716</v>
      </c>
    </row>
    <row r="12" spans="1:14" x14ac:dyDescent="0.25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0.63694267515923564</v>
      </c>
      <c r="D12">
        <f t="shared" si="1"/>
        <v>0.40322580645161293</v>
      </c>
      <c r="E12">
        <f t="shared" si="2"/>
        <v>4.0168481610848517E-2</v>
      </c>
      <c r="F12">
        <f t="shared" si="3"/>
        <v>-0.21666324224368205</v>
      </c>
      <c r="G12">
        <v>0</v>
      </c>
      <c r="H12">
        <f t="shared" si="4"/>
        <v>0.25683172385453051</v>
      </c>
      <c r="I12">
        <f t="shared" si="5"/>
        <v>-1.0887588907733552</v>
      </c>
      <c r="J12">
        <f t="shared" si="6"/>
        <v>1.0887588907733552</v>
      </c>
      <c r="K12">
        <f t="shared" si="7"/>
        <v>0.61705824147648058</v>
      </c>
      <c r="L12">
        <f t="shared" si="8"/>
        <v>0.38294175852351953</v>
      </c>
      <c r="M12">
        <f t="shared" si="9"/>
        <v>1.6205925677408124</v>
      </c>
      <c r="N12">
        <f t="shared" si="10"/>
        <v>2.6113631583445658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0.53191489361702127</v>
      </c>
      <c r="D14">
        <f t="shared" si="1"/>
        <v>0.48780487804878053</v>
      </c>
      <c r="E14">
        <f t="shared" si="2"/>
        <v>1.9719771665801744E-2</v>
      </c>
      <c r="F14">
        <f t="shared" si="3"/>
        <v>-0.23975090814737943</v>
      </c>
      <c r="G14">
        <v>0</v>
      </c>
      <c r="H14">
        <f t="shared" si="4"/>
        <v>0.25947067981318112</v>
      </c>
      <c r="I14">
        <f t="shared" si="5"/>
        <v>-1.0403129732205985</v>
      </c>
      <c r="J14">
        <f t="shared" si="6"/>
        <v>1.0403129732205985</v>
      </c>
      <c r="K14">
        <f t="shared" si="7"/>
        <v>0.52206360437745136</v>
      </c>
      <c r="L14">
        <f t="shared" si="8"/>
        <v>0.47793639562254875</v>
      </c>
      <c r="M14">
        <f t="shared" si="9"/>
        <v>1.915475416434127</v>
      </c>
      <c r="N14">
        <f t="shared" si="10"/>
        <v>2.0923286218816282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0.53191489361702127</v>
      </c>
      <c r="D15">
        <f t="shared" si="1"/>
        <v>0.48780487804878053</v>
      </c>
      <c r="E15">
        <f t="shared" si="2"/>
        <v>1.9719771665801744E-2</v>
      </c>
      <c r="F15">
        <f t="shared" si="3"/>
        <v>-0.23975090814737943</v>
      </c>
      <c r="G15">
        <v>0</v>
      </c>
      <c r="H15">
        <f t="shared" si="4"/>
        <v>0.25947067981318112</v>
      </c>
      <c r="I15">
        <f t="shared" si="5"/>
        <v>-1.0403129732205985</v>
      </c>
      <c r="J15">
        <f t="shared" si="6"/>
        <v>1.0403129732205985</v>
      </c>
      <c r="K15">
        <f t="shared" si="7"/>
        <v>0.52206360437745136</v>
      </c>
      <c r="L15">
        <f t="shared" si="8"/>
        <v>0.47793639562254875</v>
      </c>
      <c r="M15">
        <f t="shared" si="9"/>
        <v>1.915475416434127</v>
      </c>
      <c r="N15">
        <f t="shared" si="10"/>
        <v>2.0923286218816282</v>
      </c>
    </row>
    <row r="16" spans="1:14" x14ac:dyDescent="0.25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0.34482758620689657</v>
      </c>
      <c r="D16">
        <f t="shared" si="1"/>
        <v>0.70422535211267612</v>
      </c>
      <c r="E16">
        <f t="shared" si="2"/>
        <v>4.9052938319572803E-2</v>
      </c>
      <c r="F16">
        <f t="shared" si="3"/>
        <v>-0.19378338999514311</v>
      </c>
      <c r="G16">
        <v>0</v>
      </c>
      <c r="H16">
        <f t="shared" si="4"/>
        <v>0.24283632831471591</v>
      </c>
      <c r="I16">
        <f t="shared" si="5"/>
        <v>-1.1194341570991131</v>
      </c>
      <c r="J16">
        <f t="shared" si="6"/>
        <v>1.1194341570991131</v>
      </c>
      <c r="K16">
        <f t="shared" si="7"/>
        <v>0.31980301173317</v>
      </c>
      <c r="L16">
        <f t="shared" si="8"/>
        <v>0.68019698826682973</v>
      </c>
      <c r="M16">
        <f t="shared" si="9"/>
        <v>3.1269248984883151</v>
      </c>
      <c r="N16">
        <f t="shared" si="10"/>
        <v>1.4701623459816275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0.4504504504504504</v>
      </c>
      <c r="D17">
        <f t="shared" si="1"/>
        <v>0.60240963855421692</v>
      </c>
      <c r="E17">
        <f t="shared" si="2"/>
        <v>5.2860089004667321E-2</v>
      </c>
      <c r="F17">
        <f t="shared" si="3"/>
        <v>-0.21849560403777268</v>
      </c>
      <c r="G17">
        <v>0</v>
      </c>
      <c r="H17">
        <f t="shared" si="4"/>
        <v>0.27135569304244</v>
      </c>
      <c r="I17">
        <f t="shared" si="5"/>
        <v>-1.114417996729983</v>
      </c>
      <c r="J17">
        <f t="shared" si="6"/>
        <v>1.114417996729983</v>
      </c>
      <c r="K17">
        <f t="shared" si="7"/>
        <v>0.42380244815532536</v>
      </c>
      <c r="L17">
        <f t="shared" si="8"/>
        <v>0.57619755184467469</v>
      </c>
      <c r="M17">
        <f t="shared" si="9"/>
        <v>2.3595899560105793</v>
      </c>
      <c r="N17">
        <f t="shared" si="10"/>
        <v>1.7355158778417885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0.60240963855421692</v>
      </c>
      <c r="D18">
        <f t="shared" si="1"/>
        <v>0.42553191489361702</v>
      </c>
      <c r="E18">
        <f t="shared" si="2"/>
        <v>2.7941553447834E-2</v>
      </c>
      <c r="F18">
        <f t="shared" si="3"/>
        <v>-0.22840297359651363</v>
      </c>
      <c r="G18">
        <v>0</v>
      </c>
      <c r="H18">
        <f t="shared" si="4"/>
        <v>0.25634452704434763</v>
      </c>
      <c r="I18">
        <f t="shared" si="5"/>
        <v>-1.0594028769395474</v>
      </c>
      <c r="J18">
        <f t="shared" si="6"/>
        <v>1.0594028769395474</v>
      </c>
      <c r="K18">
        <f t="shared" si="7"/>
        <v>0.58851019803893267</v>
      </c>
      <c r="L18">
        <f t="shared" si="8"/>
        <v>0.41148980196106721</v>
      </c>
      <c r="M18">
        <f t="shared" si="9"/>
        <v>1.6992058987801013</v>
      </c>
      <c r="N18">
        <f t="shared" si="10"/>
        <v>2.4301938838683887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0.47393364928909953</v>
      </c>
      <c r="D26">
        <f t="shared" si="1"/>
        <v>0.55959709009513148</v>
      </c>
      <c r="E26">
        <f t="shared" si="2"/>
        <v>3.3530739384231012E-2</v>
      </c>
      <c r="F26">
        <f t="shared" si="3"/>
        <v>-0.23168115165611569</v>
      </c>
      <c r="G26">
        <v>0</v>
      </c>
      <c r="H26">
        <f t="shared" si="4"/>
        <v>0.2652118910403467</v>
      </c>
      <c r="I26">
        <f t="shared" si="5"/>
        <v>-1.0699196023072943</v>
      </c>
      <c r="J26">
        <f t="shared" si="6"/>
        <v>1.0699196023072943</v>
      </c>
      <c r="K26">
        <f t="shared" si="7"/>
        <v>0.45711971203586105</v>
      </c>
      <c r="L26">
        <f t="shared" si="8"/>
        <v>0.5428802879641389</v>
      </c>
      <c r="M26">
        <f t="shared" si="9"/>
        <v>2.1876107585610964</v>
      </c>
      <c r="N26">
        <f t="shared" si="10"/>
        <v>1.842026727015841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B31" sqref="B3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227</v>
      </c>
      <c r="M1" s="6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ht="15" x14ac:dyDescent="0.25">
      <c r="A12">
        <v>1.73</v>
      </c>
      <c r="B12">
        <v>2.15</v>
      </c>
      <c r="C12" s="20">
        <f t="shared" si="0"/>
        <v>4.3150961150692391E-2</v>
      </c>
      <c r="D12" s="17">
        <f>IF(OR($A12="",$B12=""),"",A12*'MPTO_working_2-way'!$G11)</f>
        <v>1.8046511627906978</v>
      </c>
      <c r="E12" s="22">
        <f>IF(OR($A12="",$B12=""),"",B12*'MPTO_working_2-way'!$G11)</f>
        <v>2.2427745664739884</v>
      </c>
      <c r="F12" s="17">
        <f>IF(OR($A12="",$B12=""),"",'MPTO_working_2-way'!D11)</f>
        <v>1.7970769416596208</v>
      </c>
      <c r="G12" s="22">
        <f>IF(OR($A12="",$B12=""),"",'MPTO_working_2-way'!E11)</f>
        <v>2.2545840278830127</v>
      </c>
      <c r="H12" s="17">
        <f>IF(OR($A12="",$B12=""),"",'OddsRatio_working_2-way'!M11)</f>
        <v>1.7967324574131842</v>
      </c>
      <c r="I12" s="17">
        <f>IF(OR($A12="",$B12=""),"",'OddsRatio_working_2-way'!N11)</f>
        <v>2.2551264740070716</v>
      </c>
      <c r="J12" s="17">
        <f>IF('Log_working_2-way'!$D11="","",A12^('Log_working_2-way'!$D11))</f>
        <v>1.7932714228219797</v>
      </c>
      <c r="K12" s="22">
        <f>IF('Log_working_2-way'!$D11="","",B12^('Log_working_2-way'!$D11))</f>
        <v>2.2606025771636125</v>
      </c>
      <c r="L12" s="33">
        <f t="shared" si="1"/>
        <v>0.5541237113402061</v>
      </c>
      <c r="M12" s="33">
        <f t="shared" si="2"/>
        <v>0.44587628865979384</v>
      </c>
      <c r="N12" s="12">
        <v>22</v>
      </c>
      <c r="O12" s="12">
        <f t="shared" si="3"/>
        <v>9.2832369942196546</v>
      </c>
      <c r="P12" s="12">
        <f t="shared" si="4"/>
        <v>11.767441860465114</v>
      </c>
      <c r="Q12" s="12">
        <f t="shared" si="5"/>
        <v>10.232558139534884</v>
      </c>
      <c r="R12" s="12">
        <f t="shared" si="6"/>
        <v>12.716763005780347</v>
      </c>
      <c r="S12" s="39">
        <f t="shared" si="7"/>
        <v>-0.94932114531522949</v>
      </c>
      <c r="T12" s="39">
        <f t="shared" si="8"/>
        <v>-0.94932114531523304</v>
      </c>
    </row>
    <row r="13" spans="1:20" ht="15" x14ac:dyDescent="0.25">
      <c r="A13">
        <v>1.57</v>
      </c>
      <c r="B13">
        <v>2.48</v>
      </c>
      <c r="C13" s="20">
        <f t="shared" si="0"/>
        <v>4.0168481610848517E-2</v>
      </c>
      <c r="D13" s="17">
        <f>IF(OR($A13="",$B13=""),"",A13*'MPTO_working_2-way'!$G12)</f>
        <v>1.6330645161290323</v>
      </c>
      <c r="E13" s="22">
        <f>IF(OR($A13="",$B13=""),"",B13*'MPTO_working_2-way'!$G12)</f>
        <v>2.5796178343949041</v>
      </c>
      <c r="F13" s="17">
        <f>IF(OR($A13="",$B13=""),"",'MPTO_working_2-way'!D12)</f>
        <v>1.6211174952119245</v>
      </c>
      <c r="G13" s="22">
        <f>IF(OR($A13="",$B13=""),"",'MPTO_working_2-way'!E12)</f>
        <v>2.6100013406622868</v>
      </c>
      <c r="H13" s="17">
        <f>IF(OR($A13="",$B13=""),"",'OddsRatio_working_2-way'!M12)</f>
        <v>1.6205925677408124</v>
      </c>
      <c r="I13" s="17">
        <f>IF(OR($A13="",$B13=""),"",'OddsRatio_working_2-way'!N12)</f>
        <v>2.6113631583445658</v>
      </c>
      <c r="J13" s="17">
        <f>IF('Log_working_2-way'!$D12="","",A13^('Log_working_2-way'!$D12))</f>
        <v>1.6151367349354802</v>
      </c>
      <c r="K13" s="22">
        <f>IF('Log_working_2-way'!$D12="","",B13^('Log_working_2-way'!$D12))</f>
        <v>2.625654823076816</v>
      </c>
      <c r="L13" s="33">
        <f t="shared" si="1"/>
        <v>0.61234567901234571</v>
      </c>
      <c r="M13" s="33">
        <f t="shared" si="2"/>
        <v>0.3876543209876544</v>
      </c>
      <c r="N13" s="12">
        <v>22</v>
      </c>
      <c r="O13" s="12">
        <f t="shared" si="3"/>
        <v>7.987261146496814</v>
      </c>
      <c r="P13" s="12">
        <f t="shared" si="4"/>
        <v>13.129032258064518</v>
      </c>
      <c r="Q13" s="12">
        <f t="shared" si="5"/>
        <v>8.870967741935484</v>
      </c>
      <c r="R13" s="12">
        <f t="shared" si="6"/>
        <v>14.012738853503183</v>
      </c>
      <c r="S13" s="39">
        <f t="shared" si="7"/>
        <v>-0.88370659543867003</v>
      </c>
      <c r="T13" s="39">
        <f t="shared" si="8"/>
        <v>-0.88370659543866559</v>
      </c>
    </row>
    <row r="14" spans="1:20" ht="15" x14ac:dyDescent="0.25">
      <c r="A14">
        <v>1.64</v>
      </c>
      <c r="B14">
        <v>2.39</v>
      </c>
      <c r="C14" s="20">
        <f t="shared" si="0"/>
        <v>2.8166139401979873E-2</v>
      </c>
      <c r="D14" s="17">
        <f>IF(OR($A14="",$B14=""),"",A14*'MPTO_working_2-way'!$G13)</f>
        <v>1.6861924686192469</v>
      </c>
      <c r="E14" s="22">
        <f>IF(OR($A14="",$B14=""),"",B14*'MPTO_working_2-way'!$G13)</f>
        <v>2.4573170731707319</v>
      </c>
      <c r="F14" s="17">
        <f>IF(OR($A14="",$B14=""),"",'MPTO_working_2-way'!D13)</f>
        <v>1.6787733424704472</v>
      </c>
      <c r="G14" s="22">
        <f>IF(OR($A14="",$B14=""),"",'MPTO_working_2-way'!E13)</f>
        <v>2.4732458354366487</v>
      </c>
      <c r="H14" s="17">
        <f>IF(OR($A14="",$B14=""),"",'OddsRatio_working_2-way'!M13)</f>
        <v>1.6785511437439771</v>
      </c>
      <c r="I14" s="17">
        <f>IF(OR($A14="",$B14=""),"",'OddsRatio_working_2-way'!N13)</f>
        <v>2.4737282653189494</v>
      </c>
      <c r="J14" s="17">
        <f>IF('Log_working_2-way'!$D13="","",A14^('Log_working_2-way'!$D13))</f>
        <v>1.6751910363664311</v>
      </c>
      <c r="K14" s="22">
        <f>IF('Log_working_2-way'!$D13="","",B14^('Log_working_2-way'!$D13))</f>
        <v>2.4810623159062106</v>
      </c>
      <c r="L14" s="33">
        <f t="shared" si="1"/>
        <v>0.59305210918114148</v>
      </c>
      <c r="M14" s="33">
        <f t="shared" si="2"/>
        <v>0.40694789081885852</v>
      </c>
      <c r="N14" s="12">
        <v>22</v>
      </c>
      <c r="O14" s="12">
        <f t="shared" si="3"/>
        <v>8.5853658536585353</v>
      </c>
      <c r="P14" s="12">
        <f t="shared" si="4"/>
        <v>12.79497907949791</v>
      </c>
      <c r="Q14" s="12">
        <f t="shared" si="5"/>
        <v>9.2050209205020916</v>
      </c>
      <c r="R14" s="12">
        <f t="shared" si="6"/>
        <v>13.414634146341463</v>
      </c>
      <c r="S14" s="39">
        <f t="shared" si="7"/>
        <v>-0.61965506684355631</v>
      </c>
      <c r="T14" s="39">
        <f t="shared" si="8"/>
        <v>-0.61965506684355276</v>
      </c>
    </row>
    <row r="15" spans="1:20" ht="15" x14ac:dyDescent="0.25">
      <c r="A15">
        <v>1.88</v>
      </c>
      <c r="B15">
        <v>2.0499999999999998</v>
      </c>
      <c r="C15" s="20">
        <f t="shared" si="0"/>
        <v>1.9719771665801744E-2</v>
      </c>
      <c r="D15" s="17">
        <f>IF(OR($A15="",$B15=""),"",A15*'MPTO_working_2-way'!$G14)</f>
        <v>1.9170731707317072</v>
      </c>
      <c r="E15" s="22">
        <f>IF(OR($A15="",$B15=""),"",B15*'MPTO_working_2-way'!$G14)</f>
        <v>2.0904255319148932</v>
      </c>
      <c r="F15" s="17">
        <f>IF(OR($A15="",$B15=""),"",'MPTO_working_2-way'!D14)</f>
        <v>1.9155069582504969</v>
      </c>
      <c r="G15" s="22">
        <f>IF(OR($A15="",$B15=""),"",'MPTO_working_2-way'!E14)</f>
        <v>2.0922909880564604</v>
      </c>
      <c r="H15" s="17">
        <f>IF(OR($A15="",$B15=""),"",'OddsRatio_working_2-way'!M14)</f>
        <v>1.915475416434127</v>
      </c>
      <c r="I15" s="17">
        <f>IF(OR($A15="",$B15=""),"",'OddsRatio_working_2-way'!N14)</f>
        <v>2.0923286218816282</v>
      </c>
      <c r="J15" s="17">
        <f>IF('Log_working_2-way'!$D14="","",A15^('Log_working_2-way'!$D14))</f>
        <v>1.9147713198390717</v>
      </c>
      <c r="K15" s="22">
        <f>IF('Log_working_2-way'!$D14="","",B15^('Log_working_2-way'!$D14))</f>
        <v>2.0931693837711505</v>
      </c>
      <c r="L15" s="33">
        <f t="shared" si="1"/>
        <v>0.52162849872773542</v>
      </c>
      <c r="M15" s="33">
        <f t="shared" si="2"/>
        <v>0.47837150127226474</v>
      </c>
      <c r="N15" s="12">
        <v>22</v>
      </c>
      <c r="O15" s="12">
        <f t="shared" si="3"/>
        <v>10.297872340425531</v>
      </c>
      <c r="P15" s="12">
        <f t="shared" si="4"/>
        <v>11.268292682926827</v>
      </c>
      <c r="Q15" s="12">
        <f t="shared" si="5"/>
        <v>10.731707317073171</v>
      </c>
      <c r="R15" s="12">
        <f t="shared" si="6"/>
        <v>11.702127659574469</v>
      </c>
      <c r="S15" s="39">
        <f t="shared" si="7"/>
        <v>-0.43383497664764015</v>
      </c>
      <c r="T15" s="39">
        <f t="shared" si="8"/>
        <v>-0.43383497664764192</v>
      </c>
    </row>
    <row r="16" spans="1:20" ht="15" x14ac:dyDescent="0.25">
      <c r="A16">
        <v>1.88</v>
      </c>
      <c r="B16">
        <v>2.0499999999999998</v>
      </c>
      <c r="C16" s="20">
        <f t="shared" si="0"/>
        <v>1.9719771665801744E-2</v>
      </c>
      <c r="D16" s="17">
        <f>IF(OR($A16="",$B16=""),"",A16*'MPTO_working_2-way'!$G15)</f>
        <v>1.9170731707317072</v>
      </c>
      <c r="E16" s="22">
        <f>IF(OR($A16="",$B16=""),"",B16*'MPTO_working_2-way'!$G15)</f>
        <v>2.0904255319148932</v>
      </c>
      <c r="F16" s="17">
        <f>IF(OR($A16="",$B16=""),"",'MPTO_working_2-way'!D15)</f>
        <v>1.9155069582504969</v>
      </c>
      <c r="G16" s="22">
        <f>IF(OR($A16="",$B16=""),"",'MPTO_working_2-way'!E15)</f>
        <v>2.0922909880564604</v>
      </c>
      <c r="H16" s="17">
        <f>IF(OR($A16="",$B16=""),"",'OddsRatio_working_2-way'!M15)</f>
        <v>1.915475416434127</v>
      </c>
      <c r="I16" s="17">
        <f>IF(OR($A16="",$B16=""),"",'OddsRatio_working_2-way'!N15)</f>
        <v>2.0923286218816282</v>
      </c>
      <c r="J16" s="17">
        <f>IF('Log_working_2-way'!$D15="","",A16^('Log_working_2-way'!$D15))</f>
        <v>1.9147713198390717</v>
      </c>
      <c r="K16" s="22">
        <f>IF('Log_working_2-way'!$D15="","",B16^('Log_working_2-way'!$D15))</f>
        <v>2.0931693837711505</v>
      </c>
      <c r="L16" s="33">
        <f t="shared" si="1"/>
        <v>0.52162849872773542</v>
      </c>
      <c r="M16" s="33">
        <f t="shared" si="2"/>
        <v>0.47837150127226474</v>
      </c>
      <c r="N16" s="12">
        <v>22</v>
      </c>
      <c r="O16" s="12">
        <f t="shared" si="3"/>
        <v>10.297872340425531</v>
      </c>
      <c r="P16" s="12">
        <f t="shared" si="4"/>
        <v>11.268292682926827</v>
      </c>
      <c r="Q16" s="12">
        <f t="shared" si="5"/>
        <v>10.731707317073171</v>
      </c>
      <c r="R16" s="12">
        <f t="shared" si="6"/>
        <v>11.702127659574469</v>
      </c>
      <c r="S16" s="39">
        <f t="shared" si="7"/>
        <v>-0.43383497664764015</v>
      </c>
      <c r="T16" s="39">
        <f t="shared" si="8"/>
        <v>-0.43383497664764192</v>
      </c>
    </row>
    <row r="17" spans="1:20" ht="15" x14ac:dyDescent="0.25">
      <c r="A17">
        <v>2.9</v>
      </c>
      <c r="B17">
        <v>1.42</v>
      </c>
      <c r="C17" s="20">
        <f t="shared" si="0"/>
        <v>4.9052938319572803E-2</v>
      </c>
      <c r="D17" s="17">
        <f>IF(OR($A17="",$B17=""),"",A17*'MPTO_working_2-way'!$G16)</f>
        <v>3.042253521126761</v>
      </c>
      <c r="E17" s="22">
        <f>IF(OR($A17="",$B17=""),"",B17*'MPTO_working_2-way'!$G16)</f>
        <v>1.4896551724137934</v>
      </c>
      <c r="F17" s="17">
        <f>IF(OR($A17="",$B17=""),"",'MPTO_working_2-way'!D16)</f>
        <v>3.1220621683093261</v>
      </c>
      <c r="G17" s="22">
        <f>IF(OR($A17="",$B17=""),"",'MPTO_working_2-way'!E16)</f>
        <v>1.4712397284744554</v>
      </c>
      <c r="H17" s="17">
        <f>IF(OR($A17="",$B17=""),"",'OddsRatio_working_2-way'!M16)</f>
        <v>3.1269248984883151</v>
      </c>
      <c r="I17" s="17">
        <f>IF(OR($A17="",$B17=""),"",'OddsRatio_working_2-way'!N16)</f>
        <v>1.4701623459816275</v>
      </c>
      <c r="J17" s="17">
        <f>IF('Log_working_2-way'!$D16="","",A17^('Log_working_2-way'!$D16))</f>
        <v>3.1661089984787969</v>
      </c>
      <c r="K17" s="22">
        <f>IF('Log_working_2-way'!$D16="","",B17^('Log_working_2-way'!$D16))</f>
        <v>1.4616572853423526</v>
      </c>
      <c r="L17" s="33">
        <f t="shared" ref="L17" si="9">(1/D17)</f>
        <v>0.32870370370370366</v>
      </c>
      <c r="M17" s="33">
        <f t="shared" ref="M17" si="10">(1/E17)</f>
        <v>0.67129629629629617</v>
      </c>
      <c r="N17" s="12">
        <v>22</v>
      </c>
      <c r="O17" s="12">
        <f t="shared" si="3"/>
        <v>14.413793103448276</v>
      </c>
      <c r="P17" s="12">
        <f t="shared" si="4"/>
        <v>6.5070422535211261</v>
      </c>
      <c r="Q17" s="12">
        <f t="shared" si="5"/>
        <v>15.492957746478874</v>
      </c>
      <c r="R17" s="12">
        <f t="shared" si="6"/>
        <v>7.5862068965517242</v>
      </c>
      <c r="S17" s="39">
        <f t="shared" si="7"/>
        <v>-1.0791646430305981</v>
      </c>
      <c r="T17" s="39">
        <f t="shared" si="8"/>
        <v>-1.0791646430305981</v>
      </c>
    </row>
    <row r="18" spans="1:20" ht="15" x14ac:dyDescent="0.25">
      <c r="A18">
        <v>2.2200000000000002</v>
      </c>
      <c r="B18">
        <v>1.66</v>
      </c>
      <c r="C18" s="20">
        <f t="shared" si="0"/>
        <v>5.2860089004667321E-2</v>
      </c>
      <c r="D18" s="17">
        <f>IF(OR($A18="",$B18=""),"",A18*'MPTO_working_2-way'!$G17)</f>
        <v>2.3373493975903616</v>
      </c>
      <c r="E18" s="22">
        <f>IF(OR($A18="",$B18=""),"",B18*'MPTO_working_2-way'!$G17)</f>
        <v>1.7477477477477477</v>
      </c>
      <c r="F18" s="17">
        <f>IF(OR($A18="",$B18=""),"",'MPTO_working_2-way'!D17)</f>
        <v>2.3583770638679127</v>
      </c>
      <c r="G18" s="22">
        <f>IF(OR($A18="",$B18=""),"",'MPTO_working_2-way'!E17)</f>
        <v>1.7361726184867614</v>
      </c>
      <c r="H18" s="17">
        <f>IF(OR($A18="",$B18=""),"",'OddsRatio_working_2-way'!M17)</f>
        <v>2.3595899560105793</v>
      </c>
      <c r="I18" s="17">
        <f>IF(OR($A18="",$B18=""),"",'OddsRatio_working_2-way'!N17)</f>
        <v>1.7355158778417885</v>
      </c>
      <c r="J18" s="17">
        <f>IF('Log_working_2-way'!$D17="","",A18^('Log_working_2-way'!$D17))</f>
        <v>2.3694980000313062</v>
      </c>
      <c r="K18" s="22">
        <f>IF('Log_working_2-way'!$D17="","",B18^('Log_working_2-way'!$D17))</f>
        <v>1.730194567626272</v>
      </c>
      <c r="L18" s="33">
        <f t="shared" ref="L18" si="11">(1/D18)</f>
        <v>0.42783505154639173</v>
      </c>
      <c r="M18" s="33">
        <f t="shared" ref="M18" si="12">(1/E18)</f>
        <v>0.57216494845360832</v>
      </c>
      <c r="N18" s="12">
        <v>22</v>
      </c>
      <c r="O18" s="12">
        <f t="shared" si="3"/>
        <v>12.09009009009009</v>
      </c>
      <c r="P18" s="12">
        <f t="shared" si="4"/>
        <v>8.7469879518072275</v>
      </c>
      <c r="Q18" s="12">
        <f t="shared" si="5"/>
        <v>13.253012048192772</v>
      </c>
      <c r="R18" s="12">
        <f t="shared" si="6"/>
        <v>9.9099099099099082</v>
      </c>
      <c r="S18" s="39">
        <f t="shared" si="7"/>
        <v>-1.1629219581026824</v>
      </c>
      <c r="T18" s="39">
        <f t="shared" si="8"/>
        <v>-1.1629219581026806</v>
      </c>
    </row>
    <row r="19" spans="1:20" ht="15" x14ac:dyDescent="0.25">
      <c r="A19">
        <v>1.66</v>
      </c>
      <c r="B19">
        <v>2.35</v>
      </c>
      <c r="C19" s="20">
        <f t="shared" si="0"/>
        <v>2.7941553447834E-2</v>
      </c>
      <c r="D19" s="17">
        <f>IF(OR($A19="",$B19=""),"",A19*'MPTO_working_2-way'!$G18)</f>
        <v>1.7063829787234044</v>
      </c>
      <c r="E19" s="22">
        <f>IF(OR($A19="",$B19=""),"",B19*'MPTO_working_2-way'!$G18)</f>
        <v>2.4156626506024099</v>
      </c>
      <c r="F19" s="17">
        <f>IF(OR($A19="",$B19=""),"",'MPTO_working_2-way'!D18)</f>
        <v>1.6994118928338053</v>
      </c>
      <c r="G19" s="22">
        <f>IF(OR($A19="",$B19=""),"",'MPTO_working_2-way'!E18)</f>
        <v>2.4297726564933044</v>
      </c>
      <c r="H19" s="17">
        <f>IF(OR($A19="",$B19=""),"",'OddsRatio_working_2-way'!M18)</f>
        <v>1.6992058987801013</v>
      </c>
      <c r="I19" s="17">
        <f>IF(OR($A19="",$B19=""),"",'OddsRatio_working_2-way'!N18)</f>
        <v>2.4301938838683887</v>
      </c>
      <c r="J19" s="17">
        <f>IF('Log_working_2-way'!$D18="","",A19^('Log_working_2-way'!$D18))</f>
        <v>1.6960505987873902</v>
      </c>
      <c r="K19" s="22">
        <f>IF('Log_working_2-way'!$D18="","",B19^('Log_working_2-way'!$D18))</f>
        <v>2.4366771636172895</v>
      </c>
      <c r="L19" s="33">
        <f t="shared" ref="L19" si="13">(1/D19)</f>
        <v>0.5860349127182044</v>
      </c>
      <c r="M19" s="33">
        <f t="shared" ref="M19" si="14">(1/E19)</f>
        <v>0.41396508728179549</v>
      </c>
      <c r="N19" s="12">
        <v>22</v>
      </c>
      <c r="O19" s="12">
        <f t="shared" si="3"/>
        <v>8.7469879518072275</v>
      </c>
      <c r="P19" s="12">
        <f t="shared" si="4"/>
        <v>12.638297872340427</v>
      </c>
      <c r="Q19" s="12">
        <f t="shared" si="5"/>
        <v>9.3617021276595747</v>
      </c>
      <c r="R19" s="12">
        <f t="shared" si="6"/>
        <v>13.253012048192772</v>
      </c>
      <c r="S19" s="39">
        <f t="shared" si="7"/>
        <v>-0.61471417585234711</v>
      </c>
      <c r="T19" s="39">
        <f t="shared" si="8"/>
        <v>-0.61471417585234533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22</v>
      </c>
      <c r="O20" s="12">
        <f t="shared" si="3"/>
        <v>6.6153846153846141</v>
      </c>
      <c r="P20" s="12">
        <f t="shared" si="4"/>
        <v>14.334494773519163</v>
      </c>
      <c r="Q20" s="12">
        <f t="shared" si="5"/>
        <v>7.6655052264808354</v>
      </c>
      <c r="R20" s="12">
        <f t="shared" si="6"/>
        <v>15.384615384615387</v>
      </c>
      <c r="S20" s="39">
        <f t="shared" si="7"/>
        <v>-1.0501206110962213</v>
      </c>
      <c r="T20" s="39">
        <f t="shared" si="8"/>
        <v>-1.050120611096224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22</v>
      </c>
      <c r="O21" s="12">
        <f t="shared" si="3"/>
        <v>11.473684210526315</v>
      </c>
      <c r="P21" s="12">
        <f t="shared" si="4"/>
        <v>9.9781420765027331</v>
      </c>
      <c r="Q21" s="12">
        <f t="shared" si="5"/>
        <v>12.021857923497267</v>
      </c>
      <c r="R21" s="12">
        <f t="shared" si="6"/>
        <v>10.526315789473685</v>
      </c>
      <c r="S21" s="39">
        <f t="shared" si="7"/>
        <v>-0.54817371297095185</v>
      </c>
      <c r="T21" s="39">
        <f t="shared" si="8"/>
        <v>-0.54817371297095185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22</v>
      </c>
      <c r="O22" s="12">
        <f t="shared" si="3"/>
        <v>14.43986254295533</v>
      </c>
      <c r="P22" s="12">
        <f t="shared" si="4"/>
        <v>6.6153846153846141</v>
      </c>
      <c r="Q22" s="12">
        <f t="shared" si="5"/>
        <v>15.384615384615387</v>
      </c>
      <c r="R22" s="12">
        <f t="shared" si="6"/>
        <v>7.5601374570446733</v>
      </c>
      <c r="S22" s="39">
        <f t="shared" si="7"/>
        <v>-0.94475284166005657</v>
      </c>
      <c r="T22" s="39">
        <f t="shared" si="8"/>
        <v>-0.94475284166005924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22</v>
      </c>
      <c r="O23" s="12">
        <f t="shared" si="3"/>
        <v>10.043478260869566</v>
      </c>
      <c r="P23" s="12">
        <f t="shared" si="4"/>
        <v>11.108910891089108</v>
      </c>
      <c r="Q23" s="12">
        <f t="shared" si="5"/>
        <v>10.89108910891089</v>
      </c>
      <c r="R23" s="12">
        <f t="shared" si="6"/>
        <v>11.956521739130434</v>
      </c>
      <c r="S23" s="39">
        <f t="shared" si="7"/>
        <v>-0.84761084804132381</v>
      </c>
      <c r="T23" s="39">
        <f t="shared" si="8"/>
        <v>-0.84761084804132558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4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4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4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2.11</v>
      </c>
      <c r="B27">
        <v>1.7869999999999999</v>
      </c>
      <c r="C27" s="20">
        <f t="shared" si="0"/>
        <v>3.3530739384231012E-2</v>
      </c>
      <c r="D27" s="17">
        <f>IF(OR($A27="",$B27=""),"",A27*'MPTO_working_2-way'!$G26)</f>
        <v>2.1807498601007271</v>
      </c>
      <c r="E27" s="22">
        <f>IF(OR($A27="",$B27=""),"",B27*'MPTO_working_2-way'!$G26)</f>
        <v>1.8469194312796207</v>
      </c>
      <c r="F27" s="17">
        <f>IF(OR($A27="",$B27=""),"",'MPTO_working_2-way'!D26)</f>
        <v>2.1873783563495448</v>
      </c>
      <c r="G27" s="22">
        <f>IF(OR($A27="",$B27=""),"",'MPTO_working_2-way'!E26)</f>
        <v>1.8421915345285409</v>
      </c>
      <c r="H27" s="17">
        <f>IF(OR($A27="",$B27=""),"",'OddsRatio_working_2-way'!M26)</f>
        <v>2.1876107585610964</v>
      </c>
      <c r="I27" s="17">
        <f>IF(OR($A27="",$B27=""),"",'OddsRatio_working_2-way'!N26)</f>
        <v>1.842026727015841</v>
      </c>
      <c r="J27" s="17">
        <f>IF('Log_working_2-way'!$D26="","",A27^('Log_working_2-way'!$D26))</f>
        <v>2.1906459013018411</v>
      </c>
      <c r="K27" s="22">
        <f>IF('Log_working_2-way'!$D26="","",B27^('Log_working_2-way'!$D26))</f>
        <v>1.8398802691098688</v>
      </c>
      <c r="L27" s="33">
        <f t="shared" ref="L27" si="47">(1/D27)</f>
        <v>0.45855786502437779</v>
      </c>
      <c r="M27" s="33">
        <f t="shared" ref="M27" si="48">(1/E27)</f>
        <v>0.54144213497562232</v>
      </c>
      <c r="N27" s="4">
        <v>100</v>
      </c>
      <c r="O27" s="4">
        <f t="shared" si="41"/>
        <v>52.606635071090047</v>
      </c>
      <c r="P27" s="4">
        <f t="shared" si="42"/>
        <v>44.040290990486838</v>
      </c>
      <c r="Q27" s="4">
        <f t="shared" si="43"/>
        <v>55.959709009513148</v>
      </c>
      <c r="R27" s="4">
        <f t="shared" si="44"/>
        <v>47.393364928909953</v>
      </c>
      <c r="S27" s="39">
        <f t="shared" ref="S27" si="49">O27-Q27</f>
        <v>-3.3530739384231012</v>
      </c>
      <c r="T27" s="39">
        <f t="shared" ref="T27" si="50">P27-R27</f>
        <v>-3.3530739384231154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38" activePane="bottomLeft" state="frozen"/>
      <selection pane="bottomLeft" activeCell="AA375" sqref="AA37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181</v>
      </c>
      <c r="O1" s="62"/>
      <c r="P1" s="6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66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6" si="78">(1/A325)*((T325*A325)-T325)</f>
        <v>52.606635071090047</v>
      </c>
      <c r="V325" s="4">
        <f t="shared" ref="V325:V366" si="79">(1/B325)*((T325*B325)-T325)</f>
        <v>72.602739726027394</v>
      </c>
      <c r="W325" s="4">
        <f t="shared" ref="W325:W366" si="80">(1/C325)*((T325*C325)-T325)</f>
        <v>72.451790633608823</v>
      </c>
      <c r="X325" s="4">
        <f t="shared" ref="X325:X366" si="81">((1/B325)+(1/C325))*T325</f>
        <v>54.94546964036379</v>
      </c>
      <c r="Y325" s="4">
        <f t="shared" ref="Y325:Y366" si="82">((1/A325)+(1/C325))*T325</f>
        <v>74.941574295301137</v>
      </c>
      <c r="Z325" s="4">
        <f t="shared" ref="Z325:Z366" si="83">((1/A325)+(1/B325))*T325</f>
        <v>74.790625202882552</v>
      </c>
      <c r="AA325" s="4">
        <f t="shared" ref="AA325:AA366" si="84">U325-X325</f>
        <v>-2.3388345692737431</v>
      </c>
      <c r="AB325" s="4">
        <f t="shared" ref="AB325:AB366" si="85">V325-Y325</f>
        <v>-2.3388345692737431</v>
      </c>
      <c r="AC325" s="4">
        <f t="shared" ref="AC325:AC366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9"/>
      <c r="O367" s="30"/>
      <c r="P367" s="30"/>
      <c r="Q367"/>
      <c r="R367"/>
      <c r="S367" s="42"/>
    </row>
    <row r="368" spans="1:35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9"/>
      <c r="O368" s="30"/>
      <c r="P368" s="30"/>
      <c r="Q368"/>
      <c r="R368"/>
      <c r="S368" s="42"/>
    </row>
    <row r="369" spans="1:19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9"/>
      <c r="O369" s="30"/>
      <c r="P369" s="30"/>
      <c r="Q369"/>
      <c r="R369"/>
      <c r="S369" s="42"/>
    </row>
    <row r="370" spans="1:19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9"/>
      <c r="O370" s="30"/>
      <c r="P370" s="30"/>
      <c r="Q370"/>
      <c r="R370"/>
      <c r="S370" s="42"/>
    </row>
    <row r="371" spans="1:19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9"/>
      <c r="O371" s="30"/>
      <c r="P371" s="30"/>
      <c r="Q371"/>
      <c r="R371"/>
      <c r="S371" s="42"/>
    </row>
    <row r="372" spans="1:19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9"/>
      <c r="O372" s="30"/>
      <c r="P372" s="30"/>
      <c r="Q372"/>
      <c r="R372"/>
      <c r="S372" s="42"/>
    </row>
    <row r="373" spans="1:19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9"/>
      <c r="O373" s="30"/>
      <c r="P373" s="30"/>
      <c r="Q373"/>
      <c r="R373"/>
      <c r="S373" s="42"/>
    </row>
    <row r="374" spans="1:19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9"/>
      <c r="O374" s="30"/>
      <c r="P374" s="30"/>
      <c r="Q374"/>
      <c r="R374"/>
      <c r="S374" s="42"/>
    </row>
    <row r="375" spans="1:19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9"/>
      <c r="O375" s="30"/>
      <c r="P375" s="30"/>
      <c r="Q375"/>
      <c r="R375"/>
      <c r="S375" s="42"/>
    </row>
    <row r="376" spans="1:19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9"/>
      <c r="O376" s="30"/>
      <c r="P376" s="30"/>
      <c r="Q376"/>
      <c r="R376"/>
      <c r="S376" s="42"/>
    </row>
    <row r="377" spans="1:19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9"/>
      <c r="O377" s="30"/>
      <c r="P377" s="30"/>
      <c r="Q377"/>
      <c r="R377"/>
      <c r="S377" s="42"/>
    </row>
    <row r="378" spans="1:19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9"/>
      <c r="O378" s="30"/>
      <c r="P378" s="30"/>
      <c r="Q378"/>
      <c r="R378"/>
      <c r="S378" s="42"/>
    </row>
    <row r="379" spans="1:19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9"/>
      <c r="O379" s="30"/>
      <c r="P379" s="30"/>
      <c r="Q379"/>
      <c r="R379"/>
      <c r="S379" s="42"/>
    </row>
    <row r="380" spans="1:19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9"/>
      <c r="O380" s="30"/>
      <c r="P380" s="30"/>
      <c r="Q380"/>
      <c r="R380"/>
      <c r="S380" s="42"/>
    </row>
    <row r="381" spans="1:19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9"/>
      <c r="O381" s="30"/>
      <c r="P381" s="30"/>
      <c r="Q381"/>
      <c r="R381"/>
      <c r="S381" s="42"/>
    </row>
    <row r="382" spans="1:19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9"/>
      <c r="O382" s="30"/>
      <c r="P382" s="30"/>
      <c r="Q382"/>
      <c r="R382"/>
      <c r="S382" s="42"/>
    </row>
    <row r="383" spans="1:19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9"/>
      <c r="O383" s="30"/>
      <c r="P383" s="30"/>
      <c r="Q383"/>
      <c r="R383"/>
      <c r="S383" s="42"/>
    </row>
    <row r="384" spans="1:19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9"/>
      <c r="O384" s="30"/>
      <c r="P384" s="30"/>
      <c r="Q384"/>
      <c r="R384"/>
      <c r="S384" s="42"/>
    </row>
    <row r="385" spans="1:19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9"/>
      <c r="O385" s="30"/>
      <c r="P385" s="30"/>
      <c r="Q385"/>
      <c r="R385"/>
      <c r="S385" s="42"/>
    </row>
    <row r="386" spans="1:19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9"/>
      <c r="O386" s="30"/>
      <c r="P386" s="30"/>
      <c r="Q386"/>
      <c r="R386"/>
      <c r="S386" s="42"/>
    </row>
    <row r="387" spans="1:19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9"/>
      <c r="O387" s="30"/>
      <c r="P387" s="30"/>
      <c r="Q387"/>
      <c r="R387"/>
      <c r="S387" s="42"/>
    </row>
    <row r="388" spans="1:19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9"/>
      <c r="O388" s="30"/>
      <c r="P388" s="30"/>
      <c r="Q388"/>
      <c r="R388"/>
      <c r="S388" s="42"/>
    </row>
    <row r="389" spans="1:19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9"/>
      <c r="O389" s="30"/>
      <c r="P389" s="30"/>
      <c r="Q389"/>
      <c r="R389"/>
      <c r="S389" s="42"/>
    </row>
    <row r="390" spans="1:19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9"/>
      <c r="O390" s="30"/>
      <c r="P390" s="30"/>
      <c r="Q390"/>
      <c r="R390"/>
      <c r="S390" s="42"/>
    </row>
    <row r="391" spans="1:19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9"/>
      <c r="O391" s="30"/>
      <c r="P391" s="30"/>
      <c r="Q391"/>
      <c r="R391"/>
      <c r="S391" s="42"/>
    </row>
    <row r="392" spans="1:19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9"/>
      <c r="O392" s="30"/>
      <c r="P392" s="30"/>
      <c r="Q392"/>
      <c r="R392"/>
      <c r="S392" s="42"/>
    </row>
    <row r="393" spans="1:19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9"/>
      <c r="O393" s="30"/>
      <c r="P393" s="30"/>
      <c r="Q393"/>
      <c r="R393"/>
      <c r="S393" s="42"/>
    </row>
    <row r="394" spans="1:19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9"/>
      <c r="O394" s="30"/>
      <c r="P394" s="30"/>
      <c r="Q394"/>
      <c r="R394"/>
      <c r="S394" s="42"/>
    </row>
    <row r="395" spans="1:19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9"/>
      <c r="O395" s="30"/>
      <c r="P395" s="30"/>
      <c r="Q395"/>
      <c r="R395"/>
      <c r="S395" s="42"/>
    </row>
    <row r="396" spans="1:19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9"/>
      <c r="O396" s="30"/>
      <c r="P396" s="30"/>
      <c r="Q396"/>
      <c r="R396"/>
      <c r="S396" s="42"/>
    </row>
    <row r="397" spans="1:19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9"/>
      <c r="O397" s="30"/>
      <c r="P397" s="30"/>
      <c r="Q397"/>
      <c r="R397"/>
      <c r="S397" s="42"/>
    </row>
    <row r="398" spans="1:19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9"/>
      <c r="O398" s="30"/>
      <c r="P398" s="30"/>
      <c r="Q398"/>
      <c r="R398"/>
      <c r="S398" s="42"/>
    </row>
    <row r="399" spans="1:19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9"/>
      <c r="O399" s="30"/>
      <c r="P399" s="30"/>
      <c r="Q399"/>
      <c r="R399"/>
      <c r="S399" s="42"/>
    </row>
    <row r="400" spans="1:19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9"/>
      <c r="O400" s="30"/>
      <c r="P400" s="30"/>
      <c r="Q400"/>
      <c r="R400"/>
      <c r="S400" s="42"/>
    </row>
    <row r="401" spans="1:19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9"/>
      <c r="O401" s="30"/>
      <c r="P401" s="30"/>
      <c r="Q401"/>
      <c r="R401"/>
      <c r="S401" s="42"/>
    </row>
    <row r="402" spans="1:19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9"/>
      <c r="O402" s="30"/>
      <c r="P402" s="30"/>
      <c r="Q402"/>
      <c r="R402"/>
      <c r="S402" s="42"/>
    </row>
    <row r="403" spans="1:19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9"/>
      <c r="O403" s="30"/>
      <c r="P403" s="30"/>
      <c r="Q403"/>
      <c r="R403"/>
      <c r="S403" s="42"/>
    </row>
    <row r="404" spans="1:19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9"/>
      <c r="O404" s="30"/>
      <c r="P404" s="30"/>
      <c r="Q404"/>
      <c r="R404"/>
      <c r="S404" s="42"/>
    </row>
    <row r="405" spans="1:19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9"/>
      <c r="O405" s="30"/>
      <c r="P405" s="30"/>
      <c r="Q405"/>
      <c r="R405"/>
      <c r="S405" s="42"/>
    </row>
    <row r="406" spans="1:19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9"/>
      <c r="O406" s="30"/>
      <c r="P406" s="30"/>
      <c r="Q406"/>
      <c r="R406"/>
      <c r="S406" s="42"/>
    </row>
    <row r="407" spans="1:19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9"/>
      <c r="O407" s="30"/>
      <c r="P407" s="30"/>
      <c r="Q407"/>
      <c r="R407"/>
      <c r="S407" s="42"/>
    </row>
    <row r="408" spans="1:19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9"/>
      <c r="O408" s="30"/>
      <c r="P408" s="30"/>
      <c r="Q408"/>
      <c r="R408"/>
      <c r="S408" s="42"/>
    </row>
    <row r="409" spans="1:19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9"/>
      <c r="O409" s="30"/>
      <c r="P409" s="30"/>
      <c r="Q409"/>
      <c r="R409"/>
      <c r="S409" s="42"/>
    </row>
    <row r="410" spans="1:19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9"/>
      <c r="O410" s="30"/>
      <c r="P410" s="30"/>
      <c r="Q410"/>
      <c r="R410"/>
      <c r="S410" s="42"/>
    </row>
    <row r="411" spans="1:19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9"/>
      <c r="O411" s="30"/>
      <c r="P411" s="30"/>
      <c r="Q411"/>
      <c r="R411"/>
      <c r="S411" s="42"/>
    </row>
    <row r="412" spans="1:19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9"/>
      <c r="O412" s="30"/>
      <c r="P412" s="30"/>
      <c r="Q412"/>
      <c r="R412"/>
      <c r="S412" s="42"/>
    </row>
    <row r="413" spans="1:19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9"/>
      <c r="O413" s="30"/>
      <c r="P413" s="30"/>
      <c r="Q413"/>
      <c r="R413"/>
      <c r="S413" s="42"/>
    </row>
    <row r="414" spans="1:19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9"/>
      <c r="O414" s="30"/>
      <c r="P414" s="30"/>
      <c r="Q414"/>
      <c r="R414"/>
      <c r="S414" s="42"/>
    </row>
    <row r="415" spans="1:19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9"/>
      <c r="O415" s="30"/>
      <c r="P415" s="30"/>
      <c r="Q415"/>
      <c r="R415"/>
      <c r="S415" s="42"/>
    </row>
    <row r="416" spans="1:19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9"/>
      <c r="O416" s="30"/>
      <c r="P416" s="30"/>
      <c r="Q416"/>
      <c r="R416"/>
      <c r="S416" s="42"/>
    </row>
    <row r="417" spans="1:19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9"/>
      <c r="O417" s="30"/>
      <c r="P417" s="30"/>
      <c r="Q417"/>
      <c r="R417"/>
      <c r="S417" s="42"/>
    </row>
    <row r="418" spans="1:19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9"/>
      <c r="O418" s="30"/>
      <c r="P418" s="30"/>
      <c r="Q418"/>
      <c r="R418"/>
      <c r="S418" s="42"/>
    </row>
    <row r="419" spans="1:19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9"/>
      <c r="O419" s="30"/>
      <c r="P419" s="30"/>
      <c r="Q419"/>
      <c r="R419"/>
      <c r="S419" s="42"/>
    </row>
    <row r="420" spans="1:19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9"/>
      <c r="O420" s="30"/>
      <c r="P420" s="30"/>
      <c r="Q420"/>
      <c r="R420"/>
      <c r="S420" s="42"/>
    </row>
    <row r="421" spans="1:19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9"/>
      <c r="O421" s="30"/>
      <c r="P421" s="30"/>
      <c r="Q421"/>
      <c r="R421"/>
      <c r="S421" s="42"/>
    </row>
    <row r="422" spans="1:19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9"/>
      <c r="O422" s="30"/>
      <c r="P422" s="30"/>
      <c r="Q422"/>
      <c r="R422"/>
      <c r="S422" s="42"/>
    </row>
    <row r="423" spans="1:19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9"/>
      <c r="O423" s="30"/>
      <c r="P423" s="30"/>
      <c r="Q423"/>
      <c r="R423"/>
      <c r="S423" s="42"/>
    </row>
    <row r="424" spans="1:19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9"/>
      <c r="O424" s="30"/>
      <c r="P424" s="30"/>
      <c r="Q424"/>
      <c r="R424"/>
      <c r="S424" s="42"/>
    </row>
    <row r="425" spans="1:19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19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19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19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19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19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19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19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9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2020-10-27T14:16:07Z</dcterms:modified>
</cp:coreProperties>
</file>