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N6" i="2" s="1"/>
  <c r="F6" i="2"/>
  <c r="O6" i="2" s="1"/>
  <c r="G6" i="2"/>
  <c r="P6" i="2"/>
  <c r="E7" i="2"/>
  <c r="F7" i="2"/>
  <c r="G7" i="2"/>
  <c r="N7" i="2"/>
  <c r="O7" i="2"/>
  <c r="P7" i="2"/>
  <c r="E8" i="2"/>
  <c r="N8" i="2" s="1"/>
  <c r="F8" i="2"/>
  <c r="O8" i="2" s="1"/>
  <c r="G8" i="2"/>
  <c r="P8" i="2"/>
  <c r="E9" i="2"/>
  <c r="F9" i="2"/>
  <c r="G9" i="2"/>
  <c r="P9" i="2" s="1"/>
  <c r="N9" i="2"/>
  <c r="O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N63" i="2" s="1"/>
  <c r="F63" i="2"/>
  <c r="G63" i="2"/>
  <c r="P63" i="2" s="1"/>
  <c r="O63" i="2"/>
  <c r="E64" i="2"/>
  <c r="N64" i="2" s="1"/>
  <c r="F64" i="2"/>
  <c r="O64" i="2" s="1"/>
  <c r="G64" i="2"/>
  <c r="P64" i="2"/>
  <c r="E65" i="2"/>
  <c r="F65" i="2"/>
  <c r="G65" i="2"/>
  <c r="P65" i="2" s="1"/>
  <c r="N65" i="2"/>
  <c r="O65" i="2"/>
  <c r="E66" i="2"/>
  <c r="N66" i="2" s="1"/>
  <c r="F66" i="2"/>
  <c r="O66" i="2" s="1"/>
  <c r="G66" i="2"/>
  <c r="P66" i="2" s="1"/>
  <c r="E67" i="2"/>
  <c r="N67" i="2" s="1"/>
  <c r="F67" i="2"/>
  <c r="G67" i="2"/>
  <c r="P67" i="2" s="1"/>
  <c r="O67" i="2"/>
  <c r="E68" i="2"/>
  <c r="N68" i="2" s="1"/>
  <c r="F68" i="2"/>
  <c r="O68" i="2" s="1"/>
  <c r="G68" i="2"/>
  <c r="P68" i="2" s="1"/>
  <c r="E69" i="2"/>
  <c r="N69" i="2" s="1"/>
  <c r="F69" i="2"/>
  <c r="G69" i="2"/>
  <c r="P69" i="2" s="1"/>
  <c r="O69" i="2"/>
  <c r="E70" i="2"/>
  <c r="N70" i="2" s="1"/>
  <c r="F70" i="2"/>
  <c r="O70" i="2" s="1"/>
  <c r="G70" i="2"/>
  <c r="P70" i="2"/>
  <c r="E71" i="2"/>
  <c r="N71" i="2" s="1"/>
  <c r="F71" i="2"/>
  <c r="G71" i="2"/>
  <c r="P71" i="2" s="1"/>
  <c r="O71" i="2"/>
  <c r="E72" i="2"/>
  <c r="N72" i="2" s="1"/>
  <c r="F72" i="2"/>
  <c r="G72" i="2"/>
  <c r="P72" i="2" s="1"/>
  <c r="O72" i="2"/>
  <c r="E73" i="2"/>
  <c r="N73" i="2" s="1"/>
  <c r="F73" i="2"/>
  <c r="G73" i="2"/>
  <c r="P73" i="2" s="1"/>
  <c r="O73" i="2"/>
  <c r="E74" i="2"/>
  <c r="N74" i="2" s="1"/>
  <c r="F74" i="2"/>
  <c r="O74" i="2" s="1"/>
  <c r="G74" i="2"/>
  <c r="P74" i="2"/>
  <c r="E75" i="2"/>
  <c r="N75" i="2" s="1"/>
  <c r="F75" i="2"/>
  <c r="G75" i="2"/>
  <c r="P75" i="2" s="1"/>
  <c r="O75" i="2"/>
  <c r="E76" i="2"/>
  <c r="N76" i="2" s="1"/>
  <c r="F76" i="2"/>
  <c r="G76" i="2"/>
  <c r="P76" i="2" s="1"/>
  <c r="O76" i="2"/>
  <c r="E77" i="2"/>
  <c r="N77" i="2" s="1"/>
  <c r="F77" i="2"/>
  <c r="G77" i="2"/>
  <c r="P77" i="2" s="1"/>
  <c r="O77" i="2"/>
  <c r="E78" i="2"/>
  <c r="N78" i="2" s="1"/>
  <c r="F78" i="2"/>
  <c r="O78" i="2" s="1"/>
  <c r="G78" i="2"/>
  <c r="P78" i="2"/>
  <c r="E79" i="2"/>
  <c r="N79" i="2" s="1"/>
  <c r="F79" i="2"/>
  <c r="G79" i="2"/>
  <c r="P79" i="2" s="1"/>
  <c r="O79" i="2"/>
  <c r="E80" i="2"/>
  <c r="N80" i="2" s="1"/>
  <c r="F80" i="2"/>
  <c r="G80" i="2"/>
  <c r="P80" i="2" s="1"/>
  <c r="O80" i="2"/>
  <c r="E81" i="2"/>
  <c r="N81" i="2" s="1"/>
  <c r="F81" i="2"/>
  <c r="G81" i="2"/>
  <c r="P81" i="2" s="1"/>
  <c r="O81" i="2"/>
  <c r="E82" i="2"/>
  <c r="N82" i="2" s="1"/>
  <c r="F82" i="2"/>
  <c r="O82" i="2" s="1"/>
  <c r="G82" i="2"/>
  <c r="P82" i="2"/>
  <c r="E83" i="2"/>
  <c r="N83" i="2" s="1"/>
  <c r="F83" i="2"/>
  <c r="G83" i="2"/>
  <c r="P83" i="2" s="1"/>
  <c r="O83" i="2"/>
  <c r="E84" i="2"/>
  <c r="N84" i="2" s="1"/>
  <c r="F84" i="2"/>
  <c r="G84" i="2"/>
  <c r="P84" i="2" s="1"/>
  <c r="O84" i="2"/>
  <c r="E85" i="2"/>
  <c r="N85" i="2" s="1"/>
  <c r="F85" i="2"/>
  <c r="G85" i="2"/>
  <c r="P85" i="2" s="1"/>
  <c r="O85" i="2"/>
  <c r="E86" i="2"/>
  <c r="N86" i="2" s="1"/>
  <c r="F86" i="2"/>
  <c r="O86" i="2" s="1"/>
  <c r="G86" i="2"/>
  <c r="P86" i="2"/>
  <c r="E87" i="2"/>
  <c r="N87" i="2" s="1"/>
  <c r="F87" i="2"/>
  <c r="G87" i="2"/>
  <c r="P87" i="2" s="1"/>
  <c r="O87" i="2"/>
  <c r="E88" i="2"/>
  <c r="N88" i="2" s="1"/>
  <c r="F88" i="2"/>
  <c r="G88" i="2"/>
  <c r="P88" i="2" s="1"/>
  <c r="O88" i="2"/>
  <c r="E89" i="2"/>
  <c r="N89" i="2" s="1"/>
  <c r="F89" i="2"/>
  <c r="G89" i="2"/>
  <c r="P89" i="2" s="1"/>
  <c r="O89" i="2"/>
  <c r="E90" i="2"/>
  <c r="N90" i="2" s="1"/>
  <c r="F90" i="2"/>
  <c r="O90" i="2" s="1"/>
  <c r="G90" i="2"/>
  <c r="P90" i="2"/>
  <c r="E91" i="2"/>
  <c r="N91" i="2" s="1"/>
  <c r="F91" i="2"/>
  <c r="G91" i="2"/>
  <c r="P91" i="2" s="1"/>
  <c r="O91" i="2"/>
  <c r="E92" i="2"/>
  <c r="F92" i="2"/>
  <c r="O92" i="2" s="1"/>
  <c r="G92" i="2"/>
  <c r="P92" i="2" s="1"/>
  <c r="N92" i="2"/>
  <c r="E93" i="2"/>
  <c r="N93" i="2" s="1"/>
  <c r="F93" i="2"/>
  <c r="O93" i="2" s="1"/>
  <c r="G93" i="2"/>
  <c r="P93" i="2"/>
  <c r="E94" i="2"/>
  <c r="F94" i="2"/>
  <c r="O94" i="2" s="1"/>
  <c r="G94" i="2"/>
  <c r="P94" i="2" s="1"/>
  <c r="N94" i="2"/>
  <c r="E95" i="2"/>
  <c r="N95" i="2" s="1"/>
  <c r="F95" i="2"/>
  <c r="O95" i="2" s="1"/>
  <c r="G95" i="2"/>
  <c r="P95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E3" i="12" s="1"/>
  <c r="H3" i="12" s="1"/>
  <c r="D2" i="12"/>
  <c r="C2" i="12"/>
  <c r="F2" i="12" l="1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H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F722" i="11" s="1"/>
  <c r="A723" i="11"/>
  <c r="C723" i="11" s="1"/>
  <c r="H723" i="11" s="1"/>
  <c r="B723" i="11"/>
  <c r="D723" i="11" s="1"/>
  <c r="A724" i="11"/>
  <c r="C724" i="11" s="1"/>
  <c r="B724" i="11"/>
  <c r="D724" i="11" s="1"/>
  <c r="A725" i="11"/>
  <c r="C725" i="11" s="1"/>
  <c r="H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H732" i="11" s="1"/>
  <c r="A733" i="11"/>
  <c r="C733" i="11" s="1"/>
  <c r="B733" i="11"/>
  <c r="D733" i="11" s="1"/>
  <c r="A734" i="11"/>
  <c r="C734" i="11" s="1"/>
  <c r="B734" i="11"/>
  <c r="D734" i="11" s="1"/>
  <c r="E734" i="11" s="1"/>
  <c r="A735" i="11"/>
  <c r="C735" i="11" s="1"/>
  <c r="B735" i="11"/>
  <c r="D735" i="11" s="1"/>
  <c r="A736" i="11"/>
  <c r="C736" i="11" s="1"/>
  <c r="B736" i="11"/>
  <c r="D736" i="11" s="1"/>
  <c r="E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E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F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H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E799" i="11" s="1"/>
  <c r="B799" i="11"/>
  <c r="D799" i="11" s="1"/>
  <c r="A800" i="11"/>
  <c r="C800" i="11" s="1"/>
  <c r="B800" i="11"/>
  <c r="D800" i="11" s="1"/>
  <c r="A801" i="11"/>
  <c r="C801" i="11" s="1"/>
  <c r="H801" i="11" s="1"/>
  <c r="B801" i="11"/>
  <c r="D801" i="11" s="1"/>
  <c r="A802" i="11"/>
  <c r="C802" i="11" s="1"/>
  <c r="B802" i="11"/>
  <c r="D802" i="11" s="1"/>
  <c r="A803" i="11"/>
  <c r="C803" i="11" s="1"/>
  <c r="E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E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B820" i="11"/>
  <c r="D820" i="11" s="1"/>
  <c r="A821" i="11"/>
  <c r="B821" i="11"/>
  <c r="D821" i="11" s="1"/>
  <c r="A822" i="11"/>
  <c r="C822" i="11" s="1"/>
  <c r="B822" i="11"/>
  <c r="D822" i="11" s="1"/>
  <c r="E822" i="11" s="1"/>
  <c r="A823" i="11"/>
  <c r="B823" i="11"/>
  <c r="D823" i="11" s="1"/>
  <c r="A824" i="1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F828" i="11" s="1"/>
  <c r="A829" i="11"/>
  <c r="B829" i="11"/>
  <c r="D829" i="11" s="1"/>
  <c r="A830" i="11"/>
  <c r="B830" i="11"/>
  <c r="D830" i="11" s="1"/>
  <c r="A831" i="11"/>
  <c r="B831" i="11"/>
  <c r="D831" i="11" s="1"/>
  <c r="A832" i="11"/>
  <c r="C832" i="11" s="1"/>
  <c r="B832" i="11"/>
  <c r="D832" i="11" s="1"/>
  <c r="E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F846" i="11" s="1"/>
  <c r="A847" i="11"/>
  <c r="B847" i="11"/>
  <c r="D847" i="11" s="1"/>
  <c r="A848" i="11"/>
  <c r="B848" i="11"/>
  <c r="D848" i="11" s="1"/>
  <c r="A849" i="11"/>
  <c r="B849" i="11"/>
  <c r="A850" i="11"/>
  <c r="C850" i="11" s="1"/>
  <c r="B850" i="11"/>
  <c r="N850" i="11" s="1"/>
  <c r="A851" i="11"/>
  <c r="K851" i="11" s="1"/>
  <c r="B851" i="1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D856" i="11" s="1"/>
  <c r="H856" i="11" s="1"/>
  <c r="A857" i="11"/>
  <c r="B857" i="11"/>
  <c r="N857" i="11" s="1"/>
  <c r="A858" i="11"/>
  <c r="B858" i="11"/>
  <c r="D858" i="11" s="1"/>
  <c r="A859" i="11"/>
  <c r="B859" i="11"/>
  <c r="D859" i="11" s="1"/>
  <c r="A860" i="11"/>
  <c r="B860" i="11"/>
  <c r="D860" i="11" s="1"/>
  <c r="A861" i="11"/>
  <c r="B861" i="11"/>
  <c r="A862" i="11"/>
  <c r="C862" i="11" s="1"/>
  <c r="B862" i="11"/>
  <c r="D862" i="11" s="1"/>
  <c r="A863" i="11"/>
  <c r="K863" i="11" s="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E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B890" i="11"/>
  <c r="A891" i="11"/>
  <c r="C891" i="11" s="1"/>
  <c r="B891" i="11"/>
  <c r="D891" i="11" s="1"/>
  <c r="A892" i="1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L906" i="11" s="1"/>
  <c r="A907" i="1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A921" i="11"/>
  <c r="B921" i="11"/>
  <c r="L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A929" i="11"/>
  <c r="B929" i="11"/>
  <c r="D929" i="11" s="1"/>
  <c r="A930" i="11"/>
  <c r="C930" i="11" s="1"/>
  <c r="B930" i="1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D976" i="1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E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K981" i="11"/>
  <c r="N979" i="11"/>
  <c r="K976" i="11"/>
  <c r="L968" i="11"/>
  <c r="K965" i="11"/>
  <c r="L946" i="11"/>
  <c r="N942" i="11"/>
  <c r="N936" i="11"/>
  <c r="L932" i="11"/>
  <c r="L930" i="11"/>
  <c r="N920" i="11"/>
  <c r="L916" i="11"/>
  <c r="L914" i="11"/>
  <c r="M911" i="11"/>
  <c r="K911" i="11"/>
  <c r="N910" i="11"/>
  <c r="L910" i="11"/>
  <c r="N909" i="11"/>
  <c r="M907" i="11"/>
  <c r="N905" i="11"/>
  <c r="L905" i="11"/>
  <c r="M902" i="11"/>
  <c r="N899" i="11"/>
  <c r="M896" i="11"/>
  <c r="K896" i="11"/>
  <c r="N893" i="11"/>
  <c r="M892" i="11"/>
  <c r="M890" i="11"/>
  <c r="M886" i="11"/>
  <c r="K886" i="11"/>
  <c r="L882" i="11"/>
  <c r="M880" i="11"/>
  <c r="M876" i="11"/>
  <c r="N871" i="11"/>
  <c r="L861" i="11"/>
  <c r="M860" i="11"/>
  <c r="K854" i="11"/>
  <c r="L851" i="11"/>
  <c r="N849" i="11"/>
  <c r="M848" i="11"/>
  <c r="N843" i="11"/>
  <c r="N841" i="11"/>
  <c r="L841" i="11"/>
  <c r="K838" i="11"/>
  <c r="N835" i="11"/>
  <c r="N834" i="11"/>
  <c r="N833" i="11"/>
  <c r="M832" i="11"/>
  <c r="M830" i="11"/>
  <c r="M826" i="11"/>
  <c r="K826" i="11"/>
  <c r="M824" i="11"/>
  <c r="L823" i="11"/>
  <c r="L822" i="11"/>
  <c r="L821" i="11"/>
  <c r="M820" i="11"/>
  <c r="M998" i="11"/>
  <c r="N993" i="11"/>
  <c r="L993" i="11"/>
  <c r="K990" i="11"/>
  <c r="C988" i="11"/>
  <c r="M988" i="11"/>
  <c r="M986" i="11"/>
  <c r="L983" i="11"/>
  <c r="K982" i="11"/>
  <c r="M978" i="11"/>
  <c r="K978" i="11"/>
  <c r="L977" i="11"/>
  <c r="N976" i="11"/>
  <c r="L976" i="11"/>
  <c r="L972" i="11"/>
  <c r="M967" i="11"/>
  <c r="N960" i="11"/>
  <c r="N956" i="11"/>
  <c r="L956" i="11"/>
  <c r="L954" i="11"/>
  <c r="L950" i="11"/>
  <c r="L944" i="11"/>
  <c r="N940" i="11"/>
  <c r="L940" i="11"/>
  <c r="N938" i="11"/>
  <c r="L934" i="11"/>
  <c r="L928" i="11"/>
  <c r="N924" i="11"/>
  <c r="N923" i="11"/>
  <c r="N922" i="11"/>
  <c r="L922" i="11"/>
  <c r="L918" i="11"/>
  <c r="N912" i="11"/>
  <c r="M909" i="11"/>
  <c r="N907" i="11"/>
  <c r="M904" i="11"/>
  <c r="K904" i="11"/>
  <c r="M900" i="11"/>
  <c r="K900" i="11"/>
  <c r="M898" i="11"/>
  <c r="N895" i="11"/>
  <c r="L895" i="11"/>
  <c r="K894" i="11"/>
  <c r="N891" i="11"/>
  <c r="L891" i="11"/>
  <c r="M888" i="11"/>
  <c r="K888" i="11"/>
  <c r="N885" i="11"/>
  <c r="M884" i="11"/>
  <c r="K884" i="11"/>
  <c r="M882" i="11"/>
  <c r="K882" i="11"/>
  <c r="K871" i="11"/>
  <c r="N869" i="11"/>
  <c r="N865" i="11"/>
  <c r="L865" i="11"/>
  <c r="L863" i="11"/>
  <c r="M862" i="11"/>
  <c r="K862" i="11"/>
  <c r="L859" i="11"/>
  <c r="M856" i="11"/>
  <c r="K856" i="11"/>
  <c r="L853" i="11"/>
  <c r="K852" i="11"/>
  <c r="M850" i="11"/>
  <c r="K850" i="11"/>
  <c r="N847" i="11"/>
  <c r="L847" i="11"/>
  <c r="N846" i="11"/>
  <c r="N845" i="11"/>
  <c r="L845" i="11"/>
  <c r="K844" i="11"/>
  <c r="M842" i="11"/>
  <c r="K842" i="11"/>
  <c r="N839" i="11"/>
  <c r="L839" i="11"/>
  <c r="N837" i="11"/>
  <c r="L837" i="11"/>
  <c r="K836" i="11"/>
  <c r="K835" i="11"/>
  <c r="M834" i="11"/>
  <c r="N831" i="11"/>
  <c r="N829" i="11"/>
  <c r="M828" i="11"/>
  <c r="K828" i="11"/>
  <c r="N825" i="11"/>
  <c r="L825" i="11"/>
  <c r="M822" i="11"/>
  <c r="K822" i="11"/>
  <c r="N819" i="11"/>
  <c r="L819" i="11"/>
  <c r="E660" i="11"/>
  <c r="E789" i="11"/>
  <c r="E804" i="11"/>
  <c r="E723" i="11"/>
  <c r="F803" i="11"/>
  <c r="F741" i="11"/>
  <c r="F725" i="11"/>
  <c r="F538" i="11"/>
  <c r="F526" i="11"/>
  <c r="E743" i="11"/>
  <c r="F801" i="11"/>
  <c r="E777" i="11"/>
  <c r="E769" i="11"/>
  <c r="E729" i="11"/>
  <c r="F723" i="11"/>
  <c r="E709" i="11"/>
  <c r="E693" i="11"/>
  <c r="F614" i="11"/>
  <c r="H612" i="11"/>
  <c r="H803" i="11"/>
  <c r="H783" i="11"/>
  <c r="H767" i="11"/>
  <c r="H751" i="11"/>
  <c r="H729" i="11"/>
  <c r="H721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D878" i="5"/>
  <c r="E874" i="5"/>
  <c r="F993" i="11"/>
  <c r="C791" i="9"/>
  <c r="E993" i="11"/>
  <c r="C921" i="9"/>
  <c r="C917" i="9"/>
  <c r="C925" i="9"/>
  <c r="G916" i="9"/>
  <c r="C919" i="9"/>
  <c r="C923" i="9"/>
  <c r="C432" i="9"/>
  <c r="C1000" i="9"/>
  <c r="C984" i="9"/>
  <c r="C976" i="9"/>
  <c r="C968" i="9"/>
  <c r="C952" i="9"/>
  <c r="C944" i="9"/>
  <c r="C936" i="9"/>
  <c r="C918" i="9"/>
  <c r="C910" i="9"/>
  <c r="C902" i="9"/>
  <c r="C886" i="9"/>
  <c r="C878" i="9"/>
  <c r="C870" i="9"/>
  <c r="C854" i="9"/>
  <c r="C846" i="9"/>
  <c r="C838" i="9"/>
  <c r="C822" i="9"/>
  <c r="C800" i="9"/>
  <c r="C760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D926" i="5"/>
  <c r="D906" i="5"/>
  <c r="D902" i="5"/>
  <c r="I890" i="5"/>
  <c r="D990" i="5"/>
  <c r="D982" i="5"/>
  <c r="D950" i="5"/>
  <c r="G928" i="5"/>
  <c r="G920" i="5"/>
  <c r="G904" i="5"/>
  <c r="G968" i="5"/>
  <c r="G956" i="5"/>
  <c r="F923" i="5"/>
  <c r="F871" i="5"/>
  <c r="I966" i="5"/>
  <c r="I982" i="5"/>
  <c r="E991" i="2"/>
  <c r="F991" i="2"/>
  <c r="G991" i="2"/>
  <c r="F879" i="5"/>
  <c r="I991" i="2"/>
  <c r="J991" i="2"/>
  <c r="E946" i="5"/>
  <c r="E962" i="5"/>
  <c r="E966" i="5"/>
  <c r="E990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M867" i="11" l="1"/>
  <c r="M985" i="11"/>
  <c r="C989" i="11"/>
  <c r="M950" i="11"/>
  <c r="H976" i="11"/>
  <c r="C909" i="11"/>
  <c r="F909" i="11" s="1"/>
  <c r="F684" i="11"/>
  <c r="I684" i="11" s="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J691" i="11" s="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J732" i="1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H955" i="11" s="1"/>
  <c r="L955" i="11"/>
  <c r="D939" i="11"/>
  <c r="L939" i="11"/>
  <c r="D935" i="11"/>
  <c r="N935" i="11"/>
  <c r="D931" i="11"/>
  <c r="N931" i="11"/>
  <c r="D923" i="11"/>
  <c r="H923" i="11" s="1"/>
  <c r="L923" i="11"/>
  <c r="D921" i="11"/>
  <c r="N921" i="11"/>
  <c r="D919" i="11"/>
  <c r="L919" i="11"/>
  <c r="D917" i="11"/>
  <c r="L917" i="11"/>
  <c r="D915" i="11"/>
  <c r="F915" i="11" s="1"/>
  <c r="L915" i="11"/>
  <c r="C885" i="11"/>
  <c r="H885" i="11" s="1"/>
  <c r="M885" i="11"/>
  <c r="C860" i="11"/>
  <c r="E860" i="11" s="1"/>
  <c r="K860" i="11"/>
  <c r="C858" i="11"/>
  <c r="K858" i="11"/>
  <c r="C848" i="11"/>
  <c r="K848" i="11"/>
  <c r="C840" i="11"/>
  <c r="M840" i="11"/>
  <c r="C838" i="1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E992" i="11" s="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H930" i="11" s="1"/>
  <c r="N930" i="11"/>
  <c r="D928" i="11"/>
  <c r="F928" i="11" s="1"/>
  <c r="N928" i="11"/>
  <c r="D926" i="11"/>
  <c r="L926" i="11"/>
  <c r="N926" i="11"/>
  <c r="D920" i="11"/>
  <c r="L920" i="11"/>
  <c r="D916" i="11"/>
  <c r="F916" i="11" s="1"/>
  <c r="N916" i="11"/>
  <c r="D914" i="11"/>
  <c r="N914" i="11"/>
  <c r="D912" i="11"/>
  <c r="F912" i="11" s="1"/>
  <c r="L912" i="11"/>
  <c r="K907" i="11"/>
  <c r="C907" i="11"/>
  <c r="D901" i="11"/>
  <c r="H901" i="11" s="1"/>
  <c r="L901" i="11"/>
  <c r="D897" i="11"/>
  <c r="L897" i="11"/>
  <c r="D889" i="11"/>
  <c r="H889" i="11" s="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K977" i="11"/>
  <c r="K962" i="11"/>
  <c r="M962" i="11"/>
  <c r="C958" i="11"/>
  <c r="M958" i="11"/>
  <c r="C954" i="11"/>
  <c r="M954" i="11"/>
  <c r="C948" i="11"/>
  <c r="M948" i="11"/>
  <c r="C944" i="11"/>
  <c r="M944" i="11"/>
  <c r="C942" i="11"/>
  <c r="M942" i="11"/>
  <c r="C940" i="11"/>
  <c r="M940" i="11"/>
  <c r="C938" i="11"/>
  <c r="E938" i="11" s="1"/>
  <c r="M938" i="11"/>
  <c r="C932" i="11"/>
  <c r="M932" i="11"/>
  <c r="C926" i="11"/>
  <c r="M926" i="11"/>
  <c r="C922" i="11"/>
  <c r="M922" i="11"/>
  <c r="C920" i="11"/>
  <c r="F920" i="11" s="1"/>
  <c r="K920" i="11"/>
  <c r="C914" i="11"/>
  <c r="K914" i="11"/>
  <c r="C903" i="11"/>
  <c r="M903" i="11"/>
  <c r="C901" i="11"/>
  <c r="M901" i="11"/>
  <c r="C899" i="11"/>
  <c r="K899" i="11"/>
  <c r="C897" i="11"/>
  <c r="M897" i="11"/>
  <c r="C895" i="11"/>
  <c r="F895" i="11" s="1"/>
  <c r="M895" i="11"/>
  <c r="D883" i="11"/>
  <c r="N883" i="11"/>
  <c r="M981" i="11"/>
  <c r="C981" i="11"/>
  <c r="C902" i="11"/>
  <c r="E902" i="11" s="1"/>
  <c r="K902" i="11"/>
  <c r="C892" i="11"/>
  <c r="K892" i="11"/>
  <c r="C890" i="11"/>
  <c r="H890" i="11" s="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N842" i="11"/>
  <c r="D836" i="11"/>
  <c r="F836" i="11" s="1"/>
  <c r="N836" i="11"/>
  <c r="H787" i="11"/>
  <c r="E783" i="11"/>
  <c r="H777" i="11"/>
  <c r="H769" i="11"/>
  <c r="F767" i="11"/>
  <c r="I767" i="11" s="1"/>
  <c r="H761" i="11"/>
  <c r="F759" i="11"/>
  <c r="I759" i="11" s="1"/>
  <c r="H745" i="11"/>
  <c r="H743" i="11"/>
  <c r="H741" i="11"/>
  <c r="H688" i="11"/>
  <c r="F686" i="11"/>
  <c r="H658" i="11"/>
  <c r="F736" i="11"/>
  <c r="J736" i="11" s="1"/>
  <c r="H689" i="11"/>
  <c r="E677" i="11"/>
  <c r="H675" i="11"/>
  <c r="F667" i="11"/>
  <c r="H665" i="11"/>
  <c r="H589" i="11"/>
  <c r="H585" i="11"/>
  <c r="E583" i="11"/>
  <c r="E577" i="11"/>
  <c r="F575" i="11"/>
  <c r="I575" i="11" s="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J976" i="11"/>
  <c r="I976" i="11"/>
  <c r="C955" i="11"/>
  <c r="M955" i="11"/>
  <c r="K955" i="11"/>
  <c r="C945" i="11"/>
  <c r="E945" i="11" s="1"/>
  <c r="M945" i="11"/>
  <c r="K945" i="11"/>
  <c r="C939" i="11"/>
  <c r="E939" i="11" s="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E960" i="11" s="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H937" i="11" s="1"/>
  <c r="M937" i="11"/>
  <c r="K937" i="11"/>
  <c r="C931" i="11"/>
  <c r="M931" i="11"/>
  <c r="K931" i="11"/>
  <c r="C927" i="11"/>
  <c r="F927" i="11" s="1"/>
  <c r="M927" i="11"/>
  <c r="K927" i="11"/>
  <c r="C919" i="11"/>
  <c r="H919" i="11" s="1"/>
  <c r="M919" i="11"/>
  <c r="K919" i="11"/>
  <c r="C915" i="11"/>
  <c r="M915" i="11"/>
  <c r="K915" i="11"/>
  <c r="D902" i="1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J679" i="11" s="1"/>
  <c r="L892" i="11"/>
  <c r="F987" i="11"/>
  <c r="H987" i="11"/>
  <c r="I987" i="11" s="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I771" i="11" s="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I749" i="11" s="1"/>
  <c r="E747" i="11"/>
  <c r="H747" i="11"/>
  <c r="F739" i="11"/>
  <c r="J739" i="11" s="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H947" i="11" s="1"/>
  <c r="M947" i="11"/>
  <c r="K947" i="11"/>
  <c r="C941" i="11"/>
  <c r="M941" i="11"/>
  <c r="K941" i="11"/>
  <c r="C935" i="11"/>
  <c r="F935" i="11" s="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E964" i="11" s="1"/>
  <c r="C962" i="11"/>
  <c r="E962" i="11" s="1"/>
  <c r="C960" i="11"/>
  <c r="E956" i="11"/>
  <c r="E934" i="11"/>
  <c r="E918" i="11"/>
  <c r="H916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1" i="11"/>
  <c r="H915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Q975" i="4" s="1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J557" i="11" s="1"/>
  <c r="E557" i="11"/>
  <c r="F553" i="11"/>
  <c r="H553" i="11"/>
  <c r="E511" i="11"/>
  <c r="H511" i="11"/>
  <c r="J684" i="11"/>
  <c r="F583" i="11"/>
  <c r="I583" i="11" s="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J613" i="11" s="1"/>
  <c r="H609" i="11"/>
  <c r="E603" i="11"/>
  <c r="H566" i="11"/>
  <c r="E564" i="11"/>
  <c r="H562" i="11"/>
  <c r="E538" i="11"/>
  <c r="M999" i="4"/>
  <c r="M812" i="4"/>
  <c r="F812" i="4" s="1"/>
  <c r="J991" i="4"/>
  <c r="J888" i="4"/>
  <c r="M915" i="4"/>
  <c r="J930" i="4"/>
  <c r="M815" i="4"/>
  <c r="I958" i="4"/>
  <c r="L986" i="4"/>
  <c r="M878" i="4"/>
  <c r="F878" i="4" s="1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N912" i="4" s="1"/>
  <c r="R912" i="4" s="1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Q893" i="4" s="1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D891" i="4" s="1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F908" i="4" s="1"/>
  <c r="J908" i="4"/>
  <c r="M897" i="4"/>
  <c r="J897" i="4"/>
  <c r="M896" i="4"/>
  <c r="J896" i="4"/>
  <c r="M887" i="4"/>
  <c r="J887" i="4"/>
  <c r="J886" i="4"/>
  <c r="M886" i="4"/>
  <c r="J883" i="4"/>
  <c r="M883" i="4"/>
  <c r="F883" i="4" s="1"/>
  <c r="M875" i="4"/>
  <c r="J875" i="4"/>
  <c r="M872" i="4"/>
  <c r="J872" i="4"/>
  <c r="F993" i="4"/>
  <c r="P148" i="4"/>
  <c r="E986" i="4"/>
  <c r="P174" i="4"/>
  <c r="K991" i="4"/>
  <c r="AR991" i="4"/>
  <c r="AR978" i="4"/>
  <c r="K978" i="4"/>
  <c r="N978" i="4" s="1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J477" i="11" s="1"/>
  <c r="K477" i="11" s="1"/>
  <c r="M477" i="11" s="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E974" i="11" s="1"/>
  <c r="M974" i="11"/>
  <c r="K974" i="11"/>
  <c r="C968" i="11"/>
  <c r="M968" i="11"/>
  <c r="K968" i="11"/>
  <c r="H964" i="11"/>
  <c r="F964" i="11"/>
  <c r="E953" i="11"/>
  <c r="H953" i="11"/>
  <c r="F948" i="11"/>
  <c r="F945" i="11"/>
  <c r="H945" i="11"/>
  <c r="E937" i="11"/>
  <c r="E935" i="11"/>
  <c r="F925" i="11"/>
  <c r="E925" i="11"/>
  <c r="H922" i="11"/>
  <c r="E922" i="11"/>
  <c r="F922" i="11"/>
  <c r="H900" i="11"/>
  <c r="C875" i="1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K845" i="11"/>
  <c r="C839" i="11"/>
  <c r="F839" i="11" s="1"/>
  <c r="K839" i="11"/>
  <c r="M839" i="11"/>
  <c r="C833" i="11"/>
  <c r="M833" i="11"/>
  <c r="K833" i="11"/>
  <c r="C829" i="11"/>
  <c r="K829" i="11"/>
  <c r="C823" i="11"/>
  <c r="M823" i="11"/>
  <c r="K823" i="11"/>
  <c r="C819" i="11"/>
  <c r="F819" i="11" s="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F955" i="11"/>
  <c r="E955" i="11"/>
  <c r="F952" i="11"/>
  <c r="E952" i="11"/>
  <c r="H952" i="11"/>
  <c r="E946" i="11"/>
  <c r="H946" i="11"/>
  <c r="F946" i="11"/>
  <c r="E943" i="11"/>
  <c r="E931" i="11"/>
  <c r="H931" i="11"/>
  <c r="F931" i="11"/>
  <c r="F923" i="11"/>
  <c r="E923" i="11"/>
  <c r="E920" i="11"/>
  <c r="H920" i="11"/>
  <c r="E914" i="11"/>
  <c r="F914" i="11"/>
  <c r="H914" i="11"/>
  <c r="C905" i="11"/>
  <c r="M905" i="11"/>
  <c r="K905" i="11"/>
  <c r="F901" i="11"/>
  <c r="E901" i="11"/>
  <c r="H895" i="11"/>
  <c r="E895" i="11"/>
  <c r="F891" i="11"/>
  <c r="E891" i="11"/>
  <c r="H891" i="11"/>
  <c r="C877" i="11"/>
  <c r="F877" i="11" s="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959" i="11"/>
  <c r="F688" i="11"/>
  <c r="C970" i="11"/>
  <c r="E970" i="11" s="1"/>
  <c r="M970" i="11"/>
  <c r="F965" i="11"/>
  <c r="E965" i="11"/>
  <c r="H954" i="11"/>
  <c r="E954" i="11"/>
  <c r="F954" i="11"/>
  <c r="H944" i="11"/>
  <c r="E941" i="11"/>
  <c r="F941" i="11"/>
  <c r="H939" i="11"/>
  <c r="F939" i="11"/>
  <c r="F933" i="11"/>
  <c r="E933" i="11"/>
  <c r="E921" i="11"/>
  <c r="H921" i="11"/>
  <c r="H903" i="11"/>
  <c r="E899" i="11"/>
  <c r="F893" i="11"/>
  <c r="E893" i="11"/>
  <c r="H893" i="11"/>
  <c r="E890" i="11"/>
  <c r="F890" i="11"/>
  <c r="C873" i="11"/>
  <c r="E873" i="11" s="1"/>
  <c r="M873" i="11"/>
  <c r="K873" i="11"/>
  <c r="C859" i="11"/>
  <c r="F859" i="11" s="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J811" i="11" s="1"/>
  <c r="K811" i="11" s="1"/>
  <c r="M811" i="11" s="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F433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F873" i="11"/>
  <c r="N971" i="11"/>
  <c r="L980" i="11"/>
  <c r="N968" i="11"/>
  <c r="N974" i="11"/>
  <c r="L987" i="11"/>
  <c r="C982" i="11"/>
  <c r="D973" i="11"/>
  <c r="E973" i="11" s="1"/>
  <c r="D972" i="11"/>
  <c r="E972" i="11" s="1"/>
  <c r="D970" i="11"/>
  <c r="D969" i="11"/>
  <c r="H969" i="11" s="1"/>
  <c r="H858" i="1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H942" i="11"/>
  <c r="E940" i="11"/>
  <c r="F937" i="11"/>
  <c r="F921" i="11"/>
  <c r="H918" i="11"/>
  <c r="E908" i="11"/>
  <c r="H902" i="11"/>
  <c r="E900" i="11"/>
  <c r="F897" i="11"/>
  <c r="L909" i="11"/>
  <c r="N967" i="11"/>
  <c r="D985" i="11"/>
  <c r="L989" i="11"/>
  <c r="F847" i="11"/>
  <c r="F845" i="11"/>
  <c r="F829" i="11"/>
  <c r="F823" i="11"/>
  <c r="F716" i="11"/>
  <c r="I716" i="11" s="1"/>
  <c r="E699" i="11"/>
  <c r="E678" i="11"/>
  <c r="E671" i="11"/>
  <c r="F664" i="1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655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9" i="11"/>
  <c r="H973" i="11"/>
  <c r="H970" i="11"/>
  <c r="F970" i="11"/>
  <c r="F969" i="11"/>
  <c r="E969" i="11"/>
  <c r="H968" i="11"/>
  <c r="E967" i="11"/>
  <c r="H967" i="11"/>
  <c r="F967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E877" i="11"/>
  <c r="H877" i="11"/>
  <c r="F876" i="11"/>
  <c r="H876" i="11"/>
  <c r="E876" i="11"/>
  <c r="E875" i="11"/>
  <c r="H874" i="11"/>
  <c r="F874" i="11"/>
  <c r="E872" i="11"/>
  <c r="E871" i="11"/>
  <c r="F871" i="11"/>
  <c r="H871" i="11"/>
  <c r="F867" i="11"/>
  <c r="H867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I715" i="11" s="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I692" i="11" s="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I511" i="11"/>
  <c r="H545" i="11"/>
  <c r="H677" i="11"/>
  <c r="H687" i="11"/>
  <c r="H715" i="11"/>
  <c r="H731" i="11"/>
  <c r="I731" i="11" s="1"/>
  <c r="I708" i="11"/>
  <c r="F726" i="11"/>
  <c r="F738" i="11"/>
  <c r="I963" i="11"/>
  <c r="E720" i="11"/>
  <c r="I741" i="11"/>
  <c r="J741" i="11"/>
  <c r="F728" i="11"/>
  <c r="F798" i="11"/>
  <c r="E874" i="11"/>
  <c r="F701" i="11"/>
  <c r="J701" i="11" s="1"/>
  <c r="E337" i="9"/>
  <c r="G337" i="9"/>
  <c r="H810" i="11"/>
  <c r="E810" i="11"/>
  <c r="F810" i="11"/>
  <c r="I425" i="11"/>
  <c r="F465" i="11"/>
  <c r="F663" i="11"/>
  <c r="F694" i="11"/>
  <c r="H784" i="11"/>
  <c r="F705" i="11"/>
  <c r="J712" i="11"/>
  <c r="I909" i="11"/>
  <c r="J544" i="11"/>
  <c r="L544" i="11" s="1"/>
  <c r="N544" i="11" s="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J779" i="11"/>
  <c r="I779" i="11"/>
  <c r="H797" i="11"/>
  <c r="H807" i="11"/>
  <c r="I832" i="11"/>
  <c r="J832" i="11"/>
  <c r="F659" i="11"/>
  <c r="F690" i="11"/>
  <c r="F746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977" i="11"/>
  <c r="E977" i="11"/>
  <c r="E910" i="11"/>
  <c r="H910" i="11"/>
  <c r="F910" i="11"/>
  <c r="F885" i="11"/>
  <c r="E885" i="11"/>
  <c r="E883" i="11"/>
  <c r="F883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E740" i="11"/>
  <c r="H738" i="11"/>
  <c r="F733" i="11"/>
  <c r="E731" i="11"/>
  <c r="E726" i="11"/>
  <c r="H718" i="11"/>
  <c r="J716" i="11"/>
  <c r="J664" i="11"/>
  <c r="I585" i="11"/>
  <c r="E1001" i="11"/>
  <c r="C983" i="11"/>
  <c r="K983" i="11"/>
  <c r="C980" i="11"/>
  <c r="M980" i="11"/>
  <c r="K980" i="11"/>
  <c r="H974" i="11"/>
  <c r="H906" i="11"/>
  <c r="F906" i="11"/>
  <c r="F887" i="11"/>
  <c r="E866" i="11"/>
  <c r="E801" i="11"/>
  <c r="E792" i="11"/>
  <c r="H792" i="11"/>
  <c r="F792" i="11"/>
  <c r="F790" i="11"/>
  <c r="H790" i="11"/>
  <c r="F693" i="11"/>
  <c r="E691" i="11"/>
  <c r="H686" i="11"/>
  <c r="E686" i="11"/>
  <c r="J67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E947" i="11"/>
  <c r="F947" i="11"/>
  <c r="E942" i="11"/>
  <c r="F942" i="11"/>
  <c r="F940" i="11"/>
  <c r="H940" i="11"/>
  <c r="H938" i="11"/>
  <c r="F938" i="11"/>
  <c r="F934" i="11"/>
  <c r="H934" i="11"/>
  <c r="E930" i="11"/>
  <c r="F930" i="11"/>
  <c r="E928" i="11"/>
  <c r="H928" i="11"/>
  <c r="J928" i="11" s="1"/>
  <c r="E924" i="11"/>
  <c r="F924" i="11"/>
  <c r="H924" i="11"/>
  <c r="F919" i="11"/>
  <c r="F917" i="11"/>
  <c r="E915" i="11"/>
  <c r="E912" i="11"/>
  <c r="F908" i="11"/>
  <c r="H908" i="11"/>
  <c r="E898" i="11"/>
  <c r="F898" i="11"/>
  <c r="E894" i="11"/>
  <c r="F894" i="11"/>
  <c r="H892" i="11"/>
  <c r="F892" i="11"/>
  <c r="E889" i="11"/>
  <c r="F889" i="11"/>
  <c r="E881" i="11"/>
  <c r="F881" i="11"/>
  <c r="F870" i="11"/>
  <c r="H870" i="11"/>
  <c r="H868" i="11"/>
  <c r="E867" i="11"/>
  <c r="F857" i="11"/>
  <c r="E857" i="11"/>
  <c r="E853" i="11"/>
  <c r="E844" i="11"/>
  <c r="H844" i="11"/>
  <c r="E826" i="11"/>
  <c r="H826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J564" i="11" s="1"/>
  <c r="K564" i="11" s="1"/>
  <c r="M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Q976" i="4" s="1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N955" i="4" s="1"/>
  <c r="R955" i="4" s="1"/>
  <c r="AR955" i="4"/>
  <c r="H955" i="4"/>
  <c r="K954" i="4"/>
  <c r="AR954" i="4"/>
  <c r="G954" i="4" s="1"/>
  <c r="H954" i="4"/>
  <c r="K953" i="4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E903" i="4" s="1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E876" i="4" s="1"/>
  <c r="I876" i="4"/>
  <c r="L872" i="4"/>
  <c r="I872" i="4"/>
  <c r="L812" i="4"/>
  <c r="N812" i="4" s="1"/>
  <c r="R812" i="4" s="1"/>
  <c r="I812" i="4"/>
  <c r="N181" i="4"/>
  <c r="R181" i="4" s="1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E910" i="4" s="1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D940" i="4" s="1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F992" i="4" s="1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F972" i="4" s="1"/>
  <c r="J972" i="4"/>
  <c r="M970" i="4"/>
  <c r="J970" i="4"/>
  <c r="M968" i="4"/>
  <c r="Q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F916" i="4" s="1"/>
  <c r="H916" i="4"/>
  <c r="K915" i="4"/>
  <c r="AR915" i="4"/>
  <c r="K914" i="4"/>
  <c r="Q914" i="4" s="1"/>
  <c r="AR914" i="4"/>
  <c r="G914" i="4" s="1"/>
  <c r="H914" i="4"/>
  <c r="K913" i="4"/>
  <c r="H913" i="4"/>
  <c r="K911" i="4"/>
  <c r="AR911" i="4"/>
  <c r="H911" i="4"/>
  <c r="K936" i="4"/>
  <c r="D936" i="4" s="1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Q994" i="4" s="1"/>
  <c r="I994" i="4"/>
  <c r="I992" i="4"/>
  <c r="L992" i="4"/>
  <c r="N992" i="4" s="1"/>
  <c r="R992" i="4" s="1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P887" i="4" s="1"/>
  <c r="AR887" i="4"/>
  <c r="H887" i="4"/>
  <c r="K886" i="4"/>
  <c r="N886" i="4" s="1"/>
  <c r="R886" i="4" s="1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D880" i="4" s="1"/>
  <c r="H880" i="4"/>
  <c r="K879" i="4"/>
  <c r="AR879" i="4"/>
  <c r="F879" i="4" s="1"/>
  <c r="K878" i="4"/>
  <c r="P878" i="4" s="1"/>
  <c r="H878" i="4"/>
  <c r="AR878" i="4"/>
  <c r="K877" i="4"/>
  <c r="AR877" i="4"/>
  <c r="G877" i="4" s="1"/>
  <c r="K876" i="4"/>
  <c r="P876" i="4" s="1"/>
  <c r="H876" i="4"/>
  <c r="AR876" i="4"/>
  <c r="K875" i="4"/>
  <c r="P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Q871" i="4" s="1"/>
  <c r="AR871" i="4"/>
  <c r="F991" i="4"/>
  <c r="F985" i="4"/>
  <c r="K986" i="4"/>
  <c r="D986" i="4" s="1"/>
  <c r="H986" i="4"/>
  <c r="L982" i="4"/>
  <c r="Q982" i="4" s="1"/>
  <c r="I982" i="4"/>
  <c r="L981" i="4"/>
  <c r="E981" i="4" s="1"/>
  <c r="I981" i="4"/>
  <c r="L977" i="4"/>
  <c r="I977" i="4"/>
  <c r="L964" i="4"/>
  <c r="E964" i="4" s="1"/>
  <c r="I964" i="4"/>
  <c r="M960" i="4"/>
  <c r="J960" i="4"/>
  <c r="M958" i="4"/>
  <c r="P958" i="4" s="1"/>
  <c r="J958" i="4"/>
  <c r="M952" i="4"/>
  <c r="F952" i="4" s="1"/>
  <c r="J952" i="4"/>
  <c r="M951" i="4"/>
  <c r="N951" i="4" s="1"/>
  <c r="R951" i="4" s="1"/>
  <c r="J951" i="4"/>
  <c r="M947" i="4"/>
  <c r="J947" i="4"/>
  <c r="M936" i="4"/>
  <c r="F936" i="4" s="1"/>
  <c r="J936" i="4"/>
  <c r="M935" i="4"/>
  <c r="J935" i="4"/>
  <c r="M902" i="4"/>
  <c r="N902" i="4" s="1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P972" i="4" s="1"/>
  <c r="AR972" i="4"/>
  <c r="G972" i="4" s="1"/>
  <c r="K971" i="4"/>
  <c r="H971" i="4"/>
  <c r="L959" i="4"/>
  <c r="Q959" i="4" s="1"/>
  <c r="I959" i="4"/>
  <c r="L957" i="4"/>
  <c r="I957" i="4"/>
  <c r="L956" i="4"/>
  <c r="E956" i="4" s="1"/>
  <c r="I956" i="4"/>
  <c r="I952" i="4"/>
  <c r="L952" i="4"/>
  <c r="L946" i="4"/>
  <c r="N946" i="4" s="1"/>
  <c r="R946" i="4" s="1"/>
  <c r="I946" i="4"/>
  <c r="K909" i="4"/>
  <c r="AR909" i="4"/>
  <c r="H909" i="4"/>
  <c r="P908" i="4"/>
  <c r="L906" i="4"/>
  <c r="I906" i="4"/>
  <c r="L894" i="4"/>
  <c r="E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N938" i="4"/>
  <c r="R938" i="4" s="1"/>
  <c r="E932" i="4"/>
  <c r="Q155" i="4"/>
  <c r="N108" i="4"/>
  <c r="R108" i="4" s="1"/>
  <c r="P35" i="4"/>
  <c r="Q141" i="4"/>
  <c r="P102" i="4"/>
  <c r="N904" i="4"/>
  <c r="R904" i="4" s="1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G985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N985" i="4"/>
  <c r="R985" i="4" s="1"/>
  <c r="N884" i="4"/>
  <c r="N59" i="4"/>
  <c r="R59" i="4" s="1"/>
  <c r="J979" i="4"/>
  <c r="M979" i="4"/>
  <c r="N979" i="4" s="1"/>
  <c r="R979" i="4" s="1"/>
  <c r="Q977" i="4"/>
  <c r="D956" i="4"/>
  <c r="P879" i="4"/>
  <c r="G919" i="4"/>
  <c r="G997" i="4"/>
  <c r="Q70" i="4"/>
  <c r="P70" i="4"/>
  <c r="Q984" i="4"/>
  <c r="N687" i="4"/>
  <c r="R687" i="4" s="1"/>
  <c r="Q686" i="4"/>
  <c r="P679" i="4"/>
  <c r="P673" i="4"/>
  <c r="N110" i="4"/>
  <c r="R110" i="4" s="1"/>
  <c r="P912" i="4"/>
  <c r="S912" i="4" s="1"/>
  <c r="U912" i="4" s="1"/>
  <c r="N970" i="4"/>
  <c r="Q78" i="4"/>
  <c r="P104" i="4"/>
  <c r="Q998" i="4"/>
  <c r="N993" i="4"/>
  <c r="R993" i="4" s="1"/>
  <c r="Q953" i="4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J563" i="11" s="1"/>
  <c r="L563" i="11" s="1"/>
  <c r="N563" i="11" s="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I616" i="11"/>
  <c r="H565" i="11"/>
  <c r="J565" i="11" s="1"/>
  <c r="H587" i="1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91" i="11"/>
  <c r="J695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59" i="11"/>
  <c r="J615" i="11"/>
  <c r="J651" i="11"/>
  <c r="K651" i="11" s="1"/>
  <c r="M651" i="11" s="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809" i="11"/>
  <c r="J707" i="11"/>
  <c r="J747" i="11"/>
  <c r="I728" i="11"/>
  <c r="J604" i="11"/>
  <c r="I736" i="11"/>
  <c r="I712" i="11"/>
  <c r="I756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P944" i="4"/>
  <c r="I999" i="4"/>
  <c r="I995" i="4"/>
  <c r="I970" i="4"/>
  <c r="D908" i="4"/>
  <c r="E908" i="4"/>
  <c r="E928" i="4"/>
  <c r="F928" i="4"/>
  <c r="D928" i="4"/>
  <c r="I954" i="4"/>
  <c r="E942" i="4"/>
  <c r="I968" i="4"/>
  <c r="H979" i="4"/>
  <c r="AR944" i="4"/>
  <c r="E938" i="4"/>
  <c r="H959" i="4"/>
  <c r="H958" i="4"/>
  <c r="J976" i="4"/>
  <c r="G921" i="4"/>
  <c r="D921" i="4"/>
  <c r="H943" i="4"/>
  <c r="G971" i="4"/>
  <c r="F885" i="4"/>
  <c r="I993" i="4"/>
  <c r="I953" i="4"/>
  <c r="I996" i="4"/>
  <c r="I997" i="4"/>
  <c r="F918" i="4"/>
  <c r="D918" i="4"/>
  <c r="AR979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S904" i="4" s="1"/>
  <c r="Q59" i="4"/>
  <c r="Q142" i="4"/>
  <c r="Q549" i="4"/>
  <c r="P549" i="4"/>
  <c r="F986" i="4"/>
  <c r="E985" i="4"/>
  <c r="N935" i="4"/>
  <c r="R935" i="4" s="1"/>
  <c r="P914" i="4"/>
  <c r="N913" i="4"/>
  <c r="R913" i="4" s="1"/>
  <c r="Q911" i="4"/>
  <c r="P911" i="4"/>
  <c r="N910" i="4"/>
  <c r="R910" i="4" s="1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F910" i="4"/>
  <c r="D872" i="4"/>
  <c r="F872" i="4"/>
  <c r="E872" i="4"/>
  <c r="F888" i="4"/>
  <c r="E979" i="4"/>
  <c r="F979" i="4"/>
  <c r="D959" i="4"/>
  <c r="R772" i="4"/>
  <c r="R928" i="4"/>
  <c r="S928" i="4"/>
  <c r="F975" i="4"/>
  <c r="E975" i="4"/>
  <c r="G975" i="4"/>
  <c r="G880" i="4"/>
  <c r="F940" i="4"/>
  <c r="G961" i="4"/>
  <c r="F961" i="4"/>
  <c r="D961" i="4"/>
  <c r="D995" i="4"/>
  <c r="F995" i="4"/>
  <c r="D812" i="4"/>
  <c r="G939" i="4"/>
  <c r="D939" i="4"/>
  <c r="F939" i="4"/>
  <c r="G878" i="4"/>
  <c r="D878" i="4"/>
  <c r="G886" i="4"/>
  <c r="D886" i="4"/>
  <c r="F886" i="4"/>
  <c r="G894" i="4"/>
  <c r="D930" i="4"/>
  <c r="E967" i="4"/>
  <c r="G909" i="4"/>
  <c r="E909" i="4"/>
  <c r="D909" i="4"/>
  <c r="F917" i="4"/>
  <c r="G917" i="4"/>
  <c r="G1001" i="4"/>
  <c r="G980" i="4"/>
  <c r="D980" i="4"/>
  <c r="F980" i="4"/>
  <c r="E980" i="4"/>
  <c r="G958" i="4"/>
  <c r="F958" i="4"/>
  <c r="E958" i="4"/>
  <c r="D984" i="4"/>
  <c r="F984" i="4"/>
  <c r="R789" i="4"/>
  <c r="S789" i="4"/>
  <c r="N736" i="4"/>
  <c r="R736" i="4" s="1"/>
  <c r="P736" i="4"/>
  <c r="N870" i="4"/>
  <c r="S870" i="4" s="1"/>
  <c r="E878" i="4"/>
  <c r="Q884" i="4"/>
  <c r="T884" i="4" s="1"/>
  <c r="P884" i="4"/>
  <c r="S884" i="4" s="1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N1000" i="4" s="1"/>
  <c r="R1000" i="4" s="1"/>
  <c r="J1000" i="4"/>
  <c r="N998" i="4"/>
  <c r="R998" i="4" s="1"/>
  <c r="P998" i="4"/>
  <c r="P997" i="4"/>
  <c r="E997" i="4"/>
  <c r="K988" i="4"/>
  <c r="AR988" i="4"/>
  <c r="G988" i="4" s="1"/>
  <c r="K987" i="4"/>
  <c r="N987" i="4" s="1"/>
  <c r="R987" i="4" s="1"/>
  <c r="H987" i="4"/>
  <c r="Q985" i="4"/>
  <c r="T985" i="4" s="1"/>
  <c r="P985" i="4"/>
  <c r="S985" i="4" s="1"/>
  <c r="U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D958" i="4"/>
  <c r="E957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I920" i="4"/>
  <c r="L919" i="4"/>
  <c r="I919" i="4"/>
  <c r="L918" i="4"/>
  <c r="I918" i="4"/>
  <c r="Q917" i="4"/>
  <c r="T917" i="4" s="1"/>
  <c r="V917" i="4" s="1"/>
  <c r="P917" i="4"/>
  <c r="S917" i="4" s="1"/>
  <c r="U917" i="4" s="1"/>
  <c r="E917" i="4"/>
  <c r="L915" i="4"/>
  <c r="I915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D896" i="4"/>
  <c r="M895" i="4"/>
  <c r="J895" i="4"/>
  <c r="K895" i="4"/>
  <c r="AR895" i="4"/>
  <c r="H895" i="4"/>
  <c r="F894" i="4"/>
  <c r="D894" i="4"/>
  <c r="L892" i="4"/>
  <c r="I892" i="4"/>
  <c r="Q890" i="4"/>
  <c r="N890" i="4"/>
  <c r="R890" i="4" s="1"/>
  <c r="L889" i="4"/>
  <c r="I889" i="4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G126" i="5"/>
  <c r="F544" i="5"/>
  <c r="E544" i="5"/>
  <c r="Q696" i="4"/>
  <c r="Q700" i="4"/>
  <c r="N764" i="4"/>
  <c r="R764" i="4" s="1"/>
  <c r="Q348" i="4"/>
  <c r="Q916" i="4"/>
  <c r="T916" i="4" s="1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D903" i="4"/>
  <c r="G941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36" i="4"/>
  <c r="D898" i="4"/>
  <c r="F948" i="4"/>
  <c r="E948" i="4"/>
  <c r="F938" i="4"/>
  <c r="G938" i="4"/>
  <c r="E875" i="4"/>
  <c r="F920" i="4"/>
  <c r="E920" i="4"/>
  <c r="D920" i="4"/>
  <c r="D996" i="4"/>
  <c r="F996" i="4"/>
  <c r="E996" i="4"/>
  <c r="D924" i="4"/>
  <c r="F924" i="4"/>
  <c r="E924" i="4"/>
  <c r="D992" i="4"/>
  <c r="D981" i="4"/>
  <c r="F981" i="4"/>
  <c r="G981" i="4"/>
  <c r="D977" i="4"/>
  <c r="E977" i="4"/>
  <c r="G977" i="4"/>
  <c r="F914" i="4"/>
  <c r="E914" i="4"/>
  <c r="E913" i="4"/>
  <c r="D913" i="4"/>
  <c r="G913" i="4"/>
  <c r="D881" i="4"/>
  <c r="G881" i="4"/>
  <c r="E987" i="4"/>
  <c r="M3" i="4"/>
  <c r="N3" i="4" s="1"/>
  <c r="R3" i="4" s="1"/>
  <c r="D815" i="4"/>
  <c r="G879" i="4"/>
  <c r="D879" i="4"/>
  <c r="E879" i="4"/>
  <c r="E999" i="4"/>
  <c r="F987" i="4"/>
  <c r="F871" i="4"/>
  <c r="E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E968" i="4"/>
  <c r="F874" i="4"/>
  <c r="E874" i="4"/>
  <c r="D874" i="4"/>
  <c r="D890" i="4"/>
  <c r="F890" i="4"/>
  <c r="E890" i="4"/>
  <c r="F881" i="4"/>
  <c r="E897" i="4"/>
  <c r="F913" i="4"/>
  <c r="E960" i="4"/>
  <c r="G996" i="4"/>
  <c r="F977" i="4"/>
  <c r="D988" i="4"/>
  <c r="E989" i="4"/>
  <c r="D950" i="4"/>
  <c r="E950" i="4"/>
  <c r="E963" i="4"/>
  <c r="D963" i="4"/>
  <c r="G951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20" i="5"/>
  <c r="G120" i="5"/>
  <c r="F128" i="5"/>
  <c r="G128" i="5"/>
  <c r="F136" i="5"/>
  <c r="Q698" i="4"/>
  <c r="Q714" i="4"/>
  <c r="P714" i="4"/>
  <c r="S714" i="4" s="1"/>
  <c r="U714" i="4" s="1"/>
  <c r="Q118" i="4"/>
  <c r="N118" i="4"/>
  <c r="R118" i="4" s="1"/>
  <c r="Q134" i="4"/>
  <c r="N134" i="4"/>
  <c r="R134" i="4" s="1"/>
  <c r="Q160" i="4"/>
  <c r="P160" i="4"/>
  <c r="T954" i="4"/>
  <c r="G685" i="5"/>
  <c r="G693" i="5"/>
  <c r="I693" i="5"/>
  <c r="G701" i="5"/>
  <c r="E518" i="5"/>
  <c r="G540" i="5"/>
  <c r="F146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T993" i="4"/>
  <c r="R970" i="4"/>
  <c r="T970" i="4"/>
  <c r="P954" i="4"/>
  <c r="S954" i="4" s="1"/>
  <c r="N934" i="4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T794" i="4" s="1"/>
  <c r="P794" i="4"/>
  <c r="S794" i="4" s="1"/>
  <c r="Q798" i="4"/>
  <c r="P798" i="4"/>
  <c r="Q806" i="4"/>
  <c r="P806" i="4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I27" i="5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G181" i="5"/>
  <c r="I181" i="5"/>
  <c r="I814" i="5"/>
  <c r="F828" i="5"/>
  <c r="P1000" i="4"/>
  <c r="P999" i="4"/>
  <c r="N999" i="4"/>
  <c r="R999" i="4" s="1"/>
  <c r="N996" i="4"/>
  <c r="R996" i="4" s="1"/>
  <c r="P996" i="4"/>
  <c r="N994" i="4"/>
  <c r="P994" i="4"/>
  <c r="N991" i="4"/>
  <c r="R991" i="4" s="1"/>
  <c r="N989" i="4"/>
  <c r="R989" i="4" s="1"/>
  <c r="Q989" i="4"/>
  <c r="P989" i="4"/>
  <c r="Q987" i="4"/>
  <c r="T987" i="4" s="1"/>
  <c r="N984" i="4"/>
  <c r="R984" i="4" s="1"/>
  <c r="P984" i="4"/>
  <c r="N982" i="4"/>
  <c r="P982" i="4"/>
  <c r="Q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F957" i="4"/>
  <c r="K957" i="4"/>
  <c r="H957" i="4"/>
  <c r="N953" i="4"/>
  <c r="R953" i="4" s="1"/>
  <c r="P953" i="4"/>
  <c r="K949" i="4"/>
  <c r="AR949" i="4"/>
  <c r="H949" i="4"/>
  <c r="Q946" i="4"/>
  <c r="Q945" i="4"/>
  <c r="N945" i="4"/>
  <c r="R945" i="4" s="1"/>
  <c r="P945" i="4"/>
  <c r="D945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P891" i="4"/>
  <c r="N891" i="4"/>
  <c r="P889" i="4"/>
  <c r="Q879" i="4"/>
  <c r="N879" i="4"/>
  <c r="R879" i="4" s="1"/>
  <c r="Q878" i="4"/>
  <c r="P873" i="4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I77" i="5"/>
  <c r="I83" i="5"/>
  <c r="E83" i="5"/>
  <c r="I101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Q943" i="4"/>
  <c r="N943" i="4"/>
  <c r="Q935" i="4"/>
  <c r="T935" i="4" s="1"/>
  <c r="P935" i="4"/>
  <c r="S935" i="4" s="1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E138" i="5"/>
  <c r="I137" i="5"/>
  <c r="E134" i="5"/>
  <c r="E132" i="5"/>
  <c r="E128" i="5"/>
  <c r="G123" i="5"/>
  <c r="G121" i="5"/>
  <c r="I121" i="5"/>
  <c r="E120" i="5"/>
  <c r="E116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F75" i="5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F61" i="5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E26" i="5"/>
  <c r="D21" i="5"/>
  <c r="D20" i="5"/>
  <c r="D18" i="5"/>
  <c r="D16" i="5"/>
  <c r="F16" i="5" s="1"/>
  <c r="I11" i="5"/>
  <c r="D10" i="5"/>
  <c r="E8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17" i="5" l="1"/>
  <c r="F87" i="5"/>
  <c r="S50" i="4"/>
  <c r="T94" i="4"/>
  <c r="T110" i="4"/>
  <c r="G139" i="5"/>
  <c r="E156" i="5"/>
  <c r="I160" i="5"/>
  <c r="S997" i="4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T951" i="4" s="1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S959" i="4" s="1"/>
  <c r="P986" i="4"/>
  <c r="P992" i="4"/>
  <c r="Q995" i="4"/>
  <c r="Q912" i="4"/>
  <c r="T912" i="4" s="1"/>
  <c r="V912" i="4" s="1"/>
  <c r="S806" i="4"/>
  <c r="V985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E948" i="11"/>
  <c r="E958" i="11"/>
  <c r="F958" i="11"/>
  <c r="F872" i="11"/>
  <c r="H872" i="11"/>
  <c r="T878" i="4"/>
  <c r="T147" i="4"/>
  <c r="P923" i="4"/>
  <c r="Q876" i="4"/>
  <c r="Q880" i="4"/>
  <c r="Q894" i="4"/>
  <c r="T894" i="4" s="1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H957" i="11"/>
  <c r="J963" i="11"/>
  <c r="H935" i="11"/>
  <c r="F968" i="1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I948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I916" i="11"/>
  <c r="J916" i="1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T903" i="4" s="1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P952" i="4"/>
  <c r="P871" i="4"/>
  <c r="Q875" i="4"/>
  <c r="D877" i="4"/>
  <c r="I701" i="11"/>
  <c r="I937" i="11"/>
  <c r="J533" i="11"/>
  <c r="L533" i="11" s="1"/>
  <c r="N533" i="11" s="1"/>
  <c r="H950" i="1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I33" i="5"/>
  <c r="T22" i="4"/>
  <c r="T107" i="4"/>
  <c r="G152" i="5"/>
  <c r="T136" i="4"/>
  <c r="I141" i="5"/>
  <c r="I85" i="5"/>
  <c r="S92" i="4"/>
  <c r="F69" i="5"/>
  <c r="E121" i="5"/>
  <c r="E123" i="5"/>
  <c r="S97" i="4"/>
  <c r="S115" i="4"/>
  <c r="T6" i="4"/>
  <c r="G19" i="5"/>
  <c r="T44" i="4"/>
  <c r="S20" i="4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I87" i="5"/>
  <c r="G112" i="5"/>
  <c r="T50" i="4"/>
  <c r="V50" i="4" s="1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V170" i="4" s="1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U376" i="4" s="1"/>
  <c r="I393" i="5"/>
  <c r="F454" i="5"/>
  <c r="T422" i="4"/>
  <c r="T445" i="4"/>
  <c r="V445" i="4" s="1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V567" i="4"/>
  <c r="W567" i="4" s="1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V358" i="4" s="1"/>
  <c r="S191" i="4"/>
  <c r="U191" i="4" s="1"/>
  <c r="S211" i="4"/>
  <c r="T400" i="4"/>
  <c r="S322" i="4"/>
  <c r="U322" i="4" s="1"/>
  <c r="T344" i="4"/>
  <c r="S334" i="4"/>
  <c r="U334" i="4" s="1"/>
  <c r="T455" i="4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V662" i="4" s="1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W765" i="4" s="1"/>
  <c r="X765" i="4" s="1"/>
  <c r="Y765" i="4" s="1"/>
  <c r="T890" i="4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X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X128" i="4" s="1"/>
  <c r="Y128" i="4" s="1"/>
  <c r="S147" i="4"/>
  <c r="V147" i="4" s="1"/>
  <c r="S151" i="4"/>
  <c r="S155" i="4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X656" i="4" s="1"/>
  <c r="T660" i="4"/>
  <c r="T664" i="4"/>
  <c r="V668" i="4"/>
  <c r="T718" i="4"/>
  <c r="S737" i="4"/>
  <c r="S857" i="4"/>
  <c r="S891" i="4"/>
  <c r="S913" i="4"/>
  <c r="V928" i="4"/>
  <c r="S951" i="4"/>
  <c r="U951" i="4" s="1"/>
  <c r="S953" i="4"/>
  <c r="T960" i="4"/>
  <c r="V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W960" i="4"/>
  <c r="Y960" i="4" s="1"/>
  <c r="S571" i="4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V113" i="4" s="1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W910" i="4" s="1"/>
  <c r="V938" i="4"/>
  <c r="W938" i="4" s="1"/>
  <c r="X938" i="4" s="1"/>
  <c r="Q939" i="4"/>
  <c r="P941" i="4"/>
  <c r="S941" i="4" s="1"/>
  <c r="U941" i="4" s="1"/>
  <c r="S945" i="4"/>
  <c r="T945" i="4"/>
  <c r="Q964" i="4"/>
  <c r="T971" i="4"/>
  <c r="T981" i="4"/>
  <c r="V981" i="4" s="1"/>
  <c r="S982" i="4"/>
  <c r="S984" i="4"/>
  <c r="S986" i="4"/>
  <c r="U986" i="4" s="1"/>
  <c r="S992" i="4"/>
  <c r="U992" i="4" s="1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U922" i="4" s="1"/>
  <c r="T922" i="4"/>
  <c r="T82" i="4"/>
  <c r="S18" i="4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V635" i="4" s="1"/>
  <c r="N942" i="4"/>
  <c r="R942" i="4" s="1"/>
  <c r="V970" i="4"/>
  <c r="W970" i="4" s="1"/>
  <c r="Y970" i="4" s="1"/>
  <c r="S557" i="4"/>
  <c r="U557" i="4" s="1"/>
  <c r="S861" i="4"/>
  <c r="S120" i="4"/>
  <c r="V120" i="4" s="1"/>
  <c r="S888" i="4"/>
  <c r="S154" i="4"/>
  <c r="V886" i="4"/>
  <c r="W886" i="4" s="1"/>
  <c r="X886" i="4" s="1"/>
  <c r="I145" i="5"/>
  <c r="F575" i="5"/>
  <c r="N974" i="4"/>
  <c r="T164" i="4"/>
  <c r="T134" i="4"/>
  <c r="T118" i="4"/>
  <c r="V118" i="4" s="1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Y884" i="4"/>
  <c r="T426" i="4"/>
  <c r="T439" i="4"/>
  <c r="V439" i="4" s="1"/>
  <c r="S483" i="4"/>
  <c r="V483" i="4" s="1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S127" i="4"/>
  <c r="R127" i="4"/>
  <c r="T135" i="4"/>
  <c r="V139" i="4"/>
  <c r="U139" i="4"/>
  <c r="S143" i="4"/>
  <c r="R143" i="4"/>
  <c r="U147" i="4"/>
  <c r="U151" i="4"/>
  <c r="U155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U818" i="4"/>
  <c r="V818" i="4"/>
  <c r="T819" i="4"/>
  <c r="T843" i="4"/>
  <c r="R895" i="4"/>
  <c r="T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5" i="4"/>
  <c r="G949" i="4"/>
  <c r="E949" i="4"/>
  <c r="F949" i="4"/>
  <c r="V953" i="4"/>
  <c r="U953" i="4"/>
  <c r="Q957" i="4"/>
  <c r="N957" i="4"/>
  <c r="R957" i="4" s="1"/>
  <c r="D957" i="4"/>
  <c r="P957" i="4"/>
  <c r="U959" i="4"/>
  <c r="X960" i="4"/>
  <c r="N965" i="4"/>
  <c r="R965" i="4" s="1"/>
  <c r="P965" i="4"/>
  <c r="Q965" i="4"/>
  <c r="D965" i="4"/>
  <c r="R142" i="4"/>
  <c r="T142" i="4"/>
  <c r="T126" i="4"/>
  <c r="Y912" i="4"/>
  <c r="AK912" i="4" s="1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U610" i="4"/>
  <c r="V632" i="4"/>
  <c r="V658" i="4"/>
  <c r="U658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Y985" i="4"/>
  <c r="U80" i="4"/>
  <c r="U136" i="4"/>
  <c r="U904" i="4"/>
  <c r="V904" i="4"/>
  <c r="U848" i="4"/>
  <c r="U662" i="4"/>
  <c r="V638" i="4"/>
  <c r="W638" i="4" s="1"/>
  <c r="Y886" i="4"/>
  <c r="R978" i="4"/>
  <c r="T978" i="4"/>
  <c r="T974" i="4"/>
  <c r="T963" i="4"/>
  <c r="T182" i="4"/>
  <c r="R748" i="4"/>
  <c r="T748" i="4"/>
  <c r="S681" i="4"/>
  <c r="S927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6" i="4"/>
  <c r="U989" i="4"/>
  <c r="U996" i="4"/>
  <c r="U1000" i="4"/>
  <c r="T151" i="4"/>
  <c r="V151" i="4" s="1"/>
  <c r="U88" i="4"/>
  <c r="V834" i="4"/>
  <c r="U822" i="4"/>
  <c r="V822" i="4"/>
  <c r="U838" i="4"/>
  <c r="V838" i="4"/>
  <c r="U806" i="4"/>
  <c r="U798" i="4"/>
  <c r="V798" i="4"/>
  <c r="U794" i="4"/>
  <c r="V794" i="4"/>
  <c r="U18" i="4"/>
  <c r="R990" i="4"/>
  <c r="T990" i="4"/>
  <c r="U519" i="4"/>
  <c r="S177" i="4"/>
  <c r="S25" i="4"/>
  <c r="R28" i="4"/>
  <c r="S28" i="4"/>
  <c r="T28" i="4"/>
  <c r="R45" i="4"/>
  <c r="S45" i="4"/>
  <c r="T45" i="4"/>
  <c r="S491" i="4"/>
  <c r="U491" i="4" s="1"/>
  <c r="U571" i="4"/>
  <c r="V722" i="4"/>
  <c r="W722" i="4" s="1"/>
  <c r="U759" i="4"/>
  <c r="U823" i="4"/>
  <c r="V823" i="4"/>
  <c r="S555" i="4"/>
  <c r="T942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U66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V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V521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812" i="4"/>
  <c r="V643" i="4"/>
  <c r="U711" i="4"/>
  <c r="V711" i="4"/>
  <c r="S743" i="4"/>
  <c r="S775" i="4"/>
  <c r="S863" i="4"/>
  <c r="U699" i="4"/>
  <c r="R934" i="4"/>
  <c r="V954" i="4"/>
  <c r="U954" i="4"/>
  <c r="T991" i="4"/>
  <c r="U861" i="4"/>
  <c r="AF985" i="4"/>
  <c r="U896" i="4"/>
  <c r="V896" i="4"/>
  <c r="V650" i="4"/>
  <c r="U630" i="4"/>
  <c r="U604" i="4"/>
  <c r="S978" i="4"/>
  <c r="V160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756" i="4" s="1"/>
  <c r="V655" i="4"/>
  <c r="S783" i="4"/>
  <c r="T992" i="4"/>
  <c r="W917" i="4"/>
  <c r="V549" i="4"/>
  <c r="S700" i="4"/>
  <c r="W836" i="4"/>
  <c r="S669" i="4"/>
  <c r="U669" i="4" s="1"/>
  <c r="Q3" i="4"/>
  <c r="T3" i="4" s="1"/>
  <c r="P3" i="4"/>
  <c r="S3" i="4" s="1"/>
  <c r="S820" i="4"/>
  <c r="AF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U538" i="4" s="1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F389" i="5"/>
  <c r="F429" i="5"/>
  <c r="V392" i="4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458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U536" i="4"/>
  <c r="S450" i="4"/>
  <c r="U512" i="4"/>
  <c r="U544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80" i="4" l="1"/>
  <c r="V66" i="4"/>
  <c r="V179" i="4"/>
  <c r="V190" i="4"/>
  <c r="W190" i="4" s="1"/>
  <c r="X190" i="4" s="1"/>
  <c r="V168" i="4"/>
  <c r="W1000" i="4"/>
  <c r="J903" i="11"/>
  <c r="I903" i="11"/>
  <c r="S968" i="4"/>
  <c r="U997" i="4"/>
  <c r="J884" i="11"/>
  <c r="R908" i="4"/>
  <c r="T908" i="4"/>
  <c r="S908" i="4"/>
  <c r="J978" i="11"/>
  <c r="I978" i="11"/>
  <c r="T959" i="4"/>
  <c r="V959" i="4" s="1"/>
  <c r="V945" i="4"/>
  <c r="T997" i="4"/>
  <c r="V997" i="4" s="1"/>
  <c r="W997" i="4" s="1"/>
  <c r="T888" i="4"/>
  <c r="V888" i="4" s="1"/>
  <c r="W888" i="4" s="1"/>
  <c r="S948" i="4"/>
  <c r="U948" i="4" s="1"/>
  <c r="V30" i="4"/>
  <c r="J929" i="11"/>
  <c r="T948" i="4"/>
  <c r="V948" i="4" s="1"/>
  <c r="W948" i="4" s="1"/>
  <c r="T968" i="4"/>
  <c r="V129" i="4"/>
  <c r="U120" i="4"/>
  <c r="V59" i="4"/>
  <c r="U36" i="4"/>
  <c r="V60" i="4"/>
  <c r="W60" i="4" s="1"/>
  <c r="V47" i="4"/>
  <c r="W47" i="4" s="1"/>
  <c r="X47" i="4" s="1"/>
  <c r="Y47" i="4" s="1"/>
  <c r="V34" i="4"/>
  <c r="V22" i="4"/>
  <c r="V17" i="4"/>
  <c r="V695" i="4"/>
  <c r="V88" i="4"/>
  <c r="V48" i="4"/>
  <c r="I847" i="11"/>
  <c r="U16" i="4"/>
  <c r="V6" i="4"/>
  <c r="U107" i="4"/>
  <c r="U22" i="4"/>
  <c r="V123" i="4"/>
  <c r="V108" i="4"/>
  <c r="U48" i="4"/>
  <c r="V69" i="4"/>
  <c r="W69" i="4" s="1"/>
  <c r="X69" i="4" s="1"/>
  <c r="Y69" i="4" s="1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I819" i="11"/>
  <c r="V857" i="4"/>
  <c r="V436" i="4"/>
  <c r="V472" i="4"/>
  <c r="V234" i="4"/>
  <c r="W234" i="4" s="1"/>
  <c r="U378" i="4"/>
  <c r="V400" i="4"/>
  <c r="W400" i="4" s="1"/>
  <c r="X400" i="4" s="1"/>
  <c r="Y400" i="4" s="1"/>
  <c r="AJ912" i="4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V145" i="4"/>
  <c r="W145" i="4" s="1"/>
  <c r="X145" i="4" s="1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AF884" i="4"/>
  <c r="AK884" i="4"/>
  <c r="AI884" i="4"/>
  <c r="AH884" i="4"/>
  <c r="AG884" i="4"/>
  <c r="AJ884" i="4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AI912" i="4"/>
  <c r="AG912" i="4"/>
  <c r="AH912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W30" i="4" s="1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896" i="4"/>
  <c r="X896" i="4" s="1"/>
  <c r="W176" i="4"/>
  <c r="X176" i="4" s="1"/>
  <c r="W71" i="4"/>
  <c r="X71" i="4" s="1"/>
  <c r="W904" i="4"/>
  <c r="W136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U988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V965" i="4" s="1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V918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961" i="4"/>
  <c r="AI961" i="4" s="1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W6" i="4"/>
  <c r="V16" i="4"/>
  <c r="U119" i="4"/>
  <c r="V119" i="4"/>
  <c r="U111" i="4"/>
  <c r="V111" i="4"/>
  <c r="V93" i="4"/>
  <c r="U93" i="4"/>
  <c r="V85" i="4"/>
  <c r="U85" i="4"/>
  <c r="W77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18" i="4"/>
  <c r="Y818" i="4" s="1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U863" i="4"/>
  <c r="U743" i="4"/>
  <c r="V743" i="4"/>
  <c r="AI711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AE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G1000" i="4"/>
  <c r="AJ1000" i="4"/>
  <c r="AI1000" i="4"/>
  <c r="AK1000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136" i="4"/>
  <c r="X893" i="4"/>
  <c r="Y893" i="4"/>
  <c r="U871" i="4"/>
  <c r="V871" i="4"/>
  <c r="AH727" i="4"/>
  <c r="Y615" i="4"/>
  <c r="AF615" i="4" s="1"/>
  <c r="W918" i="4"/>
  <c r="W658" i="4"/>
  <c r="U156" i="4"/>
  <c r="V156" i="4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AK935" i="4"/>
  <c r="Y733" i="4"/>
  <c r="AI733" i="4" s="1"/>
  <c r="Y725" i="4"/>
  <c r="AA725" i="4" s="1"/>
  <c r="Y677" i="4"/>
  <c r="AE677" i="4" s="1"/>
  <c r="AD128" i="4"/>
  <c r="AP128" i="4" s="1"/>
  <c r="AV128" i="4" s="1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AK585" i="4"/>
  <c r="AF585" i="4"/>
  <c r="AC585" i="4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140" i="4" l="1"/>
  <c r="AD140" i="4" s="1"/>
  <c r="Y888" i="4"/>
  <c r="X888" i="4"/>
  <c r="Y997" i="4"/>
  <c r="X997" i="4"/>
  <c r="AG954" i="4"/>
  <c r="AJ989" i="4"/>
  <c r="W31" i="4"/>
  <c r="X31" i="4" s="1"/>
  <c r="Y31" i="4" s="1"/>
  <c r="V968" i="4"/>
  <c r="W968" i="4" s="1"/>
  <c r="U968" i="4"/>
  <c r="X948" i="4"/>
  <c r="Y948" i="4"/>
  <c r="U908" i="4"/>
  <c r="V908" i="4"/>
  <c r="W53" i="4"/>
  <c r="X53" i="4" s="1"/>
  <c r="Y53" i="4" s="1"/>
  <c r="W16" i="4"/>
  <c r="W34" i="4"/>
  <c r="W22" i="4"/>
  <c r="X22" i="4" s="1"/>
  <c r="Y22" i="4" s="1"/>
  <c r="W874" i="4"/>
  <c r="AG981" i="4"/>
  <c r="AA928" i="4"/>
  <c r="W984" i="4"/>
  <c r="W857" i="4"/>
  <c r="X857" i="4" s="1"/>
  <c r="AN9" i="4"/>
  <c r="AT9" i="4" s="1"/>
  <c r="AM9" i="4"/>
  <c r="AS9" i="4" s="1"/>
  <c r="Y769" i="4"/>
  <c r="AK769" i="4" s="1"/>
  <c r="Y732" i="4"/>
  <c r="AE732" i="4" s="1"/>
  <c r="AS732" i="4"/>
  <c r="X984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Q727" i="4" s="1"/>
  <c r="AW727" i="4" s="1"/>
  <c r="AD732" i="4"/>
  <c r="AF1000" i="4"/>
  <c r="AH1000" i="4"/>
  <c r="V940" i="4"/>
  <c r="U940" i="4"/>
  <c r="Y152" i="4"/>
  <c r="AB152" i="4" s="1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Z759" i="4" s="1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W880" i="4" s="1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AJ888" i="4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AO5" i="4"/>
  <c r="AU5" i="4" s="1"/>
  <c r="AA970" i="4"/>
  <c r="AU970" i="4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F888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P691" i="4" s="1"/>
  <c r="AV691" i="4" s="1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J896" i="4"/>
  <c r="AG995" i="4"/>
  <c r="AP190" i="4"/>
  <c r="AV190" i="4" s="1"/>
  <c r="AI369" i="4"/>
  <c r="AH873" i="4"/>
  <c r="AK995" i="4"/>
  <c r="AF812" i="4"/>
  <c r="AF896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M910" i="4"/>
  <c r="AG842" i="4"/>
  <c r="AI896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H896" i="4"/>
  <c r="AG896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I53" i="4"/>
  <c r="AJ53" i="4"/>
  <c r="AG53" i="4"/>
  <c r="AH904" i="4"/>
  <c r="AK904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C984" i="4"/>
  <c r="AO984" i="4" s="1"/>
  <c r="AD984" i="4"/>
  <c r="AP984" i="4" s="1"/>
  <c r="AS984" i="4"/>
  <c r="AV984" i="4"/>
  <c r="AW984" i="4"/>
  <c r="AA984" i="4"/>
  <c r="AT984" i="4"/>
  <c r="AU984" i="4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AO711" i="4"/>
  <c r="AU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H53" i="4"/>
  <c r="AF53" i="4"/>
  <c r="AK53" i="4"/>
  <c r="AI904" i="4"/>
  <c r="AF904" i="4"/>
  <c r="AG904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X968" i="4"/>
  <c r="Y968" i="4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C888" i="4"/>
  <c r="Z888" i="4"/>
  <c r="AL888" i="4" s="1"/>
  <c r="AB888" i="4"/>
  <c r="AN888" i="4" s="1"/>
  <c r="AD888" i="4"/>
  <c r="AP888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AP69" i="4" s="1"/>
  <c r="AV69" i="4" s="1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F148" i="4" l="1"/>
  <c r="AO164" i="4"/>
  <c r="AU164" i="4" s="1"/>
  <c r="AG148" i="4"/>
  <c r="AM163" i="4"/>
  <c r="AS163" i="4" s="1"/>
  <c r="Z148" i="4"/>
  <c r="AC136" i="4"/>
  <c r="AA152" i="4"/>
  <c r="AH997" i="4"/>
  <c r="AA997" i="4"/>
  <c r="AF997" i="4"/>
  <c r="AW997" i="4"/>
  <c r="AC997" i="4"/>
  <c r="AG997" i="4"/>
  <c r="AB997" i="4"/>
  <c r="AN997" i="4" s="1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M948" i="4" s="1"/>
  <c r="AS948" i="4"/>
  <c r="AH948" i="4"/>
  <c r="Z948" i="4"/>
  <c r="AL948" i="4" s="1"/>
  <c r="AF948" i="4"/>
  <c r="AE948" i="4"/>
  <c r="AV948" i="4"/>
  <c r="AC948" i="4"/>
  <c r="AO948" i="4" s="1"/>
  <c r="AJ948" i="4"/>
  <c r="AI888" i="4"/>
  <c r="AG888" i="4"/>
  <c r="AM888" i="4" s="1"/>
  <c r="AO88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P781" i="4" s="1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M769" i="4" s="1"/>
  <c r="AS769" i="4" s="1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AK972" i="4" s="1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P983" i="4" s="1"/>
  <c r="AB983" i="4"/>
  <c r="AN983" i="4" s="1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N984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L835" i="4" s="1"/>
  <c r="AR835" i="4" s="1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Q513" i="4" s="1"/>
  <c r="AW513" i="4" s="1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O180" i="4" s="1"/>
  <c r="AU180" i="4" s="1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L842" i="4" s="1"/>
  <c r="AR842" i="4" s="1"/>
  <c r="D842" i="4" s="1"/>
  <c r="H842" i="4" s="1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666" i="4" s="1"/>
  <c r="AT666" i="4" s="1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E660" i="4"/>
  <c r="I660" i="4" s="1"/>
  <c r="AG664" i="4"/>
  <c r="AH664" i="4"/>
  <c r="AE664" i="4"/>
  <c r="AJ664" i="4"/>
  <c r="AF664" i="4"/>
  <c r="Z664" i="4"/>
  <c r="AL664" i="4" s="1"/>
  <c r="AR664" i="4" s="1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T962" i="4"/>
  <c r="AS962" i="4"/>
  <c r="AA962" i="4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O826" i="4" s="1"/>
  <c r="AU826" i="4" s="1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Q917" i="4"/>
  <c r="AL917" i="4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N17" i="4" s="1"/>
  <c r="AT17" i="4" s="1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O917" i="4"/>
  <c r="AN917" i="4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L176" i="4" s="1"/>
  <c r="AR176" i="4" s="1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P917" i="4"/>
  <c r="AM917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N71" i="4" s="1"/>
  <c r="AT71" i="4" s="1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AQ35" i="4" s="1"/>
  <c r="AW35" i="4" s="1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E43" i="4"/>
  <c r="AD43" i="4"/>
  <c r="AP43" i="4" s="1"/>
  <c r="AV43" i="4" s="1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152" i="4" l="1"/>
  <c r="AV152" i="4" s="1"/>
  <c r="AQ152" i="4"/>
  <c r="AW152" i="4" s="1"/>
  <c r="AN571" i="4"/>
  <c r="AT571" i="4" s="1"/>
  <c r="AL731" i="4"/>
  <c r="AR731" i="4" s="1"/>
  <c r="AN762" i="4"/>
  <c r="AT762" i="4" s="1"/>
  <c r="AQ611" i="4"/>
  <c r="AW611" i="4" s="1"/>
  <c r="AI715" i="4"/>
  <c r="AL783" i="4"/>
  <c r="AR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Q295" i="4" s="1"/>
  <c r="AW295" i="4" s="1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31" i="4" s="1"/>
  <c r="AS731" i="4" s="1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O809" i="4" s="1"/>
  <c r="AU809" i="4" s="1"/>
  <c r="AQ890" i="4"/>
  <c r="AO924" i="4"/>
  <c r="AK847" i="4"/>
  <c r="AQ847" i="4" s="1"/>
  <c r="AW847" i="4" s="1"/>
  <c r="AN877" i="4"/>
  <c r="AM962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N958" i="4" s="1"/>
  <c r="AV958" i="4"/>
  <c r="AW958" i="4"/>
  <c r="AF958" i="4"/>
  <c r="AA958" i="4"/>
  <c r="AU958" i="4"/>
  <c r="AS958" i="4"/>
  <c r="AI958" i="4"/>
  <c r="AC958" i="4"/>
  <c r="AD958" i="4"/>
  <c r="AP958" i="4" s="1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AP71" i="4"/>
  <c r="AV71" i="4" s="1"/>
  <c r="AL71" i="4"/>
  <c r="AR71" i="4" s="1"/>
  <c r="G71" i="4" s="1"/>
  <c r="AP107" i="4"/>
  <c r="AV107" i="4" s="1"/>
  <c r="AL118" i="4"/>
  <c r="AR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D136" i="4"/>
  <c r="H136" i="4" s="1"/>
  <c r="F136" i="4"/>
  <c r="J136" i="4" s="1"/>
  <c r="G136" i="4"/>
  <c r="E136" i="4"/>
  <c r="I136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AM459" i="4" s="1"/>
  <c r="AS459" i="4" s="1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O302" i="4" s="1"/>
  <c r="AU302" i="4" s="1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L849" i="4" s="1"/>
  <c r="AR849" i="4" s="1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Q749" i="4" s="1"/>
  <c r="AW749" i="4" s="1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AO849" i="4" s="1"/>
  <c r="AU849" i="4" s="1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Q444" i="4" s="1"/>
  <c r="AW444" i="4" s="1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M390" i="4" s="1"/>
  <c r="AS390" i="4" s="1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A906" i="4"/>
  <c r="AC906" i="4"/>
  <c r="AG909" i="4"/>
  <c r="AC246" i="4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Q619" i="4" s="1"/>
  <c r="AW619" i="4" s="1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P224" i="4" s="1"/>
  <c r="AV224" i="4" s="1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M370" i="4" s="1"/>
  <c r="AS370" i="4" s="1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P822" i="4" s="1"/>
  <c r="AV822" i="4" s="1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O968" i="4"/>
  <c r="AN968" i="4"/>
  <c r="AA7" i="4"/>
  <c r="AM7" i="4" s="1"/>
  <c r="AS7" i="4" s="1"/>
  <c r="AD7" i="4"/>
  <c r="AP7" i="4" s="1"/>
  <c r="AV7" i="4" s="1"/>
  <c r="AE42" i="4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388" i="4"/>
  <c r="J388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O313" i="4"/>
  <c r="AU313" i="4" s="1"/>
  <c r="AN371" i="4"/>
  <c r="AT371" i="4" s="1"/>
  <c r="AD277" i="4"/>
  <c r="AB277" i="4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355" i="10"/>
  <c r="D867" i="10"/>
  <c r="D993" i="10"/>
  <c r="D508" i="10"/>
  <c r="D366" i="10"/>
  <c r="D744" i="10"/>
  <c r="D335" i="10"/>
  <c r="D916" i="10"/>
  <c r="D821" i="10"/>
  <c r="D567" i="10"/>
  <c r="D466" i="10"/>
  <c r="D687" i="10"/>
  <c r="D780" i="10"/>
  <c r="D866" i="10"/>
  <c r="D800" i="10"/>
  <c r="D634" i="10"/>
  <c r="D891" i="10"/>
  <c r="D835" i="10"/>
  <c r="D474" i="10"/>
  <c r="D855" i="10"/>
  <c r="D234" i="10"/>
  <c r="D748" i="10"/>
  <c r="D393" i="10"/>
  <c r="D728" i="10"/>
  <c r="D845" i="10"/>
  <c r="D574" i="10"/>
  <c r="D823" i="10"/>
  <c r="D677" i="10"/>
  <c r="D737" i="10"/>
  <c r="D590" i="10"/>
  <c r="D336" i="10"/>
  <c r="D978" i="10"/>
  <c r="D979" i="10"/>
  <c r="D536" i="10"/>
  <c r="D981" i="10"/>
  <c r="D598" i="10"/>
  <c r="D422" i="10"/>
  <c r="D660" i="10"/>
  <c r="D405" i="10"/>
  <c r="D532" i="10"/>
  <c r="D458" i="10"/>
  <c r="D467" i="10"/>
  <c r="D700" i="10"/>
  <c r="D506" i="10"/>
  <c r="D403" i="10"/>
  <c r="D530" i="10"/>
  <c r="D290" i="10"/>
  <c r="D662" i="10"/>
  <c r="D270" i="10"/>
  <c r="D514" i="10"/>
  <c r="D476" i="10"/>
  <c r="D389" i="10"/>
  <c r="D816" i="10"/>
  <c r="D513" i="10"/>
  <c r="D558" i="10"/>
  <c r="D379" i="10"/>
  <c r="D688" i="10"/>
  <c r="D595" i="10"/>
  <c r="D435" i="10"/>
  <c r="D868" i="10"/>
  <c r="D969" i="10"/>
  <c r="D653" i="10"/>
  <c r="D910" i="10"/>
  <c r="D933" i="10"/>
  <c r="D827" i="10"/>
  <c r="D936" i="10"/>
  <c r="D784" i="10"/>
  <c r="D683" i="10"/>
  <c r="D439" i="10"/>
  <c r="D952" i="10"/>
  <c r="D434" i="10"/>
  <c r="D378" i="10"/>
  <c r="D359" i="10"/>
  <c r="D250" i="10"/>
  <c r="D460" i="10"/>
  <c r="D507" i="10"/>
  <c r="D714" i="10"/>
  <c r="D286" i="10"/>
  <c r="D238" i="10"/>
  <c r="D288" i="10"/>
  <c r="D697" i="10"/>
  <c r="D299" i="10"/>
  <c r="D321" i="10"/>
  <c r="D330" i="10"/>
  <c r="D994" i="10"/>
  <c r="D964" i="10"/>
  <c r="D694" i="10"/>
  <c r="D416" i="10"/>
  <c r="D607" i="10"/>
  <c r="D580" i="10"/>
  <c r="D314" i="10"/>
  <c r="D851" i="10"/>
  <c r="D312" i="10"/>
  <c r="D365" i="10"/>
  <c r="D807" i="10"/>
  <c r="D594" i="10"/>
  <c r="D948" i="10"/>
  <c r="D352" i="10"/>
  <c r="D430" i="10"/>
  <c r="D838" i="10"/>
  <c r="D525" i="10"/>
  <c r="D654" i="10"/>
  <c r="D267" i="10"/>
  <c r="D996" i="10"/>
  <c r="D973" i="10"/>
  <c r="D390" i="10"/>
  <c r="D768" i="10"/>
  <c r="D886" i="10"/>
  <c r="D431" i="10"/>
  <c r="D294" i="10"/>
  <c r="D489" i="10"/>
  <c r="D586" i="10"/>
  <c r="D576" i="10"/>
  <c r="D947" i="10"/>
  <c r="D751" i="10"/>
  <c r="D592" i="10"/>
  <c r="D500" i="10"/>
  <c r="D614" i="10"/>
  <c r="D746" i="10"/>
  <c r="D375" i="10"/>
  <c r="D326" i="10"/>
  <c r="D277" i="10"/>
  <c r="D930" i="10"/>
  <c r="D817" i="10"/>
  <c r="D348" i="10"/>
  <c r="D369" i="10"/>
  <c r="D269" i="10"/>
  <c r="D364" i="10"/>
  <c r="D324" i="10"/>
  <c r="D781" i="10"/>
  <c r="D529" i="10"/>
  <c r="D982" i="10"/>
  <c r="D908" i="10"/>
  <c r="D523" i="10"/>
  <c r="D302" i="10"/>
  <c r="D527" i="10"/>
  <c r="D729" i="10"/>
  <c r="D797" i="10"/>
  <c r="D327" i="10"/>
  <c r="D932" i="10"/>
  <c r="D812" i="10"/>
  <c r="D924" i="10"/>
  <c r="D599" i="10"/>
  <c r="D810" i="10"/>
  <c r="D394" i="10"/>
  <c r="D323" i="10"/>
  <c r="D612" i="10"/>
  <c r="D380" i="10"/>
  <c r="D553" i="10"/>
  <c r="D296" i="10"/>
  <c r="D713" i="10"/>
  <c r="D539" i="10"/>
  <c r="D556" i="10"/>
  <c r="D451" i="10"/>
  <c r="D846" i="10"/>
  <c r="D841" i="10"/>
  <c r="D809" i="10"/>
  <c r="D300" i="10"/>
  <c r="D818" i="10"/>
  <c r="D881" i="10"/>
  <c r="D2" i="10"/>
  <c r="D517" i="10"/>
  <c r="D965" i="10"/>
  <c r="D648" i="10"/>
  <c r="D857" i="10"/>
  <c r="D898" i="10"/>
  <c r="D734" i="10"/>
  <c r="D750" i="10"/>
  <c r="D991" i="10"/>
  <c r="D968" i="10"/>
  <c r="D619" i="10"/>
  <c r="D950" i="10"/>
  <c r="D962" i="10"/>
  <c r="D997" i="10"/>
  <c r="D704" i="10"/>
  <c r="D571" i="10"/>
  <c r="D331" i="10"/>
  <c r="D854" i="10"/>
  <c r="D509" i="10"/>
  <c r="D537" i="10"/>
  <c r="D307" i="10"/>
  <c r="D782" i="10"/>
  <c r="D760" i="10"/>
  <c r="D914" i="10"/>
  <c r="D317" i="10"/>
  <c r="D849" i="10"/>
  <c r="D332" i="10"/>
  <c r="D738" i="10"/>
  <c r="D496" i="10"/>
  <c r="D487" i="10"/>
  <c r="D789" i="10"/>
  <c r="D428" i="10"/>
  <c r="D663" i="10"/>
  <c r="D970" i="10"/>
  <c r="D604" i="10"/>
  <c r="D452" i="10"/>
  <c r="D686" i="10"/>
  <c r="D894" i="10"/>
  <c r="D477" i="10"/>
  <c r="D649" i="10"/>
  <c r="D878" i="10"/>
  <c r="D358" i="10"/>
  <c r="D281" i="10"/>
  <c r="D811" i="10"/>
  <c r="D573" i="10"/>
  <c r="D1001" i="10"/>
  <c r="D940" i="10"/>
  <c r="D995" i="10"/>
  <c r="D425" i="10"/>
  <c r="D620" i="10"/>
  <c r="D905" i="10"/>
  <c r="D977" i="10"/>
  <c r="D696" i="10"/>
  <c r="D980" i="10"/>
  <c r="D239" i="10"/>
  <c r="D711" i="10"/>
  <c r="D256" i="10"/>
  <c r="D693" i="10"/>
  <c r="D815" i="10"/>
  <c r="D631" i="10"/>
  <c r="D820" i="10"/>
  <c r="D776" i="10"/>
  <c r="D371" i="10"/>
  <c r="D343" i="10"/>
  <c r="D265" i="10"/>
  <c r="D511" i="10"/>
  <c r="D641" i="10"/>
  <c r="D469" i="10"/>
  <c r="D831" i="10"/>
  <c r="D404" i="10"/>
  <c r="D459" i="10"/>
  <c r="D989" i="10"/>
  <c r="D764" i="10"/>
  <c r="D462" i="10"/>
  <c r="D949" i="10"/>
  <c r="D896" i="10"/>
  <c r="D946" i="10"/>
  <c r="D360" i="10"/>
  <c r="D763" i="10"/>
  <c r="D373" i="10"/>
  <c r="D645" i="10"/>
  <c r="D316" i="10"/>
  <c r="D249" i="10"/>
  <c r="D927" i="10"/>
  <c r="D957" i="10"/>
  <c r="D518" i="10"/>
  <c r="D442" i="10"/>
  <c r="D658" i="10"/>
  <c r="D482" i="10"/>
  <c r="D280" i="10"/>
  <c r="D443" i="10"/>
  <c r="D436" i="10"/>
  <c r="D691" i="10"/>
  <c r="D446" i="10"/>
  <c r="D675" i="10"/>
  <c r="D676" i="10"/>
  <c r="D351" i="10"/>
  <c r="D630" i="10"/>
  <c r="D448" i="10"/>
  <c r="D837" i="10"/>
  <c r="D388" i="10"/>
  <c r="D754" i="10"/>
  <c r="D545" i="10"/>
  <c r="D770" i="10"/>
  <c r="D524" i="10"/>
  <c r="D747" i="10"/>
  <c r="D367" i="10"/>
  <c r="D624" i="10"/>
  <c r="D305" i="10"/>
  <c r="D670" i="10"/>
  <c r="D588" i="10"/>
  <c r="D271" i="10"/>
  <c r="D484" i="10"/>
  <c r="D333" i="10"/>
  <c r="D328" i="10"/>
  <c r="D522" i="10"/>
  <c r="D406" i="10"/>
  <c r="D883" i="10"/>
  <c r="D633" i="10"/>
  <c r="D445" i="10"/>
  <c r="D642" i="10"/>
  <c r="D865" i="10"/>
  <c r="D415" i="10"/>
  <c r="D872" i="10"/>
  <c r="D463" i="10"/>
  <c r="D301" i="10"/>
  <c r="D725" i="10"/>
  <c r="D449" i="10"/>
  <c r="D803" i="10"/>
  <c r="D689" i="10"/>
  <c r="D772" i="10"/>
  <c r="D732" i="10"/>
  <c r="D278" i="10"/>
  <c r="D385" i="10"/>
  <c r="D904" i="10"/>
  <c r="D268" i="10"/>
  <c r="D258" i="10"/>
  <c r="D504" i="10"/>
  <c r="D765" i="10"/>
  <c r="D475" i="10"/>
  <c r="D534" i="10"/>
  <c r="D549" i="10"/>
  <c r="D717" i="10"/>
  <c r="D465" i="10"/>
  <c r="D813" i="10"/>
  <c r="D667" i="10"/>
  <c r="D386" i="10"/>
  <c r="D454" i="10"/>
  <c r="D918" i="10"/>
  <c r="D739" i="10"/>
  <c r="D627" i="10"/>
  <c r="D255" i="10"/>
  <c r="D309" i="10"/>
  <c r="D723" i="10"/>
  <c r="D919" i="10"/>
  <c r="D752" i="10"/>
  <c r="D679" i="10"/>
  <c r="D497" i="10"/>
  <c r="D875" i="10"/>
  <c r="D912" i="10"/>
  <c r="D577" i="10"/>
  <c r="D913" i="10"/>
  <c r="D639" i="10"/>
  <c r="D499" i="10"/>
  <c r="D440" i="10"/>
  <c r="D664" i="10"/>
  <c r="D341" i="10"/>
  <c r="D287" i="10"/>
  <c r="D282" i="10"/>
  <c r="D880" i="10"/>
  <c r="D259" i="10"/>
  <c r="D608" i="10"/>
  <c r="D829" i="10"/>
  <c r="D272" i="10"/>
  <c r="D470" i="10"/>
  <c r="D705" i="10"/>
  <c r="D758" i="10"/>
  <c r="D408" i="10"/>
  <c r="D966" i="10"/>
  <c r="D361" i="10"/>
  <c r="D917" i="10"/>
  <c r="D572" i="10"/>
  <c r="D295" i="10"/>
  <c r="D377" i="10"/>
  <c r="D260" i="10"/>
  <c r="D731" i="10"/>
  <c r="D706" i="10"/>
  <c r="D257" i="10"/>
  <c r="D684" i="10"/>
  <c r="D646" i="10"/>
  <c r="D959" i="10"/>
  <c r="D703" i="10"/>
  <c r="D308" i="10"/>
  <c r="D610" i="10"/>
  <c r="D863" i="10"/>
  <c r="D391" i="10"/>
  <c r="D685" i="10"/>
  <c r="D533" i="10"/>
  <c r="D922" i="10"/>
  <c r="D485" i="10"/>
  <c r="D242" i="10"/>
  <c r="D456" i="10"/>
  <c r="D673" i="10"/>
  <c r="D505" i="10"/>
  <c r="D464" i="10"/>
  <c r="D628" i="10"/>
  <c r="D814" i="10"/>
  <c r="D767" i="10"/>
  <c r="D839" i="10"/>
  <c r="D876" i="10"/>
  <c r="D740" i="10"/>
  <c r="D830" i="10"/>
  <c r="D559" i="10"/>
  <c r="D542" i="10"/>
  <c r="D954" i="10"/>
  <c r="D902" i="10"/>
  <c r="D526" i="10"/>
  <c r="D597" i="10"/>
  <c r="D707" i="10"/>
  <c r="D438" i="10"/>
  <c r="D424" i="10"/>
  <c r="D345" i="10"/>
  <c r="D279" i="10"/>
  <c r="D985" i="10"/>
  <c r="D420" i="10"/>
  <c r="D410" i="10"/>
  <c r="D521" i="10"/>
  <c r="D722" i="10"/>
  <c r="D368" i="10"/>
  <c r="D603" i="10"/>
  <c r="D387" i="10"/>
  <c r="D692" i="10"/>
  <c r="D362" i="10"/>
  <c r="D236" i="10"/>
  <c r="D877" i="10"/>
  <c r="D473" i="10"/>
  <c r="D561" i="10"/>
  <c r="D486" i="10"/>
  <c r="D926" i="10"/>
  <c r="D925" i="10"/>
  <c r="D920" i="10"/>
  <c r="D659" i="10"/>
  <c r="D998" i="10"/>
  <c r="D457" i="10"/>
  <c r="D672" i="10"/>
  <c r="D852" i="10"/>
  <c r="D432" i="10"/>
  <c r="D939" i="10"/>
  <c r="D805" i="10"/>
  <c r="D787" i="10"/>
  <c r="D801" i="10"/>
  <c r="D601" i="10"/>
  <c r="D718" i="10"/>
  <c r="D870" i="10"/>
  <c r="D566" i="10"/>
  <c r="D531" i="10"/>
  <c r="D273" i="10"/>
  <c r="D873" i="10"/>
  <c r="D941" i="10"/>
  <c r="D637" i="10"/>
  <c r="D494" i="10"/>
  <c r="D276" i="10"/>
  <c r="D967" i="10"/>
  <c r="D974" i="10"/>
  <c r="D890" i="10"/>
  <c r="D955" i="10"/>
  <c r="D640" i="10"/>
  <c r="D444" i="10"/>
  <c r="D712" i="10"/>
  <c r="D859" i="10"/>
  <c r="D616" i="10"/>
  <c r="D235" i="10"/>
  <c r="D605" i="10"/>
  <c r="D412" i="10"/>
  <c r="D887" i="10"/>
  <c r="D318" i="10"/>
  <c r="D745" i="10"/>
  <c r="D528" i="10"/>
  <c r="D417" i="10"/>
  <c r="D596" i="10"/>
  <c r="D788" i="10"/>
  <c r="D593" i="10"/>
  <c r="D421" i="10"/>
  <c r="D196" i="10"/>
  <c r="D609" i="3"/>
  <c r="D826" i="3"/>
  <c r="D493" i="10"/>
  <c r="D124" i="10"/>
  <c r="D715" i="3"/>
  <c r="D476" i="3"/>
  <c r="D168" i="10"/>
  <c r="D34" i="10"/>
  <c r="D769" i="3"/>
  <c r="D543" i="3"/>
  <c r="D861" i="10"/>
  <c r="D71" i="10"/>
  <c r="D1001" i="3"/>
  <c r="D538" i="3"/>
  <c r="D14" i="10"/>
  <c r="D197" i="10"/>
  <c r="D612" i="3"/>
  <c r="D754" i="3"/>
  <c r="D237" i="10"/>
  <c r="D9" i="10"/>
  <c r="D772" i="3"/>
  <c r="D920" i="3"/>
  <c r="D18" i="10"/>
  <c r="D114" i="10"/>
  <c r="D518" i="3"/>
  <c r="D780" i="3"/>
  <c r="D892" i="10"/>
  <c r="D202" i="10"/>
  <c r="D940" i="3"/>
  <c r="D446" i="3"/>
  <c r="D35" i="10"/>
  <c r="D126" i="10"/>
  <c r="D827" i="3"/>
  <c r="D961" i="10"/>
  <c r="D560" i="10"/>
  <c r="D6" i="10"/>
  <c r="D467" i="3"/>
  <c r="D622" i="10"/>
  <c r="D252" i="10"/>
  <c r="D92" i="10"/>
  <c r="D965" i="3"/>
  <c r="D756" i="10"/>
  <c r="D778" i="10"/>
  <c r="D81" i="10"/>
  <c r="D742" i="3"/>
  <c r="D315" i="10"/>
  <c r="D702" i="10"/>
  <c r="D187" i="10"/>
  <c r="D929" i="3"/>
  <c r="D656" i="10"/>
  <c r="D540" i="10"/>
  <c r="D41" i="10"/>
  <c r="D638" i="3"/>
  <c r="D253" i="10"/>
  <c r="D909" i="10"/>
  <c r="D792" i="3"/>
  <c r="D877" i="3"/>
  <c r="D383" i="10"/>
  <c r="D937" i="10"/>
  <c r="D803" i="3"/>
  <c r="D695" i="3"/>
  <c r="D546" i="10"/>
  <c r="D23" i="10"/>
  <c r="D453" i="3"/>
  <c r="D801" i="3"/>
  <c r="D635" i="10"/>
  <c r="D33" i="10"/>
  <c r="D508" i="3"/>
  <c r="D823" i="3"/>
  <c r="D779" i="10"/>
  <c r="D111" i="10"/>
  <c r="D528" i="3"/>
  <c r="D968" i="3"/>
  <c r="D710" i="10"/>
  <c r="D75" i="10"/>
  <c r="D457" i="3"/>
  <c r="D682" i="3"/>
  <c r="D274" i="10"/>
  <c r="D181" i="10"/>
  <c r="D461" i="3"/>
  <c r="D936" i="3"/>
  <c r="D240" i="10"/>
  <c r="D211" i="10"/>
  <c r="D650" i="3"/>
  <c r="D533" i="3"/>
  <c r="D289" i="10"/>
  <c r="D171" i="10"/>
  <c r="D939" i="3"/>
  <c r="D454" i="3"/>
  <c r="D344" i="10"/>
  <c r="D112" i="10"/>
  <c r="D999" i="3"/>
  <c r="D765" i="3"/>
  <c r="D632" i="10"/>
  <c r="D133" i="10"/>
  <c r="D652" i="3"/>
  <c r="D515" i="10"/>
  <c r="D682" i="10"/>
  <c r="D769" i="10"/>
  <c r="D621" i="10"/>
  <c r="D293" i="10"/>
  <c r="D678" i="10"/>
  <c r="D562" i="10"/>
  <c r="D492" i="10"/>
  <c r="D999" i="10"/>
  <c r="D381" i="10"/>
  <c r="D483" i="10"/>
  <c r="D681" i="10"/>
  <c r="D944" i="10"/>
  <c r="D844" i="10"/>
  <c r="D749" i="10"/>
  <c r="D652" i="10"/>
  <c r="D951" i="10"/>
  <c r="D724" i="10"/>
  <c r="D793" i="10"/>
  <c r="D264" i="10"/>
  <c r="D402" i="10"/>
  <c r="D988" i="10"/>
  <c r="D146" i="10"/>
  <c r="D956" i="3"/>
  <c r="D585" i="3"/>
  <c r="D853" i="10"/>
  <c r="D127" i="10"/>
  <c r="D768" i="3"/>
  <c r="D995" i="3"/>
  <c r="D643" i="10"/>
  <c r="D68" i="10"/>
  <c r="D865" i="3"/>
  <c r="D942" i="10"/>
  <c r="D320" i="10"/>
  <c r="D232" i="10"/>
  <c r="D819" i="3"/>
  <c r="D429" i="10"/>
  <c r="D570" i="10"/>
  <c r="D159" i="10"/>
  <c r="D846" i="3"/>
  <c r="D340" i="10"/>
  <c r="D636" i="10"/>
  <c r="D210" i="10"/>
  <c r="D907" i="3"/>
  <c r="D241" i="10"/>
  <c r="D850" i="10"/>
  <c r="D27" i="10"/>
  <c r="D753" i="3"/>
  <c r="D488" i="10"/>
  <c r="D541" i="10"/>
  <c r="D756" i="3"/>
  <c r="D771" i="3"/>
  <c r="D862" i="10"/>
  <c r="D799" i="10"/>
  <c r="D537" i="3"/>
  <c r="D555" i="3"/>
  <c r="D762" i="10"/>
  <c r="D657" i="10"/>
  <c r="D522" i="3"/>
  <c r="D988" i="3"/>
  <c r="D338" i="10"/>
  <c r="D83" i="10"/>
  <c r="D983" i="3"/>
  <c r="D534" i="3"/>
  <c r="D543" i="10"/>
  <c r="D231" i="10"/>
  <c r="D622" i="3"/>
  <c r="D852" i="3"/>
  <c r="D547" i="10"/>
  <c r="D205" i="10"/>
  <c r="D686" i="3"/>
  <c r="D945" i="3"/>
  <c r="D701" i="10"/>
  <c r="D119" i="10"/>
  <c r="D942" i="3"/>
  <c r="D469" i="3"/>
  <c r="D591" i="10"/>
  <c r="D192" i="10"/>
  <c r="D545" i="3"/>
  <c r="D922" i="3"/>
  <c r="D945" i="10"/>
  <c r="D53" i="10"/>
  <c r="D930" i="3"/>
  <c r="D777" i="3"/>
  <c r="D931" i="10"/>
  <c r="D91" i="10"/>
  <c r="D617" i="3"/>
  <c r="D499" i="3"/>
  <c r="D806" i="10"/>
  <c r="D113" i="10"/>
  <c r="D893" i="3"/>
  <c r="D836" i="3"/>
  <c r="D911" i="10"/>
  <c r="D77" i="10"/>
  <c r="D861" i="3"/>
  <c r="D667" i="3"/>
  <c r="D1000" i="10"/>
  <c r="D57" i="10"/>
  <c r="D760" i="3"/>
  <c r="D598" i="3"/>
  <c r="D63" i="10"/>
  <c r="D200" i="10"/>
  <c r="D666" i="3"/>
  <c r="D564" i="3"/>
  <c r="D491" i="10"/>
  <c r="D130" i="10"/>
  <c r="D793" i="3"/>
  <c r="D584" i="3"/>
  <c r="D116" i="10"/>
  <c r="D72" i="10"/>
  <c r="D624" i="3"/>
  <c r="D904" i="3"/>
  <c r="D555" i="10"/>
  <c r="D70" i="10"/>
  <c r="D643" i="3"/>
  <c r="D985" i="3"/>
  <c r="D179" i="10"/>
  <c r="D49" i="10"/>
  <c r="D863" i="3"/>
  <c r="D516" i="10"/>
  <c r="D382" i="10"/>
  <c r="D753" i="10"/>
  <c r="D840" i="10"/>
  <c r="D353" i="10"/>
  <c r="D304" i="10"/>
  <c r="D698" i="10"/>
  <c r="D298" i="10"/>
  <c r="D716" i="10"/>
  <c r="D842" i="10"/>
  <c r="D929" i="10"/>
  <c r="D418" i="10"/>
  <c r="D283" i="10"/>
  <c r="D329" i="10"/>
  <c r="D832" i="10"/>
  <c r="D695" i="10"/>
  <c r="D617" i="10"/>
  <c r="D472" i="10"/>
  <c r="D708" i="10"/>
  <c r="D960" i="10"/>
  <c r="D720" i="10"/>
  <c r="D538" i="10"/>
  <c r="D855" i="3"/>
  <c r="D796" i="3"/>
  <c r="D785" i="10"/>
  <c r="D334" i="10"/>
  <c r="D698" i="3"/>
  <c r="D974" i="3"/>
  <c r="D447" i="10"/>
  <c r="D93" i="10"/>
  <c r="D577" i="3"/>
  <c r="D688" i="3"/>
  <c r="D690" i="10"/>
  <c r="D138" i="10"/>
  <c r="D456" i="3"/>
  <c r="D481" i="3"/>
  <c r="D915" i="10"/>
  <c r="D65" i="10"/>
  <c r="D706" i="3"/>
  <c r="D602" i="3"/>
  <c r="D956" i="10"/>
  <c r="D99" i="10"/>
  <c r="D588" i="3"/>
  <c r="D680" i="3"/>
  <c r="D669" i="10"/>
  <c r="D26" i="10"/>
  <c r="D778" i="3"/>
  <c r="D886" i="3"/>
  <c r="D864" i="10"/>
  <c r="D40" i="10"/>
  <c r="D762" i="3"/>
  <c r="D829" i="3"/>
  <c r="D773" i="10"/>
  <c r="D229" i="10"/>
  <c r="D883" i="3"/>
  <c r="D959" i="3"/>
  <c r="D774" i="10"/>
  <c r="D86" i="10"/>
  <c r="D658" i="3"/>
  <c r="D516" i="3"/>
  <c r="D490" i="10"/>
  <c r="D109" i="10"/>
  <c r="D795" i="3"/>
  <c r="D978" i="3"/>
  <c r="D247" i="10"/>
  <c r="D5" i="10"/>
  <c r="D914" i="3"/>
  <c r="D490" i="3"/>
  <c r="D98" i="10"/>
  <c r="D10" i="10"/>
  <c r="D575" i="3"/>
  <c r="D807" i="3"/>
  <c r="D647" i="10"/>
  <c r="D219" i="10"/>
  <c r="D759" i="3"/>
  <c r="D784" i="3"/>
  <c r="D103" i="10"/>
  <c r="D82" i="10"/>
  <c r="D559" i="3"/>
  <c r="D781" i="3"/>
  <c r="D606" i="10"/>
  <c r="D96" i="10"/>
  <c r="D660" i="3"/>
  <c r="D524" i="3"/>
  <c r="D87" i="10"/>
  <c r="D148" i="10"/>
  <c r="D874" i="3"/>
  <c r="D975" i="3"/>
  <c r="D551" i="10"/>
  <c r="D12" i="10"/>
  <c r="D623" i="3"/>
  <c r="D655" i="3"/>
  <c r="D427" i="10"/>
  <c r="D89" i="10"/>
  <c r="D961" i="3"/>
  <c r="D505" i="3"/>
  <c r="D638" i="10"/>
  <c r="D157" i="10"/>
  <c r="D593" i="3"/>
  <c r="D484" i="3"/>
  <c r="D808" i="10"/>
  <c r="D144" i="10"/>
  <c r="D851" i="3"/>
  <c r="D761" i="3"/>
  <c r="D735" i="10"/>
  <c r="D143" i="10"/>
  <c r="D547" i="3"/>
  <c r="D548" i="3"/>
  <c r="D453" i="10"/>
  <c r="D135" i="10"/>
  <c r="D981" i="3"/>
  <c r="D858" i="10"/>
  <c r="D600" i="10"/>
  <c r="D213" i="10"/>
  <c r="D670" i="3"/>
  <c r="D903" i="10"/>
  <c r="D134" i="10"/>
  <c r="D118" i="10"/>
  <c r="D951" i="3"/>
  <c r="D275" i="10"/>
  <c r="D284" i="10"/>
  <c r="D190" i="10"/>
  <c r="D644" i="3"/>
  <c r="D743" i="10"/>
  <c r="D495" i="10"/>
  <c r="D445" i="3"/>
  <c r="D544" i="3"/>
  <c r="D441" i="10"/>
  <c r="D569" i="10"/>
  <c r="D775" i="10"/>
  <c r="D581" i="10"/>
  <c r="D244" i="10"/>
  <c r="D372" i="10"/>
  <c r="D709" i="10"/>
  <c r="D587" i="10"/>
  <c r="D400" i="10"/>
  <c r="D374" i="10"/>
  <c r="D414" i="10"/>
  <c r="D349" i="10"/>
  <c r="D246" i="10"/>
  <c r="D609" i="10"/>
  <c r="D992" i="10"/>
  <c r="D370" i="10"/>
  <c r="D874" i="10"/>
  <c r="D796" i="10"/>
  <c r="D828" i="10"/>
  <c r="D655" i="10"/>
  <c r="D777" i="10"/>
  <c r="D3" i="10"/>
  <c r="D641" i="3"/>
  <c r="D848" i="3"/>
  <c r="D401" i="10"/>
  <c r="D215" i="10"/>
  <c r="D960" i="3"/>
  <c r="D993" i="3"/>
  <c r="D552" i="10"/>
  <c r="D85" i="10"/>
  <c r="D521" i="3"/>
  <c r="D691" i="3"/>
  <c r="D384" i="10"/>
  <c r="D115" i="10"/>
  <c r="D635" i="3"/>
  <c r="D673" i="3"/>
  <c r="D665" i="10"/>
  <c r="D100" i="10"/>
  <c r="D599" i="3"/>
  <c r="D797" i="3"/>
  <c r="D825" i="10"/>
  <c r="D24" i="10"/>
  <c r="D745" i="3"/>
  <c r="D982" i="3"/>
  <c r="D568" i="10"/>
  <c r="D52" i="10"/>
  <c r="D892" i="3"/>
  <c r="D520" i="3"/>
  <c r="D319" i="10"/>
  <c r="D74" i="10"/>
  <c r="D511" i="3"/>
  <c r="D779" i="3"/>
  <c r="D182" i="10"/>
  <c r="D158" i="10"/>
  <c r="D885" i="3"/>
  <c r="D842" i="3"/>
  <c r="D450" i="10"/>
  <c r="D160" i="10"/>
  <c r="D621" i="3"/>
  <c r="D510" i="3"/>
  <c r="D104" i="10"/>
  <c r="D16" i="10"/>
  <c r="D817" i="3"/>
  <c r="D963" i="3"/>
  <c r="D337" i="10"/>
  <c r="D201" i="10"/>
  <c r="D839" i="3"/>
  <c r="D451" i="3"/>
  <c r="D195" i="10"/>
  <c r="D21" i="10"/>
  <c r="D903" i="3"/>
  <c r="D629" i="3"/>
  <c r="D544" i="10"/>
  <c r="D62" i="10"/>
  <c r="D462" i="3"/>
  <c r="D642" i="3"/>
  <c r="D310" i="10"/>
  <c r="D19" i="10"/>
  <c r="D986" i="3"/>
  <c r="D970" i="3"/>
  <c r="D843" i="10"/>
  <c r="D152" i="10"/>
  <c r="D755" i="3"/>
  <c r="D833" i="10"/>
  <c r="D137" i="10"/>
  <c r="D150" i="10"/>
  <c r="D628" i="3"/>
  <c r="D397" i="10"/>
  <c r="D901" i="10"/>
  <c r="D194" i="10"/>
  <c r="D921" i="3"/>
  <c r="D671" i="10"/>
  <c r="D629" i="10"/>
  <c r="D551" i="3"/>
  <c r="D539" i="3"/>
  <c r="D311" i="10"/>
  <c r="D869" i="10"/>
  <c r="D554" i="3"/>
  <c r="D889" i="3"/>
  <c r="D668" i="10"/>
  <c r="D766" i="10"/>
  <c r="D783" i="3"/>
  <c r="D479" i="3"/>
  <c r="D885" i="10"/>
  <c r="D409" i="10"/>
  <c r="D875" i="3"/>
  <c r="D591" i="3"/>
  <c r="D826" i="10"/>
  <c r="D54" i="10"/>
  <c r="D890" i="3"/>
  <c r="D632" i="3"/>
  <c r="D498" i="10"/>
  <c r="D120" i="10"/>
  <c r="D662" i="3"/>
  <c r="D636" i="3"/>
  <c r="D953" i="10"/>
  <c r="D145" i="10"/>
  <c r="D881" i="3"/>
  <c r="D967" i="3"/>
  <c r="D884" i="10"/>
  <c r="D94" i="10"/>
  <c r="D443" i="3"/>
  <c r="D950" i="3"/>
  <c r="D297" i="10"/>
  <c r="D153" i="10"/>
  <c r="D952" i="3"/>
  <c r="D595" i="3"/>
  <c r="D480" i="3"/>
  <c r="D233" i="10"/>
  <c r="D923" i="3"/>
  <c r="D47" i="10"/>
  <c r="D690" i="3"/>
  <c r="D719" i="10"/>
  <c r="D69" i="10"/>
  <c r="D503" i="3"/>
  <c r="D751" i="3"/>
  <c r="D30" i="10"/>
  <c r="D121" i="10"/>
  <c r="D749" i="3"/>
  <c r="D864" i="3"/>
  <c r="D346" i="10"/>
  <c r="D36" i="10"/>
  <c r="D927" i="3"/>
  <c r="D957" i="3"/>
  <c r="D227" i="10"/>
  <c r="D216" i="10"/>
  <c r="D671" i="3"/>
  <c r="D739" i="3"/>
  <c r="D437" i="10"/>
  <c r="D156" i="10"/>
  <c r="D640" i="3"/>
  <c r="D475" i="3"/>
  <c r="D139" i="10"/>
  <c r="D724" i="3"/>
  <c r="D350" i="3"/>
  <c r="D895" i="10"/>
  <c r="D526" i="3"/>
  <c r="D866" i="3"/>
  <c r="D275" i="3"/>
  <c r="D653" i="3"/>
  <c r="D909" i="3"/>
  <c r="D230" i="10"/>
  <c r="D483" i="3"/>
  <c r="D370" i="3"/>
  <c r="D513" i="3"/>
  <c r="D394" i="3"/>
  <c r="D276" i="3"/>
  <c r="D169" i="10"/>
  <c r="D804" i="3"/>
  <c r="D409" i="3"/>
  <c r="D888" i="10"/>
  <c r="D947" i="3"/>
  <c r="D397" i="3"/>
  <c r="D293" i="3"/>
  <c r="D125" i="10"/>
  <c r="D729" i="3"/>
  <c r="D782" i="3"/>
  <c r="D963" i="10"/>
  <c r="D536" i="3"/>
  <c r="D45" i="10"/>
  <c r="D700" i="3"/>
  <c r="D733" i="10"/>
  <c r="D811" i="3"/>
  <c r="D419" i="3"/>
  <c r="D549" i="3"/>
  <c r="D330" i="3"/>
  <c r="D248" i="10"/>
  <c r="D853" i="3"/>
  <c r="D385" i="3"/>
  <c r="D648" i="3"/>
  <c r="D750" i="3"/>
  <c r="D399" i="10"/>
  <c r="D48" i="10"/>
  <c r="D473" i="3"/>
  <c r="D480" i="10"/>
  <c r="D727" i="3"/>
  <c r="D329" i="3"/>
  <c r="D413" i="10"/>
  <c r="D814" i="3"/>
  <c r="D979" i="3"/>
  <c r="D546" i="3"/>
  <c r="D425" i="3"/>
  <c r="D610" i="3"/>
  <c r="D431" i="3"/>
  <c r="D897" i="10"/>
  <c r="D501" i="3"/>
  <c r="D786" i="3"/>
  <c r="D8" i="10"/>
  <c r="D946" i="3"/>
  <c r="D433" i="3"/>
  <c r="D783" i="10"/>
  <c r="D464" i="3"/>
  <c r="D301" i="3"/>
  <c r="D254" i="3"/>
  <c r="D869" i="3"/>
  <c r="D333" i="3"/>
  <c r="D987" i="10"/>
  <c r="D574" i="3"/>
  <c r="D618" i="3"/>
  <c r="D288" i="3"/>
  <c r="D830" i="3"/>
  <c r="D492" i="3"/>
  <c r="D306" i="3"/>
  <c r="D376" i="10"/>
  <c r="D973" i="3"/>
  <c r="D679" i="3"/>
  <c r="D466" i="3"/>
  <c r="D310" i="3"/>
  <c r="D550" i="3"/>
  <c r="D349" i="3"/>
  <c r="D938" i="10"/>
  <c r="D744" i="3"/>
  <c r="D850" i="3"/>
  <c r="D816" i="3"/>
  <c r="D416" i="3"/>
  <c r="D292" i="3"/>
  <c r="D37" i="10"/>
  <c r="D938" i="3"/>
  <c r="D579" i="3"/>
  <c r="D713" i="3"/>
  <c r="D170" i="10"/>
  <c r="D835" i="3"/>
  <c r="D665" i="3"/>
  <c r="D67" i="10"/>
  <c r="D580" i="3"/>
  <c r="D43" i="10"/>
  <c r="D934" i="10"/>
  <c r="D433" i="10"/>
  <c r="D164" i="10"/>
  <c r="D557" i="3"/>
  <c r="D804" i="10"/>
  <c r="D958" i="10"/>
  <c r="D167" i="10"/>
  <c r="D721" i="3"/>
  <c r="D935" i="10"/>
  <c r="D699" i="10"/>
  <c r="D176" i="10"/>
  <c r="D815" i="3"/>
  <c r="D730" i="10"/>
  <c r="D790" i="10"/>
  <c r="D222" i="10"/>
  <c r="D991" i="3"/>
  <c r="D461" i="10"/>
  <c r="D625" i="10"/>
  <c r="D102" i="10"/>
  <c r="D696" i="3"/>
  <c r="D520" i="10"/>
  <c r="D790" i="3"/>
  <c r="D493" i="3"/>
  <c r="D351" i="3"/>
  <c r="D666" i="10"/>
  <c r="D586" i="3"/>
  <c r="D399" i="3"/>
  <c r="D661" i="3"/>
  <c r="D913" i="3"/>
  <c r="D792" i="10"/>
  <c r="D154" i="10"/>
  <c r="D953" i="3"/>
  <c r="D298" i="3"/>
  <c r="D717" i="3"/>
  <c r="D331" i="3"/>
  <c r="D253" i="3"/>
  <c r="D180" i="10"/>
  <c r="D509" i="3"/>
  <c r="D186" i="10"/>
  <c r="D932" i="3"/>
  <c r="D318" i="3"/>
  <c r="D260" i="3"/>
  <c r="D110" i="10"/>
  <c r="D597" i="3"/>
  <c r="D76" i="10"/>
  <c r="D933" i="3"/>
  <c r="D860" i="3"/>
  <c r="D339" i="3"/>
  <c r="D90" i="10"/>
  <c r="D944" i="3"/>
  <c r="D711" i="3"/>
  <c r="D458" i="3"/>
  <c r="D895" i="3"/>
  <c r="D650" i="10"/>
  <c r="D563" i="3"/>
  <c r="D307" i="3"/>
  <c r="D151" i="10"/>
  <c r="D969" i="3"/>
  <c r="D721" i="10"/>
  <c r="D737" i="3"/>
  <c r="D364" i="3"/>
  <c r="D208" i="10"/>
  <c r="D646" i="3"/>
  <c r="D820" i="3"/>
  <c r="D66" i="10"/>
  <c r="D693" i="3"/>
  <c r="D668" i="3"/>
  <c r="D266" i="10"/>
  <c r="D356" i="10"/>
  <c r="D265" i="3"/>
  <c r="D707" i="3"/>
  <c r="D562" i="3"/>
  <c r="D15" i="10"/>
  <c r="D704" i="3"/>
  <c r="D773" i="3"/>
  <c r="D924" i="3"/>
  <c r="D791" i="3"/>
  <c r="D271" i="3"/>
  <c r="D13" i="10"/>
  <c r="D838" i="3"/>
  <c r="D415" i="3"/>
  <c r="D20" i="10"/>
  <c r="D901" i="3"/>
  <c r="D281" i="3"/>
  <c r="D900" i="10"/>
  <c r="D514" i="3"/>
  <c r="D391" i="3"/>
  <c r="D261" i="10"/>
  <c r="D51" i="10"/>
  <c r="D542" i="3"/>
  <c r="D251" i="10"/>
  <c r="D976" i="3"/>
  <c r="D311" i="3"/>
  <c r="D578" i="10"/>
  <c r="D107" i="10"/>
  <c r="D266" i="3"/>
  <c r="D928" i="3"/>
  <c r="D380" i="3"/>
  <c r="D984" i="10"/>
  <c r="D891" i="3"/>
  <c r="D810" i="3"/>
  <c r="D581" i="3"/>
  <c r="D496" i="3"/>
  <c r="D481" i="10"/>
  <c r="D634" i="3"/>
  <c r="D335" i="3"/>
  <c r="D884" i="3"/>
  <c r="D354" i="3"/>
  <c r="D173" i="10"/>
  <c r="D955" i="3"/>
  <c r="D468" i="10"/>
  <c r="D964" i="3"/>
  <c r="D58" i="10"/>
  <c r="D477" i="3"/>
  <c r="D834" i="10"/>
  <c r="D73" i="10"/>
  <c r="D992" i="3"/>
  <c r="D843" i="3"/>
  <c r="D786" i="10"/>
  <c r="D510" i="10"/>
  <c r="D540" i="3"/>
  <c r="D726" i="3"/>
  <c r="D478" i="10"/>
  <c r="D166" i="10"/>
  <c r="D747" i="3"/>
  <c r="D899" i="3"/>
  <c r="D548" i="10"/>
  <c r="D80" i="10"/>
  <c r="D977" i="3"/>
  <c r="D517" i="3"/>
  <c r="D426" i="10"/>
  <c r="D25" i="10"/>
  <c r="D806" i="3"/>
  <c r="D573" i="3"/>
  <c r="D822" i="10"/>
  <c r="D605" i="3"/>
  <c r="D535" i="3"/>
  <c r="D132" i="10"/>
  <c r="D529" i="3"/>
  <c r="D312" i="3"/>
  <c r="D128" i="10"/>
  <c r="D735" i="3"/>
  <c r="D282" i="3"/>
  <c r="D795" i="10"/>
  <c r="D465" i="3"/>
  <c r="D677" i="3"/>
  <c r="D286" i="3"/>
  <c r="D738" i="3"/>
  <c r="D420" i="3"/>
  <c r="D395" i="10"/>
  <c r="D802" i="3"/>
  <c r="D395" i="3"/>
  <c r="D289" i="3"/>
  <c r="D911" i="3"/>
  <c r="D789" i="3"/>
  <c r="D441" i="3"/>
  <c r="D512" i="10"/>
  <c r="D592" i="3"/>
  <c r="D327" i="3"/>
  <c r="D699" i="3"/>
  <c r="D590" i="3"/>
  <c r="D873" i="3"/>
  <c r="D371" i="3"/>
  <c r="D277" i="3"/>
  <c r="D161" i="10"/>
  <c r="D837" i="3"/>
  <c r="D949" i="3"/>
  <c r="D614" i="3"/>
  <c r="D61" i="10"/>
  <c r="D896" i="3"/>
  <c r="D317" i="3"/>
  <c r="D468" i="3"/>
  <c r="D340" i="3"/>
  <c r="D771" i="10"/>
  <c r="D692" i="3"/>
  <c r="D849" i="3"/>
  <c r="D421" i="3"/>
  <c r="D935" i="3"/>
  <c r="D915" i="3"/>
  <c r="D550" i="10"/>
  <c r="D226" i="10"/>
  <c r="D482" i="3"/>
  <c r="D261" i="3"/>
  <c r="D339" i="10"/>
  <c r="D937" i="3"/>
  <c r="D715" i="10"/>
  <c r="D905" i="3"/>
  <c r="D834" i="3"/>
  <c r="D602" i="10"/>
  <c r="D206" i="10"/>
  <c r="D687" i="3"/>
  <c r="D279" i="3"/>
  <c r="D495" i="3"/>
  <c r="D343" i="3"/>
  <c r="D185" i="10"/>
  <c r="D767" i="3"/>
  <c r="D844" i="3"/>
  <c r="D428" i="3"/>
  <c r="D272" i="3"/>
  <c r="D175" i="10"/>
  <c r="D731" i="3"/>
  <c r="D387" i="3"/>
  <c r="D177" i="10"/>
  <c r="D808" i="3"/>
  <c r="D828" i="3"/>
  <c r="D263" i="3"/>
  <c r="D218" i="10"/>
  <c r="D485" i="3"/>
  <c r="D376" i="3"/>
  <c r="D191" i="10"/>
  <c r="D500" i="3"/>
  <c r="D798" i="10"/>
  <c r="D758" i="3"/>
  <c r="D557" i="10"/>
  <c r="D525" i="3"/>
  <c r="D390" i="3"/>
  <c r="D165" i="10"/>
  <c r="D794" i="3"/>
  <c r="D907" i="10"/>
  <c r="D887" i="3"/>
  <c r="D411" i="3"/>
  <c r="D818" i="3"/>
  <c r="D352" i="3"/>
  <c r="D759" i="10"/>
  <c r="D601" i="3"/>
  <c r="D775" i="3"/>
  <c r="D411" i="10"/>
  <c r="D971" i="3"/>
  <c r="D245" i="10"/>
  <c r="D455" i="3"/>
  <c r="D396" i="10"/>
  <c r="D117" i="10"/>
  <c r="D576" i="3"/>
  <c r="D787" i="3"/>
  <c r="D262" i="10"/>
  <c r="D101" i="10"/>
  <c r="D582" i="3"/>
  <c r="D958" i="3"/>
  <c r="D363" i="10"/>
  <c r="D123" i="10"/>
  <c r="D948" i="3"/>
  <c r="D627" i="3"/>
  <c r="D611" i="10"/>
  <c r="D88" i="10"/>
  <c r="D987" i="3"/>
  <c r="D712" i="3"/>
  <c r="D923" i="10"/>
  <c r="D224" i="10"/>
  <c r="D741" i="3"/>
  <c r="D606" i="3"/>
  <c r="D60" i="10"/>
  <c r="D604" i="3"/>
  <c r="D361" i="3"/>
  <c r="D198" i="10"/>
  <c r="D732" i="3"/>
  <c r="D412" i="3"/>
  <c r="D656" i="3"/>
  <c r="D405" i="3"/>
  <c r="D250" i="3"/>
  <c r="D651" i="10"/>
  <c r="D683" i="3"/>
  <c r="D423" i="3"/>
  <c r="D217" i="10"/>
  <c r="D734" i="3"/>
  <c r="D38" i="3"/>
  <c r="D306" i="10"/>
  <c r="D703" i="3"/>
  <c r="D321" i="3"/>
  <c r="D268" i="3"/>
  <c r="D193" i="10"/>
  <c r="D424" i="3"/>
  <c r="D519" i="10"/>
  <c r="D567" i="3"/>
  <c r="D304" i="3"/>
  <c r="D269" i="3"/>
  <c r="D943" i="10"/>
  <c r="D297" i="3"/>
  <c r="D506" i="3"/>
  <c r="D440" i="3"/>
  <c r="D575" i="10"/>
  <c r="D989" i="3"/>
  <c r="D334" i="3"/>
  <c r="D799" i="3"/>
  <c r="D359" i="3"/>
  <c r="D615" i="10"/>
  <c r="D630" i="3"/>
  <c r="D723" i="3"/>
  <c r="D657" i="3"/>
  <c r="D436" i="3"/>
  <c r="D122" i="10"/>
  <c r="D833" i="3"/>
  <c r="D709" i="3"/>
  <c r="D871" i="10"/>
  <c r="D172" i="10"/>
  <c r="D497" i="3"/>
  <c r="D243" i="10"/>
  <c r="D962" i="3"/>
  <c r="D418" i="3"/>
  <c r="D42" i="10"/>
  <c r="D309" i="3"/>
  <c r="D178" i="10"/>
  <c r="D515" i="3"/>
  <c r="D257" i="3"/>
  <c r="D455" i="10"/>
  <c r="D472" i="3"/>
  <c r="D427" i="3"/>
  <c r="D251" i="3"/>
  <c r="D531" i="3"/>
  <c r="D337" i="3"/>
  <c r="D313" i="10"/>
  <c r="D710" i="3"/>
  <c r="D375" i="3"/>
  <c r="D274" i="3"/>
  <c r="D805" i="3"/>
  <c r="D471" i="3"/>
  <c r="D342" i="10"/>
  <c r="D46" i="10"/>
  <c r="D918" i="3"/>
  <c r="D716" i="3"/>
  <c r="D639" i="3"/>
  <c r="D355" i="3"/>
  <c r="D741" i="10"/>
  <c r="D766" i="3"/>
  <c r="D996" i="3"/>
  <c r="D488" i="3"/>
  <c r="D487" i="3"/>
  <c r="D785" i="3"/>
  <c r="D800" i="3"/>
  <c r="D105" i="10"/>
  <c r="D728" i="3"/>
  <c r="D383" i="3"/>
  <c r="D943" i="3"/>
  <c r="D366" i="3"/>
  <c r="D44" i="10"/>
  <c r="D857" i="3"/>
  <c r="D720" i="3"/>
  <c r="D589" i="10"/>
  <c r="D460" i="3"/>
  <c r="D357" i="3"/>
  <c r="D583" i="10"/>
  <c r="D990" i="3"/>
  <c r="D325" i="3"/>
  <c r="D358" i="3"/>
  <c r="D392" i="10"/>
  <c r="D997" i="3"/>
  <c r="D1000" i="3"/>
  <c r="D11" i="10"/>
  <c r="D900" i="3"/>
  <c r="D363" i="3"/>
  <c r="D680" i="10"/>
  <c r="D859" i="3"/>
  <c r="D255" i="3"/>
  <c r="D141" i="10"/>
  <c r="D400" i="3"/>
  <c r="D674" i="10"/>
  <c r="D259" i="3"/>
  <c r="D678" i="3"/>
  <c r="D407" i="10"/>
  <c r="D888" i="3"/>
  <c r="D7" i="10"/>
  <c r="D530" i="3"/>
  <c r="D757" i="10"/>
  <c r="D372" i="3"/>
  <c r="D618" i="10"/>
  <c r="D55" i="10"/>
  <c r="D934" i="3"/>
  <c r="D299" i="3"/>
  <c r="D603" i="3"/>
  <c r="D616" i="3"/>
  <c r="D147" i="10"/>
  <c r="D611" i="3"/>
  <c r="D990" i="10"/>
  <c r="D512" i="3"/>
  <c r="D189" i="10"/>
  <c r="D966" i="3"/>
  <c r="D554" i="10"/>
  <c r="D199" i="10"/>
  <c r="D858" i="3"/>
  <c r="D332" i="3"/>
  <c r="D422" i="3"/>
  <c r="D585" i="10"/>
  <c r="D714" i="3"/>
  <c r="D553" i="3"/>
  <c r="D928" i="10"/>
  <c r="D847" i="10"/>
  <c r="D407" i="3"/>
  <c r="D471" i="10"/>
  <c r="D284" i="3"/>
  <c r="D931" i="3"/>
  <c r="D564" i="10"/>
  <c r="D209" i="10"/>
  <c r="D845" i="3"/>
  <c r="D374" i="3"/>
  <c r="D651" i="3"/>
  <c r="D824" i="10"/>
  <c r="D910" i="3"/>
  <c r="D302" i="3"/>
  <c r="D726" i="10"/>
  <c r="D403" i="3"/>
  <c r="D442" i="3"/>
  <c r="D59" i="10"/>
  <c r="D813" i="3"/>
  <c r="D377" i="3"/>
  <c r="D320" i="3"/>
  <c r="D22" i="10"/>
  <c r="D365" i="3"/>
  <c r="D701" i="3"/>
  <c r="D324" i="3"/>
  <c r="D736" i="10"/>
  <c r="D626" i="10"/>
  <c r="D347" i="3"/>
  <c r="D486" i="3"/>
  <c r="D631" i="3"/>
  <c r="D97" i="10"/>
  <c r="D718" i="3"/>
  <c r="D262" i="3"/>
  <c r="D78" i="10"/>
  <c r="D373" i="3"/>
  <c r="D582" i="10"/>
  <c r="D570" i="3"/>
  <c r="D908" i="3"/>
  <c r="D847" i="3"/>
  <c r="D831" i="3"/>
  <c r="D357" i="10"/>
  <c r="D565" i="10"/>
  <c r="D417" i="3"/>
  <c r="D921" i="10"/>
  <c r="D980" i="3"/>
  <c r="D788" i="3"/>
  <c r="D316" i="3"/>
  <c r="D322" i="3"/>
  <c r="D328" i="3"/>
  <c r="D450" i="3"/>
  <c r="D566" i="3"/>
  <c r="D162" i="10"/>
  <c r="D17" i="10"/>
  <c r="D871" i="3"/>
  <c r="D906" i="10"/>
  <c r="D356" i="3"/>
  <c r="D149" i="10"/>
  <c r="D882" i="3"/>
  <c r="D326" i="3"/>
  <c r="D106" i="10"/>
  <c r="D736" i="3"/>
  <c r="D305" i="3"/>
  <c r="D225" i="10"/>
  <c r="D452" i="3"/>
  <c r="D802" i="10"/>
  <c r="D856" i="10"/>
  <c r="D367" i="3"/>
  <c r="D971" i="10"/>
  <c r="D825" i="3"/>
  <c r="D619" i="3"/>
  <c r="D439" i="3"/>
  <c r="D694" i="3"/>
  <c r="D389" i="3"/>
  <c r="D56" i="10"/>
  <c r="D878" i="3"/>
  <c r="D561" i="3"/>
  <c r="D263" i="10"/>
  <c r="D854" i="3"/>
  <c r="D620" i="3"/>
  <c r="D278" i="3"/>
  <c r="D832" i="3"/>
  <c r="D283" i="3"/>
  <c r="D410" i="3"/>
  <c r="D435" i="3"/>
  <c r="D384" i="3"/>
  <c r="D719" i="3"/>
  <c r="D672" i="3"/>
  <c r="D740" i="3"/>
  <c r="D594" i="3"/>
  <c r="D129" i="10"/>
  <c r="D770" i="3"/>
  <c r="D267" i="3"/>
  <c r="D898" i="3"/>
  <c r="D79" i="10"/>
  <c r="D705" i="3"/>
  <c r="D256" i="3"/>
  <c r="D294" i="3"/>
  <c r="D223" i="10"/>
  <c r="D300" i="3"/>
  <c r="D386" i="3"/>
  <c r="D438" i="3"/>
  <c r="D794" i="10"/>
  <c r="D676" i="3"/>
  <c r="D757" i="3"/>
  <c r="D369" i="3"/>
  <c r="D954" i="3"/>
  <c r="D983" i="10"/>
  <c r="D917" i="3"/>
  <c r="D600" i="3"/>
  <c r="D976" i="10"/>
  <c r="D840" i="3"/>
  <c r="D108" i="10"/>
  <c r="D880" i="3"/>
  <c r="D685" i="3"/>
  <c r="D131" i="10"/>
  <c r="D295" i="3"/>
  <c r="D746" i="3"/>
  <c r="D587" i="3"/>
  <c r="D498" i="3"/>
  <c r="D287" i="3"/>
  <c r="D203" i="10"/>
  <c r="D353" i="3"/>
  <c r="D776" i="3"/>
  <c r="D532" i="3"/>
  <c r="D325" i="10"/>
  <c r="D523" i="3"/>
  <c r="D463" i="3"/>
  <c r="D919" i="3"/>
  <c r="D308" i="3"/>
  <c r="D812" i="3"/>
  <c r="D860" i="10"/>
  <c r="D322" i="10"/>
  <c r="D398" i="3"/>
  <c r="D38" i="10"/>
  <c r="D681" i="3"/>
  <c r="D319" i="3"/>
  <c r="D459" i="3"/>
  <c r="D32" i="10"/>
  <c r="D733" i="3"/>
  <c r="D541" i="3"/>
  <c r="D572" i="3"/>
  <c r="D31" i="10"/>
  <c r="D941" i="3"/>
  <c r="D39" i="3"/>
  <c r="D39" i="10"/>
  <c r="D28" i="10"/>
  <c r="D684" i="3"/>
  <c r="D836" i="10"/>
  <c r="D583" i="3"/>
  <c r="D303" i="10"/>
  <c r="D975" i="10"/>
  <c r="D822" i="3"/>
  <c r="D350" i="10"/>
  <c r="D507" i="3"/>
  <c r="D571" i="3"/>
  <c r="D444" i="3"/>
  <c r="D862" i="3"/>
  <c r="D382" i="3"/>
  <c r="D893" i="10"/>
  <c r="D926" i="3"/>
  <c r="D519" i="3"/>
  <c r="D565" i="3"/>
  <c r="D323" i="3"/>
  <c r="D725" i="3"/>
  <c r="D674" i="3"/>
  <c r="D354" i="10"/>
  <c r="D764" i="3"/>
  <c r="D362" i="3"/>
  <c r="D819" i="10"/>
  <c r="D401" i="3"/>
  <c r="D663" i="3"/>
  <c r="D669" i="3"/>
  <c r="D291" i="3"/>
  <c r="D708" i="3"/>
  <c r="D879" i="3"/>
  <c r="D184" i="10"/>
  <c r="D743" i="3"/>
  <c r="D426" i="3"/>
  <c r="D644" i="10"/>
  <c r="D140" i="10"/>
  <c r="D296" i="3"/>
  <c r="D142" i="10"/>
  <c r="D342" i="3"/>
  <c r="D882" i="10"/>
  <c r="D984" i="3"/>
  <c r="D902" i="3"/>
  <c r="D730" i="3"/>
  <c r="D897" i="3"/>
  <c r="D664" i="3"/>
  <c r="D613" i="3"/>
  <c r="D868" i="3"/>
  <c r="D280" i="3"/>
  <c r="D755" i="10"/>
  <c r="D254" i="10"/>
  <c r="D314" i="3"/>
  <c r="D727" i="10"/>
  <c r="D50" i="10"/>
  <c r="D625" i="3"/>
  <c r="D396" i="3"/>
  <c r="D379" i="3"/>
  <c r="D220" i="10"/>
  <c r="D502" i="3"/>
  <c r="D221" i="10"/>
  <c r="D626" i="3"/>
  <c r="D393" i="3"/>
  <c r="D470" i="3"/>
  <c r="D447" i="3"/>
  <c r="D368" i="3"/>
  <c r="D925" i="3"/>
  <c r="D584" i="10"/>
  <c r="D613" i="10"/>
  <c r="D742" i="10"/>
  <c r="D338" i="3"/>
  <c r="D204" i="10"/>
  <c r="D252" i="3"/>
  <c r="D972" i="3"/>
  <c r="D876" i="3"/>
  <c r="D998" i="3"/>
  <c r="D273" i="3"/>
  <c r="D579" i="10"/>
  <c r="D258" i="3"/>
  <c r="D503" i="10"/>
  <c r="D552" i="3"/>
  <c r="D633" i="3"/>
  <c r="D432" i="3"/>
  <c r="D560" i="3"/>
  <c r="D478" i="3"/>
  <c r="D264" i="3"/>
  <c r="D95" i="10"/>
  <c r="D346" i="3"/>
  <c r="D659" i="3"/>
  <c r="D697" i="3"/>
  <c r="D675" i="3"/>
  <c r="D748" i="3"/>
  <c r="D504" i="3"/>
  <c r="D423" i="10"/>
  <c r="D347" i="10"/>
  <c r="D378" i="3"/>
  <c r="D292" i="10"/>
  <c r="D474" i="3"/>
  <c r="D596" i="3"/>
  <c r="D437" i="3"/>
  <c r="D607" i="3"/>
  <c r="D207" i="10"/>
  <c r="D419" i="10"/>
  <c r="D867" i="3"/>
  <c r="D556" i="3"/>
  <c r="D381" i="3"/>
  <c r="D752" i="3"/>
  <c r="D916" i="3"/>
  <c r="D341" i="3"/>
  <c r="D661" i="10"/>
  <c r="D870" i="3"/>
  <c r="D348" i="3"/>
  <c r="D761" i="10"/>
  <c r="D434" i="3"/>
  <c r="D402" i="3"/>
  <c r="D489" i="3"/>
  <c r="D344" i="3"/>
  <c r="D183" i="10"/>
  <c r="D589" i="3"/>
  <c r="D290" i="3"/>
  <c r="D291" i="10"/>
  <c r="D336" i="3"/>
  <c r="D623" i="10"/>
  <c r="D824" i="3"/>
  <c r="D430" i="3"/>
  <c r="D841" i="3"/>
  <c r="D429" i="3"/>
  <c r="D285" i="10"/>
  <c r="D174" i="10"/>
  <c r="D449" i="3"/>
  <c r="D558" i="3"/>
  <c r="D569" i="3"/>
  <c r="D398" i="10"/>
  <c r="D563" i="10"/>
  <c r="D345" i="3"/>
  <c r="D84" i="10"/>
  <c r="D798" i="3"/>
  <c r="D994" i="3"/>
  <c r="D392" i="3"/>
  <c r="D899" i="10"/>
  <c r="D702" i="3"/>
  <c r="D388" i="3"/>
  <c r="D303" i="3"/>
  <c r="D791" i="10"/>
  <c r="D809" i="3"/>
  <c r="D689" i="3"/>
  <c r="D313" i="3"/>
  <c r="D491" i="3"/>
  <c r="D212" i="10"/>
  <c r="D645" i="3"/>
  <c r="D214" i="10"/>
  <c r="D615" i="3"/>
  <c r="D894" i="3"/>
  <c r="D722" i="3"/>
  <c r="D972" i="10"/>
  <c r="D188" i="10"/>
  <c r="D856" i="3"/>
  <c r="D502" i="10"/>
  <c r="D64" i="10"/>
  <c r="D413" i="3"/>
  <c r="D872" i="3"/>
  <c r="D501" i="10"/>
  <c r="D879" i="10"/>
  <c r="D527" i="3"/>
  <c r="D906" i="3"/>
  <c r="D608" i="3"/>
  <c r="D986" i="10"/>
  <c r="D29" i="10"/>
  <c r="D285" i="3"/>
  <c r="D494" i="3"/>
  <c r="D649" i="3"/>
  <c r="D774" i="3"/>
  <c r="D228" i="10"/>
  <c r="D654" i="3"/>
  <c r="D578" i="3"/>
  <c r="D408" i="3"/>
  <c r="D155" i="10"/>
  <c r="D270" i="3"/>
  <c r="D889" i="10"/>
  <c r="D479" i="10"/>
  <c r="D414" i="3"/>
  <c r="D136" i="10"/>
  <c r="D163" i="10"/>
  <c r="D406" i="3"/>
  <c r="D848" i="10"/>
  <c r="D360" i="3"/>
  <c r="D568" i="3"/>
  <c r="D448" i="3"/>
  <c r="D4" i="10"/>
  <c r="D912" i="3"/>
  <c r="D647" i="3"/>
  <c r="D315" i="3"/>
  <c r="D637" i="3"/>
  <c r="D763" i="3"/>
  <c r="D404" i="3"/>
  <c r="D535" i="10"/>
  <c r="D821" i="3"/>
  <c r="D3" i="3"/>
  <c r="D2" i="3"/>
  <c r="D151" i="3"/>
  <c r="D186" i="3"/>
  <c r="D155" i="3"/>
  <c r="D227" i="3"/>
  <c r="D164" i="3"/>
  <c r="D153" i="3"/>
  <c r="D205" i="3"/>
  <c r="D162" i="3"/>
  <c r="D168" i="3"/>
  <c r="D211" i="3"/>
  <c r="D195" i="3"/>
  <c r="D160" i="3"/>
  <c r="D6" i="3"/>
  <c r="D27" i="3"/>
  <c r="D33" i="3"/>
  <c r="D63" i="3"/>
  <c r="D212" i="3"/>
  <c r="D138" i="3"/>
  <c r="D226" i="3"/>
  <c r="D135" i="3"/>
  <c r="D14" i="3"/>
  <c r="D43" i="3"/>
  <c r="D51" i="3"/>
  <c r="D234" i="3"/>
  <c r="D183" i="3"/>
  <c r="D141" i="3"/>
  <c r="D174" i="3"/>
  <c r="D139" i="3"/>
  <c r="D144" i="3"/>
  <c r="D230" i="3"/>
  <c r="D8" i="3"/>
  <c r="D21" i="3"/>
  <c r="D46" i="3"/>
  <c r="D53" i="3"/>
  <c r="D213" i="3"/>
  <c r="D210" i="3"/>
  <c r="D145" i="3"/>
  <c r="D137" i="3"/>
  <c r="D177" i="3"/>
  <c r="D204" i="3"/>
  <c r="D193" i="3"/>
  <c r="D7" i="3"/>
  <c r="D5" i="3"/>
  <c r="D31" i="3"/>
  <c r="D54" i="3"/>
  <c r="D71" i="3"/>
  <c r="D86" i="3"/>
  <c r="D121" i="3"/>
  <c r="D117" i="3"/>
  <c r="D134" i="3"/>
  <c r="D74" i="3"/>
  <c r="D88" i="3"/>
  <c r="D124" i="3"/>
  <c r="D133" i="3"/>
  <c r="D77" i="3"/>
  <c r="D90" i="3"/>
  <c r="D120" i="3"/>
  <c r="D118" i="3"/>
  <c r="D66" i="3"/>
  <c r="D89" i="3"/>
  <c r="D113" i="3"/>
  <c r="D103" i="3"/>
  <c r="D126" i="3"/>
  <c r="D245" i="3"/>
  <c r="D188" i="3"/>
  <c r="D146" i="3"/>
  <c r="D196" i="3"/>
  <c r="D192" i="3"/>
  <c r="D169" i="3"/>
  <c r="D238" i="3"/>
  <c r="D197" i="3"/>
  <c r="D185" i="3"/>
  <c r="D221" i="3"/>
  <c r="D233" i="3"/>
  <c r="D142" i="3"/>
  <c r="D216" i="3"/>
  <c r="D166" i="3"/>
  <c r="D201" i="3"/>
  <c r="D140" i="3"/>
  <c r="D191" i="3"/>
  <c r="D181" i="3"/>
  <c r="D198" i="3"/>
  <c r="D16" i="3"/>
  <c r="D40" i="3"/>
  <c r="D45" i="3"/>
  <c r="D58" i="3"/>
  <c r="D143" i="3"/>
  <c r="D147" i="3"/>
  <c r="D173" i="3"/>
  <c r="D157" i="3"/>
  <c r="D9" i="3"/>
  <c r="D34" i="3"/>
  <c r="D57" i="3"/>
  <c r="D194" i="3"/>
  <c r="D200" i="3"/>
  <c r="D163" i="3"/>
  <c r="D12" i="3"/>
  <c r="D29" i="3"/>
  <c r="D37" i="3"/>
  <c r="D64" i="3"/>
  <c r="D167" i="3"/>
  <c r="D152" i="3"/>
  <c r="D136" i="3"/>
  <c r="D218" i="3"/>
  <c r="D18" i="3"/>
  <c r="D32" i="3"/>
  <c r="D36" i="3"/>
  <c r="D59" i="3"/>
  <c r="D73" i="3"/>
  <c r="D85" i="3"/>
  <c r="D116" i="3"/>
  <c r="D100" i="3"/>
  <c r="D79" i="3"/>
  <c r="D92" i="3"/>
  <c r="D110" i="3"/>
  <c r="D98" i="3"/>
  <c r="D128" i="3"/>
  <c r="D70" i="3"/>
  <c r="D94" i="3"/>
  <c r="D122" i="3"/>
  <c r="D99" i="3"/>
  <c r="D69" i="3"/>
  <c r="D95" i="3"/>
  <c r="D96" i="3"/>
  <c r="D105" i="3"/>
  <c r="D244" i="3"/>
  <c r="D246" i="3"/>
  <c r="D231" i="3"/>
  <c r="D199" i="3"/>
  <c r="D176" i="3"/>
  <c r="D222" i="3"/>
  <c r="D156" i="3"/>
  <c r="D241" i="3"/>
  <c r="D179" i="3"/>
  <c r="D184" i="3"/>
  <c r="D208" i="3"/>
  <c r="D161" i="3"/>
  <c r="D13" i="3"/>
  <c r="D41" i="3"/>
  <c r="D52" i="3"/>
  <c r="D240" i="3"/>
  <c r="D4" i="3"/>
  <c r="D22" i="3"/>
  <c r="D49" i="3"/>
  <c r="D56" i="3"/>
  <c r="D225" i="3"/>
  <c r="D217" i="3"/>
  <c r="D223" i="3"/>
  <c r="D170" i="3"/>
  <c r="D10" i="3"/>
  <c r="D48" i="3"/>
  <c r="D24" i="3"/>
  <c r="D61" i="3"/>
  <c r="D178" i="3"/>
  <c r="D237" i="3"/>
  <c r="D154" i="3"/>
  <c r="D220" i="3"/>
  <c r="D187" i="3"/>
  <c r="D215" i="3"/>
  <c r="D23" i="3"/>
  <c r="D44" i="3"/>
  <c r="D50" i="3"/>
  <c r="D60" i="3"/>
  <c r="D72" i="3"/>
  <c r="D83" i="3"/>
  <c r="D115" i="3"/>
  <c r="D97" i="3"/>
  <c r="D81" i="3"/>
  <c r="D84" i="3"/>
  <c r="D101" i="3"/>
  <c r="D119" i="3"/>
  <c r="D131" i="3"/>
  <c r="D80" i="3"/>
  <c r="D87" i="3"/>
  <c r="D104" i="3"/>
  <c r="D129" i="3"/>
  <c r="D68" i="3"/>
  <c r="D93" i="3"/>
  <c r="D112" i="3"/>
  <c r="D114" i="3"/>
  <c r="D242" i="3"/>
  <c r="D249" i="3"/>
  <c r="D229" i="3"/>
  <c r="D239" i="3"/>
  <c r="D228" i="3"/>
  <c r="D207" i="3"/>
  <c r="D165" i="3"/>
  <c r="D180" i="3"/>
  <c r="D158" i="3"/>
  <c r="D202" i="3"/>
  <c r="D214" i="3"/>
  <c r="D209" i="3"/>
  <c r="D175" i="3"/>
  <c r="D149" i="3"/>
  <c r="D189" i="3"/>
  <c r="D235" i="3"/>
  <c r="D150" i="3"/>
  <c r="D224" i="3"/>
  <c r="D206" i="3"/>
  <c r="D203" i="3"/>
  <c r="D148" i="3"/>
  <c r="D20" i="3"/>
  <c r="D15" i="3"/>
  <c r="D47" i="3"/>
  <c r="D55" i="3"/>
  <c r="D236" i="3"/>
  <c r="D232" i="3"/>
  <c r="D17" i="3"/>
  <c r="D28" i="3"/>
  <c r="D25" i="3"/>
  <c r="D65" i="3"/>
  <c r="D171" i="3"/>
  <c r="D182" i="3"/>
  <c r="D159" i="3"/>
  <c r="D219" i="3"/>
  <c r="D172" i="3"/>
  <c r="D19" i="3"/>
  <c r="D42" i="3"/>
  <c r="D30" i="3"/>
  <c r="D190" i="3"/>
  <c r="D11" i="3"/>
  <c r="D35" i="3"/>
  <c r="D26" i="3"/>
  <c r="D62" i="3"/>
  <c r="D76" i="3"/>
  <c r="D102" i="3"/>
  <c r="D123" i="3"/>
  <c r="D132" i="3"/>
  <c r="D67" i="3"/>
  <c r="D82" i="3"/>
  <c r="D125" i="3"/>
  <c r="D107" i="3"/>
  <c r="D78" i="3"/>
  <c r="D91" i="3"/>
  <c r="D108" i="3"/>
  <c r="D106" i="3"/>
  <c r="D130" i="3"/>
  <c r="D75" i="3"/>
  <c r="D109" i="3"/>
  <c r="D111" i="3"/>
  <c r="D127" i="3"/>
  <c r="D247" i="3"/>
  <c r="D248" i="3"/>
  <c r="D243" i="3"/>
  <c r="AP233" i="4" l="1"/>
  <c r="AV233" i="4" s="1"/>
  <c r="D59" i="4"/>
  <c r="H59" i="4" s="1"/>
  <c r="D245" i="4"/>
  <c r="H245" i="4" s="1"/>
  <c r="AN239" i="4"/>
  <c r="AT239" i="4" s="1"/>
  <c r="AO210" i="4"/>
  <c r="AU210" i="4" s="1"/>
  <c r="H126" i="3"/>
  <c r="F126" i="3"/>
  <c r="I126" i="3"/>
  <c r="J126" i="3"/>
  <c r="K126" i="3"/>
  <c r="H127" i="3"/>
  <c r="J127" i="3"/>
  <c r="I127" i="3"/>
  <c r="K127" i="3"/>
  <c r="F127" i="3"/>
  <c r="K114" i="3"/>
  <c r="J114" i="3"/>
  <c r="H114" i="3"/>
  <c r="F114" i="3"/>
  <c r="I114" i="3"/>
  <c r="F105" i="3"/>
  <c r="J105" i="3"/>
  <c r="K105" i="3"/>
  <c r="H105" i="3"/>
  <c r="I105" i="3"/>
  <c r="J103" i="3"/>
  <c r="F103" i="3"/>
  <c r="H103" i="3"/>
  <c r="I103" i="3"/>
  <c r="K103" i="3"/>
  <c r="F111" i="3"/>
  <c r="H111" i="3"/>
  <c r="J111" i="3"/>
  <c r="K111" i="3"/>
  <c r="I111" i="3"/>
  <c r="J112" i="3"/>
  <c r="K112" i="3"/>
  <c r="I112" i="3"/>
  <c r="H112" i="3"/>
  <c r="F112" i="3"/>
  <c r="H96" i="3"/>
  <c r="F96" i="3"/>
  <c r="K96" i="3"/>
  <c r="I96" i="3"/>
  <c r="J96" i="3"/>
  <c r="I113" i="3"/>
  <c r="J113" i="3"/>
  <c r="H113" i="3"/>
  <c r="F113" i="3"/>
  <c r="K113" i="3"/>
  <c r="I109" i="3"/>
  <c r="F109" i="3"/>
  <c r="J109" i="3"/>
  <c r="K109" i="3"/>
  <c r="H109" i="3"/>
  <c r="H93" i="3"/>
  <c r="F93" i="3"/>
  <c r="I93" i="3"/>
  <c r="J93" i="3"/>
  <c r="K93" i="3"/>
  <c r="H95" i="3"/>
  <c r="K95" i="3"/>
  <c r="I95" i="3"/>
  <c r="J95" i="3"/>
  <c r="F95" i="3"/>
  <c r="F89" i="3"/>
  <c r="J89" i="3"/>
  <c r="I89" i="3"/>
  <c r="H89" i="3"/>
  <c r="K89" i="3"/>
  <c r="H75" i="3"/>
  <c r="K75" i="3"/>
  <c r="I75" i="3"/>
  <c r="J75" i="3"/>
  <c r="F75" i="3"/>
  <c r="I68" i="3"/>
  <c r="K68" i="3"/>
  <c r="F68" i="3"/>
  <c r="J68" i="3"/>
  <c r="H68" i="3"/>
  <c r="I69" i="3"/>
  <c r="J69" i="3"/>
  <c r="K69" i="3"/>
  <c r="F69" i="3"/>
  <c r="H69" i="3"/>
  <c r="J66" i="3"/>
  <c r="I66" i="3"/>
  <c r="F66" i="3"/>
  <c r="H66" i="3"/>
  <c r="K66" i="3"/>
  <c r="K130" i="3"/>
  <c r="H130" i="3"/>
  <c r="F130" i="3"/>
  <c r="I130" i="3"/>
  <c r="J130" i="3"/>
  <c r="F129" i="3"/>
  <c r="K129" i="3"/>
  <c r="J129" i="3"/>
  <c r="H129" i="3"/>
  <c r="I129" i="3"/>
  <c r="I99" i="3"/>
  <c r="F99" i="3"/>
  <c r="K99" i="3"/>
  <c r="H99" i="3"/>
  <c r="J99" i="3"/>
  <c r="K118" i="3"/>
  <c r="F118" i="3"/>
  <c r="H118" i="3"/>
  <c r="I118" i="3"/>
  <c r="J118" i="3"/>
  <c r="H106" i="3"/>
  <c r="F106" i="3"/>
  <c r="K106" i="3"/>
  <c r="I106" i="3"/>
  <c r="J106" i="3"/>
  <c r="I104" i="3"/>
  <c r="F104" i="3"/>
  <c r="J104" i="3"/>
  <c r="K104" i="3"/>
  <c r="H104" i="3"/>
  <c r="K122" i="3"/>
  <c r="F122" i="3"/>
  <c r="H122" i="3"/>
  <c r="I122" i="3"/>
  <c r="J122" i="3"/>
  <c r="I120" i="3"/>
  <c r="K120" i="3"/>
  <c r="H120" i="3"/>
  <c r="J120" i="3"/>
  <c r="F120" i="3"/>
  <c r="J108" i="3"/>
  <c r="F108" i="3"/>
  <c r="K108" i="3"/>
  <c r="I108" i="3"/>
  <c r="H108" i="3"/>
  <c r="K87" i="3"/>
  <c r="I87" i="3"/>
  <c r="F87" i="3"/>
  <c r="J87" i="3"/>
  <c r="H87" i="3"/>
  <c r="J94" i="3"/>
  <c r="K94" i="3"/>
  <c r="I94" i="3"/>
  <c r="F94" i="3"/>
  <c r="H94" i="3"/>
  <c r="H90" i="3"/>
  <c r="I90" i="3"/>
  <c r="K90" i="3"/>
  <c r="J90" i="3"/>
  <c r="F90" i="3"/>
  <c r="F91" i="3"/>
  <c r="H91" i="3"/>
  <c r="J91" i="3"/>
  <c r="I91" i="3"/>
  <c r="K91" i="3"/>
  <c r="J80" i="3"/>
  <c r="K80" i="3"/>
  <c r="F80" i="3"/>
  <c r="I80" i="3"/>
  <c r="H80" i="3"/>
  <c r="J70" i="3"/>
  <c r="K70" i="3"/>
  <c r="F70" i="3"/>
  <c r="I70" i="3"/>
  <c r="H70" i="3"/>
  <c r="H77" i="3"/>
  <c r="K77" i="3"/>
  <c r="I77" i="3"/>
  <c r="F77" i="3"/>
  <c r="J77" i="3"/>
  <c r="K78" i="3"/>
  <c r="H78" i="3"/>
  <c r="F78" i="3"/>
  <c r="I78" i="3"/>
  <c r="J78" i="3"/>
  <c r="I131" i="3"/>
  <c r="H131" i="3"/>
  <c r="J131" i="3"/>
  <c r="K131" i="3"/>
  <c r="F131" i="3"/>
  <c r="J128" i="3"/>
  <c r="H128" i="3"/>
  <c r="I128" i="3"/>
  <c r="F128" i="3"/>
  <c r="K128" i="3"/>
  <c r="J133" i="3"/>
  <c r="F133" i="3"/>
  <c r="I133" i="3"/>
  <c r="H133" i="3"/>
  <c r="K133" i="3"/>
  <c r="I107" i="3"/>
  <c r="J107" i="3"/>
  <c r="H107" i="3"/>
  <c r="F107" i="3"/>
  <c r="K107" i="3"/>
  <c r="J119" i="3"/>
  <c r="H119" i="3"/>
  <c r="I119" i="3"/>
  <c r="K119" i="3"/>
  <c r="F119" i="3"/>
  <c r="H98" i="3"/>
  <c r="K98" i="3"/>
  <c r="I98" i="3"/>
  <c r="J98" i="3"/>
  <c r="F98" i="3"/>
  <c r="J124" i="3"/>
  <c r="F124" i="3"/>
  <c r="H124" i="3"/>
  <c r="I124" i="3"/>
  <c r="K124" i="3"/>
  <c r="F125" i="3"/>
  <c r="H125" i="3"/>
  <c r="K125" i="3"/>
  <c r="I125" i="3"/>
  <c r="J125" i="3"/>
  <c r="H101" i="3"/>
  <c r="J101" i="3"/>
  <c r="I101" i="3"/>
  <c r="K101" i="3"/>
  <c r="F101" i="3"/>
  <c r="K110" i="3"/>
  <c r="J110" i="3"/>
  <c r="F110" i="3"/>
  <c r="H110" i="3"/>
  <c r="I110" i="3"/>
  <c r="H88" i="3"/>
  <c r="K88" i="3"/>
  <c r="I88" i="3"/>
  <c r="J88" i="3"/>
  <c r="F88" i="3"/>
  <c r="F82" i="3"/>
  <c r="I82" i="3"/>
  <c r="J82" i="3"/>
  <c r="K82" i="3"/>
  <c r="H82" i="3"/>
  <c r="H84" i="3"/>
  <c r="J84" i="3"/>
  <c r="I84" i="3"/>
  <c r="K84" i="3"/>
  <c r="F84" i="3"/>
  <c r="I92" i="3"/>
  <c r="F92" i="3"/>
  <c r="K92" i="3"/>
  <c r="H92" i="3"/>
  <c r="J92" i="3"/>
  <c r="K74" i="3"/>
  <c r="H74" i="3"/>
  <c r="J74" i="3"/>
  <c r="I74" i="3"/>
  <c r="F74" i="3"/>
  <c r="H67" i="3"/>
  <c r="I67" i="3"/>
  <c r="K67" i="3"/>
  <c r="J67" i="3"/>
  <c r="F67" i="3"/>
  <c r="I81" i="3"/>
  <c r="J81" i="3"/>
  <c r="F81" i="3"/>
  <c r="H81" i="3"/>
  <c r="K81" i="3"/>
  <c r="F79" i="3"/>
  <c r="K79" i="3"/>
  <c r="J79" i="3"/>
  <c r="I79" i="3"/>
  <c r="H79" i="3"/>
  <c r="I134" i="3"/>
  <c r="J134" i="3"/>
  <c r="K134" i="3"/>
  <c r="F134" i="3"/>
  <c r="H134" i="3"/>
  <c r="F132" i="3"/>
  <c r="J132" i="3"/>
  <c r="K132" i="3"/>
  <c r="I132" i="3"/>
  <c r="H132" i="3"/>
  <c r="I97" i="3"/>
  <c r="F97" i="3"/>
  <c r="K97" i="3"/>
  <c r="H97" i="3"/>
  <c r="J97" i="3"/>
  <c r="F100" i="3"/>
  <c r="J100" i="3"/>
  <c r="I100" i="3"/>
  <c r="H100" i="3"/>
  <c r="K100" i="3"/>
  <c r="F117" i="3"/>
  <c r="I117" i="3"/>
  <c r="H117" i="3"/>
  <c r="J117" i="3"/>
  <c r="K117" i="3"/>
  <c r="F123" i="3"/>
  <c r="K123" i="3"/>
  <c r="H123" i="3"/>
  <c r="I123" i="3"/>
  <c r="J123" i="3"/>
  <c r="H115" i="3"/>
  <c r="F115" i="3"/>
  <c r="K115" i="3"/>
  <c r="J115" i="3"/>
  <c r="I115" i="3"/>
  <c r="K116" i="3"/>
  <c r="I116" i="3"/>
  <c r="H116" i="3"/>
  <c r="F116" i="3"/>
  <c r="J116" i="3"/>
  <c r="I121" i="3"/>
  <c r="K121" i="3"/>
  <c r="F121" i="3"/>
  <c r="H121" i="3"/>
  <c r="J121" i="3"/>
  <c r="J102" i="3"/>
  <c r="I102" i="3"/>
  <c r="F102" i="3"/>
  <c r="H102" i="3"/>
  <c r="K102" i="3"/>
  <c r="I83" i="3"/>
  <c r="F83" i="3"/>
  <c r="J83" i="3"/>
  <c r="H83" i="3"/>
  <c r="K83" i="3"/>
  <c r="H85" i="3"/>
  <c r="F85" i="3"/>
  <c r="I85" i="3"/>
  <c r="J85" i="3"/>
  <c r="K85" i="3"/>
  <c r="F86" i="3"/>
  <c r="H86" i="3"/>
  <c r="K86" i="3"/>
  <c r="I86" i="3"/>
  <c r="J86" i="3"/>
  <c r="H76" i="3"/>
  <c r="K76" i="3"/>
  <c r="F76" i="3"/>
  <c r="I76" i="3"/>
  <c r="J76" i="3"/>
  <c r="K72" i="3"/>
  <c r="I72" i="3"/>
  <c r="J72" i="3"/>
  <c r="H72" i="3"/>
  <c r="F72" i="3"/>
  <c r="F73" i="3"/>
  <c r="I73" i="3"/>
  <c r="K73" i="3"/>
  <c r="H73" i="3"/>
  <c r="J73" i="3"/>
  <c r="F71" i="3"/>
  <c r="J71" i="3"/>
  <c r="H71" i="3"/>
  <c r="I71" i="3"/>
  <c r="K71" i="3"/>
  <c r="F62" i="3"/>
  <c r="J62" i="3"/>
  <c r="I62" i="3"/>
  <c r="K62" i="3"/>
  <c r="H62" i="3"/>
  <c r="J60" i="3"/>
  <c r="H60" i="3"/>
  <c r="K60" i="3"/>
  <c r="I60" i="3"/>
  <c r="F60" i="3"/>
  <c r="K59" i="3"/>
  <c r="J59" i="3"/>
  <c r="H59" i="3"/>
  <c r="I59" i="3"/>
  <c r="F59" i="3"/>
  <c r="I54" i="3"/>
  <c r="J54" i="3"/>
  <c r="F54" i="3"/>
  <c r="H54" i="3"/>
  <c r="K54" i="3"/>
  <c r="I26" i="3"/>
  <c r="K26" i="3"/>
  <c r="F26" i="3"/>
  <c r="J26" i="3"/>
  <c r="H26" i="3"/>
  <c r="K50" i="3"/>
  <c r="F50" i="3"/>
  <c r="H50" i="3"/>
  <c r="J50" i="3"/>
  <c r="I50" i="3"/>
  <c r="K36" i="3"/>
  <c r="I36" i="3"/>
  <c r="H36" i="3"/>
  <c r="J36" i="3"/>
  <c r="F36" i="3"/>
  <c r="J31" i="3"/>
  <c r="H31" i="3"/>
  <c r="F31" i="3"/>
  <c r="I31" i="3"/>
  <c r="K31" i="3"/>
  <c r="I35" i="3"/>
  <c r="H35" i="3"/>
  <c r="K35" i="3"/>
  <c r="J35" i="3"/>
  <c r="F35" i="3"/>
  <c r="K44" i="3"/>
  <c r="I44" i="3"/>
  <c r="H44" i="3"/>
  <c r="J44" i="3"/>
  <c r="F44" i="3"/>
  <c r="J32" i="3"/>
  <c r="I32" i="3"/>
  <c r="F32" i="3"/>
  <c r="K32" i="3"/>
  <c r="H32" i="3"/>
  <c r="F5" i="3"/>
  <c r="I5" i="3"/>
  <c r="J5" i="3"/>
  <c r="H5" i="3"/>
  <c r="K5" i="3"/>
  <c r="I11" i="3"/>
  <c r="F11" i="3"/>
  <c r="J11" i="3"/>
  <c r="K11" i="3"/>
  <c r="H11" i="3"/>
  <c r="K23" i="3"/>
  <c r="I23" i="3"/>
  <c r="F23" i="3"/>
  <c r="J23" i="3"/>
  <c r="H23" i="3"/>
  <c r="I18" i="3"/>
  <c r="H18" i="3"/>
  <c r="J18" i="3"/>
  <c r="K18" i="3"/>
  <c r="F18" i="3"/>
  <c r="F7" i="3"/>
  <c r="I7" i="3"/>
  <c r="K7" i="3"/>
  <c r="H7" i="3"/>
  <c r="J7" i="3"/>
  <c r="K821" i="3"/>
  <c r="F821" i="3"/>
  <c r="H821" i="3"/>
  <c r="I821" i="3"/>
  <c r="J821" i="3"/>
  <c r="J404" i="3"/>
  <c r="I404" i="3"/>
  <c r="K404" i="3"/>
  <c r="H404" i="3"/>
  <c r="F404" i="3"/>
  <c r="H763" i="3"/>
  <c r="K763" i="3"/>
  <c r="I763" i="3"/>
  <c r="J763" i="3"/>
  <c r="F763" i="3"/>
  <c r="F637" i="3"/>
  <c r="J637" i="3"/>
  <c r="K637" i="3"/>
  <c r="H637" i="3"/>
  <c r="I637" i="3"/>
  <c r="I315" i="3"/>
  <c r="K315" i="3"/>
  <c r="J315" i="3"/>
  <c r="F315" i="3"/>
  <c r="H315" i="3"/>
  <c r="K647" i="3"/>
  <c r="I647" i="3"/>
  <c r="J647" i="3"/>
  <c r="F647" i="3"/>
  <c r="H647" i="3"/>
  <c r="J193" i="3"/>
  <c r="I193" i="3"/>
  <c r="K193" i="3"/>
  <c r="H193" i="3"/>
  <c r="F193" i="3"/>
  <c r="H245" i="3"/>
  <c r="K245" i="3"/>
  <c r="J245" i="3"/>
  <c r="F245" i="3"/>
  <c r="I245" i="3"/>
  <c r="H912" i="3"/>
  <c r="J912" i="3"/>
  <c r="F912" i="3"/>
  <c r="I912" i="3"/>
  <c r="K912" i="3"/>
  <c r="J448" i="3"/>
  <c r="H448" i="3"/>
  <c r="K448" i="3"/>
  <c r="F448" i="3"/>
  <c r="I448" i="3"/>
  <c r="H568" i="3"/>
  <c r="F568" i="3"/>
  <c r="K568" i="3"/>
  <c r="J568" i="3"/>
  <c r="I568" i="3"/>
  <c r="H360" i="3"/>
  <c r="K360" i="3"/>
  <c r="F360" i="3"/>
  <c r="I360" i="3"/>
  <c r="J360" i="3"/>
  <c r="H215" i="3"/>
  <c r="J215" i="3"/>
  <c r="F215" i="3"/>
  <c r="K215" i="3"/>
  <c r="I215" i="3"/>
  <c r="J849" i="8"/>
  <c r="K849" i="8"/>
  <c r="J406" i="3"/>
  <c r="H406" i="3"/>
  <c r="F406" i="3"/>
  <c r="K406" i="3"/>
  <c r="I406" i="3"/>
  <c r="I187" i="3"/>
  <c r="K187" i="3"/>
  <c r="F187" i="3"/>
  <c r="J187" i="3"/>
  <c r="H187" i="3"/>
  <c r="I218" i="3"/>
  <c r="J218" i="3"/>
  <c r="F218" i="3"/>
  <c r="K218" i="3"/>
  <c r="H218" i="3"/>
  <c r="K414" i="3"/>
  <c r="F414" i="3"/>
  <c r="I414" i="3"/>
  <c r="J414" i="3"/>
  <c r="H414" i="3"/>
  <c r="K890" i="8"/>
  <c r="J890" i="8"/>
  <c r="F204" i="3"/>
  <c r="I204" i="3"/>
  <c r="K204" i="3"/>
  <c r="H204" i="3"/>
  <c r="J204" i="3"/>
  <c r="I270" i="3"/>
  <c r="J270" i="3"/>
  <c r="F270" i="3"/>
  <c r="K270" i="3"/>
  <c r="H270" i="3"/>
  <c r="H408" i="3"/>
  <c r="J408" i="3"/>
  <c r="F408" i="3"/>
  <c r="I408" i="3"/>
  <c r="K408" i="3"/>
  <c r="J578" i="3"/>
  <c r="K578" i="3"/>
  <c r="H578" i="3"/>
  <c r="I578" i="3"/>
  <c r="F578" i="3"/>
  <c r="H654" i="3"/>
  <c r="K654" i="3"/>
  <c r="J654" i="3"/>
  <c r="I654" i="3"/>
  <c r="F654" i="3"/>
  <c r="K136" i="3"/>
  <c r="I136" i="3"/>
  <c r="F136" i="3"/>
  <c r="H136" i="3"/>
  <c r="J136" i="3"/>
  <c r="K774" i="3"/>
  <c r="I774" i="3"/>
  <c r="J774" i="3"/>
  <c r="F774" i="3"/>
  <c r="H774" i="3"/>
  <c r="K649" i="3"/>
  <c r="H649" i="3"/>
  <c r="F649" i="3"/>
  <c r="I649" i="3"/>
  <c r="J649" i="3"/>
  <c r="K494" i="3"/>
  <c r="F494" i="3"/>
  <c r="H494" i="3"/>
  <c r="J494" i="3"/>
  <c r="I494" i="3"/>
  <c r="H152" i="3"/>
  <c r="K152" i="3"/>
  <c r="F152" i="3"/>
  <c r="J152" i="3"/>
  <c r="I152" i="3"/>
  <c r="K285" i="3"/>
  <c r="I285" i="3"/>
  <c r="H285" i="3"/>
  <c r="F285" i="3"/>
  <c r="J285" i="3"/>
  <c r="K987" i="8"/>
  <c r="J987" i="8"/>
  <c r="I608" i="3"/>
  <c r="F608" i="3"/>
  <c r="K608" i="3"/>
  <c r="J608" i="3"/>
  <c r="H608" i="3"/>
  <c r="I177" i="3"/>
  <c r="H177" i="3"/>
  <c r="K177" i="3"/>
  <c r="J177" i="3"/>
  <c r="F177" i="3"/>
  <c r="H906" i="3"/>
  <c r="I906" i="3"/>
  <c r="J906" i="3"/>
  <c r="K906" i="3"/>
  <c r="F906" i="3"/>
  <c r="H527" i="3"/>
  <c r="F527" i="3"/>
  <c r="K527" i="3"/>
  <c r="I527" i="3"/>
  <c r="J527" i="3"/>
  <c r="J880" i="8"/>
  <c r="K880" i="8"/>
  <c r="K137" i="3"/>
  <c r="J137" i="3"/>
  <c r="I137" i="3"/>
  <c r="F137" i="3"/>
  <c r="H137" i="3"/>
  <c r="J872" i="3"/>
  <c r="I872" i="3"/>
  <c r="K872" i="3"/>
  <c r="F872" i="3"/>
  <c r="H872" i="3"/>
  <c r="H413" i="3"/>
  <c r="J413" i="3"/>
  <c r="F413" i="3"/>
  <c r="I413" i="3"/>
  <c r="K413" i="3"/>
  <c r="H220" i="3"/>
  <c r="K220" i="3"/>
  <c r="J220" i="3"/>
  <c r="I220" i="3"/>
  <c r="F220" i="3"/>
  <c r="I856" i="3"/>
  <c r="K856" i="3"/>
  <c r="J856" i="3"/>
  <c r="F856" i="3"/>
  <c r="H856" i="3"/>
  <c r="F145" i="3"/>
  <c r="I145" i="3"/>
  <c r="K145" i="3"/>
  <c r="H145" i="3"/>
  <c r="J145" i="3"/>
  <c r="J973" i="8"/>
  <c r="K973" i="8"/>
  <c r="F167" i="3"/>
  <c r="K167" i="3"/>
  <c r="H167" i="3"/>
  <c r="I167" i="3"/>
  <c r="J167" i="3"/>
  <c r="J722" i="3"/>
  <c r="F722" i="3"/>
  <c r="H722" i="3"/>
  <c r="K722" i="3"/>
  <c r="I722" i="3"/>
  <c r="K894" i="3"/>
  <c r="F894" i="3"/>
  <c r="J894" i="3"/>
  <c r="H894" i="3"/>
  <c r="I894" i="3"/>
  <c r="I615" i="3"/>
  <c r="J615" i="3"/>
  <c r="F615" i="3"/>
  <c r="K615" i="3"/>
  <c r="H615" i="3"/>
  <c r="F247" i="3"/>
  <c r="K247" i="3"/>
  <c r="J247" i="3"/>
  <c r="H247" i="3"/>
  <c r="I247" i="3"/>
  <c r="F210" i="3"/>
  <c r="K210" i="3"/>
  <c r="H210" i="3"/>
  <c r="I210" i="3"/>
  <c r="J210" i="3"/>
  <c r="F645" i="3"/>
  <c r="J645" i="3"/>
  <c r="H645" i="3"/>
  <c r="K645" i="3"/>
  <c r="I645" i="3"/>
  <c r="J491" i="3"/>
  <c r="I491" i="3"/>
  <c r="K491" i="3"/>
  <c r="H491" i="3"/>
  <c r="F491" i="3"/>
  <c r="J313" i="3"/>
  <c r="F313" i="3"/>
  <c r="I313" i="3"/>
  <c r="H313" i="3"/>
  <c r="K313" i="3"/>
  <c r="K689" i="3"/>
  <c r="F689" i="3"/>
  <c r="J689" i="3"/>
  <c r="I689" i="3"/>
  <c r="H689" i="3"/>
  <c r="K809" i="3"/>
  <c r="F809" i="3"/>
  <c r="H809" i="3"/>
  <c r="J809" i="3"/>
  <c r="I809" i="3"/>
  <c r="J792" i="8"/>
  <c r="K792" i="8"/>
  <c r="J303" i="3"/>
  <c r="K303" i="3"/>
  <c r="I303" i="3"/>
  <c r="F303" i="3"/>
  <c r="H303" i="3"/>
  <c r="F388" i="3"/>
  <c r="K388" i="3"/>
  <c r="H388" i="3"/>
  <c r="J388" i="3"/>
  <c r="I388" i="3"/>
  <c r="I702" i="3"/>
  <c r="F702" i="3"/>
  <c r="K702" i="3"/>
  <c r="J702" i="3"/>
  <c r="H702" i="3"/>
  <c r="J900" i="8"/>
  <c r="K900" i="8"/>
  <c r="H392" i="3"/>
  <c r="K392" i="3"/>
  <c r="I392" i="3"/>
  <c r="F392" i="3"/>
  <c r="J392" i="3"/>
  <c r="I994" i="3"/>
  <c r="H994" i="3"/>
  <c r="J994" i="3"/>
  <c r="F994" i="3"/>
  <c r="K994" i="3"/>
  <c r="F154" i="3"/>
  <c r="H154" i="3"/>
  <c r="K154" i="3"/>
  <c r="J154" i="3"/>
  <c r="I154" i="3"/>
  <c r="K242" i="3"/>
  <c r="J242" i="3"/>
  <c r="F242" i="3"/>
  <c r="I242" i="3"/>
  <c r="H242" i="3"/>
  <c r="J798" i="3"/>
  <c r="K798" i="3"/>
  <c r="I798" i="3"/>
  <c r="H798" i="3"/>
  <c r="F798" i="3"/>
  <c r="H345" i="3"/>
  <c r="J345" i="3"/>
  <c r="F345" i="3"/>
  <c r="I345" i="3"/>
  <c r="K345" i="3"/>
  <c r="K569" i="3"/>
  <c r="H569" i="3"/>
  <c r="J569" i="3"/>
  <c r="I569" i="3"/>
  <c r="F569" i="3"/>
  <c r="I558" i="3"/>
  <c r="K558" i="3"/>
  <c r="H558" i="3"/>
  <c r="J558" i="3"/>
  <c r="F558" i="3"/>
  <c r="F449" i="3"/>
  <c r="J449" i="3"/>
  <c r="K449" i="3"/>
  <c r="H449" i="3"/>
  <c r="I449" i="3"/>
  <c r="J429" i="3"/>
  <c r="I429" i="3"/>
  <c r="H429" i="3"/>
  <c r="F429" i="3"/>
  <c r="K429" i="3"/>
  <c r="I841" i="3"/>
  <c r="K841" i="3"/>
  <c r="J841" i="3"/>
  <c r="F841" i="3"/>
  <c r="H841" i="3"/>
  <c r="H430" i="3"/>
  <c r="J430" i="3"/>
  <c r="K430" i="3"/>
  <c r="F430" i="3"/>
  <c r="I430" i="3"/>
  <c r="J824" i="3"/>
  <c r="K824" i="3"/>
  <c r="I824" i="3"/>
  <c r="H824" i="3"/>
  <c r="F824" i="3"/>
  <c r="I237" i="3"/>
  <c r="F237" i="3"/>
  <c r="J237" i="3"/>
  <c r="K237" i="3"/>
  <c r="H237" i="3"/>
  <c r="I336" i="3"/>
  <c r="K336" i="3"/>
  <c r="H336" i="3"/>
  <c r="F336" i="3"/>
  <c r="J336" i="3"/>
  <c r="F290" i="3"/>
  <c r="I290" i="3"/>
  <c r="H290" i="3"/>
  <c r="J290" i="3"/>
  <c r="K290" i="3"/>
  <c r="H589" i="3"/>
  <c r="I589" i="3"/>
  <c r="F589" i="3"/>
  <c r="J589" i="3"/>
  <c r="K589" i="3"/>
  <c r="I344" i="3"/>
  <c r="K344" i="3"/>
  <c r="H344" i="3"/>
  <c r="F344" i="3"/>
  <c r="J344" i="3"/>
  <c r="J489" i="3"/>
  <c r="F489" i="3"/>
  <c r="I489" i="3"/>
  <c r="H489" i="3"/>
  <c r="K489" i="3"/>
  <c r="H402" i="3"/>
  <c r="J402" i="3"/>
  <c r="I402" i="3"/>
  <c r="K402" i="3"/>
  <c r="F402" i="3"/>
  <c r="K434" i="3"/>
  <c r="J434" i="3"/>
  <c r="H434" i="3"/>
  <c r="I434" i="3"/>
  <c r="F434" i="3"/>
  <c r="J213" i="3"/>
  <c r="F213" i="3"/>
  <c r="I213" i="3"/>
  <c r="K213" i="3"/>
  <c r="H213" i="3"/>
  <c r="J762" i="8"/>
  <c r="K762" i="8"/>
  <c r="F178" i="3"/>
  <c r="J178" i="3"/>
  <c r="H178" i="3"/>
  <c r="K178" i="3"/>
  <c r="I178" i="3"/>
  <c r="J348" i="3"/>
  <c r="F348" i="3"/>
  <c r="K348" i="3"/>
  <c r="I348" i="3"/>
  <c r="H348" i="3"/>
  <c r="H870" i="3"/>
  <c r="J870" i="3"/>
  <c r="K870" i="3"/>
  <c r="F870" i="3"/>
  <c r="I870" i="3"/>
  <c r="H341" i="3"/>
  <c r="J341" i="3"/>
  <c r="K341" i="3"/>
  <c r="I341" i="3"/>
  <c r="F341" i="3"/>
  <c r="F916" i="3"/>
  <c r="I916" i="3"/>
  <c r="H916" i="3"/>
  <c r="K916" i="3"/>
  <c r="J916" i="3"/>
  <c r="K752" i="3"/>
  <c r="J752" i="3"/>
  <c r="H752" i="3"/>
  <c r="I752" i="3"/>
  <c r="F752" i="3"/>
  <c r="F190" i="3"/>
  <c r="K190" i="3"/>
  <c r="H190" i="3"/>
  <c r="I190" i="3"/>
  <c r="J190" i="3"/>
  <c r="J61" i="3"/>
  <c r="K61" i="3"/>
  <c r="I61" i="3"/>
  <c r="H61" i="3"/>
  <c r="F61" i="3"/>
  <c r="J64" i="3"/>
  <c r="F64" i="3"/>
  <c r="I64" i="3"/>
  <c r="K64" i="3"/>
  <c r="H64" i="3"/>
  <c r="F53" i="3"/>
  <c r="K53" i="3"/>
  <c r="J53" i="3"/>
  <c r="H53" i="3"/>
  <c r="I53" i="3"/>
  <c r="K30" i="3"/>
  <c r="H30" i="3"/>
  <c r="I30" i="3"/>
  <c r="J30" i="3"/>
  <c r="F30" i="3"/>
  <c r="J24" i="3"/>
  <c r="F24" i="3"/>
  <c r="H24" i="3"/>
  <c r="I24" i="3"/>
  <c r="K24" i="3"/>
  <c r="J37" i="3"/>
  <c r="F37" i="3"/>
  <c r="K37" i="3"/>
  <c r="I37" i="3"/>
  <c r="H37" i="3"/>
  <c r="K46" i="3"/>
  <c r="H46" i="3"/>
  <c r="J46" i="3"/>
  <c r="F46" i="3"/>
  <c r="I46" i="3"/>
  <c r="J42" i="3"/>
  <c r="H42" i="3"/>
  <c r="F42" i="3"/>
  <c r="K42" i="3"/>
  <c r="I42" i="3"/>
  <c r="J48" i="3"/>
  <c r="F48" i="3"/>
  <c r="I48" i="3"/>
  <c r="H48" i="3"/>
  <c r="K48" i="3"/>
  <c r="F29" i="3"/>
  <c r="K29" i="3"/>
  <c r="J29" i="3"/>
  <c r="I29" i="3"/>
  <c r="H29" i="3"/>
  <c r="I21" i="3"/>
  <c r="K21" i="3"/>
  <c r="H21" i="3"/>
  <c r="F21" i="3"/>
  <c r="J21" i="3"/>
  <c r="J19" i="3"/>
  <c r="F19" i="3"/>
  <c r="I19" i="3"/>
  <c r="H19" i="3"/>
  <c r="K19" i="3"/>
  <c r="H10" i="3"/>
  <c r="J10" i="3"/>
  <c r="K10" i="3"/>
  <c r="F10" i="3"/>
  <c r="I10" i="3"/>
  <c r="F12" i="3"/>
  <c r="I12" i="3"/>
  <c r="K12" i="3"/>
  <c r="H12" i="3"/>
  <c r="J12" i="3"/>
  <c r="F8" i="3"/>
  <c r="J8" i="3"/>
  <c r="K8" i="3"/>
  <c r="I8" i="3"/>
  <c r="H8" i="3"/>
  <c r="I381" i="3"/>
  <c r="J381" i="3"/>
  <c r="F381" i="3"/>
  <c r="H381" i="3"/>
  <c r="K381" i="3"/>
  <c r="K556" i="3"/>
  <c r="F556" i="3"/>
  <c r="I556" i="3"/>
  <c r="J556" i="3"/>
  <c r="H556" i="3"/>
  <c r="I867" i="3"/>
  <c r="H867" i="3"/>
  <c r="K867" i="3"/>
  <c r="F867" i="3"/>
  <c r="J867" i="3"/>
  <c r="H607" i="3"/>
  <c r="K607" i="3"/>
  <c r="I607" i="3"/>
  <c r="J607" i="3"/>
  <c r="F607" i="3"/>
  <c r="I437" i="3"/>
  <c r="H437" i="3"/>
  <c r="F437" i="3"/>
  <c r="J437" i="3"/>
  <c r="K437" i="3"/>
  <c r="J596" i="3"/>
  <c r="H596" i="3"/>
  <c r="K596" i="3"/>
  <c r="I596" i="3"/>
  <c r="F596" i="3"/>
  <c r="J474" i="3"/>
  <c r="F474" i="3"/>
  <c r="I474" i="3"/>
  <c r="H474" i="3"/>
  <c r="K474" i="3"/>
  <c r="I378" i="3"/>
  <c r="K378" i="3"/>
  <c r="F378" i="3"/>
  <c r="J378" i="3"/>
  <c r="H378" i="3"/>
  <c r="J504" i="3"/>
  <c r="I504" i="3"/>
  <c r="K504" i="3"/>
  <c r="H504" i="3"/>
  <c r="F504" i="3"/>
  <c r="I748" i="3"/>
  <c r="F748" i="3"/>
  <c r="J748" i="3"/>
  <c r="K748" i="3"/>
  <c r="H748" i="3"/>
  <c r="K230" i="3"/>
  <c r="F230" i="3"/>
  <c r="I230" i="3"/>
  <c r="H230" i="3"/>
  <c r="J230" i="3"/>
  <c r="K675" i="3"/>
  <c r="H675" i="3"/>
  <c r="F675" i="3"/>
  <c r="I675" i="3"/>
  <c r="J675" i="3"/>
  <c r="I697" i="3"/>
  <c r="F697" i="3"/>
  <c r="K697" i="3"/>
  <c r="J697" i="3"/>
  <c r="H697" i="3"/>
  <c r="I659" i="3"/>
  <c r="H659" i="3"/>
  <c r="F659" i="3"/>
  <c r="K659" i="3"/>
  <c r="J659" i="3"/>
  <c r="J346" i="3"/>
  <c r="K346" i="3"/>
  <c r="F346" i="3"/>
  <c r="H346" i="3"/>
  <c r="I346" i="3"/>
  <c r="I172" i="3"/>
  <c r="J172" i="3"/>
  <c r="H172" i="3"/>
  <c r="K172" i="3"/>
  <c r="F172" i="3"/>
  <c r="I163" i="3"/>
  <c r="H163" i="3"/>
  <c r="J163" i="3"/>
  <c r="K163" i="3"/>
  <c r="F163" i="3"/>
  <c r="J264" i="3"/>
  <c r="F264" i="3"/>
  <c r="H264" i="3"/>
  <c r="K264" i="3"/>
  <c r="I264" i="3"/>
  <c r="H478" i="3"/>
  <c r="J478" i="3"/>
  <c r="I478" i="3"/>
  <c r="K478" i="3"/>
  <c r="F478" i="3"/>
  <c r="J560" i="3"/>
  <c r="K560" i="3"/>
  <c r="F560" i="3"/>
  <c r="H560" i="3"/>
  <c r="I560" i="3"/>
  <c r="J432" i="3"/>
  <c r="I432" i="3"/>
  <c r="K432" i="3"/>
  <c r="F432" i="3"/>
  <c r="H432" i="3"/>
  <c r="H633" i="3"/>
  <c r="J633" i="3"/>
  <c r="I633" i="3"/>
  <c r="K633" i="3"/>
  <c r="F633" i="3"/>
  <c r="H552" i="3"/>
  <c r="K552" i="3"/>
  <c r="I552" i="3"/>
  <c r="F552" i="3"/>
  <c r="J552" i="3"/>
  <c r="H200" i="3"/>
  <c r="K200" i="3"/>
  <c r="F200" i="3"/>
  <c r="I200" i="3"/>
  <c r="J200" i="3"/>
  <c r="F258" i="3"/>
  <c r="J258" i="3"/>
  <c r="H258" i="3"/>
  <c r="I258" i="3"/>
  <c r="K258" i="3"/>
  <c r="I273" i="3"/>
  <c r="J273" i="3"/>
  <c r="F273" i="3"/>
  <c r="K273" i="3"/>
  <c r="H273" i="3"/>
  <c r="I998" i="3"/>
  <c r="K998" i="3"/>
  <c r="F998" i="3"/>
  <c r="J998" i="3"/>
  <c r="H998" i="3"/>
  <c r="I876" i="3"/>
  <c r="J876" i="3"/>
  <c r="H876" i="3"/>
  <c r="K876" i="3"/>
  <c r="F876" i="3"/>
  <c r="F972" i="3"/>
  <c r="I972" i="3"/>
  <c r="K972" i="3"/>
  <c r="J972" i="3"/>
  <c r="H972" i="3"/>
  <c r="K252" i="3"/>
  <c r="H252" i="3"/>
  <c r="I252" i="3"/>
  <c r="F252" i="3"/>
  <c r="J252" i="3"/>
  <c r="K194" i="3"/>
  <c r="F194" i="3"/>
  <c r="H194" i="3"/>
  <c r="I194" i="3"/>
  <c r="J194" i="3"/>
  <c r="K338" i="3"/>
  <c r="J338" i="3"/>
  <c r="F338" i="3"/>
  <c r="I338" i="3"/>
  <c r="H338" i="3"/>
  <c r="K743" i="8"/>
  <c r="J743" i="8"/>
  <c r="I144" i="3"/>
  <c r="H144" i="3"/>
  <c r="K144" i="3"/>
  <c r="F144" i="3"/>
  <c r="J144" i="3"/>
  <c r="K219" i="3"/>
  <c r="F219" i="3"/>
  <c r="J219" i="3"/>
  <c r="I219" i="3"/>
  <c r="H219" i="3"/>
  <c r="J170" i="3"/>
  <c r="F170" i="3"/>
  <c r="K170" i="3"/>
  <c r="I170" i="3"/>
  <c r="H170" i="3"/>
  <c r="K925" i="3"/>
  <c r="I925" i="3"/>
  <c r="J925" i="3"/>
  <c r="F925" i="3"/>
  <c r="H925" i="3"/>
  <c r="I159" i="3"/>
  <c r="J159" i="3"/>
  <c r="H159" i="3"/>
  <c r="K159" i="3"/>
  <c r="F159" i="3"/>
  <c r="K368" i="3"/>
  <c r="H368" i="3"/>
  <c r="J368" i="3"/>
  <c r="F368" i="3"/>
  <c r="I368" i="3"/>
  <c r="J447" i="3"/>
  <c r="F447" i="3"/>
  <c r="H447" i="3"/>
  <c r="K447" i="3"/>
  <c r="I447" i="3"/>
  <c r="K139" i="3"/>
  <c r="H139" i="3"/>
  <c r="F139" i="3"/>
  <c r="J139" i="3"/>
  <c r="I139" i="3"/>
  <c r="I470" i="3"/>
  <c r="K470" i="3"/>
  <c r="J470" i="3"/>
  <c r="H470" i="3"/>
  <c r="F470" i="3"/>
  <c r="I223" i="3"/>
  <c r="J223" i="3"/>
  <c r="H223" i="3"/>
  <c r="K223" i="3"/>
  <c r="F223" i="3"/>
  <c r="K393" i="3"/>
  <c r="F393" i="3"/>
  <c r="J393" i="3"/>
  <c r="H393" i="3"/>
  <c r="I393" i="3"/>
  <c r="K626" i="3"/>
  <c r="F626" i="3"/>
  <c r="I626" i="3"/>
  <c r="H626" i="3"/>
  <c r="J626" i="3"/>
  <c r="F502" i="3"/>
  <c r="I502" i="3"/>
  <c r="J502" i="3"/>
  <c r="H502" i="3"/>
  <c r="K502" i="3"/>
  <c r="I379" i="3"/>
  <c r="K379" i="3"/>
  <c r="F379" i="3"/>
  <c r="H379" i="3"/>
  <c r="J379" i="3"/>
  <c r="J396" i="3"/>
  <c r="F396" i="3"/>
  <c r="I396" i="3"/>
  <c r="K396" i="3"/>
  <c r="H396" i="3"/>
  <c r="J625" i="3"/>
  <c r="F625" i="3"/>
  <c r="K625" i="3"/>
  <c r="I625" i="3"/>
  <c r="H625" i="3"/>
  <c r="K174" i="3"/>
  <c r="H174" i="3"/>
  <c r="J174" i="3"/>
  <c r="I174" i="3"/>
  <c r="F174" i="3"/>
  <c r="K728" i="8"/>
  <c r="J728" i="8"/>
  <c r="F314" i="3"/>
  <c r="K314" i="3"/>
  <c r="I314" i="3"/>
  <c r="H314" i="3"/>
  <c r="J314" i="3"/>
  <c r="J756" i="8"/>
  <c r="K756" i="8"/>
  <c r="F280" i="3"/>
  <c r="J280" i="3"/>
  <c r="K280" i="3"/>
  <c r="I280" i="3"/>
  <c r="H280" i="3"/>
  <c r="H868" i="3"/>
  <c r="K868" i="3"/>
  <c r="F868" i="3"/>
  <c r="I868" i="3"/>
  <c r="J868" i="3"/>
  <c r="I613" i="3"/>
  <c r="K613" i="3"/>
  <c r="H613" i="3"/>
  <c r="F613" i="3"/>
  <c r="J613" i="3"/>
  <c r="K664" i="3"/>
  <c r="J664" i="3"/>
  <c r="H664" i="3"/>
  <c r="I664" i="3"/>
  <c r="F664" i="3"/>
  <c r="J182" i="3"/>
  <c r="K182" i="3"/>
  <c r="F182" i="3"/>
  <c r="I182" i="3"/>
  <c r="H182" i="3"/>
  <c r="I897" i="3"/>
  <c r="H897" i="3"/>
  <c r="F897" i="3"/>
  <c r="K897" i="3"/>
  <c r="J897" i="3"/>
  <c r="K730" i="3"/>
  <c r="F730" i="3"/>
  <c r="I730" i="3"/>
  <c r="J730" i="3"/>
  <c r="H730" i="3"/>
  <c r="F902" i="3"/>
  <c r="J902" i="3"/>
  <c r="H902" i="3"/>
  <c r="I902" i="3"/>
  <c r="K902" i="3"/>
  <c r="H984" i="3"/>
  <c r="K984" i="3"/>
  <c r="F984" i="3"/>
  <c r="I984" i="3"/>
  <c r="J984" i="3"/>
  <c r="J883" i="8"/>
  <c r="K883" i="8"/>
  <c r="I342" i="3"/>
  <c r="H342" i="3"/>
  <c r="K342" i="3"/>
  <c r="F342" i="3"/>
  <c r="J342" i="3"/>
  <c r="K296" i="3"/>
  <c r="H296" i="3"/>
  <c r="J296" i="3"/>
  <c r="I296" i="3"/>
  <c r="F296" i="3"/>
  <c r="K217" i="3"/>
  <c r="F217" i="3"/>
  <c r="J217" i="3"/>
  <c r="I217" i="3"/>
  <c r="H217" i="3"/>
  <c r="J141" i="3"/>
  <c r="I141" i="3"/>
  <c r="H141" i="3"/>
  <c r="F141" i="3"/>
  <c r="K141" i="3"/>
  <c r="J225" i="3"/>
  <c r="K225" i="3"/>
  <c r="F225" i="3"/>
  <c r="I225" i="3"/>
  <c r="H225" i="3"/>
  <c r="F426" i="3"/>
  <c r="J426" i="3"/>
  <c r="H426" i="3"/>
  <c r="I426" i="3"/>
  <c r="K426" i="3"/>
  <c r="H743" i="3"/>
  <c r="K743" i="3"/>
  <c r="J743" i="3"/>
  <c r="I743" i="3"/>
  <c r="F743" i="3"/>
  <c r="F879" i="3"/>
  <c r="K879" i="3"/>
  <c r="J879" i="3"/>
  <c r="I879" i="3"/>
  <c r="H879" i="3"/>
  <c r="I708" i="3"/>
  <c r="F708" i="3"/>
  <c r="K708" i="3"/>
  <c r="H708" i="3"/>
  <c r="J708" i="3"/>
  <c r="J291" i="3"/>
  <c r="F291" i="3"/>
  <c r="I291" i="3"/>
  <c r="H291" i="3"/>
  <c r="K291" i="3"/>
  <c r="H669" i="3"/>
  <c r="J669" i="3"/>
  <c r="F669" i="3"/>
  <c r="I669" i="3"/>
  <c r="K669" i="3"/>
  <c r="I663" i="3"/>
  <c r="K663" i="3"/>
  <c r="J663" i="3"/>
  <c r="F663" i="3"/>
  <c r="H663" i="3"/>
  <c r="K401" i="3"/>
  <c r="H401" i="3"/>
  <c r="J401" i="3"/>
  <c r="F401" i="3"/>
  <c r="I401" i="3"/>
  <c r="K183" i="3"/>
  <c r="H183" i="3"/>
  <c r="I183" i="3"/>
  <c r="F183" i="3"/>
  <c r="J183" i="3"/>
  <c r="J820" i="8"/>
  <c r="K820" i="8"/>
  <c r="F362" i="3"/>
  <c r="I362" i="3"/>
  <c r="H362" i="3"/>
  <c r="K362" i="3"/>
  <c r="J362" i="3"/>
  <c r="J764" i="3"/>
  <c r="I764" i="3"/>
  <c r="K764" i="3"/>
  <c r="F764" i="3"/>
  <c r="H764" i="3"/>
  <c r="I674" i="3"/>
  <c r="J674" i="3"/>
  <c r="K674" i="3"/>
  <c r="F674" i="3"/>
  <c r="H674" i="3"/>
  <c r="J725" i="3"/>
  <c r="I725" i="3"/>
  <c r="F725" i="3"/>
  <c r="H725" i="3"/>
  <c r="K725" i="3"/>
  <c r="F323" i="3"/>
  <c r="I323" i="3"/>
  <c r="H323" i="3"/>
  <c r="K323" i="3"/>
  <c r="J323" i="3"/>
  <c r="H565" i="3"/>
  <c r="J565" i="3"/>
  <c r="I565" i="3"/>
  <c r="K565" i="3"/>
  <c r="F565" i="3"/>
  <c r="I171" i="3"/>
  <c r="F171" i="3"/>
  <c r="K171" i="3"/>
  <c r="H171" i="3"/>
  <c r="J171" i="3"/>
  <c r="F519" i="3"/>
  <c r="H519" i="3"/>
  <c r="K519" i="3"/>
  <c r="J519" i="3"/>
  <c r="I519" i="3"/>
  <c r="F926" i="3"/>
  <c r="I926" i="3"/>
  <c r="K926" i="3"/>
  <c r="J926" i="3"/>
  <c r="H926" i="3"/>
  <c r="K894" i="8"/>
  <c r="J894" i="8"/>
  <c r="I382" i="3"/>
  <c r="F382" i="3"/>
  <c r="H382" i="3"/>
  <c r="K382" i="3"/>
  <c r="J382" i="3"/>
  <c r="I862" i="3"/>
  <c r="J862" i="3"/>
  <c r="F862" i="3"/>
  <c r="H862" i="3"/>
  <c r="K862" i="3"/>
  <c r="I444" i="3"/>
  <c r="J444" i="3"/>
  <c r="F444" i="3"/>
  <c r="H444" i="3"/>
  <c r="K444" i="3"/>
  <c r="I234" i="3"/>
  <c r="J234" i="3"/>
  <c r="F234" i="3"/>
  <c r="K234" i="3"/>
  <c r="H234" i="3"/>
  <c r="K65" i="3"/>
  <c r="F65" i="3"/>
  <c r="J65" i="3"/>
  <c r="I65" i="3"/>
  <c r="H65" i="3"/>
  <c r="H56" i="3"/>
  <c r="J56" i="3"/>
  <c r="I56" i="3"/>
  <c r="F56" i="3"/>
  <c r="K56" i="3"/>
  <c r="J57" i="3"/>
  <c r="I57" i="3"/>
  <c r="F57" i="3"/>
  <c r="H57" i="3"/>
  <c r="K57" i="3"/>
  <c r="F51" i="3"/>
  <c r="J51" i="3"/>
  <c r="K51" i="3"/>
  <c r="I51" i="3"/>
  <c r="H51" i="3"/>
  <c r="H25" i="3"/>
  <c r="J25" i="3"/>
  <c r="F25" i="3"/>
  <c r="I25" i="3"/>
  <c r="K25" i="3"/>
  <c r="K49" i="3"/>
  <c r="I49" i="3"/>
  <c r="H49" i="3"/>
  <c r="J49" i="3"/>
  <c r="F49" i="3"/>
  <c r="K34" i="3"/>
  <c r="F34" i="3"/>
  <c r="H34" i="3"/>
  <c r="J34" i="3"/>
  <c r="I34" i="3"/>
  <c r="K43" i="3"/>
  <c r="J43" i="3"/>
  <c r="H43" i="3"/>
  <c r="F43" i="3"/>
  <c r="I43" i="3"/>
  <c r="H28" i="3"/>
  <c r="I28" i="3"/>
  <c r="K28" i="3"/>
  <c r="J28" i="3"/>
  <c r="F28" i="3"/>
  <c r="K22" i="3"/>
  <c r="J22" i="3"/>
  <c r="H22" i="3"/>
  <c r="F22" i="3"/>
  <c r="I22" i="3"/>
  <c r="I9" i="3"/>
  <c r="K9" i="3"/>
  <c r="J9" i="3"/>
  <c r="H9" i="3"/>
  <c r="F9" i="3"/>
  <c r="J14" i="3"/>
  <c r="K14" i="3"/>
  <c r="H14" i="3"/>
  <c r="I14" i="3"/>
  <c r="F14" i="3"/>
  <c r="H17" i="3"/>
  <c r="F17" i="3"/>
  <c r="I17" i="3"/>
  <c r="K17" i="3"/>
  <c r="J17" i="3"/>
  <c r="I4" i="3"/>
  <c r="J4" i="3"/>
  <c r="K4" i="3"/>
  <c r="F4" i="3"/>
  <c r="H4" i="3"/>
  <c r="J2" i="3"/>
  <c r="F2" i="3"/>
  <c r="H2" i="3"/>
  <c r="K2" i="3"/>
  <c r="I2" i="3"/>
  <c r="K571" i="3"/>
  <c r="F571" i="3"/>
  <c r="H571" i="3"/>
  <c r="I571" i="3"/>
  <c r="J571" i="3"/>
  <c r="K507" i="3"/>
  <c r="F507" i="3"/>
  <c r="J507" i="3"/>
  <c r="H507" i="3"/>
  <c r="I507" i="3"/>
  <c r="I822" i="3"/>
  <c r="F822" i="3"/>
  <c r="H822" i="3"/>
  <c r="K822" i="3"/>
  <c r="J822" i="3"/>
  <c r="J976" i="8"/>
  <c r="K976" i="8"/>
  <c r="K583" i="3"/>
  <c r="H583" i="3"/>
  <c r="F583" i="3"/>
  <c r="J583" i="3"/>
  <c r="I583" i="3"/>
  <c r="I157" i="3"/>
  <c r="J157" i="3"/>
  <c r="F157" i="3"/>
  <c r="H157" i="3"/>
  <c r="K157" i="3"/>
  <c r="K837" i="8"/>
  <c r="J837" i="8"/>
  <c r="I684" i="3"/>
  <c r="K684" i="3"/>
  <c r="H684" i="3"/>
  <c r="F684" i="3"/>
  <c r="J684" i="3"/>
  <c r="F243" i="3"/>
  <c r="I243" i="3"/>
  <c r="K243" i="3"/>
  <c r="H243" i="3"/>
  <c r="J243" i="3"/>
  <c r="F173" i="3"/>
  <c r="K173" i="3"/>
  <c r="J173" i="3"/>
  <c r="H173" i="3"/>
  <c r="I173" i="3"/>
  <c r="F39" i="3"/>
  <c r="K39" i="3"/>
  <c r="I39" i="3"/>
  <c r="J39" i="3"/>
  <c r="H39" i="3"/>
  <c r="K941" i="3"/>
  <c r="H941" i="3"/>
  <c r="I941" i="3"/>
  <c r="F941" i="3"/>
  <c r="J941" i="3"/>
  <c r="K572" i="3"/>
  <c r="J572" i="3"/>
  <c r="F572" i="3"/>
  <c r="H572" i="3"/>
  <c r="I572" i="3"/>
  <c r="I541" i="3"/>
  <c r="J541" i="3"/>
  <c r="K541" i="3"/>
  <c r="F541" i="3"/>
  <c r="H541" i="3"/>
  <c r="K733" i="3"/>
  <c r="F733" i="3"/>
  <c r="H733" i="3"/>
  <c r="J733" i="3"/>
  <c r="I733" i="3"/>
  <c r="I459" i="3"/>
  <c r="H459" i="3"/>
  <c r="J459" i="3"/>
  <c r="K459" i="3"/>
  <c r="F459" i="3"/>
  <c r="K319" i="3"/>
  <c r="H319" i="3"/>
  <c r="I319" i="3"/>
  <c r="F319" i="3"/>
  <c r="J319" i="3"/>
  <c r="H681" i="3"/>
  <c r="K681" i="3"/>
  <c r="F681" i="3"/>
  <c r="I681" i="3"/>
  <c r="J681" i="3"/>
  <c r="I135" i="3"/>
  <c r="K135" i="3"/>
  <c r="J135" i="3"/>
  <c r="F135" i="3"/>
  <c r="H135" i="3"/>
  <c r="F398" i="3"/>
  <c r="I398" i="3"/>
  <c r="K398" i="3"/>
  <c r="H398" i="3"/>
  <c r="J398" i="3"/>
  <c r="J861" i="8"/>
  <c r="K861" i="8"/>
  <c r="F226" i="3"/>
  <c r="K226" i="3"/>
  <c r="I226" i="3"/>
  <c r="J226" i="3"/>
  <c r="H226" i="3"/>
  <c r="H812" i="3"/>
  <c r="F812" i="3"/>
  <c r="K812" i="3"/>
  <c r="J812" i="3"/>
  <c r="I812" i="3"/>
  <c r="I308" i="3"/>
  <c r="F308" i="3"/>
  <c r="K308" i="3"/>
  <c r="H308" i="3"/>
  <c r="J308" i="3"/>
  <c r="F919" i="3"/>
  <c r="K919" i="3"/>
  <c r="H919" i="3"/>
  <c r="J919" i="3"/>
  <c r="I919" i="3"/>
  <c r="I138" i="3"/>
  <c r="K138" i="3"/>
  <c r="J138" i="3"/>
  <c r="H138" i="3"/>
  <c r="F138" i="3"/>
  <c r="I463" i="3"/>
  <c r="F463" i="3"/>
  <c r="J463" i="3"/>
  <c r="K463" i="3"/>
  <c r="H463" i="3"/>
  <c r="I523" i="3"/>
  <c r="J523" i="3"/>
  <c r="K523" i="3"/>
  <c r="F523" i="3"/>
  <c r="H523" i="3"/>
  <c r="I532" i="3"/>
  <c r="J532" i="3"/>
  <c r="F532" i="3"/>
  <c r="K532" i="3"/>
  <c r="H532" i="3"/>
  <c r="I776" i="3"/>
  <c r="K776" i="3"/>
  <c r="H776" i="3"/>
  <c r="F776" i="3"/>
  <c r="J776" i="3"/>
  <c r="J353" i="3"/>
  <c r="F353" i="3"/>
  <c r="H353" i="3"/>
  <c r="K353" i="3"/>
  <c r="I353" i="3"/>
  <c r="K287" i="3"/>
  <c r="I287" i="3"/>
  <c r="H287" i="3"/>
  <c r="F287" i="3"/>
  <c r="J287" i="3"/>
  <c r="J232" i="3"/>
  <c r="I232" i="3"/>
  <c r="H232" i="3"/>
  <c r="K232" i="3"/>
  <c r="F232" i="3"/>
  <c r="I498" i="3"/>
  <c r="J498" i="3"/>
  <c r="F498" i="3"/>
  <c r="K498" i="3"/>
  <c r="H498" i="3"/>
  <c r="F587" i="3"/>
  <c r="H587" i="3"/>
  <c r="I587" i="3"/>
  <c r="J587" i="3"/>
  <c r="K587" i="3"/>
  <c r="F746" i="3"/>
  <c r="H746" i="3"/>
  <c r="J746" i="3"/>
  <c r="I746" i="3"/>
  <c r="K746" i="3"/>
  <c r="J295" i="3"/>
  <c r="F295" i="3"/>
  <c r="I295" i="3"/>
  <c r="K295" i="3"/>
  <c r="H295" i="3"/>
  <c r="H685" i="3"/>
  <c r="J685" i="3"/>
  <c r="K685" i="3"/>
  <c r="I685" i="3"/>
  <c r="F685" i="3"/>
  <c r="I880" i="3"/>
  <c r="H880" i="3"/>
  <c r="K880" i="3"/>
  <c r="F880" i="3"/>
  <c r="J880" i="3"/>
  <c r="K840" i="3"/>
  <c r="F840" i="3"/>
  <c r="I840" i="3"/>
  <c r="J840" i="3"/>
  <c r="H840" i="3"/>
  <c r="J977" i="8"/>
  <c r="K977" i="8"/>
  <c r="K600" i="3"/>
  <c r="J600" i="3"/>
  <c r="H600" i="3"/>
  <c r="F600" i="3"/>
  <c r="I600" i="3"/>
  <c r="H917" i="3"/>
  <c r="K917" i="3"/>
  <c r="J917" i="3"/>
  <c r="F917" i="3"/>
  <c r="I917" i="3"/>
  <c r="J984" i="8"/>
  <c r="K984" i="8"/>
  <c r="K147" i="3"/>
  <c r="F147" i="3"/>
  <c r="I147" i="3"/>
  <c r="J147" i="3"/>
  <c r="H147" i="3"/>
  <c r="J954" i="3"/>
  <c r="I954" i="3"/>
  <c r="F954" i="3"/>
  <c r="H954" i="3"/>
  <c r="K954" i="3"/>
  <c r="J369" i="3"/>
  <c r="H369" i="3"/>
  <c r="K369" i="3"/>
  <c r="I369" i="3"/>
  <c r="F369" i="3"/>
  <c r="F757" i="3"/>
  <c r="J757" i="3"/>
  <c r="I757" i="3"/>
  <c r="K757" i="3"/>
  <c r="H757" i="3"/>
  <c r="J676" i="3"/>
  <c r="H676" i="3"/>
  <c r="I676" i="3"/>
  <c r="K676" i="3"/>
  <c r="F676" i="3"/>
  <c r="J795" i="8"/>
  <c r="K795" i="8"/>
  <c r="J438" i="3"/>
  <c r="K438" i="3"/>
  <c r="F438" i="3"/>
  <c r="I438" i="3"/>
  <c r="H438" i="3"/>
  <c r="H386" i="3"/>
  <c r="F386" i="3"/>
  <c r="I386" i="3"/>
  <c r="K386" i="3"/>
  <c r="J386" i="3"/>
  <c r="K300" i="3"/>
  <c r="F300" i="3"/>
  <c r="I300" i="3"/>
  <c r="H300" i="3"/>
  <c r="J300" i="3"/>
  <c r="K294" i="3"/>
  <c r="H294" i="3"/>
  <c r="F294" i="3"/>
  <c r="I294" i="3"/>
  <c r="J294" i="3"/>
  <c r="I256" i="3"/>
  <c r="F256" i="3"/>
  <c r="J256" i="3"/>
  <c r="K256" i="3"/>
  <c r="H256" i="3"/>
  <c r="K705" i="3"/>
  <c r="H705" i="3"/>
  <c r="F705" i="3"/>
  <c r="J705" i="3"/>
  <c r="I705" i="3"/>
  <c r="F898" i="3"/>
  <c r="J898" i="3"/>
  <c r="K898" i="3"/>
  <c r="I898" i="3"/>
  <c r="H898" i="3"/>
  <c r="J267" i="3"/>
  <c r="H267" i="3"/>
  <c r="I267" i="3"/>
  <c r="K267" i="3"/>
  <c r="F267" i="3"/>
  <c r="K770" i="3"/>
  <c r="F770" i="3"/>
  <c r="J770" i="3"/>
  <c r="I770" i="3"/>
  <c r="H770" i="3"/>
  <c r="F594" i="3"/>
  <c r="K594" i="3"/>
  <c r="H594" i="3"/>
  <c r="I594" i="3"/>
  <c r="J594" i="3"/>
  <c r="K740" i="3"/>
  <c r="F740" i="3"/>
  <c r="I740" i="3"/>
  <c r="J740" i="3"/>
  <c r="H740" i="3"/>
  <c r="H672" i="3"/>
  <c r="F672" i="3"/>
  <c r="J672" i="3"/>
  <c r="K672" i="3"/>
  <c r="I672" i="3"/>
  <c r="J212" i="3"/>
  <c r="I212" i="3"/>
  <c r="H212" i="3"/>
  <c r="K212" i="3"/>
  <c r="F212" i="3"/>
  <c r="J719" i="3"/>
  <c r="H719" i="3"/>
  <c r="I719" i="3"/>
  <c r="K719" i="3"/>
  <c r="F719" i="3"/>
  <c r="F384" i="3"/>
  <c r="I384" i="3"/>
  <c r="J384" i="3"/>
  <c r="H384" i="3"/>
  <c r="K384" i="3"/>
  <c r="K435" i="3"/>
  <c r="H435" i="3"/>
  <c r="J435" i="3"/>
  <c r="F435" i="3"/>
  <c r="I435" i="3"/>
  <c r="F410" i="3"/>
  <c r="H410" i="3"/>
  <c r="J410" i="3"/>
  <c r="I410" i="3"/>
  <c r="K410" i="3"/>
  <c r="J283" i="3"/>
  <c r="F283" i="3"/>
  <c r="K283" i="3"/>
  <c r="I283" i="3"/>
  <c r="H283" i="3"/>
  <c r="J832" i="3"/>
  <c r="H832" i="3"/>
  <c r="I832" i="3"/>
  <c r="F832" i="3"/>
  <c r="K832" i="3"/>
  <c r="F278" i="3"/>
  <c r="J278" i="3"/>
  <c r="H278" i="3"/>
  <c r="K278" i="3"/>
  <c r="I278" i="3"/>
  <c r="I620" i="3"/>
  <c r="H620" i="3"/>
  <c r="J620" i="3"/>
  <c r="K620" i="3"/>
  <c r="F620" i="3"/>
  <c r="F854" i="3"/>
  <c r="I854" i="3"/>
  <c r="H854" i="3"/>
  <c r="K854" i="3"/>
  <c r="J854" i="3"/>
  <c r="H143" i="3"/>
  <c r="F143" i="3"/>
  <c r="J143" i="3"/>
  <c r="K143" i="3"/>
  <c r="I143" i="3"/>
  <c r="F561" i="3"/>
  <c r="K561" i="3"/>
  <c r="I561" i="3"/>
  <c r="J561" i="3"/>
  <c r="H561" i="3"/>
  <c r="I236" i="3"/>
  <c r="K236" i="3"/>
  <c r="F236" i="3"/>
  <c r="H236" i="3"/>
  <c r="J236" i="3"/>
  <c r="K878" i="3"/>
  <c r="J878" i="3"/>
  <c r="I878" i="3"/>
  <c r="H878" i="3"/>
  <c r="F878" i="3"/>
  <c r="F389" i="3"/>
  <c r="K389" i="3"/>
  <c r="J389" i="3"/>
  <c r="H389" i="3"/>
  <c r="I389" i="3"/>
  <c r="F694" i="3"/>
  <c r="J694" i="3"/>
  <c r="I694" i="3"/>
  <c r="K694" i="3"/>
  <c r="H694" i="3"/>
  <c r="F439" i="3"/>
  <c r="I439" i="3"/>
  <c r="K439" i="3"/>
  <c r="H439" i="3"/>
  <c r="J439" i="3"/>
  <c r="I619" i="3"/>
  <c r="H619" i="3"/>
  <c r="F619" i="3"/>
  <c r="K619" i="3"/>
  <c r="J619" i="3"/>
  <c r="I825" i="3"/>
  <c r="K825" i="3"/>
  <c r="H825" i="3"/>
  <c r="J825" i="3"/>
  <c r="F825" i="3"/>
  <c r="K972" i="8"/>
  <c r="J972" i="8"/>
  <c r="J367" i="3"/>
  <c r="K367" i="3"/>
  <c r="H367" i="3"/>
  <c r="I367" i="3"/>
  <c r="F367" i="3"/>
  <c r="J857" i="8"/>
  <c r="K857" i="8"/>
  <c r="J803" i="8"/>
  <c r="K803" i="8"/>
  <c r="J452" i="3"/>
  <c r="I452" i="3"/>
  <c r="H452" i="3"/>
  <c r="K452" i="3"/>
  <c r="F452" i="3"/>
  <c r="K305" i="3"/>
  <c r="J305" i="3"/>
  <c r="F305" i="3"/>
  <c r="I305" i="3"/>
  <c r="H305" i="3"/>
  <c r="I736" i="3"/>
  <c r="F736" i="3"/>
  <c r="K736" i="3"/>
  <c r="J736" i="3"/>
  <c r="H736" i="3"/>
  <c r="H240" i="3"/>
  <c r="K240" i="3"/>
  <c r="J240" i="3"/>
  <c r="F240" i="3"/>
  <c r="I240" i="3"/>
  <c r="I326" i="3"/>
  <c r="K326" i="3"/>
  <c r="F326" i="3"/>
  <c r="H326" i="3"/>
  <c r="J326" i="3"/>
  <c r="J882" i="3"/>
  <c r="I882" i="3"/>
  <c r="K882" i="3"/>
  <c r="F882" i="3"/>
  <c r="H882" i="3"/>
  <c r="H356" i="3"/>
  <c r="I356" i="3"/>
  <c r="K356" i="3"/>
  <c r="F356" i="3"/>
  <c r="J356" i="3"/>
  <c r="I58" i="3"/>
  <c r="J58" i="3"/>
  <c r="K58" i="3"/>
  <c r="F58" i="3"/>
  <c r="H58" i="3"/>
  <c r="K63" i="3"/>
  <c r="I63" i="3"/>
  <c r="H63" i="3"/>
  <c r="J63" i="3"/>
  <c r="F63" i="3"/>
  <c r="J55" i="3"/>
  <c r="H55" i="3"/>
  <c r="F55" i="3"/>
  <c r="I55" i="3"/>
  <c r="K55" i="3"/>
  <c r="J52" i="3"/>
  <c r="I52" i="3"/>
  <c r="H52" i="3"/>
  <c r="K52" i="3"/>
  <c r="F52" i="3"/>
  <c r="J45" i="3"/>
  <c r="I45" i="3"/>
  <c r="H45" i="3"/>
  <c r="K45" i="3"/>
  <c r="F45" i="3"/>
  <c r="K33" i="3"/>
  <c r="H33" i="3"/>
  <c r="F33" i="3"/>
  <c r="J33" i="3"/>
  <c r="I33" i="3"/>
  <c r="I47" i="3"/>
  <c r="K47" i="3"/>
  <c r="H47" i="3"/>
  <c r="J47" i="3"/>
  <c r="F47" i="3"/>
  <c r="H41" i="3"/>
  <c r="K41" i="3"/>
  <c r="F41" i="3"/>
  <c r="I41" i="3"/>
  <c r="J41" i="3"/>
  <c r="F40" i="3"/>
  <c r="K40" i="3"/>
  <c r="I40" i="3"/>
  <c r="J40" i="3"/>
  <c r="H40" i="3"/>
  <c r="J27" i="3"/>
  <c r="H27" i="3"/>
  <c r="F27" i="3"/>
  <c r="I27" i="3"/>
  <c r="K27" i="3"/>
  <c r="F15" i="3"/>
  <c r="H15" i="3"/>
  <c r="K15" i="3"/>
  <c r="J15" i="3"/>
  <c r="I15" i="3"/>
  <c r="K13" i="3"/>
  <c r="I13" i="3"/>
  <c r="H13" i="3"/>
  <c r="J13" i="3"/>
  <c r="F13" i="3"/>
  <c r="H16" i="3"/>
  <c r="J16" i="3"/>
  <c r="K16" i="3"/>
  <c r="F16" i="3"/>
  <c r="I16" i="3"/>
  <c r="K6" i="3"/>
  <c r="H6" i="3"/>
  <c r="F6" i="3"/>
  <c r="I6" i="3"/>
  <c r="J6" i="3"/>
  <c r="I20" i="3"/>
  <c r="J20" i="3"/>
  <c r="K20" i="3"/>
  <c r="H20" i="3"/>
  <c r="F20" i="3"/>
  <c r="F3" i="3"/>
  <c r="I3" i="3"/>
  <c r="H3" i="3"/>
  <c r="K3" i="3"/>
  <c r="J3" i="3"/>
  <c r="J198" i="3"/>
  <c r="K198" i="3"/>
  <c r="F198" i="3"/>
  <c r="I198" i="3"/>
  <c r="H198" i="3"/>
  <c r="K907" i="8"/>
  <c r="J907" i="8"/>
  <c r="F871" i="3"/>
  <c r="J871" i="3"/>
  <c r="I871" i="3"/>
  <c r="H871" i="3"/>
  <c r="K871" i="3"/>
  <c r="K181" i="3"/>
  <c r="J181" i="3"/>
  <c r="H181" i="3"/>
  <c r="F181" i="3"/>
  <c r="I181" i="3"/>
  <c r="F160" i="3"/>
  <c r="H160" i="3"/>
  <c r="J160" i="3"/>
  <c r="I160" i="3"/>
  <c r="K160" i="3"/>
  <c r="K566" i="3"/>
  <c r="I566" i="3"/>
  <c r="F566" i="3"/>
  <c r="J566" i="3"/>
  <c r="H566" i="3"/>
  <c r="K191" i="3"/>
  <c r="H191" i="3"/>
  <c r="I191" i="3"/>
  <c r="J191" i="3"/>
  <c r="F191" i="3"/>
  <c r="I450" i="3"/>
  <c r="J450" i="3"/>
  <c r="K450" i="3"/>
  <c r="F450" i="3"/>
  <c r="H450" i="3"/>
  <c r="J328" i="3"/>
  <c r="I328" i="3"/>
  <c r="K328" i="3"/>
  <c r="H328" i="3"/>
  <c r="F328" i="3"/>
  <c r="J322" i="3"/>
  <c r="F322" i="3"/>
  <c r="I322" i="3"/>
  <c r="K322" i="3"/>
  <c r="H322" i="3"/>
  <c r="I316" i="3"/>
  <c r="J316" i="3"/>
  <c r="H316" i="3"/>
  <c r="K316" i="3"/>
  <c r="F316" i="3"/>
  <c r="J788" i="3"/>
  <c r="K788" i="3"/>
  <c r="F788" i="3"/>
  <c r="I788" i="3"/>
  <c r="H788" i="3"/>
  <c r="H980" i="3"/>
  <c r="I980" i="3"/>
  <c r="F980" i="3"/>
  <c r="J980" i="3"/>
  <c r="K980" i="3"/>
  <c r="K922" i="8"/>
  <c r="J922" i="8"/>
  <c r="H417" i="3"/>
  <c r="J417" i="3"/>
  <c r="K417" i="3"/>
  <c r="F417" i="3"/>
  <c r="I417" i="3"/>
  <c r="H831" i="3"/>
  <c r="I831" i="3"/>
  <c r="J831" i="3"/>
  <c r="K831" i="3"/>
  <c r="F831" i="3"/>
  <c r="J847" i="3"/>
  <c r="I847" i="3"/>
  <c r="F847" i="3"/>
  <c r="H847" i="3"/>
  <c r="K847" i="3"/>
  <c r="K908" i="3"/>
  <c r="J908" i="3"/>
  <c r="H908" i="3"/>
  <c r="F908" i="3"/>
  <c r="I908" i="3"/>
  <c r="K570" i="3"/>
  <c r="I570" i="3"/>
  <c r="H570" i="3"/>
  <c r="J570" i="3"/>
  <c r="F570" i="3"/>
  <c r="H140" i="3"/>
  <c r="I140" i="3"/>
  <c r="K140" i="3"/>
  <c r="F140" i="3"/>
  <c r="J140" i="3"/>
  <c r="K373" i="3"/>
  <c r="I373" i="3"/>
  <c r="F373" i="3"/>
  <c r="J373" i="3"/>
  <c r="H373" i="3"/>
  <c r="K262" i="3"/>
  <c r="F262" i="3"/>
  <c r="I262" i="3"/>
  <c r="H262" i="3"/>
  <c r="J262" i="3"/>
  <c r="I201" i="3"/>
  <c r="K201" i="3"/>
  <c r="F201" i="3"/>
  <c r="H201" i="3"/>
  <c r="J201" i="3"/>
  <c r="J718" i="3"/>
  <c r="F718" i="3"/>
  <c r="H718" i="3"/>
  <c r="K718" i="3"/>
  <c r="I718" i="3"/>
  <c r="F631" i="3"/>
  <c r="I631" i="3"/>
  <c r="K631" i="3"/>
  <c r="H631" i="3"/>
  <c r="J631" i="3"/>
  <c r="K486" i="3"/>
  <c r="I486" i="3"/>
  <c r="H486" i="3"/>
  <c r="F486" i="3"/>
  <c r="J486" i="3"/>
  <c r="F347" i="3"/>
  <c r="K347" i="3"/>
  <c r="I347" i="3"/>
  <c r="J347" i="3"/>
  <c r="H347" i="3"/>
  <c r="J737" i="8"/>
  <c r="K737" i="8"/>
  <c r="H324" i="3"/>
  <c r="I324" i="3"/>
  <c r="K324" i="3"/>
  <c r="F324" i="3"/>
  <c r="J324" i="3"/>
  <c r="I701" i="3"/>
  <c r="F701" i="3"/>
  <c r="H701" i="3"/>
  <c r="J701" i="3"/>
  <c r="K701" i="3"/>
  <c r="I365" i="3"/>
  <c r="K365" i="3"/>
  <c r="J365" i="3"/>
  <c r="H365" i="3"/>
  <c r="F365" i="3"/>
  <c r="F320" i="3"/>
  <c r="H320" i="3"/>
  <c r="I320" i="3"/>
  <c r="K320" i="3"/>
  <c r="J320" i="3"/>
  <c r="I377" i="3"/>
  <c r="J377" i="3"/>
  <c r="K377" i="3"/>
  <c r="F377" i="3"/>
  <c r="H377" i="3"/>
  <c r="H813" i="3"/>
  <c r="I813" i="3"/>
  <c r="F813" i="3"/>
  <c r="K813" i="3"/>
  <c r="J813" i="3"/>
  <c r="J442" i="3"/>
  <c r="F442" i="3"/>
  <c r="H442" i="3"/>
  <c r="K442" i="3"/>
  <c r="I442" i="3"/>
  <c r="K403" i="3"/>
  <c r="I403" i="3"/>
  <c r="H403" i="3"/>
  <c r="J403" i="3"/>
  <c r="F403" i="3"/>
  <c r="K727" i="8"/>
  <c r="J727" i="8"/>
  <c r="J302" i="3"/>
  <c r="F302" i="3"/>
  <c r="I302" i="3"/>
  <c r="K302" i="3"/>
  <c r="H302" i="3"/>
  <c r="H910" i="3"/>
  <c r="J910" i="3"/>
  <c r="I910" i="3"/>
  <c r="F910" i="3"/>
  <c r="K910" i="3"/>
  <c r="K825" i="8"/>
  <c r="J825" i="8"/>
  <c r="H651" i="3"/>
  <c r="J651" i="3"/>
  <c r="K651" i="3"/>
  <c r="F651" i="3"/>
  <c r="I651" i="3"/>
  <c r="F374" i="3"/>
  <c r="I374" i="3"/>
  <c r="J374" i="3"/>
  <c r="H374" i="3"/>
  <c r="K374" i="3"/>
  <c r="F845" i="3"/>
  <c r="K845" i="3"/>
  <c r="I845" i="3"/>
  <c r="J845" i="3"/>
  <c r="H845" i="3"/>
  <c r="H931" i="3"/>
  <c r="I931" i="3"/>
  <c r="J931" i="3"/>
  <c r="F931" i="3"/>
  <c r="K931" i="3"/>
  <c r="F284" i="3"/>
  <c r="K284" i="3"/>
  <c r="H284" i="3"/>
  <c r="I284" i="3"/>
  <c r="J284" i="3"/>
  <c r="J407" i="3"/>
  <c r="H407" i="3"/>
  <c r="I407" i="3"/>
  <c r="F407" i="3"/>
  <c r="K407" i="3"/>
  <c r="K848" i="8"/>
  <c r="J848" i="8"/>
  <c r="K929" i="8"/>
  <c r="J929" i="8"/>
  <c r="H195" i="3"/>
  <c r="K195" i="3"/>
  <c r="I195" i="3"/>
  <c r="F195" i="3"/>
  <c r="J195" i="3"/>
  <c r="J553" i="3"/>
  <c r="I553" i="3"/>
  <c r="K553" i="3"/>
  <c r="H553" i="3"/>
  <c r="F553" i="3"/>
  <c r="J714" i="3"/>
  <c r="F714" i="3"/>
  <c r="K714" i="3"/>
  <c r="H714" i="3"/>
  <c r="I714" i="3"/>
  <c r="K422" i="3"/>
  <c r="H422" i="3"/>
  <c r="F422" i="3"/>
  <c r="I422" i="3"/>
  <c r="J422" i="3"/>
  <c r="I332" i="3"/>
  <c r="F332" i="3"/>
  <c r="J332" i="3"/>
  <c r="H332" i="3"/>
  <c r="K332" i="3"/>
  <c r="F858" i="3"/>
  <c r="K858" i="3"/>
  <c r="J858" i="3"/>
  <c r="H858" i="3"/>
  <c r="I858" i="3"/>
  <c r="F211" i="3"/>
  <c r="K211" i="3"/>
  <c r="I211" i="3"/>
  <c r="H211" i="3"/>
  <c r="J211" i="3"/>
  <c r="J966" i="3"/>
  <c r="F966" i="3"/>
  <c r="H966" i="3"/>
  <c r="K966" i="3"/>
  <c r="I966" i="3"/>
  <c r="I512" i="3"/>
  <c r="F512" i="3"/>
  <c r="J512" i="3"/>
  <c r="K512" i="3"/>
  <c r="H512" i="3"/>
  <c r="K991" i="8"/>
  <c r="J991" i="8"/>
  <c r="K161" i="3"/>
  <c r="H161" i="3"/>
  <c r="F161" i="3"/>
  <c r="J161" i="3"/>
  <c r="I161" i="3"/>
  <c r="J166" i="3"/>
  <c r="H166" i="3"/>
  <c r="I166" i="3"/>
  <c r="K166" i="3"/>
  <c r="F166" i="3"/>
  <c r="H611" i="3"/>
  <c r="J611" i="3"/>
  <c r="K611" i="3"/>
  <c r="F611" i="3"/>
  <c r="I611" i="3"/>
  <c r="K616" i="3"/>
  <c r="F616" i="3"/>
  <c r="H616" i="3"/>
  <c r="I616" i="3"/>
  <c r="J616" i="3"/>
  <c r="I603" i="3"/>
  <c r="K603" i="3"/>
  <c r="H603" i="3"/>
  <c r="J603" i="3"/>
  <c r="F603" i="3"/>
  <c r="I299" i="3"/>
  <c r="K299" i="3"/>
  <c r="H299" i="3"/>
  <c r="J299" i="3"/>
  <c r="F299" i="3"/>
  <c r="J148" i="3"/>
  <c r="H148" i="3"/>
  <c r="I148" i="3"/>
  <c r="F148" i="3"/>
  <c r="K148" i="3"/>
  <c r="I208" i="3"/>
  <c r="K208" i="3"/>
  <c r="H208" i="3"/>
  <c r="J208" i="3"/>
  <c r="F208" i="3"/>
  <c r="I934" i="3"/>
  <c r="H934" i="3"/>
  <c r="K934" i="3"/>
  <c r="F934" i="3"/>
  <c r="J934" i="3"/>
  <c r="J372" i="3"/>
  <c r="K372" i="3"/>
  <c r="F372" i="3"/>
  <c r="H372" i="3"/>
  <c r="I372" i="3"/>
  <c r="J216" i="3"/>
  <c r="K216" i="3"/>
  <c r="H216" i="3"/>
  <c r="I216" i="3"/>
  <c r="F216" i="3"/>
  <c r="K758" i="8"/>
  <c r="J758" i="8"/>
  <c r="I530" i="3"/>
  <c r="H530" i="3"/>
  <c r="K530" i="3"/>
  <c r="J530" i="3"/>
  <c r="F530" i="3"/>
  <c r="I142" i="3"/>
  <c r="H142" i="3"/>
  <c r="K142" i="3"/>
  <c r="F142" i="3"/>
  <c r="J142" i="3"/>
  <c r="K888" i="3"/>
  <c r="F888" i="3"/>
  <c r="I888" i="3"/>
  <c r="J888" i="3"/>
  <c r="H888" i="3"/>
  <c r="F678" i="3"/>
  <c r="I678" i="3"/>
  <c r="J678" i="3"/>
  <c r="K678" i="3"/>
  <c r="H678" i="3"/>
  <c r="F259" i="3"/>
  <c r="I259" i="3"/>
  <c r="K259" i="3"/>
  <c r="H259" i="3"/>
  <c r="J259" i="3"/>
  <c r="J400" i="3"/>
  <c r="H400" i="3"/>
  <c r="I400" i="3"/>
  <c r="K400" i="3"/>
  <c r="F400" i="3"/>
  <c r="H249" i="3"/>
  <c r="I249" i="3"/>
  <c r="F249" i="3"/>
  <c r="J249" i="3"/>
  <c r="K249" i="3"/>
  <c r="F255" i="3"/>
  <c r="K255" i="3"/>
  <c r="H255" i="3"/>
  <c r="J255" i="3"/>
  <c r="I255" i="3"/>
  <c r="K859" i="3"/>
  <c r="I859" i="3"/>
  <c r="H859" i="3"/>
  <c r="F859" i="3"/>
  <c r="J859" i="3"/>
  <c r="H363" i="3"/>
  <c r="K363" i="3"/>
  <c r="F363" i="3"/>
  <c r="I363" i="3"/>
  <c r="J363" i="3"/>
  <c r="J900" i="3"/>
  <c r="I900" i="3"/>
  <c r="K900" i="3"/>
  <c r="H900" i="3"/>
  <c r="F900" i="3"/>
  <c r="I203" i="3"/>
  <c r="F203" i="3"/>
  <c r="K203" i="3"/>
  <c r="J203" i="3"/>
  <c r="H203" i="3"/>
  <c r="F1000" i="3"/>
  <c r="J1000" i="3"/>
  <c r="N992" i="2"/>
  <c r="O992" i="2"/>
  <c r="K1000" i="3"/>
  <c r="H1000" i="3"/>
  <c r="I1000" i="3"/>
  <c r="H997" i="3"/>
  <c r="F997" i="3"/>
  <c r="K997" i="3"/>
  <c r="I997" i="3"/>
  <c r="J997" i="3"/>
  <c r="I358" i="3"/>
  <c r="F358" i="3"/>
  <c r="K358" i="3"/>
  <c r="H358" i="3"/>
  <c r="J358" i="3"/>
  <c r="F325" i="3"/>
  <c r="K325" i="3"/>
  <c r="H325" i="3"/>
  <c r="J325" i="3"/>
  <c r="I325" i="3"/>
  <c r="F990" i="3"/>
  <c r="K990" i="3"/>
  <c r="H990" i="3"/>
  <c r="J990" i="3"/>
  <c r="I990" i="3"/>
  <c r="F357" i="3"/>
  <c r="I357" i="3"/>
  <c r="K357" i="3"/>
  <c r="J357" i="3"/>
  <c r="H357" i="3"/>
  <c r="F460" i="3"/>
  <c r="I460" i="3"/>
  <c r="H460" i="3"/>
  <c r="K460" i="3"/>
  <c r="J460" i="3"/>
  <c r="I720" i="3"/>
  <c r="K720" i="3"/>
  <c r="J720" i="3"/>
  <c r="H720" i="3"/>
  <c r="F720" i="3"/>
  <c r="J857" i="3"/>
  <c r="I857" i="3"/>
  <c r="K857" i="3"/>
  <c r="H857" i="3"/>
  <c r="F857" i="3"/>
  <c r="F233" i="3"/>
  <c r="J233" i="3"/>
  <c r="H233" i="3"/>
  <c r="I233" i="3"/>
  <c r="K233" i="3"/>
  <c r="F366" i="3"/>
  <c r="K366" i="3"/>
  <c r="H366" i="3"/>
  <c r="J366" i="3"/>
  <c r="I366" i="3"/>
  <c r="F943" i="3"/>
  <c r="H943" i="3"/>
  <c r="K943" i="3"/>
  <c r="J943" i="3"/>
  <c r="I943" i="3"/>
  <c r="J383" i="3"/>
  <c r="F383" i="3"/>
  <c r="I383" i="3"/>
  <c r="H383" i="3"/>
  <c r="K383" i="3"/>
  <c r="J728" i="3"/>
  <c r="H728" i="3"/>
  <c r="I728" i="3"/>
  <c r="F728" i="3"/>
  <c r="K728" i="3"/>
  <c r="H206" i="3"/>
  <c r="I206" i="3"/>
  <c r="K206" i="3"/>
  <c r="J206" i="3"/>
  <c r="F206" i="3"/>
  <c r="J800" i="3"/>
  <c r="I800" i="3"/>
  <c r="K800" i="3"/>
  <c r="F800" i="3"/>
  <c r="H800" i="3"/>
  <c r="I785" i="3"/>
  <c r="F785" i="3"/>
  <c r="K785" i="3"/>
  <c r="J785" i="3"/>
  <c r="H785" i="3"/>
  <c r="J487" i="3"/>
  <c r="H487" i="3"/>
  <c r="I487" i="3"/>
  <c r="F487" i="3"/>
  <c r="K487" i="3"/>
  <c r="I488" i="3"/>
  <c r="F488" i="3"/>
  <c r="K488" i="3"/>
  <c r="J488" i="3"/>
  <c r="H488" i="3"/>
  <c r="K184" i="3"/>
  <c r="F184" i="3"/>
  <c r="H184" i="3"/>
  <c r="I184" i="3"/>
  <c r="J184" i="3"/>
  <c r="I996" i="3"/>
  <c r="F996" i="3"/>
  <c r="H996" i="3"/>
  <c r="J996" i="3"/>
  <c r="K996" i="3"/>
  <c r="I766" i="3"/>
  <c r="J766" i="3"/>
  <c r="H766" i="3"/>
  <c r="F766" i="3"/>
  <c r="K766" i="3"/>
  <c r="J742" i="8"/>
  <c r="K742" i="8"/>
  <c r="I355" i="3"/>
  <c r="F355" i="3"/>
  <c r="K355" i="3"/>
  <c r="J355" i="3"/>
  <c r="H355" i="3"/>
  <c r="F639" i="3"/>
  <c r="I639" i="3"/>
  <c r="H639" i="3"/>
  <c r="J639" i="3"/>
  <c r="K639" i="3"/>
  <c r="I716" i="3"/>
  <c r="K716" i="3"/>
  <c r="J716" i="3"/>
  <c r="H716" i="3"/>
  <c r="F716" i="3"/>
  <c r="H224" i="3"/>
  <c r="K224" i="3"/>
  <c r="I224" i="3"/>
  <c r="F224" i="3"/>
  <c r="J224" i="3"/>
  <c r="J918" i="3"/>
  <c r="F918" i="3"/>
  <c r="K918" i="3"/>
  <c r="H918" i="3"/>
  <c r="I918" i="3"/>
  <c r="K471" i="3"/>
  <c r="H471" i="3"/>
  <c r="J471" i="3"/>
  <c r="I471" i="3"/>
  <c r="F471" i="3"/>
  <c r="I805" i="3"/>
  <c r="J805" i="3"/>
  <c r="K805" i="3"/>
  <c r="F805" i="3"/>
  <c r="H805" i="3"/>
  <c r="J274" i="3"/>
  <c r="F274" i="3"/>
  <c r="I274" i="3"/>
  <c r="H274" i="3"/>
  <c r="K274" i="3"/>
  <c r="I375" i="3"/>
  <c r="H375" i="3"/>
  <c r="F375" i="3"/>
  <c r="K375" i="3"/>
  <c r="J375" i="3"/>
  <c r="H710" i="3"/>
  <c r="K710" i="3"/>
  <c r="J710" i="3"/>
  <c r="I710" i="3"/>
  <c r="F710" i="3"/>
  <c r="J337" i="3"/>
  <c r="K337" i="3"/>
  <c r="F337" i="3"/>
  <c r="I337" i="3"/>
  <c r="H337" i="3"/>
  <c r="K531" i="3"/>
  <c r="F531" i="3"/>
  <c r="H531" i="3"/>
  <c r="J531" i="3"/>
  <c r="I531" i="3"/>
  <c r="I251" i="3"/>
  <c r="K251" i="3"/>
  <c r="J251" i="3"/>
  <c r="F251" i="3"/>
  <c r="H251" i="3"/>
  <c r="J427" i="3"/>
  <c r="I427" i="3"/>
  <c r="K427" i="3"/>
  <c r="F427" i="3"/>
  <c r="H427" i="3"/>
  <c r="I472" i="3"/>
  <c r="K472" i="3"/>
  <c r="J472" i="3"/>
  <c r="H472" i="3"/>
  <c r="F472" i="3"/>
  <c r="H257" i="3"/>
  <c r="K257" i="3"/>
  <c r="J257" i="3"/>
  <c r="F257" i="3"/>
  <c r="I257" i="3"/>
  <c r="H515" i="3"/>
  <c r="K515" i="3"/>
  <c r="I515" i="3"/>
  <c r="F515" i="3"/>
  <c r="J515" i="3"/>
  <c r="J309" i="3"/>
  <c r="K309" i="3"/>
  <c r="F309" i="3"/>
  <c r="H309" i="3"/>
  <c r="I309" i="3"/>
  <c r="H179" i="3"/>
  <c r="K179" i="3"/>
  <c r="F179" i="3"/>
  <c r="I179" i="3"/>
  <c r="J179" i="3"/>
  <c r="H418" i="3"/>
  <c r="I418" i="3"/>
  <c r="K418" i="3"/>
  <c r="F418" i="3"/>
  <c r="J418" i="3"/>
  <c r="F962" i="3"/>
  <c r="H962" i="3"/>
  <c r="K962" i="3"/>
  <c r="J962" i="3"/>
  <c r="I962" i="3"/>
  <c r="I241" i="3"/>
  <c r="J241" i="3"/>
  <c r="K241" i="3"/>
  <c r="F241" i="3"/>
  <c r="H241" i="3"/>
  <c r="H497" i="3"/>
  <c r="K497" i="3"/>
  <c r="I497" i="3"/>
  <c r="F497" i="3"/>
  <c r="J497" i="3"/>
  <c r="K872" i="8"/>
  <c r="J872" i="8"/>
  <c r="J709" i="3"/>
  <c r="K709" i="3"/>
  <c r="H709" i="3"/>
  <c r="I709" i="3"/>
  <c r="F709" i="3"/>
  <c r="H833" i="3"/>
  <c r="J833" i="3"/>
  <c r="K833" i="3"/>
  <c r="F833" i="3"/>
  <c r="I833" i="3"/>
  <c r="I150" i="3"/>
  <c r="J150" i="3"/>
  <c r="H150" i="3"/>
  <c r="F150" i="3"/>
  <c r="K150" i="3"/>
  <c r="I436" i="3"/>
  <c r="K436" i="3"/>
  <c r="H436" i="3"/>
  <c r="F436" i="3"/>
  <c r="J436" i="3"/>
  <c r="K657" i="3"/>
  <c r="F657" i="3"/>
  <c r="H657" i="3"/>
  <c r="I657" i="3"/>
  <c r="J657" i="3"/>
  <c r="I244" i="3"/>
  <c r="J244" i="3"/>
  <c r="K244" i="3"/>
  <c r="H244" i="3"/>
  <c r="F244" i="3"/>
  <c r="I723" i="3"/>
  <c r="J723" i="3"/>
  <c r="K723" i="3"/>
  <c r="H723" i="3"/>
  <c r="F723" i="3"/>
  <c r="J630" i="3"/>
  <c r="K630" i="3"/>
  <c r="I630" i="3"/>
  <c r="F630" i="3"/>
  <c r="H630" i="3"/>
  <c r="J359" i="3"/>
  <c r="H359" i="3"/>
  <c r="F359" i="3"/>
  <c r="I359" i="3"/>
  <c r="K359" i="3"/>
  <c r="K799" i="3"/>
  <c r="I799" i="3"/>
  <c r="H799" i="3"/>
  <c r="J799" i="3"/>
  <c r="F799" i="3"/>
  <c r="H235" i="3"/>
  <c r="J235" i="3"/>
  <c r="F235" i="3"/>
  <c r="I235" i="3"/>
  <c r="K235" i="3"/>
  <c r="F334" i="3"/>
  <c r="H334" i="3"/>
  <c r="J334" i="3"/>
  <c r="K334" i="3"/>
  <c r="I334" i="3"/>
  <c r="K989" i="3"/>
  <c r="J989" i="3"/>
  <c r="F989" i="3"/>
  <c r="H989" i="3"/>
  <c r="I989" i="3"/>
  <c r="I440" i="3"/>
  <c r="F440" i="3"/>
  <c r="J440" i="3"/>
  <c r="K440" i="3"/>
  <c r="H440" i="3"/>
  <c r="K506" i="3"/>
  <c r="H506" i="3"/>
  <c r="J506" i="3"/>
  <c r="F506" i="3"/>
  <c r="I506" i="3"/>
  <c r="K297" i="3"/>
  <c r="H297" i="3"/>
  <c r="J297" i="3"/>
  <c r="F297" i="3"/>
  <c r="I297" i="3"/>
  <c r="K944" i="8"/>
  <c r="J944" i="8"/>
  <c r="H269" i="3"/>
  <c r="F269" i="3"/>
  <c r="K269" i="3"/>
  <c r="I269" i="3"/>
  <c r="J269" i="3"/>
  <c r="J304" i="3"/>
  <c r="H304" i="3"/>
  <c r="I304" i="3"/>
  <c r="K304" i="3"/>
  <c r="F304" i="3"/>
  <c r="J567" i="3"/>
  <c r="H567" i="3"/>
  <c r="F567" i="3"/>
  <c r="I567" i="3"/>
  <c r="K567" i="3"/>
  <c r="F189" i="3"/>
  <c r="I189" i="3"/>
  <c r="K189" i="3"/>
  <c r="H189" i="3"/>
  <c r="J189" i="3"/>
  <c r="H424" i="3"/>
  <c r="J424" i="3"/>
  <c r="I424" i="3"/>
  <c r="F424" i="3"/>
  <c r="K424" i="3"/>
  <c r="K268" i="3"/>
  <c r="H268" i="3"/>
  <c r="J268" i="3"/>
  <c r="I268" i="3"/>
  <c r="F268" i="3"/>
  <c r="I321" i="3"/>
  <c r="F321" i="3"/>
  <c r="K321" i="3"/>
  <c r="J321" i="3"/>
  <c r="H321" i="3"/>
  <c r="F703" i="3"/>
  <c r="H703" i="3"/>
  <c r="J703" i="3"/>
  <c r="I703" i="3"/>
  <c r="K703" i="3"/>
  <c r="K38" i="3"/>
  <c r="F38" i="3"/>
  <c r="H38" i="3"/>
  <c r="J38" i="3"/>
  <c r="I38" i="3"/>
  <c r="I734" i="3"/>
  <c r="F734" i="3"/>
  <c r="K734" i="3"/>
  <c r="J734" i="3"/>
  <c r="H734" i="3"/>
  <c r="J423" i="3"/>
  <c r="I423" i="3"/>
  <c r="H423" i="3"/>
  <c r="K423" i="3"/>
  <c r="F423" i="3"/>
  <c r="K683" i="3"/>
  <c r="F683" i="3"/>
  <c r="J683" i="3"/>
  <c r="H683" i="3"/>
  <c r="I683" i="3"/>
  <c r="H250" i="3"/>
  <c r="J250" i="3"/>
  <c r="I250" i="3"/>
  <c r="F250" i="3"/>
  <c r="K250" i="3"/>
  <c r="H405" i="3"/>
  <c r="J405" i="3"/>
  <c r="I405" i="3"/>
  <c r="F405" i="3"/>
  <c r="K405" i="3"/>
  <c r="H656" i="3"/>
  <c r="F656" i="3"/>
  <c r="K656" i="3"/>
  <c r="I656" i="3"/>
  <c r="J656" i="3"/>
  <c r="F412" i="3"/>
  <c r="I412" i="3"/>
  <c r="K412" i="3"/>
  <c r="H412" i="3"/>
  <c r="J412" i="3"/>
  <c r="H732" i="3"/>
  <c r="K732" i="3"/>
  <c r="I732" i="3"/>
  <c r="F732" i="3"/>
  <c r="J732" i="3"/>
  <c r="J168" i="3"/>
  <c r="F168" i="3"/>
  <c r="H168" i="3"/>
  <c r="I168" i="3"/>
  <c r="K168" i="3"/>
  <c r="J361" i="3"/>
  <c r="K361" i="3"/>
  <c r="H361" i="3"/>
  <c r="I361" i="3"/>
  <c r="F361" i="3"/>
  <c r="K604" i="3"/>
  <c r="J604" i="3"/>
  <c r="H604" i="3"/>
  <c r="I604" i="3"/>
  <c r="F604" i="3"/>
  <c r="F606" i="3"/>
  <c r="K606" i="3"/>
  <c r="H606" i="3"/>
  <c r="I606" i="3"/>
  <c r="J606" i="3"/>
  <c r="K741" i="3"/>
  <c r="J741" i="3"/>
  <c r="H741" i="3"/>
  <c r="F741" i="3"/>
  <c r="I741" i="3"/>
  <c r="K924" i="8"/>
  <c r="J924" i="8"/>
  <c r="J712" i="3"/>
  <c r="I712" i="3"/>
  <c r="H712" i="3"/>
  <c r="K712" i="3"/>
  <c r="F712" i="3"/>
  <c r="F987" i="3"/>
  <c r="J987" i="3"/>
  <c r="K987" i="3"/>
  <c r="H987" i="3"/>
  <c r="I987" i="3"/>
  <c r="H627" i="3"/>
  <c r="K627" i="3"/>
  <c r="F627" i="3"/>
  <c r="J627" i="3"/>
  <c r="I627" i="3"/>
  <c r="H948" i="3"/>
  <c r="I948" i="3"/>
  <c r="J948" i="3"/>
  <c r="F948" i="3"/>
  <c r="K948" i="3"/>
  <c r="I958" i="3"/>
  <c r="F958" i="3"/>
  <c r="H958" i="3"/>
  <c r="J958" i="3"/>
  <c r="K958" i="3"/>
  <c r="F582" i="3"/>
  <c r="J582" i="3"/>
  <c r="H582" i="3"/>
  <c r="K582" i="3"/>
  <c r="I582" i="3"/>
  <c r="J787" i="3"/>
  <c r="K787" i="3"/>
  <c r="F787" i="3"/>
  <c r="H787" i="3"/>
  <c r="I787" i="3"/>
  <c r="K576" i="3"/>
  <c r="I576" i="3"/>
  <c r="F576" i="3"/>
  <c r="H576" i="3"/>
  <c r="J576" i="3"/>
  <c r="H455" i="3"/>
  <c r="I455" i="3"/>
  <c r="F455" i="3"/>
  <c r="J455" i="3"/>
  <c r="K455" i="3"/>
  <c r="K971" i="3"/>
  <c r="F971" i="3"/>
  <c r="I971" i="3"/>
  <c r="H971" i="3"/>
  <c r="J971" i="3"/>
  <c r="J775" i="3"/>
  <c r="H775" i="3"/>
  <c r="I775" i="3"/>
  <c r="K775" i="3"/>
  <c r="F775" i="3"/>
  <c r="H601" i="3"/>
  <c r="I601" i="3"/>
  <c r="J601" i="3"/>
  <c r="F601" i="3"/>
  <c r="K601" i="3"/>
  <c r="J760" i="8"/>
  <c r="K760" i="8"/>
  <c r="K352" i="3"/>
  <c r="H352" i="3"/>
  <c r="I352" i="3"/>
  <c r="J352" i="3"/>
  <c r="F352" i="3"/>
  <c r="J818" i="3"/>
  <c r="K818" i="3"/>
  <c r="F818" i="3"/>
  <c r="I818" i="3"/>
  <c r="H818" i="3"/>
  <c r="I149" i="3"/>
  <c r="K149" i="3"/>
  <c r="F149" i="3"/>
  <c r="J149" i="3"/>
  <c r="H149" i="3"/>
  <c r="K411" i="3"/>
  <c r="H411" i="3"/>
  <c r="I411" i="3"/>
  <c r="F411" i="3"/>
  <c r="J411" i="3"/>
  <c r="K887" i="3"/>
  <c r="I887" i="3"/>
  <c r="H887" i="3"/>
  <c r="J887" i="3"/>
  <c r="F887" i="3"/>
  <c r="J908" i="8"/>
  <c r="K908" i="8"/>
  <c r="K175" i="3"/>
  <c r="I175" i="3"/>
  <c r="H175" i="3"/>
  <c r="J175" i="3"/>
  <c r="F175" i="3"/>
  <c r="J794" i="3"/>
  <c r="F794" i="3"/>
  <c r="I794" i="3"/>
  <c r="K794" i="3"/>
  <c r="H794" i="3"/>
  <c r="K390" i="3"/>
  <c r="I390" i="3"/>
  <c r="H390" i="3"/>
  <c r="J390" i="3"/>
  <c r="F390" i="3"/>
  <c r="I525" i="3"/>
  <c r="K525" i="3"/>
  <c r="H525" i="3"/>
  <c r="F525" i="3"/>
  <c r="J525" i="3"/>
  <c r="H221" i="3"/>
  <c r="J221" i="3"/>
  <c r="I221" i="3"/>
  <c r="K221" i="3"/>
  <c r="F221" i="3"/>
  <c r="H758" i="3"/>
  <c r="F758" i="3"/>
  <c r="K758" i="3"/>
  <c r="I758" i="3"/>
  <c r="J758" i="3"/>
  <c r="J799" i="8"/>
  <c r="K799" i="8"/>
  <c r="I500" i="3"/>
  <c r="K500" i="3"/>
  <c r="F500" i="3"/>
  <c r="H500" i="3"/>
  <c r="J500" i="3"/>
  <c r="K376" i="3"/>
  <c r="F376" i="3"/>
  <c r="H376" i="3"/>
  <c r="I376" i="3"/>
  <c r="J376" i="3"/>
  <c r="H485" i="3"/>
  <c r="I485" i="3"/>
  <c r="J485" i="3"/>
  <c r="K485" i="3"/>
  <c r="F485" i="3"/>
  <c r="K263" i="3"/>
  <c r="F263" i="3"/>
  <c r="I263" i="3"/>
  <c r="H263" i="3"/>
  <c r="J263" i="3"/>
  <c r="J828" i="3"/>
  <c r="F828" i="3"/>
  <c r="H828" i="3"/>
  <c r="I828" i="3"/>
  <c r="K828" i="3"/>
  <c r="H808" i="3"/>
  <c r="J808" i="3"/>
  <c r="K808" i="3"/>
  <c r="F808" i="3"/>
  <c r="I808" i="3"/>
  <c r="J387" i="3"/>
  <c r="F387" i="3"/>
  <c r="I387" i="3"/>
  <c r="K387" i="3"/>
  <c r="H387" i="3"/>
  <c r="H731" i="3"/>
  <c r="I731" i="3"/>
  <c r="J731" i="3"/>
  <c r="K731" i="3"/>
  <c r="F731" i="3"/>
  <c r="I272" i="3"/>
  <c r="H272" i="3"/>
  <c r="K272" i="3"/>
  <c r="F272" i="3"/>
  <c r="J272" i="3"/>
  <c r="K428" i="3"/>
  <c r="F428" i="3"/>
  <c r="I428" i="3"/>
  <c r="H428" i="3"/>
  <c r="J428" i="3"/>
  <c r="K844" i="3"/>
  <c r="J844" i="3"/>
  <c r="F844" i="3"/>
  <c r="I844" i="3"/>
  <c r="H844" i="3"/>
  <c r="I209" i="3"/>
  <c r="J209" i="3"/>
  <c r="H209" i="3"/>
  <c r="F209" i="3"/>
  <c r="K209" i="3"/>
  <c r="J767" i="3"/>
  <c r="K767" i="3"/>
  <c r="F767" i="3"/>
  <c r="H767" i="3"/>
  <c r="I767" i="3"/>
  <c r="H248" i="3"/>
  <c r="K248" i="3"/>
  <c r="I248" i="3"/>
  <c r="F248" i="3"/>
  <c r="J248" i="3"/>
  <c r="H343" i="3"/>
  <c r="I343" i="3"/>
  <c r="K343" i="3"/>
  <c r="F343" i="3"/>
  <c r="J343" i="3"/>
  <c r="F495" i="3"/>
  <c r="K495" i="3"/>
  <c r="J495" i="3"/>
  <c r="H495" i="3"/>
  <c r="I495" i="3"/>
  <c r="F279" i="3"/>
  <c r="J279" i="3"/>
  <c r="H279" i="3"/>
  <c r="I279" i="3"/>
  <c r="K279" i="3"/>
  <c r="K687" i="3"/>
  <c r="I687" i="3"/>
  <c r="J687" i="3"/>
  <c r="H687" i="3"/>
  <c r="F687" i="3"/>
  <c r="K834" i="3"/>
  <c r="F834" i="3"/>
  <c r="I834" i="3"/>
  <c r="J834" i="3"/>
  <c r="H834" i="3"/>
  <c r="J905" i="3"/>
  <c r="F905" i="3"/>
  <c r="H905" i="3"/>
  <c r="I905" i="3"/>
  <c r="K905" i="3"/>
  <c r="J716" i="8"/>
  <c r="K716" i="8"/>
  <c r="K937" i="3"/>
  <c r="J937" i="3"/>
  <c r="I937" i="3"/>
  <c r="H937" i="3"/>
  <c r="F937" i="3"/>
  <c r="J261" i="3"/>
  <c r="F261" i="3"/>
  <c r="I261" i="3"/>
  <c r="H261" i="3"/>
  <c r="K261" i="3"/>
  <c r="K482" i="3"/>
  <c r="F482" i="3"/>
  <c r="I482" i="3"/>
  <c r="J482" i="3"/>
  <c r="H482" i="3"/>
  <c r="F915" i="3"/>
  <c r="K915" i="3"/>
  <c r="J915" i="3"/>
  <c r="H915" i="3"/>
  <c r="I915" i="3"/>
  <c r="K935" i="3"/>
  <c r="J935" i="3"/>
  <c r="H935" i="3"/>
  <c r="I935" i="3"/>
  <c r="F935" i="3"/>
  <c r="H421" i="3"/>
  <c r="K421" i="3"/>
  <c r="F421" i="3"/>
  <c r="J421" i="3"/>
  <c r="I421" i="3"/>
  <c r="I156" i="3"/>
  <c r="H156" i="3"/>
  <c r="K156" i="3"/>
  <c r="J156" i="3"/>
  <c r="F156" i="3"/>
  <c r="J849" i="3"/>
  <c r="H849" i="3"/>
  <c r="F849" i="3"/>
  <c r="I849" i="3"/>
  <c r="K849" i="3"/>
  <c r="I692" i="3"/>
  <c r="J692" i="3"/>
  <c r="F692" i="3"/>
  <c r="H692" i="3"/>
  <c r="K692" i="3"/>
  <c r="J772" i="8"/>
  <c r="K772" i="8"/>
  <c r="J222" i="3"/>
  <c r="F222" i="3"/>
  <c r="K222" i="3"/>
  <c r="I222" i="3"/>
  <c r="H222" i="3"/>
  <c r="J340" i="3"/>
  <c r="H340" i="3"/>
  <c r="I340" i="3"/>
  <c r="K340" i="3"/>
  <c r="F340" i="3"/>
  <c r="I468" i="3"/>
  <c r="K468" i="3"/>
  <c r="J468" i="3"/>
  <c r="H468" i="3"/>
  <c r="F468" i="3"/>
  <c r="K317" i="3"/>
  <c r="F317" i="3"/>
  <c r="J317" i="3"/>
  <c r="H317" i="3"/>
  <c r="I317" i="3"/>
  <c r="I896" i="3"/>
  <c r="H896" i="3"/>
  <c r="K896" i="3"/>
  <c r="F896" i="3"/>
  <c r="J896" i="3"/>
  <c r="K162" i="3"/>
  <c r="H162" i="3"/>
  <c r="F162" i="3"/>
  <c r="J162" i="3"/>
  <c r="I162" i="3"/>
  <c r="J614" i="3"/>
  <c r="K614" i="3"/>
  <c r="F614" i="3"/>
  <c r="I614" i="3"/>
  <c r="H614" i="3"/>
  <c r="I949" i="3"/>
  <c r="J949" i="3"/>
  <c r="H949" i="3"/>
  <c r="K949" i="3"/>
  <c r="F949" i="3"/>
  <c r="I185" i="3"/>
  <c r="F185" i="3"/>
  <c r="K185" i="3"/>
  <c r="H185" i="3"/>
  <c r="J185" i="3"/>
  <c r="J837" i="3"/>
  <c r="F837" i="3"/>
  <c r="I837" i="3"/>
  <c r="K837" i="3"/>
  <c r="H837" i="3"/>
  <c r="F277" i="3"/>
  <c r="K277" i="3"/>
  <c r="H277" i="3"/>
  <c r="J277" i="3"/>
  <c r="I277" i="3"/>
  <c r="H371" i="3"/>
  <c r="J371" i="3"/>
  <c r="F371" i="3"/>
  <c r="I371" i="3"/>
  <c r="K371" i="3"/>
  <c r="K873" i="3"/>
  <c r="J873" i="3"/>
  <c r="I873" i="3"/>
  <c r="H873" i="3"/>
  <c r="F873" i="3"/>
  <c r="K590" i="3"/>
  <c r="J590" i="3"/>
  <c r="I590" i="3"/>
  <c r="H590" i="3"/>
  <c r="F590" i="3"/>
  <c r="F699" i="3"/>
  <c r="I699" i="3"/>
  <c r="K699" i="3"/>
  <c r="J699" i="3"/>
  <c r="H699" i="3"/>
  <c r="F197" i="3"/>
  <c r="K197" i="3"/>
  <c r="H197" i="3"/>
  <c r="I197" i="3"/>
  <c r="J197" i="3"/>
  <c r="F327" i="3"/>
  <c r="J327" i="3"/>
  <c r="H327" i="3"/>
  <c r="K327" i="3"/>
  <c r="I327" i="3"/>
  <c r="H592" i="3"/>
  <c r="K592" i="3"/>
  <c r="F592" i="3"/>
  <c r="I592" i="3"/>
  <c r="J592" i="3"/>
  <c r="I441" i="3"/>
  <c r="J441" i="3"/>
  <c r="F441" i="3"/>
  <c r="H441" i="3"/>
  <c r="K441" i="3"/>
  <c r="H789" i="3"/>
  <c r="I789" i="3"/>
  <c r="K789" i="3"/>
  <c r="J789" i="3"/>
  <c r="F789" i="3"/>
  <c r="I911" i="3"/>
  <c r="H911" i="3"/>
  <c r="J911" i="3"/>
  <c r="K911" i="3"/>
  <c r="F911" i="3"/>
  <c r="F289" i="3"/>
  <c r="I289" i="3"/>
  <c r="H289" i="3"/>
  <c r="K289" i="3"/>
  <c r="J289" i="3"/>
  <c r="F395" i="3"/>
  <c r="K395" i="3"/>
  <c r="H395" i="3"/>
  <c r="J395" i="3"/>
  <c r="I395" i="3"/>
  <c r="I802" i="3"/>
  <c r="F802" i="3"/>
  <c r="H802" i="3"/>
  <c r="J802" i="3"/>
  <c r="K802" i="3"/>
  <c r="F420" i="3"/>
  <c r="J420" i="3"/>
  <c r="K420" i="3"/>
  <c r="H420" i="3"/>
  <c r="I420" i="3"/>
  <c r="K738" i="3"/>
  <c r="F738" i="3"/>
  <c r="J738" i="3"/>
  <c r="H738" i="3"/>
  <c r="I738" i="3"/>
  <c r="K286" i="3"/>
  <c r="H286" i="3"/>
  <c r="I286" i="3"/>
  <c r="J286" i="3"/>
  <c r="F286" i="3"/>
  <c r="I677" i="3"/>
  <c r="J677" i="3"/>
  <c r="K677" i="3"/>
  <c r="H677" i="3"/>
  <c r="F677" i="3"/>
  <c r="K465" i="3"/>
  <c r="H465" i="3"/>
  <c r="I465" i="3"/>
  <c r="J465" i="3"/>
  <c r="F465" i="3"/>
  <c r="J796" i="8"/>
  <c r="K796" i="8"/>
  <c r="J282" i="3"/>
  <c r="F282" i="3"/>
  <c r="K282" i="3"/>
  <c r="I282" i="3"/>
  <c r="H282" i="3"/>
  <c r="J735" i="3"/>
  <c r="H735" i="3"/>
  <c r="K735" i="3"/>
  <c r="I735" i="3"/>
  <c r="F735" i="3"/>
  <c r="K312" i="3"/>
  <c r="F312" i="3"/>
  <c r="I312" i="3"/>
  <c r="J312" i="3"/>
  <c r="H312" i="3"/>
  <c r="I529" i="3"/>
  <c r="F529" i="3"/>
  <c r="J529" i="3"/>
  <c r="H529" i="3"/>
  <c r="K529" i="3"/>
  <c r="I176" i="3"/>
  <c r="H176" i="3"/>
  <c r="K176" i="3"/>
  <c r="J176" i="3"/>
  <c r="F176" i="3"/>
  <c r="F535" i="3"/>
  <c r="J535" i="3"/>
  <c r="H535" i="3"/>
  <c r="I535" i="3"/>
  <c r="K535" i="3"/>
  <c r="K605" i="3"/>
  <c r="J605" i="3"/>
  <c r="H605" i="3"/>
  <c r="F605" i="3"/>
  <c r="I605" i="3"/>
  <c r="J823" i="8"/>
  <c r="K823" i="8"/>
  <c r="I573" i="3"/>
  <c r="F573" i="3"/>
  <c r="J573" i="3"/>
  <c r="H573" i="3"/>
  <c r="K573" i="3"/>
  <c r="F806" i="3"/>
  <c r="I806" i="3"/>
  <c r="J806" i="3"/>
  <c r="H806" i="3"/>
  <c r="K806" i="3"/>
  <c r="H517" i="3"/>
  <c r="F517" i="3"/>
  <c r="J517" i="3"/>
  <c r="I517" i="3"/>
  <c r="K517" i="3"/>
  <c r="J977" i="3"/>
  <c r="K977" i="3"/>
  <c r="H977" i="3"/>
  <c r="F977" i="3"/>
  <c r="I977" i="3"/>
  <c r="H899" i="3"/>
  <c r="F899" i="3"/>
  <c r="K899" i="3"/>
  <c r="I899" i="3"/>
  <c r="J899" i="3"/>
  <c r="I747" i="3"/>
  <c r="H747" i="3"/>
  <c r="F747" i="3"/>
  <c r="K747" i="3"/>
  <c r="J747" i="3"/>
  <c r="H726" i="3"/>
  <c r="J726" i="3"/>
  <c r="I726" i="3"/>
  <c r="K726" i="3"/>
  <c r="F726" i="3"/>
  <c r="F540" i="3"/>
  <c r="I540" i="3"/>
  <c r="J540" i="3"/>
  <c r="K540" i="3"/>
  <c r="H540" i="3"/>
  <c r="J787" i="8"/>
  <c r="K787" i="8"/>
  <c r="J843" i="3"/>
  <c r="K843" i="3"/>
  <c r="I843" i="3"/>
  <c r="H843" i="3"/>
  <c r="F843" i="3"/>
  <c r="F992" i="3"/>
  <c r="J992" i="3"/>
  <c r="I992" i="3"/>
  <c r="K992" i="3"/>
  <c r="H992" i="3"/>
  <c r="J835" i="8"/>
  <c r="K835" i="8"/>
  <c r="I477" i="3"/>
  <c r="F477" i="3"/>
  <c r="J477" i="3"/>
  <c r="H477" i="3"/>
  <c r="K477" i="3"/>
  <c r="I964" i="3"/>
  <c r="F964" i="3"/>
  <c r="H964" i="3"/>
  <c r="K964" i="3"/>
  <c r="J964" i="3"/>
  <c r="F955" i="3"/>
  <c r="J955" i="3"/>
  <c r="I955" i="3"/>
  <c r="K955" i="3"/>
  <c r="H955" i="3"/>
  <c r="F205" i="3"/>
  <c r="I205" i="3"/>
  <c r="J205" i="3"/>
  <c r="H205" i="3"/>
  <c r="K205" i="3"/>
  <c r="F354" i="3"/>
  <c r="K354" i="3"/>
  <c r="J354" i="3"/>
  <c r="H354" i="3"/>
  <c r="I354" i="3"/>
  <c r="I884" i="3"/>
  <c r="J884" i="3"/>
  <c r="K884" i="3"/>
  <c r="F884" i="3"/>
  <c r="H884" i="3"/>
  <c r="H238" i="3"/>
  <c r="I238" i="3"/>
  <c r="J238" i="3"/>
  <c r="F238" i="3"/>
  <c r="K238" i="3"/>
  <c r="J335" i="3"/>
  <c r="K335" i="3"/>
  <c r="F335" i="3"/>
  <c r="I335" i="3"/>
  <c r="H335" i="3"/>
  <c r="J634" i="3"/>
  <c r="K634" i="3"/>
  <c r="F634" i="3"/>
  <c r="I634" i="3"/>
  <c r="H634" i="3"/>
  <c r="F496" i="3"/>
  <c r="K496" i="3"/>
  <c r="I496" i="3"/>
  <c r="H496" i="3"/>
  <c r="J496" i="3"/>
  <c r="F581" i="3"/>
  <c r="I581" i="3"/>
  <c r="J581" i="3"/>
  <c r="H581" i="3"/>
  <c r="K581" i="3"/>
  <c r="F214" i="3"/>
  <c r="I214" i="3"/>
  <c r="K214" i="3"/>
  <c r="H214" i="3"/>
  <c r="J214" i="3"/>
  <c r="K810" i="3"/>
  <c r="I810" i="3"/>
  <c r="J810" i="3"/>
  <c r="H810" i="3"/>
  <c r="F810" i="3"/>
  <c r="K891" i="3"/>
  <c r="H891" i="3"/>
  <c r="F891" i="3"/>
  <c r="I891" i="3"/>
  <c r="J891" i="3"/>
  <c r="K985" i="8"/>
  <c r="J985" i="8"/>
  <c r="J380" i="3"/>
  <c r="H380" i="3"/>
  <c r="F380" i="3"/>
  <c r="K380" i="3"/>
  <c r="I380" i="3"/>
  <c r="J928" i="3"/>
  <c r="H928" i="3"/>
  <c r="F928" i="3"/>
  <c r="K928" i="3"/>
  <c r="I928" i="3"/>
  <c r="F266" i="3"/>
  <c r="J266" i="3"/>
  <c r="I266" i="3"/>
  <c r="H266" i="3"/>
  <c r="K266" i="3"/>
  <c r="J311" i="3"/>
  <c r="I311" i="3"/>
  <c r="F311" i="3"/>
  <c r="H311" i="3"/>
  <c r="K311" i="3"/>
  <c r="J976" i="3"/>
  <c r="I976" i="3"/>
  <c r="F976" i="3"/>
  <c r="H976" i="3"/>
  <c r="K976" i="3"/>
  <c r="J202" i="3"/>
  <c r="K202" i="3"/>
  <c r="H202" i="3"/>
  <c r="I202" i="3"/>
  <c r="F202" i="3"/>
  <c r="J542" i="3"/>
  <c r="F542" i="3"/>
  <c r="H542" i="3"/>
  <c r="K542" i="3"/>
  <c r="I542" i="3"/>
  <c r="J391" i="3"/>
  <c r="H391" i="3"/>
  <c r="K391" i="3"/>
  <c r="F391" i="3"/>
  <c r="I391" i="3"/>
  <c r="H514" i="3"/>
  <c r="J514" i="3"/>
  <c r="I514" i="3"/>
  <c r="F514" i="3"/>
  <c r="K514" i="3"/>
  <c r="K901" i="8"/>
  <c r="J901" i="8"/>
  <c r="I281" i="3"/>
  <c r="J281" i="3"/>
  <c r="H281" i="3"/>
  <c r="K281" i="3"/>
  <c r="F281" i="3"/>
  <c r="I901" i="3"/>
  <c r="K901" i="3"/>
  <c r="F901" i="3"/>
  <c r="H901" i="3"/>
  <c r="J901" i="3"/>
  <c r="J415" i="3"/>
  <c r="I415" i="3"/>
  <c r="K415" i="3"/>
  <c r="F415" i="3"/>
  <c r="H415" i="3"/>
  <c r="J838" i="3"/>
  <c r="K838" i="3"/>
  <c r="H838" i="3"/>
  <c r="F838" i="3"/>
  <c r="I838" i="3"/>
  <c r="I271" i="3"/>
  <c r="H271" i="3"/>
  <c r="J271" i="3"/>
  <c r="F271" i="3"/>
  <c r="K271" i="3"/>
  <c r="F791" i="3"/>
  <c r="K791" i="3"/>
  <c r="H791" i="3"/>
  <c r="J791" i="3"/>
  <c r="I791" i="3"/>
  <c r="K924" i="3"/>
  <c r="J924" i="3"/>
  <c r="F924" i="3"/>
  <c r="H924" i="3"/>
  <c r="I924" i="3"/>
  <c r="I773" i="3"/>
  <c r="H773" i="3"/>
  <c r="K773" i="3"/>
  <c r="F773" i="3"/>
  <c r="J773" i="3"/>
  <c r="I704" i="3"/>
  <c r="K704" i="3"/>
  <c r="H704" i="3"/>
  <c r="J704" i="3"/>
  <c r="F704" i="3"/>
  <c r="F153" i="3"/>
  <c r="J153" i="3"/>
  <c r="K153" i="3"/>
  <c r="H153" i="3"/>
  <c r="I153" i="3"/>
  <c r="J562" i="3"/>
  <c r="K562" i="3"/>
  <c r="I562" i="3"/>
  <c r="H562" i="3"/>
  <c r="F562" i="3"/>
  <c r="K707" i="3"/>
  <c r="F707" i="3"/>
  <c r="H707" i="3"/>
  <c r="J707" i="3"/>
  <c r="I707" i="3"/>
  <c r="H265" i="3"/>
  <c r="J265" i="3"/>
  <c r="I265" i="3"/>
  <c r="K265" i="3"/>
  <c r="F265" i="3"/>
  <c r="K668" i="3"/>
  <c r="J668" i="3"/>
  <c r="F668" i="3"/>
  <c r="I668" i="3"/>
  <c r="H668" i="3"/>
  <c r="I693" i="3"/>
  <c r="K693" i="3"/>
  <c r="J693" i="3"/>
  <c r="F693" i="3"/>
  <c r="H693" i="3"/>
  <c r="K158" i="3"/>
  <c r="H158" i="3"/>
  <c r="F158" i="3"/>
  <c r="J158" i="3"/>
  <c r="I158" i="3"/>
  <c r="H820" i="3"/>
  <c r="I820" i="3"/>
  <c r="K820" i="3"/>
  <c r="F820" i="3"/>
  <c r="J820" i="3"/>
  <c r="H646" i="3"/>
  <c r="J646" i="3"/>
  <c r="I646" i="3"/>
  <c r="K646" i="3"/>
  <c r="F646" i="3"/>
  <c r="F180" i="3"/>
  <c r="J180" i="3"/>
  <c r="K180" i="3"/>
  <c r="I180" i="3"/>
  <c r="H180" i="3"/>
  <c r="H364" i="3"/>
  <c r="I364" i="3"/>
  <c r="K364" i="3"/>
  <c r="J364" i="3"/>
  <c r="F364" i="3"/>
  <c r="J737" i="3"/>
  <c r="F737" i="3"/>
  <c r="K737" i="3"/>
  <c r="I737" i="3"/>
  <c r="H737" i="3"/>
  <c r="J722" i="8"/>
  <c r="K722" i="8"/>
  <c r="I165" i="3"/>
  <c r="H165" i="3"/>
  <c r="K165" i="3"/>
  <c r="J165" i="3"/>
  <c r="F165" i="3"/>
  <c r="J969" i="3"/>
  <c r="K969" i="3"/>
  <c r="I969" i="3"/>
  <c r="H969" i="3"/>
  <c r="F969" i="3"/>
  <c r="H307" i="3"/>
  <c r="I307" i="3"/>
  <c r="K307" i="3"/>
  <c r="F307" i="3"/>
  <c r="J307" i="3"/>
  <c r="H563" i="3"/>
  <c r="J563" i="3"/>
  <c r="I563" i="3"/>
  <c r="K563" i="3"/>
  <c r="F563" i="3"/>
  <c r="H169" i="3"/>
  <c r="F169" i="3"/>
  <c r="K169" i="3"/>
  <c r="J169" i="3"/>
  <c r="I169" i="3"/>
  <c r="F895" i="3"/>
  <c r="H895" i="3"/>
  <c r="J895" i="3"/>
  <c r="I895" i="3"/>
  <c r="K895" i="3"/>
  <c r="H458" i="3"/>
  <c r="J458" i="3"/>
  <c r="K458" i="3"/>
  <c r="F458" i="3"/>
  <c r="I458" i="3"/>
  <c r="J711" i="3"/>
  <c r="H711" i="3"/>
  <c r="K711" i="3"/>
  <c r="F711" i="3"/>
  <c r="I711" i="3"/>
  <c r="J944" i="3"/>
  <c r="K944" i="3"/>
  <c r="F944" i="3"/>
  <c r="I944" i="3"/>
  <c r="H944" i="3"/>
  <c r="J207" i="3"/>
  <c r="K207" i="3"/>
  <c r="H207" i="3"/>
  <c r="I207" i="3"/>
  <c r="F207" i="3"/>
  <c r="I339" i="3"/>
  <c r="K339" i="3"/>
  <c r="H339" i="3"/>
  <c r="J339" i="3"/>
  <c r="F339" i="3"/>
  <c r="H860" i="3"/>
  <c r="J860" i="3"/>
  <c r="K860" i="3"/>
  <c r="F860" i="3"/>
  <c r="I860" i="3"/>
  <c r="I933" i="3"/>
  <c r="H933" i="3"/>
  <c r="K933" i="3"/>
  <c r="J933" i="3"/>
  <c r="F933" i="3"/>
  <c r="I199" i="3"/>
  <c r="J199" i="3"/>
  <c r="H199" i="3"/>
  <c r="K199" i="3"/>
  <c r="F199" i="3"/>
  <c r="F597" i="3"/>
  <c r="J597" i="3"/>
  <c r="K597" i="3"/>
  <c r="H597" i="3"/>
  <c r="I597" i="3"/>
  <c r="F260" i="3"/>
  <c r="I260" i="3"/>
  <c r="H260" i="3"/>
  <c r="K260" i="3"/>
  <c r="J260" i="3"/>
  <c r="J318" i="3"/>
  <c r="H318" i="3"/>
  <c r="F318" i="3"/>
  <c r="I318" i="3"/>
  <c r="K318" i="3"/>
  <c r="H932" i="3"/>
  <c r="F932" i="3"/>
  <c r="I932" i="3"/>
  <c r="J932" i="3"/>
  <c r="K932" i="3"/>
  <c r="K228" i="3"/>
  <c r="F228" i="3"/>
  <c r="J228" i="3"/>
  <c r="H228" i="3"/>
  <c r="I228" i="3"/>
  <c r="K509" i="3"/>
  <c r="F509" i="3"/>
  <c r="I509" i="3"/>
  <c r="J509" i="3"/>
  <c r="H509" i="3"/>
  <c r="K253" i="3"/>
  <c r="H253" i="3"/>
  <c r="J253" i="3"/>
  <c r="I253" i="3"/>
  <c r="F253" i="3"/>
  <c r="J331" i="3"/>
  <c r="F331" i="3"/>
  <c r="K331" i="3"/>
  <c r="I331" i="3"/>
  <c r="H331" i="3"/>
  <c r="K717" i="3"/>
  <c r="J717" i="3"/>
  <c r="F717" i="3"/>
  <c r="H717" i="3"/>
  <c r="I717" i="3"/>
  <c r="J298" i="3"/>
  <c r="H298" i="3"/>
  <c r="I298" i="3"/>
  <c r="K298" i="3"/>
  <c r="F298" i="3"/>
  <c r="I953" i="3"/>
  <c r="H953" i="3"/>
  <c r="F953" i="3"/>
  <c r="K953" i="3"/>
  <c r="J953" i="3"/>
  <c r="K793" i="8"/>
  <c r="J793" i="8"/>
  <c r="I913" i="3"/>
  <c r="K913" i="3"/>
  <c r="H913" i="3"/>
  <c r="J913" i="3"/>
  <c r="F913" i="3"/>
  <c r="I661" i="3"/>
  <c r="J661" i="3"/>
  <c r="H661" i="3"/>
  <c r="F661" i="3"/>
  <c r="K661" i="3"/>
  <c r="H239" i="3"/>
  <c r="K239" i="3"/>
  <c r="F239" i="3"/>
  <c r="I239" i="3"/>
  <c r="J239" i="3"/>
  <c r="F399" i="3"/>
  <c r="I399" i="3"/>
  <c r="J399" i="3"/>
  <c r="K399" i="3"/>
  <c r="H399" i="3"/>
  <c r="F586" i="3"/>
  <c r="J586" i="3"/>
  <c r="H586" i="3"/>
  <c r="I586" i="3"/>
  <c r="K586" i="3"/>
  <c r="I351" i="3"/>
  <c r="H351" i="3"/>
  <c r="J351" i="3"/>
  <c r="K351" i="3"/>
  <c r="F351" i="3"/>
  <c r="I493" i="3"/>
  <c r="F493" i="3"/>
  <c r="K493" i="3"/>
  <c r="J493" i="3"/>
  <c r="H493" i="3"/>
  <c r="K790" i="3"/>
  <c r="J790" i="3"/>
  <c r="F790" i="3"/>
  <c r="I790" i="3"/>
  <c r="H790" i="3"/>
  <c r="K696" i="3"/>
  <c r="I696" i="3"/>
  <c r="H696" i="3"/>
  <c r="F696" i="3"/>
  <c r="J696" i="3"/>
  <c r="H991" i="3"/>
  <c r="K991" i="3"/>
  <c r="I991" i="3"/>
  <c r="J991" i="3"/>
  <c r="F991" i="3"/>
  <c r="K791" i="8"/>
  <c r="J791" i="8"/>
  <c r="J731" i="8"/>
  <c r="K731" i="8"/>
  <c r="I815" i="3"/>
  <c r="K815" i="3"/>
  <c r="J815" i="3"/>
  <c r="H815" i="3"/>
  <c r="F815" i="3"/>
  <c r="K700" i="8"/>
  <c r="J700" i="8"/>
  <c r="J936" i="8"/>
  <c r="K936" i="8"/>
  <c r="H721" i="3"/>
  <c r="I721" i="3"/>
  <c r="F721" i="3"/>
  <c r="J721" i="3"/>
  <c r="K721" i="3"/>
  <c r="J959" i="8"/>
  <c r="K959" i="8"/>
  <c r="K805" i="8"/>
  <c r="J805" i="8"/>
  <c r="I557" i="3"/>
  <c r="K557" i="3"/>
  <c r="J557" i="3"/>
  <c r="H557" i="3"/>
  <c r="F557" i="3"/>
  <c r="K935" i="8"/>
  <c r="J935" i="8"/>
  <c r="K580" i="3"/>
  <c r="J580" i="3"/>
  <c r="F580" i="3"/>
  <c r="I580" i="3"/>
  <c r="H580" i="3"/>
  <c r="J665" i="3"/>
  <c r="K665" i="3"/>
  <c r="H665" i="3"/>
  <c r="I665" i="3"/>
  <c r="F665" i="3"/>
  <c r="J835" i="3"/>
  <c r="F835" i="3"/>
  <c r="H835" i="3"/>
  <c r="I835" i="3"/>
  <c r="K835" i="3"/>
  <c r="K192" i="3"/>
  <c r="F192" i="3"/>
  <c r="I192" i="3"/>
  <c r="J192" i="3"/>
  <c r="H192" i="3"/>
  <c r="K713" i="3"/>
  <c r="F713" i="3"/>
  <c r="I713" i="3"/>
  <c r="J713" i="3"/>
  <c r="H713" i="3"/>
  <c r="K579" i="3"/>
  <c r="I579" i="3"/>
  <c r="H579" i="3"/>
  <c r="J579" i="3"/>
  <c r="F579" i="3"/>
  <c r="F231" i="3"/>
  <c r="J231" i="3"/>
  <c r="I231" i="3"/>
  <c r="H231" i="3"/>
  <c r="K231" i="3"/>
  <c r="F938" i="3"/>
  <c r="H938" i="3"/>
  <c r="J938" i="3"/>
  <c r="I938" i="3"/>
  <c r="K938" i="3"/>
  <c r="I292" i="3"/>
  <c r="F292" i="3"/>
  <c r="J292" i="3"/>
  <c r="K292" i="3"/>
  <c r="H292" i="3"/>
  <c r="K416" i="3"/>
  <c r="H416" i="3"/>
  <c r="I416" i="3"/>
  <c r="J416" i="3"/>
  <c r="F416" i="3"/>
  <c r="I816" i="3"/>
  <c r="F816" i="3"/>
  <c r="K816" i="3"/>
  <c r="J816" i="3"/>
  <c r="H816" i="3"/>
  <c r="I164" i="3"/>
  <c r="H164" i="3"/>
  <c r="J164" i="3"/>
  <c r="K164" i="3"/>
  <c r="F164" i="3"/>
  <c r="H850" i="3"/>
  <c r="K850" i="3"/>
  <c r="I850" i="3"/>
  <c r="J850" i="3"/>
  <c r="F850" i="3"/>
  <c r="J744" i="3"/>
  <c r="H744" i="3"/>
  <c r="I744" i="3"/>
  <c r="F744" i="3"/>
  <c r="K744" i="3"/>
  <c r="J939" i="8"/>
  <c r="K939" i="8"/>
  <c r="I349" i="3"/>
  <c r="K349" i="3"/>
  <c r="F349" i="3"/>
  <c r="H349" i="3"/>
  <c r="J349" i="3"/>
  <c r="H550" i="3"/>
  <c r="I550" i="3"/>
  <c r="K550" i="3"/>
  <c r="F550" i="3"/>
  <c r="J550" i="3"/>
  <c r="I310" i="3"/>
  <c r="H310" i="3"/>
  <c r="K310" i="3"/>
  <c r="J310" i="3"/>
  <c r="F310" i="3"/>
  <c r="H466" i="3"/>
  <c r="I466" i="3"/>
  <c r="K466" i="3"/>
  <c r="F466" i="3"/>
  <c r="J466" i="3"/>
  <c r="J227" i="3"/>
  <c r="I227" i="3"/>
  <c r="K227" i="3"/>
  <c r="F227" i="3"/>
  <c r="H227" i="3"/>
  <c r="I679" i="3"/>
  <c r="J679" i="3"/>
  <c r="K679" i="3"/>
  <c r="F679" i="3"/>
  <c r="H679" i="3"/>
  <c r="H973" i="3"/>
  <c r="I973" i="3"/>
  <c r="J973" i="3"/>
  <c r="F973" i="3"/>
  <c r="K973" i="3"/>
  <c r="J306" i="3"/>
  <c r="F306" i="3"/>
  <c r="K306" i="3"/>
  <c r="I306" i="3"/>
  <c r="H306" i="3"/>
  <c r="J492" i="3"/>
  <c r="F492" i="3"/>
  <c r="I492" i="3"/>
  <c r="K492" i="3"/>
  <c r="H492" i="3"/>
  <c r="K830" i="3"/>
  <c r="I830" i="3"/>
  <c r="H830" i="3"/>
  <c r="F830" i="3"/>
  <c r="J830" i="3"/>
  <c r="J288" i="3"/>
  <c r="I288" i="3"/>
  <c r="F288" i="3"/>
  <c r="K288" i="3"/>
  <c r="H288" i="3"/>
  <c r="K618" i="3"/>
  <c r="H618" i="3"/>
  <c r="F618" i="3"/>
  <c r="J618" i="3"/>
  <c r="I618" i="3"/>
  <c r="J574" i="3"/>
  <c r="K574" i="3"/>
  <c r="F574" i="3"/>
  <c r="I574" i="3"/>
  <c r="H574" i="3"/>
  <c r="J988" i="8"/>
  <c r="K988" i="8"/>
  <c r="H333" i="3"/>
  <c r="K333" i="3"/>
  <c r="I333" i="3"/>
  <c r="F333" i="3"/>
  <c r="J333" i="3"/>
  <c r="J869" i="3"/>
  <c r="I869" i="3"/>
  <c r="K869" i="3"/>
  <c r="F869" i="3"/>
  <c r="H869" i="3"/>
  <c r="I254" i="3"/>
  <c r="H254" i="3"/>
  <c r="J254" i="3"/>
  <c r="K254" i="3"/>
  <c r="F254" i="3"/>
  <c r="F301" i="3"/>
  <c r="J301" i="3"/>
  <c r="I301" i="3"/>
  <c r="K301" i="3"/>
  <c r="H301" i="3"/>
  <c r="J464" i="3"/>
  <c r="H464" i="3"/>
  <c r="F464" i="3"/>
  <c r="K464" i="3"/>
  <c r="I464" i="3"/>
  <c r="K784" i="8"/>
  <c r="J784" i="8"/>
  <c r="J433" i="3"/>
  <c r="F433" i="3"/>
  <c r="K433" i="3"/>
  <c r="H433" i="3"/>
  <c r="I433" i="3"/>
  <c r="H946" i="3"/>
  <c r="K946" i="3"/>
  <c r="J946" i="3"/>
  <c r="I946" i="3"/>
  <c r="F946" i="3"/>
  <c r="H786" i="3"/>
  <c r="J786" i="3"/>
  <c r="I786" i="3"/>
  <c r="F786" i="3"/>
  <c r="K786" i="3"/>
  <c r="K501" i="3"/>
  <c r="J501" i="3"/>
  <c r="I501" i="3"/>
  <c r="F501" i="3"/>
  <c r="H501" i="3"/>
  <c r="J898" i="8"/>
  <c r="K898" i="8"/>
  <c r="J196" i="3"/>
  <c r="F196" i="3"/>
  <c r="I196" i="3"/>
  <c r="H196" i="3"/>
  <c r="K196" i="3"/>
  <c r="K431" i="3"/>
  <c r="H431" i="3"/>
  <c r="J431" i="3"/>
  <c r="F431" i="3"/>
  <c r="I431" i="3"/>
  <c r="K610" i="3"/>
  <c r="H610" i="3"/>
  <c r="I610" i="3"/>
  <c r="F610" i="3"/>
  <c r="J610" i="3"/>
  <c r="I425" i="3"/>
  <c r="K425" i="3"/>
  <c r="F425" i="3"/>
  <c r="J425" i="3"/>
  <c r="H425" i="3"/>
  <c r="I546" i="3"/>
  <c r="F546" i="3"/>
  <c r="K546" i="3"/>
  <c r="J546" i="3"/>
  <c r="H546" i="3"/>
  <c r="K155" i="3"/>
  <c r="H155" i="3"/>
  <c r="I155" i="3"/>
  <c r="J155" i="3"/>
  <c r="F155" i="3"/>
  <c r="F979" i="3"/>
  <c r="H979" i="3"/>
  <c r="I979" i="3"/>
  <c r="J979" i="3"/>
  <c r="K979" i="3"/>
  <c r="I814" i="3"/>
  <c r="J814" i="3"/>
  <c r="F814" i="3"/>
  <c r="K814" i="3"/>
  <c r="H814" i="3"/>
  <c r="K186" i="3"/>
  <c r="I186" i="3"/>
  <c r="F186" i="3"/>
  <c r="H186" i="3"/>
  <c r="J186" i="3"/>
  <c r="F329" i="3"/>
  <c r="I329" i="3"/>
  <c r="K329" i="3"/>
  <c r="H329" i="3"/>
  <c r="J329" i="3"/>
  <c r="J727" i="3"/>
  <c r="I727" i="3"/>
  <c r="H727" i="3"/>
  <c r="K727" i="3"/>
  <c r="F727" i="3"/>
  <c r="I246" i="3"/>
  <c r="H246" i="3"/>
  <c r="F246" i="3"/>
  <c r="K246" i="3"/>
  <c r="J246" i="3"/>
  <c r="I473" i="3"/>
  <c r="H473" i="3"/>
  <c r="F473" i="3"/>
  <c r="K473" i="3"/>
  <c r="J473" i="3"/>
  <c r="F750" i="3"/>
  <c r="J750" i="3"/>
  <c r="H750" i="3"/>
  <c r="K750" i="3"/>
  <c r="I750" i="3"/>
  <c r="I648" i="3"/>
  <c r="K648" i="3"/>
  <c r="H648" i="3"/>
  <c r="J648" i="3"/>
  <c r="F648" i="3"/>
  <c r="J229" i="3"/>
  <c r="I229" i="3"/>
  <c r="H229" i="3"/>
  <c r="F229" i="3"/>
  <c r="K229" i="3"/>
  <c r="J385" i="3"/>
  <c r="F385" i="3"/>
  <c r="K385" i="3"/>
  <c r="I385" i="3"/>
  <c r="H385" i="3"/>
  <c r="F853" i="3"/>
  <c r="I853" i="3"/>
  <c r="H853" i="3"/>
  <c r="J853" i="3"/>
  <c r="K853" i="3"/>
  <c r="H330" i="3"/>
  <c r="K330" i="3"/>
  <c r="I330" i="3"/>
  <c r="J330" i="3"/>
  <c r="F330" i="3"/>
  <c r="F549" i="3"/>
  <c r="H549" i="3"/>
  <c r="I549" i="3"/>
  <c r="J549" i="3"/>
  <c r="K549" i="3"/>
  <c r="I146" i="3"/>
  <c r="H146" i="3"/>
  <c r="K146" i="3"/>
  <c r="J146" i="3"/>
  <c r="F146" i="3"/>
  <c r="H419" i="3"/>
  <c r="J419" i="3"/>
  <c r="F419" i="3"/>
  <c r="I419" i="3"/>
  <c r="K419" i="3"/>
  <c r="J811" i="3"/>
  <c r="H811" i="3"/>
  <c r="K811" i="3"/>
  <c r="I811" i="3"/>
  <c r="F811" i="3"/>
  <c r="K734" i="8"/>
  <c r="J734" i="8"/>
  <c r="F188" i="3"/>
  <c r="K188" i="3"/>
  <c r="J188" i="3"/>
  <c r="H188" i="3"/>
  <c r="I188" i="3"/>
  <c r="F700" i="3"/>
  <c r="I700" i="3"/>
  <c r="J700" i="3"/>
  <c r="H700" i="3"/>
  <c r="K700" i="3"/>
  <c r="J536" i="3"/>
  <c r="F536" i="3"/>
  <c r="H536" i="3"/>
  <c r="K536" i="3"/>
  <c r="I536" i="3"/>
  <c r="J964" i="8"/>
  <c r="K964" i="8"/>
  <c r="I782" i="3"/>
  <c r="H782" i="3"/>
  <c r="F782" i="3"/>
  <c r="J782" i="3"/>
  <c r="K782" i="3"/>
  <c r="J729" i="3"/>
  <c r="I729" i="3"/>
  <c r="H729" i="3"/>
  <c r="K729" i="3"/>
  <c r="F729" i="3"/>
  <c r="K293" i="3"/>
  <c r="H293" i="3"/>
  <c r="J293" i="3"/>
  <c r="F293" i="3"/>
  <c r="I293" i="3"/>
  <c r="J397" i="3"/>
  <c r="H397" i="3"/>
  <c r="I397" i="3"/>
  <c r="K397" i="3"/>
  <c r="F397" i="3"/>
  <c r="J947" i="3"/>
  <c r="F947" i="3"/>
  <c r="I947" i="3"/>
  <c r="K947" i="3"/>
  <c r="H947" i="3"/>
  <c r="K889" i="8"/>
  <c r="J889" i="8"/>
  <c r="I409" i="3"/>
  <c r="J409" i="3"/>
  <c r="K409" i="3"/>
  <c r="F409" i="3"/>
  <c r="H409" i="3"/>
  <c r="I804" i="3"/>
  <c r="K804" i="3"/>
  <c r="J804" i="3"/>
  <c r="F804" i="3"/>
  <c r="H804" i="3"/>
  <c r="H276" i="3"/>
  <c r="K276" i="3"/>
  <c r="F276" i="3"/>
  <c r="J276" i="3"/>
  <c r="I276" i="3"/>
  <c r="F394" i="3"/>
  <c r="H394" i="3"/>
  <c r="J394" i="3"/>
  <c r="I394" i="3"/>
  <c r="K394" i="3"/>
  <c r="F513" i="3"/>
  <c r="K513" i="3"/>
  <c r="H513" i="3"/>
  <c r="I513" i="3"/>
  <c r="J513" i="3"/>
  <c r="I370" i="3"/>
  <c r="F370" i="3"/>
  <c r="K370" i="3"/>
  <c r="H370" i="3"/>
  <c r="J370" i="3"/>
  <c r="F483" i="3"/>
  <c r="J483" i="3"/>
  <c r="H483" i="3"/>
  <c r="I483" i="3"/>
  <c r="K483" i="3"/>
  <c r="I151" i="3"/>
  <c r="F151" i="3"/>
  <c r="J151" i="3"/>
  <c r="H151" i="3"/>
  <c r="K151" i="3"/>
  <c r="I909" i="3"/>
  <c r="J909" i="3"/>
  <c r="H909" i="3"/>
  <c r="F909" i="3"/>
  <c r="K909" i="3"/>
  <c r="J653" i="3"/>
  <c r="F653" i="3"/>
  <c r="K653" i="3"/>
  <c r="H653" i="3"/>
  <c r="I653" i="3"/>
  <c r="F275" i="3"/>
  <c r="K275" i="3"/>
  <c r="J275" i="3"/>
  <c r="H275" i="3"/>
  <c r="I275" i="3"/>
  <c r="J866" i="3"/>
  <c r="H866" i="3"/>
  <c r="I866" i="3"/>
  <c r="K866" i="3"/>
  <c r="F866" i="3"/>
  <c r="H526" i="3"/>
  <c r="I526" i="3"/>
  <c r="J526" i="3"/>
  <c r="K526" i="3"/>
  <c r="F526" i="3"/>
  <c r="K896" i="8"/>
  <c r="J896" i="8"/>
  <c r="H350" i="3"/>
  <c r="J350" i="3"/>
  <c r="K350" i="3"/>
  <c r="F350" i="3"/>
  <c r="I350" i="3"/>
  <c r="K724" i="3"/>
  <c r="H724" i="3"/>
  <c r="F724" i="3"/>
  <c r="J724" i="3"/>
  <c r="I724" i="3"/>
  <c r="H475" i="3"/>
  <c r="I475" i="3"/>
  <c r="K475" i="3"/>
  <c r="F475" i="3"/>
  <c r="J475" i="3"/>
  <c r="J640" i="3"/>
  <c r="K640" i="3"/>
  <c r="I640" i="3"/>
  <c r="F640" i="3"/>
  <c r="H640" i="3"/>
  <c r="H739" i="3"/>
  <c r="K739" i="3"/>
  <c r="F739" i="3"/>
  <c r="I739" i="3"/>
  <c r="J739" i="3"/>
  <c r="K671" i="3"/>
  <c r="H671" i="3"/>
  <c r="I671" i="3"/>
  <c r="F671" i="3"/>
  <c r="J671" i="3"/>
  <c r="J957" i="3"/>
  <c r="H957" i="3"/>
  <c r="I957" i="3"/>
  <c r="F957" i="3"/>
  <c r="K957" i="3"/>
  <c r="J927" i="3"/>
  <c r="F927" i="3"/>
  <c r="K927" i="3"/>
  <c r="H927" i="3"/>
  <c r="I927" i="3"/>
  <c r="F864" i="3"/>
  <c r="K864" i="3"/>
  <c r="H864" i="3"/>
  <c r="I864" i="3"/>
  <c r="J864" i="3"/>
  <c r="J749" i="3"/>
  <c r="I749" i="3"/>
  <c r="H749" i="3"/>
  <c r="F749" i="3"/>
  <c r="K749" i="3"/>
  <c r="J751" i="3"/>
  <c r="H751" i="3"/>
  <c r="I751" i="3"/>
  <c r="K751" i="3"/>
  <c r="F751" i="3"/>
  <c r="I503" i="3"/>
  <c r="H503" i="3"/>
  <c r="K503" i="3"/>
  <c r="J503" i="3"/>
  <c r="F503" i="3"/>
  <c r="K720" i="8"/>
  <c r="J720" i="8"/>
  <c r="J690" i="3"/>
  <c r="I690" i="3"/>
  <c r="F690" i="3"/>
  <c r="H690" i="3"/>
  <c r="K690" i="3"/>
  <c r="F923" i="3"/>
  <c r="H923" i="3"/>
  <c r="J923" i="3"/>
  <c r="I923" i="3"/>
  <c r="K923" i="3"/>
  <c r="H480" i="3"/>
  <c r="J480" i="3"/>
  <c r="K480" i="3"/>
  <c r="F480" i="3"/>
  <c r="I480" i="3"/>
  <c r="F595" i="3"/>
  <c r="I595" i="3"/>
  <c r="J595" i="3"/>
  <c r="H595" i="3"/>
  <c r="K595" i="3"/>
  <c r="F952" i="3"/>
  <c r="H952" i="3"/>
  <c r="I952" i="3"/>
  <c r="K952" i="3"/>
  <c r="J952" i="3"/>
  <c r="H950" i="3"/>
  <c r="J950" i="3"/>
  <c r="I950" i="3"/>
  <c r="K950" i="3"/>
  <c r="F950" i="3"/>
  <c r="K443" i="3"/>
  <c r="F443" i="3"/>
  <c r="I443" i="3"/>
  <c r="J443" i="3"/>
  <c r="H443" i="3"/>
  <c r="J885" i="8"/>
  <c r="K885" i="8"/>
  <c r="H967" i="3"/>
  <c r="K967" i="3"/>
  <c r="F967" i="3"/>
  <c r="J967" i="3"/>
  <c r="I967" i="3"/>
  <c r="K881" i="3"/>
  <c r="H881" i="3"/>
  <c r="F881" i="3"/>
  <c r="I881" i="3"/>
  <c r="J881" i="3"/>
  <c r="K954" i="8"/>
  <c r="J954" i="8"/>
  <c r="H636" i="3"/>
  <c r="J636" i="3"/>
  <c r="F636" i="3"/>
  <c r="I636" i="3"/>
  <c r="K636" i="3"/>
  <c r="I662" i="3"/>
  <c r="K662" i="3"/>
  <c r="J662" i="3"/>
  <c r="H662" i="3"/>
  <c r="F662" i="3"/>
  <c r="J632" i="3"/>
  <c r="K632" i="3"/>
  <c r="H632" i="3"/>
  <c r="I632" i="3"/>
  <c r="F632" i="3"/>
  <c r="H890" i="3"/>
  <c r="I890" i="3"/>
  <c r="J890" i="3"/>
  <c r="F890" i="3"/>
  <c r="K890" i="3"/>
  <c r="K827" i="8"/>
  <c r="J827" i="8"/>
  <c r="I591" i="3"/>
  <c r="K591" i="3"/>
  <c r="J591" i="3"/>
  <c r="F591" i="3"/>
  <c r="H591" i="3"/>
  <c r="F875" i="3"/>
  <c r="J875" i="3"/>
  <c r="K875" i="3"/>
  <c r="H875" i="3"/>
  <c r="I875" i="3"/>
  <c r="K886" i="8"/>
  <c r="J886" i="8"/>
  <c r="F479" i="3"/>
  <c r="I479" i="3"/>
  <c r="H479" i="3"/>
  <c r="J479" i="3"/>
  <c r="K479" i="3"/>
  <c r="J783" i="3"/>
  <c r="H783" i="3"/>
  <c r="I783" i="3"/>
  <c r="F783" i="3"/>
  <c r="K783" i="3"/>
  <c r="J767" i="8"/>
  <c r="K767" i="8"/>
  <c r="K889" i="3"/>
  <c r="H889" i="3"/>
  <c r="I889" i="3"/>
  <c r="J889" i="3"/>
  <c r="F889" i="3"/>
  <c r="F554" i="3"/>
  <c r="J554" i="3"/>
  <c r="I554" i="3"/>
  <c r="K554" i="3"/>
  <c r="H554" i="3"/>
  <c r="J870" i="8"/>
  <c r="K870" i="8"/>
  <c r="F539" i="3"/>
  <c r="J539" i="3"/>
  <c r="H539" i="3"/>
  <c r="I539" i="3"/>
  <c r="K539" i="3"/>
  <c r="K551" i="3"/>
  <c r="F551" i="3"/>
  <c r="J551" i="3"/>
  <c r="I551" i="3"/>
  <c r="H551" i="3"/>
  <c r="J921" i="3"/>
  <c r="H921" i="3"/>
  <c r="K921" i="3"/>
  <c r="I921" i="3"/>
  <c r="F921" i="3"/>
  <c r="J902" i="8"/>
  <c r="K902" i="8"/>
  <c r="J628" i="3"/>
  <c r="H628" i="3"/>
  <c r="F628" i="3"/>
  <c r="I628" i="3"/>
  <c r="K628" i="3"/>
  <c r="J834" i="8"/>
  <c r="K834" i="8"/>
  <c r="K755" i="3"/>
  <c r="I755" i="3"/>
  <c r="F755" i="3"/>
  <c r="H755" i="3"/>
  <c r="J755" i="3"/>
  <c r="J844" i="8"/>
  <c r="K844" i="8"/>
  <c r="K970" i="3"/>
  <c r="F970" i="3"/>
  <c r="J970" i="3"/>
  <c r="I970" i="3"/>
  <c r="H970" i="3"/>
  <c r="H986" i="3"/>
  <c r="K986" i="3"/>
  <c r="F986" i="3"/>
  <c r="J986" i="3"/>
  <c r="I986" i="3"/>
  <c r="H642" i="3"/>
  <c r="I642" i="3"/>
  <c r="J642" i="3"/>
  <c r="K642" i="3"/>
  <c r="F642" i="3"/>
  <c r="J462" i="3"/>
  <c r="H462" i="3"/>
  <c r="I462" i="3"/>
  <c r="K462" i="3"/>
  <c r="F462" i="3"/>
  <c r="J629" i="3"/>
  <c r="I629" i="3"/>
  <c r="F629" i="3"/>
  <c r="K629" i="3"/>
  <c r="H629" i="3"/>
  <c r="H903" i="3"/>
  <c r="J903" i="3"/>
  <c r="F903" i="3"/>
  <c r="I903" i="3"/>
  <c r="K903" i="3"/>
  <c r="H451" i="3"/>
  <c r="K451" i="3"/>
  <c r="J451" i="3"/>
  <c r="F451" i="3"/>
  <c r="I451" i="3"/>
  <c r="J839" i="3"/>
  <c r="I839" i="3"/>
  <c r="F839" i="3"/>
  <c r="H839" i="3"/>
  <c r="K839" i="3"/>
  <c r="J963" i="3"/>
  <c r="F963" i="3"/>
  <c r="H963" i="3"/>
  <c r="K963" i="3"/>
  <c r="I963" i="3"/>
  <c r="I817" i="3"/>
  <c r="H817" i="3"/>
  <c r="K817" i="3"/>
  <c r="J817" i="3"/>
  <c r="F817" i="3"/>
  <c r="J510" i="3"/>
  <c r="K510" i="3"/>
  <c r="H510" i="3"/>
  <c r="F510" i="3"/>
  <c r="I510" i="3"/>
  <c r="F621" i="3"/>
  <c r="H621" i="3"/>
  <c r="I621" i="3"/>
  <c r="J621" i="3"/>
  <c r="K621" i="3"/>
  <c r="I842" i="3"/>
  <c r="F842" i="3"/>
  <c r="H842" i="3"/>
  <c r="K842" i="3"/>
  <c r="J842" i="3"/>
  <c r="H885" i="3"/>
  <c r="J885" i="3"/>
  <c r="I885" i="3"/>
  <c r="F885" i="3"/>
  <c r="K885" i="3"/>
  <c r="J779" i="3"/>
  <c r="F779" i="3"/>
  <c r="I779" i="3"/>
  <c r="K779" i="3"/>
  <c r="H779" i="3"/>
  <c r="K511" i="3"/>
  <c r="H511" i="3"/>
  <c r="F511" i="3"/>
  <c r="I511" i="3"/>
  <c r="J511" i="3"/>
  <c r="K520" i="3"/>
  <c r="H520" i="3"/>
  <c r="F520" i="3"/>
  <c r="J520" i="3"/>
  <c r="I520" i="3"/>
  <c r="H892" i="3"/>
  <c r="I892" i="3"/>
  <c r="F892" i="3"/>
  <c r="K892" i="3"/>
  <c r="J892" i="3"/>
  <c r="I982" i="3"/>
  <c r="J982" i="3"/>
  <c r="K982" i="3"/>
  <c r="H982" i="3"/>
  <c r="F982" i="3"/>
  <c r="I745" i="3"/>
  <c r="K745" i="3"/>
  <c r="H745" i="3"/>
  <c r="F745" i="3"/>
  <c r="J745" i="3"/>
  <c r="K826" i="8"/>
  <c r="J826" i="8"/>
  <c r="F797" i="3"/>
  <c r="K797" i="3"/>
  <c r="J797" i="3"/>
  <c r="H797" i="3"/>
  <c r="I797" i="3"/>
  <c r="J599" i="3"/>
  <c r="I599" i="3"/>
  <c r="K599" i="3"/>
  <c r="H599" i="3"/>
  <c r="F599" i="3"/>
  <c r="I673" i="3"/>
  <c r="H673" i="3"/>
  <c r="J673" i="3"/>
  <c r="K673" i="3"/>
  <c r="F673" i="3"/>
  <c r="I635" i="3"/>
  <c r="H635" i="3"/>
  <c r="J635" i="3"/>
  <c r="K635" i="3"/>
  <c r="F635" i="3"/>
  <c r="H691" i="3"/>
  <c r="F691" i="3"/>
  <c r="K691" i="3"/>
  <c r="J691" i="3"/>
  <c r="I691" i="3"/>
  <c r="H521" i="3"/>
  <c r="K521" i="3"/>
  <c r="J521" i="3"/>
  <c r="F521" i="3"/>
  <c r="I521" i="3"/>
  <c r="I993" i="3"/>
  <c r="J993" i="3"/>
  <c r="K993" i="3"/>
  <c r="F993" i="3"/>
  <c r="H993" i="3"/>
  <c r="K960" i="3"/>
  <c r="J960" i="3"/>
  <c r="H960" i="3"/>
  <c r="I960" i="3"/>
  <c r="F960" i="3"/>
  <c r="J848" i="3"/>
  <c r="K848" i="3"/>
  <c r="I848" i="3"/>
  <c r="F848" i="3"/>
  <c r="H848" i="3"/>
  <c r="I641" i="3"/>
  <c r="F641" i="3"/>
  <c r="H641" i="3"/>
  <c r="J641" i="3"/>
  <c r="K641" i="3"/>
  <c r="J778" i="8"/>
  <c r="K778" i="8"/>
  <c r="K829" i="8"/>
  <c r="J829" i="8"/>
  <c r="J797" i="8"/>
  <c r="K797" i="8"/>
  <c r="K875" i="8"/>
  <c r="J875" i="8"/>
  <c r="J993" i="8"/>
  <c r="K993" i="8"/>
  <c r="K710" i="8"/>
  <c r="J710" i="8"/>
  <c r="J776" i="8"/>
  <c r="K776" i="8"/>
  <c r="I544" i="3"/>
  <c r="J544" i="3"/>
  <c r="H544" i="3"/>
  <c r="K544" i="3"/>
  <c r="F544" i="3"/>
  <c r="J445" i="3"/>
  <c r="F445" i="3"/>
  <c r="K445" i="3"/>
  <c r="I445" i="3"/>
  <c r="H445" i="3"/>
  <c r="K744" i="8"/>
  <c r="J744" i="8"/>
  <c r="F644" i="3"/>
  <c r="J644" i="3"/>
  <c r="H644" i="3"/>
  <c r="K644" i="3"/>
  <c r="I644" i="3"/>
  <c r="H951" i="3"/>
  <c r="K951" i="3"/>
  <c r="J951" i="3"/>
  <c r="I951" i="3"/>
  <c r="F951" i="3"/>
  <c r="K904" i="8"/>
  <c r="J904" i="8"/>
  <c r="J670" i="3"/>
  <c r="H670" i="3"/>
  <c r="K670" i="3"/>
  <c r="F670" i="3"/>
  <c r="I670" i="3"/>
  <c r="J859" i="8"/>
  <c r="K859" i="8"/>
  <c r="K981" i="3"/>
  <c r="I981" i="3"/>
  <c r="J981" i="3"/>
  <c r="H981" i="3"/>
  <c r="F981" i="3"/>
  <c r="F548" i="3"/>
  <c r="H548" i="3"/>
  <c r="K548" i="3"/>
  <c r="I548" i="3"/>
  <c r="J548" i="3"/>
  <c r="H547" i="3"/>
  <c r="K547" i="3"/>
  <c r="I547" i="3"/>
  <c r="F547" i="3"/>
  <c r="J547" i="3"/>
  <c r="J736" i="8"/>
  <c r="K736" i="8"/>
  <c r="I761" i="3"/>
  <c r="K761" i="3"/>
  <c r="F761" i="3"/>
  <c r="J761" i="3"/>
  <c r="H761" i="3"/>
  <c r="F851" i="3"/>
  <c r="I851" i="3"/>
  <c r="K851" i="3"/>
  <c r="J851" i="3"/>
  <c r="H851" i="3"/>
  <c r="J809" i="8"/>
  <c r="K809" i="8"/>
  <c r="H484" i="3"/>
  <c r="J484" i="3"/>
  <c r="K484" i="3"/>
  <c r="F484" i="3"/>
  <c r="I484" i="3"/>
  <c r="H593" i="3"/>
  <c r="K593" i="3"/>
  <c r="I593" i="3"/>
  <c r="J593" i="3"/>
  <c r="F593" i="3"/>
  <c r="K505" i="3"/>
  <c r="F505" i="3"/>
  <c r="H505" i="3"/>
  <c r="J505" i="3"/>
  <c r="I505" i="3"/>
  <c r="I961" i="3"/>
  <c r="F961" i="3"/>
  <c r="H961" i="3"/>
  <c r="J961" i="3"/>
  <c r="K961" i="3"/>
  <c r="J655" i="3"/>
  <c r="F655" i="3"/>
  <c r="H655" i="3"/>
  <c r="I655" i="3"/>
  <c r="K655" i="3"/>
  <c r="F623" i="3"/>
  <c r="J623" i="3"/>
  <c r="I623" i="3"/>
  <c r="H623" i="3"/>
  <c r="K623" i="3"/>
  <c r="F975" i="3"/>
  <c r="H975" i="3"/>
  <c r="I975" i="3"/>
  <c r="K975" i="3"/>
  <c r="J975" i="3"/>
  <c r="J874" i="3"/>
  <c r="I874" i="3"/>
  <c r="F874" i="3"/>
  <c r="K874" i="3"/>
  <c r="H874" i="3"/>
  <c r="K524" i="3"/>
  <c r="J524" i="3"/>
  <c r="F524" i="3"/>
  <c r="I524" i="3"/>
  <c r="H524" i="3"/>
  <c r="I660" i="3"/>
  <c r="J660" i="3"/>
  <c r="F660" i="3"/>
  <c r="K660" i="3"/>
  <c r="H660" i="3"/>
  <c r="J781" i="3"/>
  <c r="H781" i="3"/>
  <c r="K781" i="3"/>
  <c r="I781" i="3"/>
  <c r="F781" i="3"/>
  <c r="F559" i="3"/>
  <c r="H559" i="3"/>
  <c r="I559" i="3"/>
  <c r="J559" i="3"/>
  <c r="K559" i="3"/>
  <c r="K784" i="3"/>
  <c r="I784" i="3"/>
  <c r="F784" i="3"/>
  <c r="H784" i="3"/>
  <c r="J784" i="3"/>
  <c r="I759" i="3"/>
  <c r="K759" i="3"/>
  <c r="H759" i="3"/>
  <c r="F759" i="3"/>
  <c r="J759" i="3"/>
  <c r="F807" i="3"/>
  <c r="I807" i="3"/>
  <c r="J807" i="3"/>
  <c r="H807" i="3"/>
  <c r="K807" i="3"/>
  <c r="H575" i="3"/>
  <c r="K575" i="3"/>
  <c r="J575" i="3"/>
  <c r="F575" i="3"/>
  <c r="I575" i="3"/>
  <c r="J490" i="3"/>
  <c r="K490" i="3"/>
  <c r="H490" i="3"/>
  <c r="I490" i="3"/>
  <c r="F490" i="3"/>
  <c r="H914" i="3"/>
  <c r="I914" i="3"/>
  <c r="K914" i="3"/>
  <c r="F914" i="3"/>
  <c r="J914" i="3"/>
  <c r="F978" i="3"/>
  <c r="K978" i="3"/>
  <c r="J978" i="3"/>
  <c r="H978" i="3"/>
  <c r="I978" i="3"/>
  <c r="J795" i="3"/>
  <c r="F795" i="3"/>
  <c r="K795" i="3"/>
  <c r="H795" i="3"/>
  <c r="I795" i="3"/>
  <c r="K516" i="3"/>
  <c r="F516" i="3"/>
  <c r="H516" i="3"/>
  <c r="I516" i="3"/>
  <c r="J516" i="3"/>
  <c r="K658" i="3"/>
  <c r="F658" i="3"/>
  <c r="H658" i="3"/>
  <c r="J658" i="3"/>
  <c r="I658" i="3"/>
  <c r="J775" i="8"/>
  <c r="K775" i="8"/>
  <c r="J959" i="3"/>
  <c r="I959" i="3"/>
  <c r="H959" i="3"/>
  <c r="K959" i="3"/>
  <c r="F959" i="3"/>
  <c r="I883" i="3"/>
  <c r="K883" i="3"/>
  <c r="F883" i="3"/>
  <c r="H883" i="3"/>
  <c r="J883" i="3"/>
  <c r="K774" i="8"/>
  <c r="J774" i="8"/>
  <c r="J829" i="3"/>
  <c r="I829" i="3"/>
  <c r="K829" i="3"/>
  <c r="F829" i="3"/>
  <c r="H829" i="3"/>
  <c r="J762" i="3"/>
  <c r="K762" i="3"/>
  <c r="H762" i="3"/>
  <c r="I762" i="3"/>
  <c r="F762" i="3"/>
  <c r="K865" i="8"/>
  <c r="J865" i="8"/>
  <c r="H886" i="3"/>
  <c r="J886" i="3"/>
  <c r="K886" i="3"/>
  <c r="F886" i="3"/>
  <c r="I886" i="3"/>
  <c r="H778" i="3"/>
  <c r="F778" i="3"/>
  <c r="I778" i="3"/>
  <c r="J778" i="3"/>
  <c r="K778" i="3"/>
  <c r="H680" i="3"/>
  <c r="J680" i="3"/>
  <c r="K680" i="3"/>
  <c r="F680" i="3"/>
  <c r="I680" i="3"/>
  <c r="H588" i="3"/>
  <c r="I588" i="3"/>
  <c r="J588" i="3"/>
  <c r="F588" i="3"/>
  <c r="K588" i="3"/>
  <c r="K957" i="8"/>
  <c r="J957" i="8"/>
  <c r="H602" i="3"/>
  <c r="I602" i="3"/>
  <c r="F602" i="3"/>
  <c r="J602" i="3"/>
  <c r="K602" i="3"/>
  <c r="I706" i="3"/>
  <c r="J706" i="3"/>
  <c r="F706" i="3"/>
  <c r="H706" i="3"/>
  <c r="K706" i="3"/>
  <c r="J916" i="8"/>
  <c r="K916" i="8"/>
  <c r="F481" i="3"/>
  <c r="H481" i="3"/>
  <c r="K481" i="3"/>
  <c r="I481" i="3"/>
  <c r="J481" i="3"/>
  <c r="H456" i="3"/>
  <c r="K456" i="3"/>
  <c r="F456" i="3"/>
  <c r="I456" i="3"/>
  <c r="J456" i="3"/>
  <c r="J691" i="8"/>
  <c r="K691" i="8"/>
  <c r="F688" i="3"/>
  <c r="K688" i="3"/>
  <c r="H688" i="3"/>
  <c r="I688" i="3"/>
  <c r="J688" i="3"/>
  <c r="H577" i="3"/>
  <c r="I577" i="3"/>
  <c r="F577" i="3"/>
  <c r="J577" i="3"/>
  <c r="K577" i="3"/>
  <c r="H974" i="3"/>
  <c r="F974" i="3"/>
  <c r="J974" i="3"/>
  <c r="K974" i="3"/>
  <c r="I974" i="3"/>
  <c r="K698" i="3"/>
  <c r="H698" i="3"/>
  <c r="F698" i="3"/>
  <c r="I698" i="3"/>
  <c r="J698" i="3"/>
  <c r="K786" i="8"/>
  <c r="J786" i="8"/>
  <c r="F796" i="3"/>
  <c r="K796" i="3"/>
  <c r="J796" i="3"/>
  <c r="H796" i="3"/>
  <c r="I796" i="3"/>
  <c r="J855" i="3"/>
  <c r="F855" i="3"/>
  <c r="I855" i="3"/>
  <c r="K855" i="3"/>
  <c r="H855" i="3"/>
  <c r="J721" i="8"/>
  <c r="K721" i="8"/>
  <c r="J961" i="8"/>
  <c r="K961" i="8"/>
  <c r="K709" i="8"/>
  <c r="J709" i="8"/>
  <c r="K696" i="8"/>
  <c r="J696" i="8"/>
  <c r="J833" i="8"/>
  <c r="K833" i="8"/>
  <c r="J930" i="8"/>
  <c r="K930" i="8"/>
  <c r="K843" i="8"/>
  <c r="J843" i="8"/>
  <c r="J717" i="8"/>
  <c r="K717" i="8"/>
  <c r="K699" i="8"/>
  <c r="J699" i="8"/>
  <c r="K841" i="8"/>
  <c r="J841" i="8"/>
  <c r="K754" i="8"/>
  <c r="J754" i="8"/>
  <c r="J863" i="3"/>
  <c r="H863" i="3"/>
  <c r="F863" i="3"/>
  <c r="K863" i="3"/>
  <c r="I863" i="3"/>
  <c r="K985" i="3"/>
  <c r="F985" i="3"/>
  <c r="J985" i="3"/>
  <c r="H985" i="3"/>
  <c r="I985" i="3"/>
  <c r="J643" i="3"/>
  <c r="F643" i="3"/>
  <c r="I643" i="3"/>
  <c r="H643" i="3"/>
  <c r="K643" i="3"/>
  <c r="F904" i="3"/>
  <c r="I904" i="3"/>
  <c r="J904" i="3"/>
  <c r="K904" i="3"/>
  <c r="H904" i="3"/>
  <c r="I624" i="3"/>
  <c r="H624" i="3"/>
  <c r="J624" i="3"/>
  <c r="K624" i="3"/>
  <c r="F624" i="3"/>
  <c r="I584" i="3"/>
  <c r="K584" i="3"/>
  <c r="F584" i="3"/>
  <c r="J584" i="3"/>
  <c r="H584" i="3"/>
  <c r="K793" i="3"/>
  <c r="J793" i="3"/>
  <c r="H793" i="3"/>
  <c r="I793" i="3"/>
  <c r="F793" i="3"/>
  <c r="H564" i="3"/>
  <c r="I564" i="3"/>
  <c r="K564" i="3"/>
  <c r="F564" i="3"/>
  <c r="J564" i="3"/>
  <c r="H666" i="3"/>
  <c r="I666" i="3"/>
  <c r="J666" i="3"/>
  <c r="K666" i="3"/>
  <c r="F666" i="3"/>
  <c r="J598" i="3"/>
  <c r="F598" i="3"/>
  <c r="I598" i="3"/>
  <c r="K598" i="3"/>
  <c r="H598" i="3"/>
  <c r="J760" i="3"/>
  <c r="F760" i="3"/>
  <c r="K760" i="3"/>
  <c r="I760" i="3"/>
  <c r="H760" i="3"/>
  <c r="K1001" i="8"/>
  <c r="J1001" i="8"/>
  <c r="H667" i="3"/>
  <c r="K667" i="3"/>
  <c r="F667" i="3"/>
  <c r="J667" i="3"/>
  <c r="I667" i="3"/>
  <c r="H861" i="3"/>
  <c r="I861" i="3"/>
  <c r="K861" i="3"/>
  <c r="F861" i="3"/>
  <c r="J861" i="3"/>
  <c r="J912" i="8"/>
  <c r="K912" i="8"/>
  <c r="F836" i="3"/>
  <c r="K836" i="3"/>
  <c r="H836" i="3"/>
  <c r="J836" i="3"/>
  <c r="I836" i="3"/>
  <c r="I893" i="3"/>
  <c r="H893" i="3"/>
  <c r="K893" i="3"/>
  <c r="J893" i="3"/>
  <c r="F893" i="3"/>
  <c r="K807" i="8"/>
  <c r="J807" i="8"/>
  <c r="I499" i="3"/>
  <c r="J499" i="3"/>
  <c r="K499" i="3"/>
  <c r="H499" i="3"/>
  <c r="F499" i="3"/>
  <c r="K617" i="3"/>
  <c r="F617" i="3"/>
  <c r="I617" i="3"/>
  <c r="J617" i="3"/>
  <c r="H617" i="3"/>
  <c r="K932" i="8"/>
  <c r="J932" i="8"/>
  <c r="H777" i="3"/>
  <c r="I777" i="3"/>
  <c r="J777" i="3"/>
  <c r="F777" i="3"/>
  <c r="K777" i="3"/>
  <c r="K930" i="3"/>
  <c r="H930" i="3"/>
  <c r="J930" i="3"/>
  <c r="F930" i="3"/>
  <c r="I930" i="3"/>
  <c r="K946" i="8"/>
  <c r="J946" i="8"/>
  <c r="I922" i="3"/>
  <c r="F922" i="3"/>
  <c r="H922" i="3"/>
  <c r="K922" i="3"/>
  <c r="J922" i="3"/>
  <c r="H545" i="3"/>
  <c r="F545" i="3"/>
  <c r="K545" i="3"/>
  <c r="I545" i="3"/>
  <c r="J545" i="3"/>
  <c r="K469" i="3"/>
  <c r="I469" i="3"/>
  <c r="F469" i="3"/>
  <c r="J469" i="3"/>
  <c r="H469" i="3"/>
  <c r="J942" i="3"/>
  <c r="H942" i="3"/>
  <c r="F942" i="3"/>
  <c r="I942" i="3"/>
  <c r="K942" i="3"/>
  <c r="J702" i="8"/>
  <c r="K702" i="8"/>
  <c r="I945" i="3"/>
  <c r="K945" i="3"/>
  <c r="H945" i="3"/>
  <c r="J945" i="3"/>
  <c r="F945" i="3"/>
  <c r="F686" i="3"/>
  <c r="J686" i="3"/>
  <c r="K686" i="3"/>
  <c r="H686" i="3"/>
  <c r="I686" i="3"/>
  <c r="H852" i="3"/>
  <c r="I852" i="3"/>
  <c r="F852" i="3"/>
  <c r="K852" i="3"/>
  <c r="J852" i="3"/>
  <c r="F622" i="3"/>
  <c r="J622" i="3"/>
  <c r="I622" i="3"/>
  <c r="K622" i="3"/>
  <c r="H622" i="3"/>
  <c r="F534" i="3"/>
  <c r="K534" i="3"/>
  <c r="J534" i="3"/>
  <c r="H534" i="3"/>
  <c r="I534" i="3"/>
  <c r="H983" i="3"/>
  <c r="J983" i="3"/>
  <c r="K983" i="3"/>
  <c r="F983" i="3"/>
  <c r="I983" i="3"/>
  <c r="H988" i="3"/>
  <c r="I988" i="3"/>
  <c r="F988" i="3"/>
  <c r="J988" i="3"/>
  <c r="K988" i="3"/>
  <c r="I522" i="3"/>
  <c r="J522" i="3"/>
  <c r="F522" i="3"/>
  <c r="H522" i="3"/>
  <c r="K522" i="3"/>
  <c r="K763" i="8"/>
  <c r="J763" i="8"/>
  <c r="H555" i="3"/>
  <c r="I555" i="3"/>
  <c r="K555" i="3"/>
  <c r="F555" i="3"/>
  <c r="J555" i="3"/>
  <c r="I537" i="3"/>
  <c r="H537" i="3"/>
  <c r="F537" i="3"/>
  <c r="J537" i="3"/>
  <c r="K537" i="3"/>
  <c r="K800" i="8"/>
  <c r="J800" i="8"/>
  <c r="J863" i="8"/>
  <c r="K863" i="8"/>
  <c r="H771" i="3"/>
  <c r="F771" i="3"/>
  <c r="K771" i="3"/>
  <c r="I771" i="3"/>
  <c r="J771" i="3"/>
  <c r="I756" i="3"/>
  <c r="H756" i="3"/>
  <c r="K756" i="3"/>
  <c r="F756" i="3"/>
  <c r="J756" i="3"/>
  <c r="K753" i="3"/>
  <c r="H753" i="3"/>
  <c r="F753" i="3"/>
  <c r="I753" i="3"/>
  <c r="J753" i="3"/>
  <c r="K851" i="8"/>
  <c r="J851" i="8"/>
  <c r="J907" i="3"/>
  <c r="K907" i="3"/>
  <c r="I907" i="3"/>
  <c r="H907" i="3"/>
  <c r="F907" i="3"/>
  <c r="J846" i="3"/>
  <c r="K846" i="3"/>
  <c r="H846" i="3"/>
  <c r="F846" i="3"/>
  <c r="I846" i="3"/>
  <c r="K819" i="3"/>
  <c r="J819" i="3"/>
  <c r="F819" i="3"/>
  <c r="I819" i="3"/>
  <c r="H819" i="3"/>
  <c r="J943" i="8"/>
  <c r="K943" i="8"/>
  <c r="I865" i="3"/>
  <c r="H865" i="3"/>
  <c r="F865" i="3"/>
  <c r="J865" i="3"/>
  <c r="K865" i="3"/>
  <c r="K995" i="3"/>
  <c r="F995" i="3"/>
  <c r="H995" i="3"/>
  <c r="I995" i="3"/>
  <c r="J995" i="3"/>
  <c r="H768" i="3"/>
  <c r="J768" i="3"/>
  <c r="K768" i="3"/>
  <c r="F768" i="3"/>
  <c r="I768" i="3"/>
  <c r="J854" i="8"/>
  <c r="K854" i="8"/>
  <c r="K585" i="3"/>
  <c r="F585" i="3"/>
  <c r="I585" i="3"/>
  <c r="J585" i="3"/>
  <c r="H585" i="3"/>
  <c r="K956" i="3"/>
  <c r="F956" i="3"/>
  <c r="I956" i="3"/>
  <c r="H956" i="3"/>
  <c r="J956" i="3"/>
  <c r="J989" i="8"/>
  <c r="K989" i="8"/>
  <c r="K794" i="8"/>
  <c r="J794" i="8"/>
  <c r="K725" i="8"/>
  <c r="J725" i="8"/>
  <c r="K952" i="8"/>
  <c r="J952" i="8"/>
  <c r="J750" i="8"/>
  <c r="K750" i="8"/>
  <c r="K845" i="8"/>
  <c r="J845" i="8"/>
  <c r="J945" i="8"/>
  <c r="K945" i="8"/>
  <c r="K1000" i="8"/>
  <c r="J1000" i="8"/>
  <c r="J770" i="8"/>
  <c r="K770" i="8"/>
  <c r="H652" i="3"/>
  <c r="J652" i="3"/>
  <c r="I652" i="3"/>
  <c r="F652" i="3"/>
  <c r="K652" i="3"/>
  <c r="J765" i="3"/>
  <c r="K765" i="3"/>
  <c r="F765" i="3"/>
  <c r="I765" i="3"/>
  <c r="H765" i="3"/>
  <c r="K999" i="3"/>
  <c r="J999" i="3"/>
  <c r="N991" i="2"/>
  <c r="I999" i="3"/>
  <c r="H999" i="3"/>
  <c r="O991" i="2"/>
  <c r="F999" i="3"/>
  <c r="J454" i="3"/>
  <c r="I454" i="3"/>
  <c r="H454" i="3"/>
  <c r="K454" i="3"/>
  <c r="F454" i="3"/>
  <c r="H939" i="3"/>
  <c r="F939" i="3"/>
  <c r="J939" i="3"/>
  <c r="I939" i="3"/>
  <c r="K939" i="3"/>
  <c r="J533" i="3"/>
  <c r="F533" i="3"/>
  <c r="K533" i="3"/>
  <c r="I533" i="3"/>
  <c r="H533" i="3"/>
  <c r="F650" i="3"/>
  <c r="K650" i="3"/>
  <c r="J650" i="3"/>
  <c r="H650" i="3"/>
  <c r="I650" i="3"/>
  <c r="F936" i="3"/>
  <c r="I936" i="3"/>
  <c r="J936" i="3"/>
  <c r="H936" i="3"/>
  <c r="K936" i="3"/>
  <c r="I461" i="3"/>
  <c r="F461" i="3"/>
  <c r="K461" i="3"/>
  <c r="J461" i="3"/>
  <c r="H461" i="3"/>
  <c r="H682" i="3"/>
  <c r="I682" i="3"/>
  <c r="F682" i="3"/>
  <c r="K682" i="3"/>
  <c r="J682" i="3"/>
  <c r="H457" i="3"/>
  <c r="K457" i="3"/>
  <c r="J457" i="3"/>
  <c r="F457" i="3"/>
  <c r="I457" i="3"/>
  <c r="J711" i="8"/>
  <c r="K711" i="8"/>
  <c r="H968" i="3"/>
  <c r="J968" i="3"/>
  <c r="F968" i="3"/>
  <c r="K968" i="3"/>
  <c r="I968" i="3"/>
  <c r="F528" i="3"/>
  <c r="I528" i="3"/>
  <c r="J528" i="3"/>
  <c r="K528" i="3"/>
  <c r="H528" i="3"/>
  <c r="J780" i="8"/>
  <c r="K780" i="8"/>
  <c r="J823" i="3"/>
  <c r="H823" i="3"/>
  <c r="K823" i="3"/>
  <c r="F823" i="3"/>
  <c r="I823" i="3"/>
  <c r="H508" i="3"/>
  <c r="K508" i="3"/>
  <c r="I508" i="3"/>
  <c r="F508" i="3"/>
  <c r="J508" i="3"/>
  <c r="K801" i="3"/>
  <c r="J801" i="3"/>
  <c r="H801" i="3"/>
  <c r="F801" i="3"/>
  <c r="I801" i="3"/>
  <c r="F453" i="3"/>
  <c r="K453" i="3"/>
  <c r="H453" i="3"/>
  <c r="I453" i="3"/>
  <c r="J453" i="3"/>
  <c r="J695" i="3"/>
  <c r="I695" i="3"/>
  <c r="K695" i="3"/>
  <c r="F695" i="3"/>
  <c r="H695" i="3"/>
  <c r="K803" i="3"/>
  <c r="F803" i="3"/>
  <c r="H803" i="3"/>
  <c r="J803" i="3"/>
  <c r="I803" i="3"/>
  <c r="K938" i="8"/>
  <c r="J938" i="8"/>
  <c r="I877" i="3"/>
  <c r="J877" i="3"/>
  <c r="K877" i="3"/>
  <c r="H877" i="3"/>
  <c r="F877" i="3"/>
  <c r="F792" i="3"/>
  <c r="J792" i="3"/>
  <c r="I792" i="3"/>
  <c r="K792" i="3"/>
  <c r="H792" i="3"/>
  <c r="J910" i="8"/>
  <c r="K910" i="8"/>
  <c r="J638" i="3"/>
  <c r="K638" i="3"/>
  <c r="F638" i="3"/>
  <c r="I638" i="3"/>
  <c r="H638" i="3"/>
  <c r="K929" i="3"/>
  <c r="I929" i="3"/>
  <c r="J929" i="3"/>
  <c r="F929" i="3"/>
  <c r="H929" i="3"/>
  <c r="K703" i="8"/>
  <c r="J703" i="8"/>
  <c r="H742" i="3"/>
  <c r="I742" i="3"/>
  <c r="J742" i="3"/>
  <c r="K742" i="3"/>
  <c r="F742" i="3"/>
  <c r="J779" i="8"/>
  <c r="K779" i="8"/>
  <c r="K757" i="8"/>
  <c r="J757" i="8"/>
  <c r="F965" i="3"/>
  <c r="I965" i="3"/>
  <c r="J965" i="3"/>
  <c r="K965" i="3"/>
  <c r="H965" i="3"/>
  <c r="I467" i="3"/>
  <c r="K467" i="3"/>
  <c r="J467" i="3"/>
  <c r="F467" i="3"/>
  <c r="H467" i="3"/>
  <c r="J962" i="8"/>
  <c r="K962" i="8"/>
  <c r="H827" i="3"/>
  <c r="K827" i="3"/>
  <c r="I827" i="3"/>
  <c r="F827" i="3"/>
  <c r="J827" i="3"/>
  <c r="H446" i="3"/>
  <c r="I446" i="3"/>
  <c r="J446" i="3"/>
  <c r="F446" i="3"/>
  <c r="K446" i="3"/>
  <c r="I940" i="3"/>
  <c r="H940" i="3"/>
  <c r="J940" i="3"/>
  <c r="F940" i="3"/>
  <c r="K940" i="3"/>
  <c r="J893" i="8"/>
  <c r="K893" i="8"/>
  <c r="K780" i="3"/>
  <c r="F780" i="3"/>
  <c r="I780" i="3"/>
  <c r="J780" i="3"/>
  <c r="H780" i="3"/>
  <c r="F518" i="3"/>
  <c r="H518" i="3"/>
  <c r="K518" i="3"/>
  <c r="I518" i="3"/>
  <c r="J518" i="3"/>
  <c r="F920" i="3"/>
  <c r="I920" i="3"/>
  <c r="H920" i="3"/>
  <c r="K920" i="3"/>
  <c r="J920" i="3"/>
  <c r="F772" i="3"/>
  <c r="K772" i="3"/>
  <c r="H772" i="3"/>
  <c r="I772" i="3"/>
  <c r="J772" i="3"/>
  <c r="H754" i="3"/>
  <c r="J754" i="3"/>
  <c r="I754" i="3"/>
  <c r="F754" i="3"/>
  <c r="K754" i="3"/>
  <c r="I612" i="3"/>
  <c r="K612" i="3"/>
  <c r="H612" i="3"/>
  <c r="F612" i="3"/>
  <c r="J612" i="3"/>
  <c r="K538" i="3"/>
  <c r="J538" i="3"/>
  <c r="I538" i="3"/>
  <c r="H538" i="3"/>
  <c r="F538" i="3"/>
  <c r="J1001" i="3"/>
  <c r="I1001" i="3"/>
  <c r="N993" i="2"/>
  <c r="O993" i="2"/>
  <c r="F1001" i="3"/>
  <c r="K1001" i="3"/>
  <c r="H1001" i="3"/>
  <c r="K862" i="8"/>
  <c r="J862" i="8"/>
  <c r="I543" i="3"/>
  <c r="K543" i="3"/>
  <c r="H543" i="3"/>
  <c r="J543" i="3"/>
  <c r="F543" i="3"/>
  <c r="K769" i="3"/>
  <c r="I769" i="3"/>
  <c r="H769" i="3"/>
  <c r="J769" i="3"/>
  <c r="F769" i="3"/>
  <c r="I476" i="3"/>
  <c r="H476" i="3"/>
  <c r="K476" i="3"/>
  <c r="J476" i="3"/>
  <c r="F476" i="3"/>
  <c r="I715" i="3"/>
  <c r="J715" i="3"/>
  <c r="H715" i="3"/>
  <c r="F715" i="3"/>
  <c r="K715" i="3"/>
  <c r="F826" i="3"/>
  <c r="J826" i="3"/>
  <c r="H826" i="3"/>
  <c r="I826" i="3"/>
  <c r="K826" i="3"/>
  <c r="H609" i="3"/>
  <c r="K609" i="3"/>
  <c r="F609" i="3"/>
  <c r="I609" i="3"/>
  <c r="J609" i="3"/>
  <c r="J789" i="8"/>
  <c r="K789" i="8"/>
  <c r="J746" i="8"/>
  <c r="K746" i="8"/>
  <c r="K888" i="8"/>
  <c r="J888" i="8"/>
  <c r="K860" i="8"/>
  <c r="J860" i="8"/>
  <c r="J713" i="8"/>
  <c r="K713" i="8"/>
  <c r="J956" i="8"/>
  <c r="K956" i="8"/>
  <c r="J891" i="8"/>
  <c r="K891" i="8"/>
  <c r="J975" i="8"/>
  <c r="K975" i="8"/>
  <c r="J968" i="8"/>
  <c r="K968" i="8"/>
  <c r="J942" i="8"/>
  <c r="K942" i="8"/>
  <c r="K874" i="8"/>
  <c r="J874" i="8"/>
  <c r="J871" i="8"/>
  <c r="K871" i="8"/>
  <c r="K719" i="8"/>
  <c r="J719" i="8"/>
  <c r="K802" i="8"/>
  <c r="J802" i="8"/>
  <c r="K788" i="8"/>
  <c r="J788" i="8"/>
  <c r="J806" i="8"/>
  <c r="K806" i="8"/>
  <c r="J940" i="8"/>
  <c r="K940" i="8"/>
  <c r="J853" i="8"/>
  <c r="K853" i="8"/>
  <c r="K999" i="8"/>
  <c r="J999" i="8"/>
  <c r="K921" i="8"/>
  <c r="J921" i="8"/>
  <c r="K926" i="8"/>
  <c r="J926" i="8"/>
  <c r="J927" i="8"/>
  <c r="K927" i="8"/>
  <c r="J878" i="8"/>
  <c r="K878" i="8"/>
  <c r="J693" i="8"/>
  <c r="K693" i="8"/>
  <c r="J723" i="8"/>
  <c r="K723" i="8"/>
  <c r="K986" i="8"/>
  <c r="J986" i="8"/>
  <c r="J708" i="8"/>
  <c r="K708" i="8"/>
  <c r="K903" i="8"/>
  <c r="J903" i="8"/>
  <c r="J955" i="8"/>
  <c r="K955" i="8"/>
  <c r="J831" i="8"/>
  <c r="K831" i="8"/>
  <c r="J741" i="8"/>
  <c r="K741" i="8"/>
  <c r="J877" i="8"/>
  <c r="K877" i="8"/>
  <c r="J840" i="8"/>
  <c r="K840" i="8"/>
  <c r="J768" i="8"/>
  <c r="K768" i="8"/>
  <c r="J815" i="8"/>
  <c r="K815" i="8"/>
  <c r="K923" i="8"/>
  <c r="J923" i="8"/>
  <c r="K864" i="8"/>
  <c r="J864" i="8"/>
  <c r="J704" i="8"/>
  <c r="K704" i="8"/>
  <c r="K960" i="8"/>
  <c r="J960" i="8"/>
  <c r="K707" i="8"/>
  <c r="J707" i="8"/>
  <c r="J732" i="8"/>
  <c r="K732" i="8"/>
  <c r="K918" i="8"/>
  <c r="J918" i="8"/>
  <c r="J967" i="8"/>
  <c r="K967" i="8"/>
  <c r="K759" i="8"/>
  <c r="J759" i="8"/>
  <c r="J706" i="8"/>
  <c r="K706" i="8"/>
  <c r="J830" i="8"/>
  <c r="K830" i="8"/>
  <c r="K881" i="8"/>
  <c r="J881" i="8"/>
  <c r="K914" i="8"/>
  <c r="J914" i="8"/>
  <c r="J913" i="8"/>
  <c r="K913" i="8"/>
  <c r="K876" i="8"/>
  <c r="J876" i="8"/>
  <c r="J753" i="8"/>
  <c r="K753" i="8"/>
  <c r="J920" i="8"/>
  <c r="K920" i="8"/>
  <c r="K724" i="8"/>
  <c r="J724" i="8"/>
  <c r="K740" i="8"/>
  <c r="J740" i="8"/>
  <c r="J919" i="8"/>
  <c r="K919" i="8"/>
  <c r="J814" i="8"/>
  <c r="K814" i="8"/>
  <c r="K718" i="8"/>
  <c r="J718" i="8"/>
  <c r="J766" i="8"/>
  <c r="K766" i="8"/>
  <c r="J905" i="8"/>
  <c r="K905" i="8"/>
  <c r="J733" i="8"/>
  <c r="K733" i="8"/>
  <c r="K773" i="8"/>
  <c r="J773" i="8"/>
  <c r="J804" i="8"/>
  <c r="K804" i="8"/>
  <c r="J726" i="8"/>
  <c r="K726" i="8"/>
  <c r="J873" i="8"/>
  <c r="K873" i="8"/>
  <c r="J866" i="8"/>
  <c r="K866" i="8"/>
  <c r="J884" i="8"/>
  <c r="K884" i="8"/>
  <c r="J748" i="8"/>
  <c r="K748" i="8"/>
  <c r="J771" i="8"/>
  <c r="K771" i="8"/>
  <c r="K755" i="8"/>
  <c r="J755" i="8"/>
  <c r="J838" i="8"/>
  <c r="K838" i="8"/>
  <c r="J692" i="8"/>
  <c r="K692" i="8"/>
  <c r="J958" i="8"/>
  <c r="K958" i="8"/>
  <c r="J928" i="8"/>
  <c r="K928" i="8"/>
  <c r="K764" i="8"/>
  <c r="J764" i="8"/>
  <c r="J947" i="8"/>
  <c r="K947" i="8"/>
  <c r="K897" i="8"/>
  <c r="J897" i="8"/>
  <c r="J950" i="8"/>
  <c r="K950" i="8"/>
  <c r="J765" i="8"/>
  <c r="K765" i="8"/>
  <c r="J990" i="8"/>
  <c r="K990" i="8"/>
  <c r="K832" i="8"/>
  <c r="J832" i="8"/>
  <c r="J777" i="8"/>
  <c r="K777" i="8"/>
  <c r="K821" i="8"/>
  <c r="J821" i="8"/>
  <c r="K816" i="8"/>
  <c r="J816" i="8"/>
  <c r="K694" i="8"/>
  <c r="J694" i="8"/>
  <c r="K712" i="8"/>
  <c r="J712" i="8"/>
  <c r="J981" i="8"/>
  <c r="K981" i="8"/>
  <c r="K697" i="8"/>
  <c r="J697" i="8"/>
  <c r="J978" i="8"/>
  <c r="K978" i="8"/>
  <c r="J906" i="8"/>
  <c r="K906" i="8"/>
  <c r="J996" i="8"/>
  <c r="K996" i="8"/>
  <c r="J941" i="8"/>
  <c r="K941" i="8"/>
  <c r="K1002" i="8"/>
  <c r="J1002" i="8"/>
  <c r="J812" i="8"/>
  <c r="K812" i="8"/>
  <c r="J879" i="8"/>
  <c r="K879" i="8"/>
  <c r="J895" i="8"/>
  <c r="K895" i="8"/>
  <c r="J971" i="8"/>
  <c r="K971" i="8"/>
  <c r="K790" i="8"/>
  <c r="J790" i="8"/>
  <c r="K739" i="8"/>
  <c r="J739" i="8"/>
  <c r="J850" i="8"/>
  <c r="K850" i="8"/>
  <c r="K915" i="8"/>
  <c r="J915" i="8"/>
  <c r="K761" i="8"/>
  <c r="J761" i="8"/>
  <c r="K783" i="8"/>
  <c r="J783" i="8"/>
  <c r="J855" i="8"/>
  <c r="K855" i="8"/>
  <c r="K705" i="8"/>
  <c r="J705" i="8"/>
  <c r="K998" i="8"/>
  <c r="J998" i="8"/>
  <c r="J963" i="8"/>
  <c r="K963" i="8"/>
  <c r="K951" i="8"/>
  <c r="J951" i="8"/>
  <c r="J969" i="8"/>
  <c r="K969" i="8"/>
  <c r="J992" i="8"/>
  <c r="K992" i="8"/>
  <c r="J751" i="8"/>
  <c r="K751" i="8"/>
  <c r="J735" i="8"/>
  <c r="K735" i="8"/>
  <c r="K899" i="8"/>
  <c r="J899" i="8"/>
  <c r="K858" i="8"/>
  <c r="J858" i="8"/>
  <c r="J966" i="8"/>
  <c r="K966" i="8"/>
  <c r="K3" i="8"/>
  <c r="J3" i="8"/>
  <c r="J882" i="8"/>
  <c r="K882" i="8"/>
  <c r="K819" i="8"/>
  <c r="J819" i="8"/>
  <c r="K810" i="8"/>
  <c r="J810" i="8"/>
  <c r="J842" i="8"/>
  <c r="K842" i="8"/>
  <c r="J847" i="8"/>
  <c r="K847" i="8"/>
  <c r="J714" i="8"/>
  <c r="K714" i="8"/>
  <c r="J811" i="8"/>
  <c r="K811" i="8"/>
  <c r="K925" i="8"/>
  <c r="J925" i="8"/>
  <c r="K813" i="8"/>
  <c r="J813" i="8"/>
  <c r="J933" i="8"/>
  <c r="K933" i="8"/>
  <c r="J798" i="8"/>
  <c r="K798" i="8"/>
  <c r="K730" i="8"/>
  <c r="J730" i="8"/>
  <c r="J909" i="8"/>
  <c r="K909" i="8"/>
  <c r="K983" i="8"/>
  <c r="J983" i="8"/>
  <c r="J782" i="8"/>
  <c r="K782" i="8"/>
  <c r="J818" i="8"/>
  <c r="K818" i="8"/>
  <c r="J931" i="8"/>
  <c r="K931" i="8"/>
  <c r="K747" i="8"/>
  <c r="J747" i="8"/>
  <c r="K752" i="8"/>
  <c r="J752" i="8"/>
  <c r="K948" i="8"/>
  <c r="J948" i="8"/>
  <c r="J887" i="8"/>
  <c r="K887" i="8"/>
  <c r="K769" i="8"/>
  <c r="J769" i="8"/>
  <c r="J974" i="8"/>
  <c r="K974" i="8"/>
  <c r="K997" i="8"/>
  <c r="J997" i="8"/>
  <c r="K839" i="8"/>
  <c r="J839" i="8"/>
  <c r="K949" i="8"/>
  <c r="J949" i="8"/>
  <c r="J808" i="8"/>
  <c r="K808" i="8"/>
  <c r="J852" i="8"/>
  <c r="K852" i="8"/>
  <c r="J695" i="8"/>
  <c r="K695" i="8"/>
  <c r="K965" i="8"/>
  <c r="J965" i="8"/>
  <c r="K995" i="8"/>
  <c r="J995" i="8"/>
  <c r="J698" i="8"/>
  <c r="K698" i="8"/>
  <c r="K715" i="8"/>
  <c r="J715" i="8"/>
  <c r="J953" i="8"/>
  <c r="K953" i="8"/>
  <c r="K785" i="8"/>
  <c r="J785" i="8"/>
  <c r="K937" i="8"/>
  <c r="J937" i="8"/>
  <c r="J828" i="8"/>
  <c r="K828" i="8"/>
  <c r="K934" i="8"/>
  <c r="J934" i="8"/>
  <c r="K911" i="8"/>
  <c r="J911" i="8"/>
  <c r="K970" i="8"/>
  <c r="J970" i="8"/>
  <c r="K869" i="8"/>
  <c r="J869" i="8"/>
  <c r="K817" i="8"/>
  <c r="J817" i="8"/>
  <c r="K701" i="8"/>
  <c r="J701" i="8"/>
  <c r="J982" i="8"/>
  <c r="K982" i="8"/>
  <c r="J980" i="8"/>
  <c r="K980" i="8"/>
  <c r="K979" i="8"/>
  <c r="J979" i="8"/>
  <c r="J738" i="8"/>
  <c r="K738" i="8"/>
  <c r="K824" i="8"/>
  <c r="J824" i="8"/>
  <c r="K846" i="8"/>
  <c r="J846" i="8"/>
  <c r="K729" i="8"/>
  <c r="J729" i="8"/>
  <c r="K749" i="8"/>
  <c r="J749" i="8"/>
  <c r="J856" i="8"/>
  <c r="K856" i="8"/>
  <c r="J836" i="8"/>
  <c r="K836" i="8"/>
  <c r="K892" i="8"/>
  <c r="J892" i="8"/>
  <c r="J801" i="8"/>
  <c r="K801" i="8"/>
  <c r="K867" i="8"/>
  <c r="J867" i="8"/>
  <c r="J781" i="8"/>
  <c r="K781" i="8"/>
  <c r="K822" i="8"/>
  <c r="J822" i="8"/>
  <c r="J917" i="8"/>
  <c r="K917" i="8"/>
  <c r="J745" i="8"/>
  <c r="K745" i="8"/>
  <c r="J994" i="8"/>
  <c r="K994" i="8"/>
  <c r="K868" i="8"/>
  <c r="J868" i="8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L505" i="4"/>
  <c r="AR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AL863" i="4"/>
  <c r="AR863" i="4" s="1"/>
  <c r="AQ411" i="4"/>
  <c r="AW411" i="4" s="1"/>
  <c r="AS906" i="4"/>
  <c r="AE906" i="4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L872" i="4"/>
  <c r="AW908" i="4"/>
  <c r="AC908" i="4"/>
  <c r="AO908" i="4" s="1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AM906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876" i="4"/>
  <c r="AQ674" i="4"/>
  <c r="AW674" i="4" s="1"/>
  <c r="AL919" i="4"/>
  <c r="AL126" i="4"/>
  <c r="AR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AL551" i="4"/>
  <c r="AR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F608" i="4"/>
  <c r="J608" i="4" s="1"/>
  <c r="F772" i="4"/>
  <c r="J772" i="4" s="1"/>
  <c r="AB870" i="4"/>
  <c r="AF870" i="4"/>
  <c r="AE870" i="4"/>
  <c r="AQ801" i="4"/>
  <c r="AW801" i="4" s="1"/>
  <c r="AL749" i="4"/>
  <c r="AR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L906" i="4"/>
  <c r="AN578" i="4"/>
  <c r="AT578" i="4" s="1"/>
  <c r="F651" i="4"/>
  <c r="J651" i="4" s="1"/>
  <c r="AS952" i="4"/>
  <c r="AV952" i="4"/>
  <c r="Z952" i="4"/>
  <c r="AT952" i="4"/>
  <c r="AL639" i="4"/>
  <c r="AR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AP906" i="4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Q906" i="4"/>
  <c r="AN295" i="4"/>
  <c r="AT295" i="4" s="1"/>
  <c r="AJ952" i="4"/>
  <c r="AF952" i="4"/>
  <c r="AL952" i="4" s="1"/>
  <c r="AC952" i="4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AO212" i="4" s="1"/>
  <c r="AU212" i="4" s="1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M240" i="4" s="1"/>
  <c r="AS240" i="4" s="1"/>
  <c r="AB240" i="4"/>
  <c r="F201" i="4"/>
  <c r="J201" i="4" s="1"/>
  <c r="AJ240" i="4"/>
  <c r="AP240" i="4" s="1"/>
  <c r="AV240" i="4" s="1"/>
  <c r="AH240" i="4"/>
  <c r="AN240" i="4" s="1"/>
  <c r="AT240" i="4" s="1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G64" i="4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D184" i="4"/>
  <c r="H184" i="4" s="1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AO119" i="4"/>
  <c r="AU119" i="4" s="1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196" i="4" l="1"/>
  <c r="G111" i="4"/>
  <c r="D58" i="4"/>
  <c r="H58" i="4" s="1"/>
  <c r="G146" i="4"/>
  <c r="E173" i="4"/>
  <c r="I173" i="4" s="1"/>
  <c r="F159" i="4"/>
  <c r="J159" i="4" s="1"/>
  <c r="AL212" i="4"/>
  <c r="AR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<sst xmlns="http://schemas.openxmlformats.org/spreadsheetml/2006/main" count="506" uniqueCount="265">
  <si>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</si>
  <si>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</si>
  <si>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</si>
  <si>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</si>
  <si>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</si>
  <si>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</si>
  <si>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</si>
  <si>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</si>
  <si>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</si>
  <si>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</si>
  <si>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</si>
  <si>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</si>
  <si>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</si>
  <si>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</si>
  <si>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</si>
  <si>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</si>
  <si>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</si>
  <si>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</si>
  <si>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</si>
  <si>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</si>
  <si>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</si>
  <si>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</si>
  <si>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</si>
  <si>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</si>
  <si>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</si>
  <si>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</si>
  <si>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</si>
  <si>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</si>
  <si>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</si>
  <si>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</si>
  <si>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</si>
  <si>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</si>
  <si>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</si>
  <si>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</si>
  <si>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</si>
  <si>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</si>
  <si>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</si>
  <si>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</si>
  <si>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</si>
  <si>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</si>
  <si>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</si>
  <si>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</si>
  <si>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</si>
  <si>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</si>
  <si>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</si>
  <si>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</si>
  <si>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</si>
  <si>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</si>
  <si>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</si>
  <si>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</si>
  <si>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</si>
  <si>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</si>
  <si>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</si>
  <si>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</si>
  <si>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</si>
  <si>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</si>
  <si>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</si>
  <si>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</si>
  <si>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</si>
  <si>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</si>
  <si>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</si>
  <si>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</si>
  <si>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</si>
  <si>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</si>
  <si>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</si>
  <si>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</si>
  <si>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</si>
  <si>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</si>
  <si>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</si>
  <si>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</si>
  <si>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</si>
  <si>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</si>
  <si>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Din. Bucuresti</t>
  </si>
  <si>
    <t>U Craiova 1948</t>
  </si>
  <si>
    <t>Gornik Z.</t>
  </si>
  <si>
    <t>Rakow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</si>
  <si>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</si>
  <si>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</si>
  <si>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</si>
  <si>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</si>
  <si>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</si>
  <si>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</si>
  <si>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</si>
  <si>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Legia</t>
  </si>
  <si>
    <t>FC Botosani</t>
  </si>
  <si>
    <t>FC Voluntari</t>
  </si>
  <si>
    <t>Univ. Craiova</t>
  </si>
  <si>
    <t>Young Boys</t>
  </si>
  <si>
    <t>Basel</t>
  </si>
  <si>
    <t>Gaz Metan Medias</t>
  </si>
  <si>
    <t>Farul Constanta</t>
  </si>
  <si>
    <t>CFR Cluj</t>
  </si>
  <si>
    <t>Academica Clinceni</t>
  </si>
  <si>
    <t>Ekstraklasa</t>
  </si>
  <si>
    <t>Liga 1</t>
  </si>
  <si>
    <t>Swiss</t>
  </si>
  <si>
    <t>Piast Gliwice</t>
  </si>
  <si>
    <t>Radomiak Radom</t>
  </si>
  <si>
    <t>Wisla</t>
  </si>
  <si>
    <t>Termalica B-B.</t>
  </si>
  <si>
    <t>Wisla Plock</t>
  </si>
  <si>
    <t>Lechia Gdansk</t>
  </si>
  <si>
    <t>Stal Mielec</t>
  </si>
  <si>
    <t>Pogon Szczecin</t>
  </si>
  <si>
    <t>Warta Poznan</t>
  </si>
  <si>
    <t>Slask Wroclaw</t>
  </si>
  <si>
    <t>Cracovia</t>
  </si>
  <si>
    <t>Jagiellonia</t>
  </si>
  <si>
    <t>Zurich</t>
  </si>
  <si>
    <t>St. Gallen</t>
  </si>
  <si>
    <t>Luzern</t>
  </si>
  <si>
    <t>Servette</t>
  </si>
  <si>
    <t>Leczna</t>
  </si>
  <si>
    <t>Lech Poznan</t>
  </si>
  <si>
    <t>Lugano</t>
  </si>
  <si>
    <t>Grasshoppers</t>
  </si>
  <si>
    <t>Sion</t>
  </si>
  <si>
    <t>Lausanne</t>
  </si>
  <si>
    <t>Atl. San Luis</t>
  </si>
  <si>
    <t>Juarez</t>
  </si>
  <si>
    <t>Guadalajara Chivas</t>
  </si>
  <si>
    <t>Club Leon</t>
  </si>
  <si>
    <t>Club America</t>
  </si>
  <si>
    <t>Atlas</t>
  </si>
  <si>
    <t>Monterrey</t>
  </si>
  <si>
    <t>Cruz Azul</t>
  </si>
  <si>
    <t>U.N.A.M.- Pumas</t>
  </si>
  <si>
    <t>U.A.N.L.- Tigres</t>
  </si>
  <si>
    <t>Santos Laguna</t>
  </si>
  <si>
    <t>Necaxa</t>
  </si>
  <si>
    <t>Liga MX</t>
  </si>
  <si>
    <t>Puebla</t>
  </si>
  <si>
    <t>Club Tijuana</t>
  </si>
  <si>
    <t>FCSB</t>
  </si>
  <si>
    <t>Rapid Vienna</t>
  </si>
  <si>
    <t>Altach</t>
  </si>
  <si>
    <t>Austria Vienna</t>
  </si>
  <si>
    <t>Tirol</t>
  </si>
  <si>
    <t>Sturm Graz</t>
  </si>
  <si>
    <t>Ried</t>
  </si>
  <si>
    <t>Hartberg</t>
  </si>
  <si>
    <t>Admira</t>
  </si>
  <si>
    <t>A. Klagenfurt</t>
  </si>
  <si>
    <t>Admiral Bundesliga</t>
  </si>
  <si>
    <t>Sonderjyske</t>
  </si>
  <si>
    <t>Aarhus</t>
  </si>
  <si>
    <t>Dundalk</t>
  </si>
  <si>
    <t>Derry City</t>
  </si>
  <si>
    <t>Shelbourne</t>
  </si>
  <si>
    <t>St. Patricks</t>
  </si>
  <si>
    <t>Finn Harps</t>
  </si>
  <si>
    <t>Drogheda</t>
  </si>
  <si>
    <t>Shamrock Rovers</t>
  </si>
  <si>
    <t>UC Dublin</t>
  </si>
  <si>
    <t>Kawasaki Frontale</t>
  </si>
  <si>
    <t>Arsenal Sarandi</t>
  </si>
  <si>
    <t>Estudiantes L.P.</t>
  </si>
  <si>
    <t>Lanus</t>
  </si>
  <si>
    <t>Sligo Rovers</t>
  </si>
  <si>
    <t>Bohemians</t>
  </si>
  <si>
    <t>Avispa Fukuoka</t>
  </si>
  <si>
    <t>Iwata</t>
  </si>
  <si>
    <t>Gamba Osaka</t>
  </si>
  <si>
    <t>Kashima Antlers</t>
  </si>
  <si>
    <t>Kyoto</t>
  </si>
  <si>
    <t>Urawa Reds</t>
  </si>
  <si>
    <t>Sanfrecce Hiroshima</t>
  </si>
  <si>
    <t>Sagan Tosu</t>
  </si>
  <si>
    <t>Shimizu S-Pulse</t>
  </si>
  <si>
    <t>Hokkaido Consadole Sapporo</t>
  </si>
  <si>
    <t>Yokohama F. Marinos</t>
  </si>
  <si>
    <t>Cerezo Osaka</t>
  </si>
  <si>
    <t>Vissel Kobe</t>
  </si>
  <si>
    <t>Shonan Bellmare</t>
  </si>
  <si>
    <t>Kashiwa Reysol</t>
  </si>
  <si>
    <t>Independiente</t>
  </si>
  <si>
    <t>Platense</t>
  </si>
  <si>
    <t>Sarmiento Junin</t>
  </si>
  <si>
    <t>Boca Juniors</t>
  </si>
  <si>
    <t>Rosario Central</t>
  </si>
  <si>
    <t>Midtjylland</t>
  </si>
  <si>
    <t>Aalborg</t>
  </si>
  <si>
    <t>Silkeborg</t>
  </si>
  <si>
    <t>Vejle</t>
  </si>
  <si>
    <t>Nordsjaelland</t>
  </si>
  <si>
    <t>Brondby</t>
  </si>
  <si>
    <t>FC Copenhagen</t>
  </si>
  <si>
    <t>Odense</t>
  </si>
  <si>
    <t>Newells Old Boys</t>
  </si>
  <si>
    <t>River Plate</t>
  </si>
  <si>
    <t>Barracas Central</t>
  </si>
  <si>
    <t>Tigre</t>
  </si>
  <si>
    <t>Banfield</t>
  </si>
  <si>
    <t>Gimnasia L.P.</t>
  </si>
  <si>
    <t>Godoy Cruz</t>
  </si>
  <si>
    <t>Aldosivi</t>
  </si>
  <si>
    <t>Randers FC</t>
  </si>
  <si>
    <t>Viborg</t>
  </si>
  <si>
    <t>San Lorenzo</t>
  </si>
  <si>
    <t>Defensa y Justicia</t>
  </si>
  <si>
    <t>Patronato</t>
  </si>
  <si>
    <t>Talleres Cordoba</t>
  </si>
  <si>
    <t>Union de Santa Fe</t>
  </si>
  <si>
    <t>Atl. Tucuman</t>
  </si>
  <si>
    <t>Central Cordoba</t>
  </si>
  <si>
    <t>Colon Santa FE</t>
  </si>
  <si>
    <t>Racing Club</t>
  </si>
  <si>
    <t>Argentinos Jrs</t>
  </si>
  <si>
    <t>Superliga</t>
  </si>
  <si>
    <t>Premier Division</t>
  </si>
  <si>
    <t>J1 League</t>
  </si>
  <si>
    <t>Liga Profesional</t>
  </si>
  <si>
    <t>25/02/2022</t>
  </si>
  <si>
    <t>Khimki</t>
  </si>
  <si>
    <t>Dynamo Moscow</t>
  </si>
  <si>
    <t>Nizhny Novgorod</t>
  </si>
  <si>
    <t>Ural</t>
  </si>
  <si>
    <t>Sochi</t>
  </si>
  <si>
    <t>Arsenal Tula</t>
  </si>
  <si>
    <t>Spartak Moscow</t>
  </si>
  <si>
    <t>CSKA Moscow</t>
  </si>
  <si>
    <t>Philadelphia Union</t>
  </si>
  <si>
    <t>Minnesota United</t>
  </si>
  <si>
    <t>Columbus Crew</t>
  </si>
  <si>
    <t>Vancouver Whitecaps</t>
  </si>
  <si>
    <t>Los Angeles FC</t>
  </si>
  <si>
    <t>Colorado Rapids</t>
  </si>
  <si>
    <t>FC Dallas</t>
  </si>
  <si>
    <t>Toronto FC</t>
  </si>
  <si>
    <t>Austin FC</t>
  </si>
  <si>
    <t>FC Cincinnati</t>
  </si>
  <si>
    <t>DC United</t>
  </si>
  <si>
    <t>Charlotte</t>
  </si>
  <si>
    <t>Inter Miami</t>
  </si>
  <si>
    <t>Chicago Fire</t>
  </si>
  <si>
    <t>San Jose Earthquakes</t>
  </si>
  <si>
    <t>New York Red Bulls</t>
  </si>
  <si>
    <t>Wolfsberger</t>
  </si>
  <si>
    <t>FK Rostov</t>
  </si>
  <si>
    <t>Krylya Sovetov</t>
  </si>
  <si>
    <t>Krasnodar</t>
  </si>
  <si>
    <t>Lokomotiv Moscow</t>
  </si>
  <si>
    <t>Akhmat Grozny</t>
  </si>
  <si>
    <t>Ufa</t>
  </si>
  <si>
    <t>Portland Timbers</t>
  </si>
  <si>
    <t>New England Revolution</t>
  </si>
  <si>
    <t>Orlando City</t>
  </si>
  <si>
    <t>Club de Foot Montreal</t>
  </si>
  <si>
    <t>Atlanta Utd</t>
  </si>
  <si>
    <t>Sporting Kansas City</t>
  </si>
  <si>
    <t>Los Angeles Galaxy</t>
  </si>
  <si>
    <t>New York City</t>
  </si>
  <si>
    <t>Zenit</t>
  </si>
  <si>
    <t>Rubin Kazan</t>
  </si>
  <si>
    <t>Houston Dynamo</t>
  </si>
  <si>
    <t>Real Salt Lake</t>
  </si>
  <si>
    <t>Seattle Sounders</t>
  </si>
  <si>
    <t>Nashville SC</t>
  </si>
  <si>
    <t>01/03/2022</t>
  </si>
  <si>
    <t>02/03/2022</t>
  </si>
  <si>
    <t>26/02/2022</t>
  </si>
  <si>
    <t>27/02/2022</t>
  </si>
  <si>
    <t>28/02/2022</t>
  </si>
  <si>
    <t>Premier League</t>
  </si>
  <si>
    <t>MLS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</si>
</sst>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1.0429415225411105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18.766597194165136</v>
      </c>
      <c r="I2" s="6">
        <f>IF('Log_working_3-way'!$D2="","",'True_Odds_Calculator_3-way'!O3/'True_Odds_Calculator_3-way'!B3-1)</f>
        <v>7.9470892292791735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4.5256136999256125E-2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1.0390041249545259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19.97745564840405</v>
      </c>
      <c r="I3" s="6">
        <f>IF('Log_working_3-way'!$D3="","",'True_Odds_Calculator_3-way'!O4/'True_Odds_Calculator_3-way'!B4-1)</f>
        <v>7.4090504435621316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4.0925485569626385E-2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1.0327408429979776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23.18490275973253</v>
      </c>
      <c r="I4" s="6">
        <f>IF('Log_working_3-way'!$D4="","",'True_Odds_Calculator_3-way'!O5/'True_Odds_Calculator_3-way'!B5-1)</f>
        <v>7.518135322044758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3.3702729689060185E-2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1.0321730374895661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2.9893785893675693</v>
      </c>
      <c r="I5" s="6">
        <f>IF('Log_working_3-way'!$D5="","",'True_Odds_Calculator_3-way'!O6/'True_Odds_Calculator_3-way'!B6-1)</f>
        <v>5.4076663302991541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3.1337736761223312E-2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1.0262156848866808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18.389497675233198</v>
      </c>
      <c r="I6" s="6">
        <f>IF('Log_working_3-way'!$D6="","",'True_Odds_Calculator_3-way'!O7/'True_Odds_Calculator_3-way'!B7-1)</f>
        <v>7.0798564505352655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2.7868141433726512E-2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1.0269312967141728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6.2579061299643639</v>
      </c>
      <c r="I7" s="6">
        <f>IF('Log_working_3-way'!$D7="","",'True_Odds_Calculator_3-way'!O8/'True_Odds_Calculator_3-way'!B8-1)</f>
        <v>8.0370322124619502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2.855254294678522E-2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1.0261349097241743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12.539702807502184</v>
      </c>
      <c r="I8" s="6">
        <f>IF('Log_working_3-way'!$D8="","",'True_Odds_Calculator_3-way'!O9/'True_Odds_Calculator_3-way'!B9-1)</f>
        <v>8.4377540439828511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2.8303419792836682E-2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1.0284312911503681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25.926759134981872</v>
      </c>
      <c r="I9" s="6">
        <f>IF('Log_working_3-way'!$D9="","",'True_Odds_Calculator_3-way'!O10/'True_Odds_Calculator_3-way'!B10-1)</f>
        <v>6.84523505918167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2.8747309918305097E-2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1.0260954681042826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8.9296506586039222</v>
      </c>
      <c r="I10" s="6">
        <f>IF('Log_working_3-way'!$D10="","",'True_Odds_Calculator_3-way'!O11/'True_Odds_Calculator_3-way'!B11-1)</f>
        <v>6.9867812692241236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2.7962697450814256E-2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1.0396237750705588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45.051022255078188</v>
      </c>
      <c r="I11" s="6">
        <f>IF('Log_working_3-way'!$D11="","",'True_Odds_Calculator_3-way'!O12/'True_Odds_Calculator_3-way'!B12-1)</f>
        <v>3.4395762414107018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3.2820192790943281E-2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1.0323121214011415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30.657556545896373</v>
      </c>
      <c r="I12" s="6">
        <f>IF('Log_working_3-way'!$D12="","",'True_Odds_Calculator_3-way'!O13/'True_Odds_Calculator_3-way'!B13-1)</f>
        <v>5.5749285835644287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3.1446036498431695E-2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1.0808582938983515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59.870802903136976</v>
      </c>
      <c r="I13" s="6">
        <f>IF('Log_working_3-way'!$D13="","",'True_Odds_Calculator_3-way'!O14/'True_Odds_Calculator_3-way'!B14-1)</f>
        <v>2.043725203649231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5.1407192736433682E-2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1.0517353140409522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32.80949427405762</v>
      </c>
      <c r="I14" s="6">
        <f>IF('Log_working_3-way'!$D14="","",'True_Odds_Calculator_3-way'!O15/'True_Odds_Calculator_3-way'!B15-1)</f>
        <v>7.7096609778205956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4.7955308502027227E-2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1.0304530860464851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7.9448481140675096</v>
      </c>
      <c r="I15" s="6">
        <f>IF('Log_working_3-way'!$D15="","",'True_Odds_Calculator_3-way'!O16/'True_Odds_Calculator_3-way'!B16-1)</f>
        <v>10.277933403007388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3.2845195333606192E-2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1.0708883784022014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50.365335163840882</v>
      </c>
      <c r="I16" s="6">
        <f>IF('Log_working_3-way'!$D16="","",'True_Odds_Calculator_3-way'!O17/'True_Odds_Calculator_3-way'!B17-1)</f>
        <v>3.9522176309418118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5.2572591460412932E-2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1.0460242870098044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22.869368259849853</v>
      </c>
      <c r="I17" s="6">
        <f>IF('Log_working_3-way'!$D17="","",'True_Odds_Calculator_3-way'!O18/'True_Odds_Calculator_3-way'!B18-1)</f>
        <v>6.749731985892927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4.7367476501334771E-2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1.0409598951927732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7.2392987990645885</v>
      </c>
      <c r="I18" s="6">
        <f>IF('Log_working_3-way'!$D18="","",'True_Odds_Calculator_3-way'!O19/'True_Odds_Calculator_3-way'!B19-1)</f>
        <v>10.009180162643258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4.3760816557122828E-2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1.0262508123235934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9.2529949133117047</v>
      </c>
      <c r="I19" s="6">
        <f>IF('Log_working_3-way'!$D19="","",'True_Odds_Calculator_3-way'!O20/'True_Odds_Calculator_3-way'!B20-1)</f>
        <v>6.8055365941176147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2.8129510882385356E-2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1.0247025090113275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15.361474713259042</v>
      </c>
      <c r="I20" s="6">
        <f>IF('Log_working_3-way'!$D20="","",'True_Odds_Calculator_3-way'!O21/'True_Odds_Calculator_3-way'!B21-1)</f>
        <v>7.7844309041346786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2.6592062076602474E-2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1.0277581637751436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21.246946293157038</v>
      </c>
      <c r="I21" s="6">
        <f>IF('Log_working_3-way'!$D21="","",'True_Odds_Calculator_3-way'!O22/'True_Odds_Calculator_3-way'!B22-1)</f>
        <v>6.7545473924430439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2.9051289973054173E-2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1.0262102631574459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19.474527798227449</v>
      </c>
      <c r="I22" s="6">
        <f>IF('Log_working_3-way'!$D22="","",'True_Odds_Calculator_3-way'!O23/'True_Odds_Calculator_3-way'!B23-1)</f>
        <v>6.9431139516976428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2.7716001024730819E-2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1.0247012472844115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14.218042564024188</v>
      </c>
      <c r="I23" s="6">
        <f>IF('Log_working_3-way'!$D23="","",'True_Odds_Calculator_3-way'!O24/'True_Odds_Calculator_3-way'!B24-1)</f>
        <v>6.7293527988940633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2.659740749146744E-2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1.0249776389323959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15.628618138059899</v>
      </c>
      <c r="I24" s="6">
        <f>IF('Log_working_3-way'!$D24="","",'True_Odds_Calculator_3-way'!O25/'True_Odds_Calculator_3-way'!B25-1)</f>
        <v>8.4509796356531854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2.6864423872024146E-2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1.0333217833710178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32.533171360771654</v>
      </c>
      <c r="I25" s="6">
        <f>IF('Log_working_3-way'!$D25="","",'True_Odds_Calculator_3-way'!O26/'True_Odds_Calculator_3-way'!B26-1)</f>
        <v>5.2112395598545147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3.1876041555862766E-2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1.0295508467735945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26.770616562503665</v>
      </c>
      <c r="I26" s="6">
        <f>IF('Log_working_3-way'!$D26="","",'True_Odds_Calculator_3-way'!O27/'True_Odds_Calculator_3-way'!B27-1)</f>
        <v>6.0935769946982505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2.9748729682635755E-2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1.0249779759264968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11.419609991573214</v>
      </c>
      <c r="I27" s="6">
        <f>IF('Log_working_3-way'!$D27="","",'True_Odds_Calculator_3-way'!O28/'True_Odds_Calculator_3-way'!B28-1)</f>
        <v>7.5736197671841783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2.7013090545576546E-2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1.0291511095267609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3.9707094204191344</v>
      </c>
      <c r="I28" s="6">
        <f>IF('Log_working_3-way'!$D28="","",'True_Odds_Calculator_3-way'!O29/'True_Odds_Calculator_3-way'!B29-1)</f>
        <v>7.2062742970082123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2.9762531130520298E-2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1.0248130112314997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12.558158737997296</v>
      </c>
      <c r="I29" s="6">
        <f>IF('Log_working_3-way'!$D29="","",'True_Odds_Calculator_3-way'!O30/'True_Odds_Calculator_3-way'!B30-1)</f>
        <v>9.7482389068323556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2.6903650339599849E-2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1.0328251536574788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36.928529736421552</v>
      </c>
      <c r="I30" s="6">
        <f>IF('Log_working_3-way'!$D30="","",'True_Odds_Calculator_3-way'!O31/'True_Odds_Calculator_3-way'!B31-1)</f>
        <v>5.0383353415239451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2.9897553937861421E-2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1.03592703596067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11.455971986313841</v>
      </c>
      <c r="I31" s="6">
        <f>IF('Log_working_3-way'!$D31="","",'True_Odds_Calculator_3-way'!O32/'True_Odds_Calculator_3-way'!B32-1)</f>
        <v>9.2138732399312353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3.8802019697992796E-2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1.0358043226211675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13.579128170425925</v>
      </c>
      <c r="I32" s="6">
        <f>IF('Log_working_3-way'!$D32="","",'True_Odds_Calculator_3-way'!O33/'True_Odds_Calculator_3-way'!B33-1)</f>
        <v>7.5804128895385325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3.8489714034781963E-2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1.0370048685373756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17.347425171009274</v>
      </c>
      <c r="I33" s="6">
        <f>IF('Log_working_3-way'!$D33="","",'True_Odds_Calculator_3-way'!O34/'True_Odds_Calculator_3-way'!B34-1)</f>
        <v>6.9907425806451098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3.9331069552800857E-2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1.0472324879839729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-0.66229867805807308</v>
      </c>
      <c r="I34" s="6">
        <f>IF('Log_working_3-way'!$D34="","",'True_Odds_Calculator_3-way'!O35/'True_Odds_Calculator_3-way'!B35-1)</f>
        <v>0.20488496347181329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2.4635495223730652E-2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1.0524293187812952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6.1539068254160316</v>
      </c>
      <c r="I35" s="6">
        <f>IF('Log_working_3-way'!$D35="","",'True_Odds_Calculator_3-way'!O36/'True_Odds_Calculator_3-way'!B36-1)</f>
        <v>9.0570195836594838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5.5003628293530671E-2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1.0591131107319383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25.715008109913182</v>
      </c>
      <c r="I36" s="6">
        <f>IF('Log_working_3-way'!$D36="","",'True_Odds_Calculator_3-way'!O37/'True_Odds_Calculator_3-way'!B37-1)</f>
        <v>7.7232679542573646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5.9080547112461801E-2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1.0344920256215662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1.6466999724228271</v>
      </c>
      <c r="I37" s="6">
        <f>IF('Log_working_3-way'!$D37="","",'True_Odds_Calculator_3-way'!O38/'True_Odds_Calculator_3-way'!B38-1)</f>
        <v>5.7800338554776269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3.2249159302828678E-2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1.0257813644750531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2.7960065062538675E-2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1.0380005794200851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3.2916633907277726E-2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1.0264889293410651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12.852622805304712</v>
      </c>
      <c r="I42" s="6">
        <f>IF('Log_working_3-way'!$D42="","",'True_Odds_Calculator_3-way'!O41/'True_Odds_Calculator_3-way'!B41-1)</f>
        <v>8.5596587740148333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2.8675952228327084E-2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1.06676946649261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53.730755956844376</v>
      </c>
      <c r="I43" s="6">
        <f>IF('Log_working_3-way'!$D43="","",'True_Odds_Calculator_3-way'!O42/'True_Odds_Calculator_3-way'!B42-1)</f>
        <v>2.7962252411356538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4.861618434776549E-2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1.0415152945585524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17.217863886039972</v>
      </c>
      <c r="I44" s="6">
        <f>IF('Log_working_3-way'!$D44="","",'True_Odds_Calculator_3-way'!O43/'True_Odds_Calculator_3-way'!B43-1)</f>
        <v>7.2149424927577321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4.4110927831858104E-2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1.0279541190177452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26.863777073934532</v>
      </c>
      <c r="I45" s="6">
        <f>IF('Log_working_3-way'!$D45="","",'True_Odds_Calculator_3-way'!O44/'True_Odds_Calculator_3-way'!B44-1)</f>
        <v>6.0037512235912578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2.799346701785721E-2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1.0338368795767636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33.341591391376923</v>
      </c>
      <c r="I46" s="6">
        <f>IF('Log_working_3-way'!$D46="","",'True_Odds_Calculator_3-way'!O45/'True_Odds_Calculator_3-way'!B45-1)</f>
        <v>6.3491811934692866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3.157394533427782E-2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1.0313951975833142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32.659821034608193</v>
      </c>
      <c r="I47" s="6">
        <f>IF('Log_working_3-way'!$D47="","",'True_Odds_Calculator_3-way'!O46/'True_Odds_Calculator_3-way'!B46-1)</f>
        <v>4.9306131864055898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3.0080648243703045E-2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1.0283092676335992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21.406445441924966</v>
      </c>
      <c r="I48" s="6">
        <f>IF('Log_working_3-way'!$D48="","",'True_Odds_Calculator_3-way'!O47/'True_Odds_Calculator_3-way'!B47-1)</f>
        <v>6.5216087367373152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2.9591033072927209E-2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1.0325170388548643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35.09450377955519</v>
      </c>
      <c r="I49" s="6">
        <f>IF('Log_working_3-way'!$D49="","",'True_Odds_Calculator_3-way'!O48/'True_Odds_Calculator_3-way'!B48-1)</f>
        <v>4.2260580727650936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3.0453904328913373E-2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1.0317891729689566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35.556115400732047</v>
      </c>
      <c r="I50" s="6">
        <f>IF('Log_working_3-way'!$D50="","",'True_Odds_Calculator_3-way'!O49/'True_Odds_Calculator_3-way'!B49-1)</f>
        <v>4.7778669249378325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2.9516411126646824E-2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1.0279854935889849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22.319063016796221</v>
      </c>
      <c r="I51" s="6">
        <f>IF('Log_working_3-way'!$D51="","",'True_Odds_Calculator_3-way'!O50/'True_Odds_Calculator_3-way'!B50-1)</f>
        <v>6.9220091959754422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2.9074921107683505E-2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1.0251504523785797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13.368784458807683</v>
      </c>
      <c r="I52" s="6">
        <f>IF('Log_working_3-way'!$D52="","",'True_Odds_Calculator_3-way'!O51/'True_Odds_Calculator_3-way'!B51-1)</f>
        <v>7.4025071748736977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2.716508742333712E-2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1.0446595907993586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4.6695987411780457</v>
      </c>
      <c r="I53" s="6">
        <f>IF('Log_working_3-way'!$D53="","",'True_Odds_Calculator_3-way'!O52/'True_Odds_Calculator_3-way'!B52-1)</f>
        <v>9.0469034216245952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4.6181089519548912E-2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1.0475861653534804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27.140632976347881</v>
      </c>
      <c r="I54" s="6">
        <f>IF('Log_working_3-way'!$D54="","",'True_Odds_Calculator_3-way'!O53/'True_Odds_Calculator_3-way'!B53-1)</f>
        <v>7.0853867937590298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4.7548336664669177E-2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1.0423112965411832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6.5846654316564086</v>
      </c>
      <c r="I55" s="6">
        <f>IF('Log_working_3-way'!$D55="","",'True_Odds_Calculator_3-way'!O54/'True_Odds_Calculator_3-way'!B54-1)</f>
        <v>8.9464876277263166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4.4799420367594323E-2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1.0620212952514474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43.176495334226374</v>
      </c>
      <c r="I56" s="6">
        <f>IF('Log_working_3-way'!$D56="","",'True_Odds_Calculator_3-way'!O55/'True_Odds_Calculator_3-way'!B55-1)</f>
        <v>4.0915514386299883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5.2262714614929262E-2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1.0254183967962311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15.756035627565396</v>
      </c>
      <c r="I57" s="6">
        <f>IF('Log_working_3-way'!$D57="","",'True_Odds_Calculator_3-way'!O56/'True_Odds_Calculator_3-way'!B56-1)</f>
        <v>6.2636318943162896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2.7225468838249389E-2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1.025952977511644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16.656306048530944</v>
      </c>
      <c r="I58" s="6">
        <f>IF('Log_working_3-way'!$D58="","",'True_Odds_Calculator_3-way'!O57/'True_Odds_Calculator_3-way'!B57-1)</f>
        <v>6.9382289481450243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2.7744131491390878E-2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1.0341542710120017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41.135392656692119</v>
      </c>
      <c r="I59" s="6">
        <f>IF('Log_working_3-way'!$D59="","",'True_Odds_Calculator_3-way'!O58/'True_Odds_Calculator_3-way'!B58-1)</f>
        <v>3.8288258090992331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2.9865617405878897E-2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1.0288534142015613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5.6331137724111899</v>
      </c>
      <c r="I60" s="6">
        <f>IF('Log_working_3-way'!$D60="","",'True_Odds_Calculator_3-way'!O59/'True_Odds_Calculator_3-way'!B59-1)</f>
        <v>6.4250238558135058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2.9950537105200903E-2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1.0354957444204655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16.733225060626285</v>
      </c>
      <c r="I61" s="6">
        <f>IF('Log_working_3-way'!$D61="","",'True_Odds_Calculator_3-way'!O60/'True_Odds_Calculator_3-way'!B60-1)</f>
        <v>6.5762341329831511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3.7805864103544362E-2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1.0364654734959173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14.289122136702121</v>
      </c>
      <c r="I62" s="6">
        <f>IF('Log_working_3-way'!$D62="","",'True_Odds_Calculator_3-way'!O61/'True_Odds_Calculator_3-way'!B61-1)</f>
        <v>6.1694855577233829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3.8934897630549692E-2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1.039977280873001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5.2387671813815739</v>
      </c>
      <c r="I63" s="6">
        <f>IF('Log_working_3-way'!$D63="","",'True_Odds_Calculator_3-way'!O62/'True_Odds_Calculator_3-way'!B62-1)</f>
        <v>5.500734372725268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4.0508975422595128E-2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1.0373015338057614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7.2292347910579409</v>
      </c>
      <c r="I64" s="6">
        <f>IF('Log_working_3-way'!$D64="","",'True_Odds_Calculator_3-way'!O63/'True_Odds_Calculator_3-way'!B63-1)</f>
        <v>6.6375657060210358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3.9204080733551194E-2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1.0287850017975888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3.5222265815444018</v>
      </c>
      <c r="I65" s="6">
        <f>IF('Log_working_3-way'!$D65="","",'True_Odds_Calculator_3-way'!O64/'True_Odds_Calculator_3-way'!B64-1)</f>
        <v>4.3712261027357098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2.8039002759816078E-2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1.02694935400095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16.878175112230711</v>
      </c>
      <c r="I66" s="6">
        <f>IF('Log_working_3-way'!$D66="","",'True_Odds_Calculator_3-way'!O65/'True_Odds_Calculator_3-way'!B65-1)</f>
        <v>8.5157914762144067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2.8786010543822016E-2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1.0242699406429161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12.343288618431311</v>
      </c>
      <c r="I67" s="6">
        <f>IF('Log_working_3-way'!$D67="","",'True_Odds_Calculator_3-way'!O66/'True_Odds_Calculator_3-way'!B66-1)</f>
        <v>8.5589247381967848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2.6315747619479302E-2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1.0372654177824743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17.863541660095986</v>
      </c>
      <c r="I68" s="6">
        <f>IF('Log_working_3-way'!$D68="","",'True_Odds_Calculator_3-way'!O67/'True_Odds_Calculator_3-way'!B67-1)</f>
        <v>9.313313013433417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3.9485577099881652E-2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1.0346681237904176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14.343269937237482</v>
      </c>
      <c r="I69" s="6">
        <f>IF('Log_working_3-way'!$D69="","",'True_Odds_Calculator_3-way'!O68/'True_Odds_Calculator_3-way'!B68-1)</f>
        <v>7.7867959319168634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3.7261751547465805E-2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1.0375740384725629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19.429703535841345</v>
      </c>
      <c r="I70" s="6">
        <f>IF('Log_working_3-way'!$D70="","",'True_Odds_Calculator_3-way'!O69/'True_Odds_Calculator_3-way'!B69-1)</f>
        <v>8.1078277850814953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3.9524510806965729E-2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1.0524971172005879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17.875338896026928</v>
      </c>
      <c r="I71" s="6">
        <f>IF('Log_working_3-way'!$D71="","",'True_Odds_Calculator_3-way'!O70/'True_Odds_Calculator_3-way'!B70-1)</f>
        <v>10.306962017422022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5.5213899801122457E-2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1.0538002205972099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20.203426990041727</v>
      </c>
      <c r="I72" s="6">
        <f>IF('Log_working_3-way'!$D72="","",'True_Odds_Calculator_3-way'!O71/'True_Odds_Calculator_3-way'!B71-1)</f>
        <v>9.4780389625331196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5.5926827785703903E-2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1.0523387303897991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15.452693728146667</v>
      </c>
      <c r="I73" s="6">
        <f>IF('Log_working_3-way'!$D73="","",'True_Odds_Calculator_3-way'!O72/'True_Odds_Calculator_3-way'!B72-1)</f>
        <v>8.4904177890286796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5.5703008030488554E-2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1.0263240823913222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14.906935615720133</v>
      </c>
      <c r="I74" s="6">
        <f>IF('Log_working_3-way'!$D74="","",'True_Odds_Calculator_3-way'!O73/'True_Odds_Calculator_3-way'!B73-1)</f>
        <v>8.4242685151361218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2.832378185328488E-2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1.0303312325509399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23.910877052450228</v>
      </c>
      <c r="I75" s="6">
        <f>IF('Log_working_3-way'!$D75="","",'True_Odds_Calculator_3-way'!O74/'True_Odds_Calculator_3-way'!B74-1)</f>
        <v>5.1643332200087189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3.1080448373681513E-2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1.0282008313205904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23.311408956179186</v>
      </c>
      <c r="I76" s="6">
        <f>IF('Log_working_3-way'!$D76="","",'True_Odds_Calculator_3-way'!O75/'True_Odds_Calculator_3-way'!B75-1)</f>
        <v>7.2657426603470245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2.9074880715774576E-2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1.0443593362740629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22.535063393408361</v>
      </c>
      <c r="I77" s="6">
        <f>IF('Log_working_3-way'!$D77="","",'True_Odds_Calculator_3-way'!O76/'True_Odds_Calculator_3-way'!B76-1)</f>
        <v>6.3198921279054829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4.5887644197124544E-2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1.0416915620674139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10.554656171042616</v>
      </c>
      <c r="I78" s="6">
        <f>IF('Log_working_3-way'!$D78="","",'True_Odds_Calculator_3-way'!O77/'True_Odds_Calculator_3-way'!B77-1)</f>
        <v>7.1642225077478159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4.4518724244435148E-2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1.0424483552677002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17.555098032652221</v>
      </c>
      <c r="I79" s="6">
        <f>IF('Log_working_3-way'!$D79="","",'True_Odds_Calculator_3-way'!O78/'True_Odds_Calculator_3-way'!B78-1)</f>
        <v>6.0220228003946525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4.4864677721667023E-2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1.0261449454212845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14.441343215982748</v>
      </c>
      <c r="I80" s="6">
        <f>IF('Log_working_3-way'!$D80="","",'True_Odds_Calculator_3-way'!O79/'True_Odds_Calculator_3-way'!B79-1)</f>
        <v>7.480182829632108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2.8172841742911459E-2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1.0343936451997553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24.961961093623248</v>
      </c>
      <c r="I81" s="6">
        <f>IF('Log_working_3-way'!$D81="","",'True_Odds_Calculator_3-way'!O80/'True_Odds_Calculator_3-way'!B80-1)</f>
        <v>6.2631782418879052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3.4978911484118802E-2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1.0284645134990587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28.042345813333664</v>
      </c>
      <c r="I82" s="6">
        <f>IF('Log_working_3-way'!$D82="","",'True_Odds_Calculator_3-way'!O81/'True_Odds_Calculator_3-way'!B81-1)</f>
        <v>5.5616402020086442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2.8410569394175855E-2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1.0260973747145916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13.292947657331094</v>
      </c>
      <c r="I83" s="6">
        <f>IF('Log_working_3-way'!$D83="","",'True_Odds_Calculator_3-way'!O82/'True_Odds_Calculator_3-way'!B82-1)</f>
        <v>6.7101348721279166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2.8112090646509102E-2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1.0471310587608935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25.10470865474732</v>
      </c>
      <c r="I84" s="6">
        <f>IF('Log_working_3-way'!$D84="","",'True_Odds_Calculator_3-way'!O83/'True_Odds_Calculator_3-way'!B83-1)</f>
        <v>7.6130092534782712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4.7772324129873311E-2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1.0592454142761685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21.267269288252912</v>
      </c>
      <c r="I85" s="6">
        <f>IF('Log_working_3-way'!$D85="","",'True_Odds_Calculator_3-way'!O84/'True_Odds_Calculator_3-way'!B84-1)</f>
        <v>8.1521753714872158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6.1460459701851766E-2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1.0520856341004541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41.98931651755823</v>
      </c>
      <c r="I86" s="6">
        <f>IF('Log_working_3-way'!$D86="","",'True_Odds_Calculator_3-way'!O85/'True_Odds_Calculator_3-way'!B85-1)</f>
        <v>3.4714576938508941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4.4823860450047714E-2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1.0300967280147448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12.936364066202826</v>
      </c>
      <c r="I87" s="6">
        <f>IF('Log_working_3-way'!$D87="","",'True_Odds_Calculator_3-way'!O86/'True_Odds_Calculator_3-way'!B86-1)</f>
        <v>7.6510395856318762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3.2473273852584139E-2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1.0193994654001577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14.815637558602022</v>
      </c>
      <c r="I88" s="6">
        <f>IF('Log_working_3-way'!$D88="","",'True_Odds_Calculator_3-way'!O87/'True_Odds_Calculator_3-way'!B87-1)</f>
        <v>8.0057879718502782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2.0944838990626824E-2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1.0270664424354099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26.697334015277125</v>
      </c>
      <c r="I89" s="6">
        <f>IF('Log_working_3-way'!$D89="","",'True_Odds_Calculator_3-way'!O88/'True_Odds_Calculator_3-way'!B88-1)</f>
        <v>6.0748580948153812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2.7251850781262466E-2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1.024188553375271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7.229236274512143</v>
      </c>
      <c r="I90" s="6">
        <f>IF('Log_working_3-way'!$D90="","",'True_Odds_Calculator_3-way'!O89/'True_Odds_Calculator_3-way'!B89-1)</f>
        <v>7.8863119427149062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2.5842500436528804E-2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1.0358486942864051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49.384095572448516</v>
      </c>
      <c r="I91" s="6">
        <f>IF('Log_working_3-way'!$D91="","",'True_Odds_Calculator_3-way'!O90/'True_Odds_Calculator_3-way'!B90-1)</f>
        <v>3.2251350284517262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2.7757793764988214E-2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1.0278696037356605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21.971262857910684</v>
      </c>
      <c r="I92" s="6">
        <f>IF('Log_working_3-way'!$D92="","",'True_Odds_Calculator_3-way'!O91/'True_Odds_Calculator_3-way'!B91-1)</f>
        <v>7.0032882376852221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2.9039253233641649E-2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1.0447173450671916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31.510003399185919</v>
      </c>
      <c r="I93" s="6">
        <f>IF('Log_working_3-way'!$D93="","",'True_Odds_Calculator_3-way'!O92/'True_Odds_Calculator_3-way'!B92-1)</f>
        <v>5.6330255965630363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4.3212920478111316E-2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1.0552295142147341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57.396744659292331</v>
      </c>
      <c r="I94" s="6">
        <f>IF('Log_working_3-way'!$D94="","",'True_Odds_Calculator_3-way'!O93/'True_Odds_Calculator_3-way'!B93-1)</f>
        <v>1.7084100319544362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3.8200185976694723E-2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1.0335449867543367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24.469685531621259</v>
      </c>
      <c r="I95" s="6">
        <f>IF('Log_working_3-way'!$D95="","",'True_Odds_Calculator_3-way'!O94/'True_Odds_Calculator_3-way'!B94-1)</f>
        <v>5.9269358066546536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3.4281121826848615E-2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1.0267018235226912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21.697836165551251</v>
      </c>
      <c r="I96" s="6">
        <f>IF('Log_working_3-way'!$D96="","",'True_Odds_Calculator_3-way'!O95/'True_Odds_Calculator_3-way'!B95-1)</f>
        <v>7.0924627222964336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2.781721819290417E-2</v>
      </c>
    </row>
    <row r="97" spans="4:11" x14ac:dyDescent="0.25">
      <c r="D97" t="str">
        <f>solve_for_c('True_Odds_Calculator_3-way'!A96,'True_Odds_Calculator_3-way'!B96,'True_Odds_Calculator_3-way'!C96,'Log_working_3-way'!B$1,'Log_working_3-way'!B$2)</f>
        <v/>
      </c>
      <c r="F97" s="6" t="str">
        <f>IF('Log_working_3-way'!D97="","",1/'True_Odds_Calculator_3-way'!N96+1/'True_Odds_Calculator_3-way'!O96+1/'True_Odds_Calculator_3-way'!#REF!-1)</f>
        <v/>
      </c>
      <c r="H97" s="6" t="str">
        <f>IF('Log_working_3-way'!$D97="","",'True_Odds_Calculator_3-way'!N96/'True_Odds_Calculator_3-way'!A96-1)</f>
        <v/>
      </c>
      <c r="I97" s="6" t="str">
        <f>IF('Log_working_3-way'!$D97="","",'True_Odds_Calculator_3-way'!O96/'True_Odds_Calculator_3-way'!B96-1)</f>
        <v/>
      </c>
      <c r="J97" s="6" t="str">
        <f>IF('Log_working_3-way'!$D97="","",'True_Odds_Calculator_3-way'!#REF!/'True_Odds_Calculator_3-way'!C96-1)</f>
        <v/>
      </c>
      <c r="K97" s="6" t="str">
        <f>IF('Log_working_3-way'!$D97="","",1/'True_Odds_Calculator_3-way'!A96+1/'True_Odds_Calculator_3-way'!B96+1/'True_Odds_Calculator_3-way'!C96-1)</f>
        <v/>
      </c>
    </row>
    <row r="98" spans="4:11" x14ac:dyDescent="0.25">
      <c r="D98" t="str">
        <f>solve_for_c('True_Odds_Calculator_3-way'!A97,'True_Odds_Calculator_3-way'!B97,'True_Odds_Calculator_3-way'!C97,'Log_working_3-way'!B$1,'Log_working_3-way'!B$2)</f>
        <v/>
      </c>
      <c r="F98" s="6" t="str">
        <f>IF('Log_working_3-way'!D98="","",1/'True_Odds_Calculator_3-way'!N97+1/'True_Odds_Calculator_3-way'!O97+1/'True_Odds_Calculator_3-way'!#REF!-1)</f>
        <v/>
      </c>
      <c r="H98" s="6" t="str">
        <f>IF('Log_working_3-way'!$D98="","",'True_Odds_Calculator_3-way'!N97/'True_Odds_Calculator_3-way'!A97-1)</f>
        <v/>
      </c>
      <c r="I98" s="6" t="str">
        <f>IF('Log_working_3-way'!$D98="","",'True_Odds_Calculator_3-way'!O97/'True_Odds_Calculator_3-way'!B97-1)</f>
        <v/>
      </c>
      <c r="J98" s="6" t="str">
        <f>IF('Log_working_3-way'!$D98="","",'True_Odds_Calculator_3-way'!#REF!/'True_Odds_Calculator_3-way'!C97-1)</f>
        <v/>
      </c>
      <c r="K98" s="6" t="str">
        <f>IF('Log_working_3-way'!$D98="","",1/'True_Odds_Calculator_3-way'!A97+1/'True_Odds_Calculator_3-way'!B97+1/'True_Odds_Calculator_3-way'!C97-1)</f>
        <v/>
      </c>
    </row>
    <row r="99" spans="4:11" x14ac:dyDescent="0.25">
      <c r="D99" t="str">
        <f>solve_for_c('True_Odds_Calculator_3-way'!A98,'True_Odds_Calculator_3-way'!B98,'True_Odds_Calculator_3-way'!C98,'Log_working_3-way'!B$1,'Log_working_3-way'!B$2)</f>
        <v/>
      </c>
      <c r="F99" s="6" t="str">
        <f>IF('Log_working_3-way'!D99="","",1/'True_Odds_Calculator_3-way'!N98+1/'True_Odds_Calculator_3-way'!O98+1/'True_Odds_Calculator_3-way'!#REF!-1)</f>
        <v/>
      </c>
      <c r="H99" s="6" t="str">
        <f>IF('Log_working_3-way'!$D99="","",'True_Odds_Calculator_3-way'!N98/'True_Odds_Calculator_3-way'!A98-1)</f>
        <v/>
      </c>
      <c r="I99" s="6" t="str">
        <f>IF('Log_working_3-way'!$D99="","",'True_Odds_Calculator_3-way'!O98/'True_Odds_Calculator_3-way'!B98-1)</f>
        <v/>
      </c>
      <c r="J99" s="6" t="str">
        <f>IF('Log_working_3-way'!$D99="","",'True_Odds_Calculator_3-way'!#REF!/'True_Odds_Calculator_3-way'!C98-1)</f>
        <v/>
      </c>
      <c r="K99" s="6" t="str">
        <f>IF('Log_working_3-way'!$D99="","",1/'True_Odds_Calculator_3-way'!A98+1/'True_Odds_Calculator_3-way'!B98+1/'True_Odds_Calculator_3-way'!C98-1)</f>
        <v/>
      </c>
    </row>
    <row r="100" spans="4:11" x14ac:dyDescent="0.25">
      <c r="D100" t="str">
        <f>solve_for_c('True_Odds_Calculator_3-way'!A99,'True_Odds_Calculator_3-way'!B99,'True_Odds_Calculator_3-way'!C99,'Log_working_3-way'!B$1,'Log_working_3-way'!B$2)</f>
        <v/>
      </c>
      <c r="F100" s="6" t="str">
        <f>IF('Log_working_3-way'!D100="","",1/'True_Odds_Calculator_3-way'!N99+1/'True_Odds_Calculator_3-way'!O99+1/'True_Odds_Calculator_3-way'!#REF!-1)</f>
        <v/>
      </c>
      <c r="H100" s="6" t="str">
        <f>IF('Log_working_3-way'!$D100="","",'True_Odds_Calculator_3-way'!N99/'True_Odds_Calculator_3-way'!A99-1)</f>
        <v/>
      </c>
      <c r="I100" s="6" t="str">
        <f>IF('Log_working_3-way'!$D100="","",'True_Odds_Calculator_3-way'!O99/'True_Odds_Calculator_3-way'!B99-1)</f>
        <v/>
      </c>
      <c r="J100" s="6" t="str">
        <f>IF('Log_working_3-way'!$D100="","",'True_Odds_Calculator_3-way'!#REF!/'True_Odds_Calculator_3-way'!C99-1)</f>
        <v/>
      </c>
      <c r="K100" s="6" t="str">
        <f>IF('Log_working_3-way'!$D100="","",1/'True_Odds_Calculator_3-way'!A99+1/'True_Odds_Calculator_3-way'!B99+1/'True_Odds_Calculator_3-way'!C99-1)</f>
        <v/>
      </c>
    </row>
    <row r="101" spans="4:11" x14ac:dyDescent="0.25">
      <c r="D101" t="str">
        <f>solve_for_c('True_Odds_Calculator_3-way'!A100,'True_Odds_Calculator_3-way'!B100,'True_Odds_Calculator_3-way'!C100,'Log_working_3-way'!B$1,'Log_working_3-way'!B$2)</f>
        <v/>
      </c>
      <c r="F101" s="6" t="str">
        <f>IF('Log_working_3-way'!D101="","",1/'True_Odds_Calculator_3-way'!N100+1/'True_Odds_Calculator_3-way'!O100+1/'True_Odds_Calculator_3-way'!#REF!-1)</f>
        <v/>
      </c>
      <c r="H101" s="6" t="str">
        <f>IF('Log_working_3-way'!$D101="","",'True_Odds_Calculator_3-way'!N100/'True_Odds_Calculator_3-way'!A100-1)</f>
        <v/>
      </c>
      <c r="I101" s="6" t="str">
        <f>IF('Log_working_3-way'!$D101="","",'True_Odds_Calculator_3-way'!O100/'True_Odds_Calculator_3-way'!B100-1)</f>
        <v/>
      </c>
      <c r="J101" s="6" t="str">
        <f>IF('Log_working_3-way'!$D101="","",'True_Odds_Calculator_3-way'!#REF!/'True_Odds_Calculator_3-way'!C100-1)</f>
        <v/>
      </c>
      <c r="K101" s="6" t="str">
        <f>IF('Log_working_3-way'!$D101="","",1/'True_Odds_Calculator_3-way'!A100+1/'True_Odds_Calculator_3-way'!B100+1/'True_Odds_Calculator_3-way'!C100-1)</f>
        <v/>
      </c>
    </row>
    <row r="102" spans="4:11" x14ac:dyDescent="0.25">
      <c r="D102" t="str">
        <f>solve_for_c('True_Odds_Calculator_3-way'!A101,'True_Odds_Calculator_3-way'!B101,'True_Odds_Calculator_3-way'!C101,'Log_working_3-way'!B$1,'Log_working_3-way'!B$2)</f>
        <v/>
      </c>
      <c r="F102" s="6" t="str">
        <f>IF('Log_working_3-way'!D102="","",1/'True_Odds_Calculator_3-way'!N101+1/'True_Odds_Calculator_3-way'!O101+1/'True_Odds_Calculator_3-way'!#REF!-1)</f>
        <v/>
      </c>
      <c r="H102" s="6" t="str">
        <f>IF('Log_working_3-way'!$D102="","",'True_Odds_Calculator_3-way'!N101/'True_Odds_Calculator_3-way'!A101-1)</f>
        <v/>
      </c>
      <c r="I102" s="6" t="str">
        <f>IF('Log_working_3-way'!$D102="","",'True_Odds_Calculator_3-way'!O101/'True_Odds_Calculator_3-way'!B101-1)</f>
        <v/>
      </c>
      <c r="J102" s="6" t="str">
        <f>IF('Log_working_3-way'!$D102="","",'True_Odds_Calculator_3-way'!#REF!/'True_Odds_Calculator_3-way'!C101-1)</f>
        <v/>
      </c>
      <c r="K102" s="6" t="str">
        <f>IF('Log_working_3-way'!$D102="","",1/'True_Odds_Calculator_3-way'!A101+1/'True_Odds_Calculator_3-way'!B101+1/'True_Odds_Calculator_3-way'!C101-1)</f>
        <v/>
      </c>
    </row>
    <row r="103" spans="4:11" x14ac:dyDescent="0.25">
      <c r="D103" t="str">
        <f>solve_for_c('True_Odds_Calculator_3-way'!A102,'True_Odds_Calculator_3-way'!B102,'True_Odds_Calculator_3-way'!C102,'Log_working_3-way'!B$1,'Log_working_3-way'!B$2)</f>
        <v/>
      </c>
      <c r="F103" s="6" t="str">
        <f>IF('Log_working_3-way'!D103="","",1/'True_Odds_Calculator_3-way'!N102+1/'True_Odds_Calculator_3-way'!O102+1/'True_Odds_Calculator_3-way'!#REF!-1)</f>
        <v/>
      </c>
      <c r="H103" s="6" t="str">
        <f>IF('Log_working_3-way'!$D103="","",'True_Odds_Calculator_3-way'!N102/'True_Odds_Calculator_3-way'!A102-1)</f>
        <v/>
      </c>
      <c r="I103" s="6" t="str">
        <f>IF('Log_working_3-way'!$D103="","",'True_Odds_Calculator_3-way'!O102/'True_Odds_Calculator_3-way'!B102-1)</f>
        <v/>
      </c>
      <c r="J103" s="6" t="str">
        <f>IF('Log_working_3-way'!$D103="","",'True_Odds_Calculator_3-way'!#REF!/'True_Odds_Calculator_3-way'!C102-1)</f>
        <v/>
      </c>
      <c r="K103" s="6" t="str">
        <f>IF('Log_working_3-way'!$D103="","",1/'True_Odds_Calculator_3-way'!A102+1/'True_Odds_Calculator_3-way'!B102+1/'True_Odds_Calculator_3-way'!C102-1)</f>
        <v/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2.2000000000000002</v>
      </c>
      <c r="B2" s="4">
        <f>IF('True_Odds_Calculator_3-way'!B3="","",'True_Odds_Calculator_3-way'!B3)</f>
        <v>3.27</v>
      </c>
      <c r="C2" s="4">
        <f>IF('True_Odds_Calculator_3-way'!C3="","",'True_Odds_Calculator_3-way'!C3)</f>
        <v>3.51</v>
      </c>
      <c r="D2" s="9">
        <f>(K2/(AR2+K2-(AR2*K2)))</f>
        <v>0.43753090856812488</v>
      </c>
      <c r="E2" s="9">
        <f>(L2/(AR2+L2-(AR2*L2)))</f>
        <v>0.29138909588670203</v>
      </c>
      <c r="F2" s="9">
        <f>(M2/(AR2+M2-(AR2*M2)))</f>
        <v>0.27107999554517326</v>
      </c>
      <c r="G2" s="9">
        <f>AR2</f>
        <v>1.0712940130192292</v>
      </c>
      <c r="H2" s="9">
        <f>IF(A2="","",1/D2)</f>
        <v>2.2855528156230749</v>
      </c>
      <c r="I2" s="9">
        <f>IF(B2="","",1/E2)</f>
        <v>3.4318374095536512</v>
      </c>
      <c r="J2" s="9">
        <f>IF(C2="","",1/F2)</f>
        <v>3.6889479726782648</v>
      </c>
      <c r="K2" s="11">
        <f>1/A2</f>
        <v>0.45454545454545453</v>
      </c>
      <c r="L2" s="11">
        <f>1/B2</f>
        <v>0.3058103975535168</v>
      </c>
      <c r="M2" s="11">
        <f>1/C2</f>
        <v>0.28490028490028491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-0.27077170196436262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0.23682286679228576</v>
      </c>
      <c r="Q2" s="11">
        <f>2*'OddsRatio_working_3-way'!K2*'OddsRatio_working_3-way'!L2*'OddsRatio_working_3-way'!M2</f>
        <v>7.920497217133303E-2</v>
      </c>
      <c r="R2" s="11">
        <f>O2/N2</f>
        <v>0</v>
      </c>
      <c r="S2" s="11">
        <f>P2/N2</f>
        <v>-0.87462192346619361</v>
      </c>
      <c r="T2" s="11">
        <f>Q2/N2</f>
        <v>-0.29251569346695439</v>
      </c>
      <c r="U2" s="11">
        <f>'OddsRatio_working_3-way'!S2-'OddsRatio_working_3-way'!R2^2/3</f>
        <v>-0.87462192346619361</v>
      </c>
      <c r="V2" s="11">
        <f>'OddsRatio_working_3-way'!S2*'OddsRatio_working_3-way'!R2/3-2*'OddsRatio_working_3-way'!R2^3/27-'OddsRatio_working_3-way'!T2</f>
        <v>0.29251569346695439</v>
      </c>
      <c r="W2" s="11">
        <f>'OddsRatio_working_3-way'!V2^2+4*'OddsRatio_working_3-way'!U2^3/27</f>
        <v>-1.3553658798475268E-2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0.15741592178281116</v>
      </c>
      <c r="Y2" s="11">
        <f>IF('OddsRatio_working_3-way'!W2&gt;=0,IF('OddsRatio_working_3-way'!V2+SQRT('OddsRatio_working_3-way'!W2)&gt;0,0,PI()),ACOS('OddsRatio_working_3-way'!V2/(2*'OddsRatio_working_3-way'!X2)))</f>
        <v>0.37877791126189497</v>
      </c>
      <c r="Z2" s="11">
        <f>'OddsRatio_working_3-way'!X2^(1/3)*COS('OddsRatio_working_3-way'!Y2/3)</f>
        <v>0.53564700650961461</v>
      </c>
      <c r="AA2" s="11">
        <f>'OddsRatio_working_3-way'!X2^(1/3)*COS(('OddsRatio_working_3-way'!Y2+2*PI())/3)</f>
        <v>-0.32670638854004963</v>
      </c>
      <c r="AB2" s="11">
        <f>'OddsRatio_working_3-way'!X2^(1/3)*COS(('OddsRatio_working_3-way'!Y2+4*PI())/3)</f>
        <v>-0.20894061796956512</v>
      </c>
      <c r="AC2" s="11">
        <f>'OddsRatio_working_3-way'!X2^(1/3)*SIN('OddsRatio_working_3-way'!Y2/3)</f>
        <v>6.7992099340193027E-2</v>
      </c>
      <c r="AD2" s="11">
        <f>'OddsRatio_working_3-way'!X2^(1/3)*SIN(('OddsRatio_working_3-way'!Y2+2*PI())/3)</f>
        <v>0.42988786542831831</v>
      </c>
      <c r="AE2" s="11">
        <f>'OddsRatio_working_3-way'!X2^(1/3)*SIN(('OddsRatio_working_3-way'!Y2+4*PI())/3)</f>
        <v>-0.49787996476851132</v>
      </c>
      <c r="AF2" s="11">
        <f>-'OddsRatio_working_3-way'!U2/(3*'OddsRatio_working_3-way'!X2^(1/3))*COS(('OddsRatio_working_3-way'!Y2)/3)</f>
        <v>0.53564700650961472</v>
      </c>
      <c r="AG2" s="11">
        <f>-'OddsRatio_working_3-way'!U2/(3*'OddsRatio_working_3-way'!X2^(1/3))*COS(('OddsRatio_working_3-way'!Y2+2*PI())/3)</f>
        <v>-0.32670638854004969</v>
      </c>
      <c r="AH2" s="11">
        <f>-'OddsRatio_working_3-way'!U2/(3*'OddsRatio_working_3-way'!X2^(1/3))*COS(('OddsRatio_working_3-way'!Y2+4*PI())/3)</f>
        <v>-0.20894061796956517</v>
      </c>
      <c r="AI2" s="11">
        <f>'OddsRatio_working_3-way'!U2/(3*'OddsRatio_working_3-way'!X2^(1/3))*SIN(('OddsRatio_working_3-way'!Y2)/3)</f>
        <v>-6.7992099340193041E-2</v>
      </c>
      <c r="AJ2" s="11">
        <f>'OddsRatio_working_3-way'!U2/(3*'OddsRatio_working_3-way'!X2^(1/3))*SIN(('OddsRatio_working_3-way'!Y2+2*PI())/3)</f>
        <v>-0.42988786542831842</v>
      </c>
      <c r="AK2" s="11">
        <f>'OddsRatio_working_3-way'!U2/(3*'OddsRatio_working_3-way'!X2^(1/3))*SIN(('OddsRatio_working_3-way'!Y2+4*PI())/3)</f>
        <v>0.49787996476851137</v>
      </c>
      <c r="AL2" s="11">
        <f>'OddsRatio_working_3-way'!Z2+'OddsRatio_working_3-way'!AF2</f>
        <v>1.0712940130192292</v>
      </c>
      <c r="AM2" s="11">
        <f>'OddsRatio_working_3-way'!AA2+'OddsRatio_working_3-way'!AG2</f>
        <v>-0.65341277708009926</v>
      </c>
      <c r="AN2" s="11">
        <f>'OddsRatio_working_3-way'!AB2+'OddsRatio_working_3-way'!AH2</f>
        <v>-0.41788123593913029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1.0712940130192292</v>
      </c>
      <c r="AS2" s="11">
        <f>IF(('OddsRatio_working_3-way'!X2=0),IF(Q2&gt;0,-Q2^(1/3),(-Q2)^(1/3)),'OddsRatio_working_3-way'!AM2-'OddsRatio_working_3-way'!R2/3)</f>
        <v>-0.65341277708009926</v>
      </c>
      <c r="AT2" s="11">
        <f>IF(('OddsRatio_working_3-way'!X2=0),IF(Q2&gt;0,-Q2^(1/3),(-Q2)^(1/3)),'OddsRatio_working_3-way'!AN2-'OddsRatio_working_3-way'!R2/3)</f>
        <v>-0.41788123593913029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2.14</v>
      </c>
      <c r="B3" s="4">
        <f>IF('True_Odds_Calculator_3-way'!B4="","",'True_Odds_Calculator_3-way'!B4)</f>
        <v>3.38</v>
      </c>
      <c r="C3" s="4">
        <f>IF('True_Odds_Calculator_3-way'!C4="","",'True_Odds_Calculator_3-way'!C4)</f>
        <v>3.6</v>
      </c>
      <c r="D3" s="9">
        <f t="shared" ref="D3" si="0">(K3/(AR3+K3-(AR3*K3)))</f>
        <v>0.45169583241081018</v>
      </c>
      <c r="E3" s="9">
        <f t="shared" ref="E3" si="1">(L3/(AR3+L3-(AR3*L3)))</f>
        <v>0.28294634337378949</v>
      </c>
      <c r="F3" s="9">
        <f t="shared" ref="F3" si="2">(M3/(AR3+M3-(AR3*M3)))</f>
        <v>0.26535782421540038</v>
      </c>
      <c r="G3" s="9">
        <f t="shared" ref="G3" si="3">AR3</f>
        <v>1.0648063000573789</v>
      </c>
      <c r="H3" s="9">
        <f t="shared" ref="H3" si="4">IF(A3="","",1/D3)</f>
        <v>2.2138791820654125</v>
      </c>
      <c r="I3" s="9">
        <f t="shared" ref="I3" si="5">IF(B3="","",1/E3)</f>
        <v>3.5342389941365617</v>
      </c>
      <c r="J3" s="9">
        <f t="shared" ref="J3" si="6">IF(C3="","",1/F3)</f>
        <v>3.7684963801491844</v>
      </c>
      <c r="K3" s="11">
        <f t="shared" ref="K3" si="7">1/A3</f>
        <v>0.46728971962616822</v>
      </c>
      <c r="L3" s="11">
        <f t="shared" ref="L3" si="8">1/B3</f>
        <v>0.29585798816568049</v>
      </c>
      <c r="M3" s="11">
        <f t="shared" ref="M3" si="9">1/C3</f>
        <v>0.27777777777777779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-0.27090821950635047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0.23502737377647515</v>
      </c>
      <c r="Q3" s="11">
        <f>2*'OddsRatio_working_3-way'!K3*'OddsRatio_working_3-way'!L3*'OddsRatio_working_3-way'!M3</f>
        <v>7.6806331299501679E-2</v>
      </c>
      <c r="R3" s="11">
        <f t="shared" ref="R3" si="10">O3/N3</f>
        <v>0</v>
      </c>
      <c r="S3" s="11">
        <f t="shared" ref="S3" si="11">P3/N3</f>
        <v>-0.86755349913244617</v>
      </c>
      <c r="T3" s="11">
        <f t="shared" ref="T3" si="12">Q3/N3</f>
        <v>-0.28351421540276017</v>
      </c>
      <c r="U3" s="11">
        <f>'OddsRatio_working_3-way'!S3-'OddsRatio_working_3-way'!R3^2/3</f>
        <v>-0.86755349913244617</v>
      </c>
      <c r="V3" s="11">
        <f>'OddsRatio_working_3-way'!S3*'OddsRatio_working_3-way'!R3/3-2*'OddsRatio_working_3-way'!R3^3/27-'OddsRatio_working_3-way'!T3</f>
        <v>0.28351421540276017</v>
      </c>
      <c r="W3" s="11">
        <f>'OddsRatio_working_3-way'!V3^2+4*'OddsRatio_working_3-way'!U3^3/27</f>
        <v>-1.635499894505997E-2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0.1555115022116553</v>
      </c>
      <c r="Y3" s="11">
        <f>IF('OddsRatio_working_3-way'!W3&gt;=0,IF('OddsRatio_working_3-way'!V3+SQRT('OddsRatio_working_3-way'!W3)&gt;0,0,PI()),ACOS('OddsRatio_working_3-way'!V3/(2*'OddsRatio_working_3-way'!X3)))</f>
        <v>0.42374897264606681</v>
      </c>
      <c r="Z3" s="11">
        <f>'OddsRatio_working_3-way'!X3^(1/3)*COS('OddsRatio_working_3-way'!Y3/3)</f>
        <v>0.53240315002868954</v>
      </c>
      <c r="AA3" s="11">
        <f>'OddsRatio_working_3-way'!X3^(1/3)*COS(('OddsRatio_working_3-way'!Y3+2*PI())/3)</f>
        <v>-0.33176482053161721</v>
      </c>
      <c r="AB3" s="11">
        <f>'OddsRatio_working_3-way'!X3^(1/3)*COS(('OddsRatio_working_3-way'!Y3+4*PI())/3)</f>
        <v>-0.20063832949707222</v>
      </c>
      <c r="AC3" s="11">
        <f>'OddsRatio_working_3-way'!X3^(1/3)*SIN('OddsRatio_working_3-way'!Y3/3)</f>
        <v>7.5705914896685614E-2</v>
      </c>
      <c r="AD3" s="11">
        <f>'OddsRatio_working_3-way'!X3^(1/3)*SIN(('OddsRatio_working_3-way'!Y3+2*PI())/3)</f>
        <v>0.42322169553136008</v>
      </c>
      <c r="AE3" s="11">
        <f>'OddsRatio_working_3-way'!X3^(1/3)*SIN(('OddsRatio_working_3-way'!Y3+4*PI())/3)</f>
        <v>-0.49892761042804568</v>
      </c>
      <c r="AF3" s="11">
        <f>-'OddsRatio_working_3-way'!U3/(3*'OddsRatio_working_3-way'!X3^(1/3))*COS(('OddsRatio_working_3-way'!Y3)/3)</f>
        <v>0.53240315002868943</v>
      </c>
      <c r="AG3" s="11">
        <f>-'OddsRatio_working_3-way'!U3/(3*'OddsRatio_working_3-way'!X3^(1/3))*COS(('OddsRatio_working_3-way'!Y3+2*PI())/3)</f>
        <v>-0.3317648205316171</v>
      </c>
      <c r="AH3" s="11">
        <f>-'OddsRatio_working_3-way'!U3/(3*'OddsRatio_working_3-way'!X3^(1/3))*COS(('OddsRatio_working_3-way'!Y3+4*PI())/3)</f>
        <v>-0.20063832949707217</v>
      </c>
      <c r="AI3" s="11">
        <f>'OddsRatio_working_3-way'!U3/(3*'OddsRatio_working_3-way'!X3^(1/3))*SIN(('OddsRatio_working_3-way'!Y3)/3)</f>
        <v>-7.57059148966856E-2</v>
      </c>
      <c r="AJ3" s="11">
        <f>'OddsRatio_working_3-way'!U3/(3*'OddsRatio_working_3-way'!X3^(1/3))*SIN(('OddsRatio_working_3-way'!Y3+2*PI())/3)</f>
        <v>-0.42322169553136002</v>
      </c>
      <c r="AK3" s="11">
        <f>'OddsRatio_working_3-way'!U3/(3*'OddsRatio_working_3-way'!X3^(1/3))*SIN(('OddsRatio_working_3-way'!Y3+4*PI())/3)</f>
        <v>0.49892761042804556</v>
      </c>
      <c r="AL3" s="11">
        <f>'OddsRatio_working_3-way'!Z3+'OddsRatio_working_3-way'!AF3</f>
        <v>1.0648063000573789</v>
      </c>
      <c r="AM3" s="11">
        <f>'OddsRatio_working_3-way'!AA3+'OddsRatio_working_3-way'!AG3</f>
        <v>-0.66352964106323431</v>
      </c>
      <c r="AN3" s="11">
        <f>'OddsRatio_working_3-way'!AB3+'OddsRatio_working_3-way'!AH3</f>
        <v>-0.40127665899414439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1.0648063000573789</v>
      </c>
      <c r="AS3" s="11">
        <f>IF(('OddsRatio_working_3-way'!X3=0),IF(Q3&gt;0,-Q3^(1/3),(-Q3)^(1/3)),'OddsRatio_working_3-way'!AM3-'OddsRatio_working_3-way'!R3/3)</f>
        <v>-0.66352964106323431</v>
      </c>
      <c r="AT3" s="11">
        <f>IF(('OddsRatio_working_3-way'!X3=0),IF(Q3&gt;0,-Q3^(1/3),(-Q3)^(1/3)),'OddsRatio_working_3-way'!AN3-'OddsRatio_working_3-way'!R3/3)</f>
        <v>-0.40127665899414439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</v>
      </c>
      <c r="B4" s="4">
        <f>IF('True_Odds_Calculator_3-way'!B5="","",'True_Odds_Calculator_3-way'!B5)</f>
        <v>3.37</v>
      </c>
      <c r="C4" s="4">
        <f>IF('True_Odds_Calculator_3-way'!C5="","",'True_Odds_Calculator_3-way'!C5)</f>
        <v>4.22</v>
      </c>
      <c r="D4" s="9">
        <f t="shared" ref="D4:D67" si="13">(K4/(AR4+K4-(AR4*K4)))</f>
        <v>0.48672658559194831</v>
      </c>
      <c r="E4" s="9">
        <f t="shared" ref="E4:E67" si="14">(L4/(AR4+L4-(AR4*L4)))</f>
        <v>0.28577442043191548</v>
      </c>
      <c r="F4" s="9">
        <f t="shared" ref="F4:F67" si="15">(M4/(AR4+M4-(AR4*M4)))</f>
        <v>0.22749899397613599</v>
      </c>
      <c r="G4" s="9">
        <f t="shared" ref="G4:G67" si="16">AR4</f>
        <v>1.0545415631731263</v>
      </c>
      <c r="H4" s="9">
        <f t="shared" ref="H4:H67" si="17">IF(A4="","",1/D4)</f>
        <v>2.0545415631731263</v>
      </c>
      <c r="I4" s="9">
        <f t="shared" ref="I4:I67" si="18">IF(B4="","",1/E4)</f>
        <v>3.4992635047203104</v>
      </c>
      <c r="J4" s="9">
        <f t="shared" ref="J4:J67" si="19">IF(C4="","",1/F4)</f>
        <v>4.3956238334174662</v>
      </c>
      <c r="K4" s="11">
        <f t="shared" ref="K4:K67" si="20">1/A4</f>
        <v>0.5</v>
      </c>
      <c r="L4" s="11">
        <f t="shared" ref="L4:L67" si="21">1/B4</f>
        <v>0.29673590504451036</v>
      </c>
      <c r="M4" s="11">
        <f t="shared" ref="M4:M67" si="22">1/C4</f>
        <v>0.23696682464454977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-0.26830691774368209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0.23169308225631796</v>
      </c>
      <c r="Q4" s="11">
        <f>2*'OddsRatio_working_3-way'!K4*'OddsRatio_working_3-way'!L4*'OddsRatio_working_3-way'!M4</f>
        <v>7.0316565176424262E-2</v>
      </c>
      <c r="R4" s="11">
        <f t="shared" ref="R4:R67" si="23">O4/N4</f>
        <v>0</v>
      </c>
      <c r="S4" s="11">
        <f t="shared" ref="S4:S67" si="24">P4/N4</f>
        <v>-0.86353748984458945</v>
      </c>
      <c r="T4" s="11">
        <f t="shared" ref="T4:T67" si="25">Q4/N4</f>
        <v>-0.26207511072673423</v>
      </c>
      <c r="U4" s="11">
        <f>'OddsRatio_working_3-way'!S4-'OddsRatio_working_3-way'!R4^2/3</f>
        <v>-0.86353748984458945</v>
      </c>
      <c r="V4" s="11">
        <f>'OddsRatio_working_3-way'!S4*'OddsRatio_working_3-way'!R4/3-2*'OddsRatio_working_3-way'!R4^3/27-'OddsRatio_working_3-way'!T4</f>
        <v>0.26207511072673423</v>
      </c>
      <c r="W4" s="11">
        <f>'OddsRatio_working_3-way'!V4^2+4*'OddsRatio_working_3-way'!U4^3/27</f>
        <v>-2.6714756697198236E-2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0.15443293071721154</v>
      </c>
      <c r="Y4" s="11">
        <f>IF('OddsRatio_working_3-way'!W4&gt;=0,IF('OddsRatio_working_3-way'!V4+SQRT('OddsRatio_working_3-way'!W4)&gt;0,0,PI()),ACOS('OddsRatio_working_3-way'!V4/(2*'OddsRatio_working_3-way'!X4)))</f>
        <v>0.55763714861322899</v>
      </c>
      <c r="Z4" s="11">
        <f>'OddsRatio_working_3-way'!X4^(1/3)*COS('OddsRatio_working_3-way'!Y4/3)</f>
        <v>0.52727078158656304</v>
      </c>
      <c r="AA4" s="11">
        <f>'OddsRatio_working_3-way'!X4^(1/3)*COS(('OddsRatio_working_3-way'!Y4+2*PI())/3)</f>
        <v>-0.349504562356588</v>
      </c>
      <c r="AB4" s="11">
        <f>'OddsRatio_working_3-way'!X4^(1/3)*COS(('OddsRatio_working_3-way'!Y4+4*PI())/3)</f>
        <v>-0.1777662192299754</v>
      </c>
      <c r="AC4" s="11">
        <f>'OddsRatio_working_3-way'!X4^(1/3)*SIN('OddsRatio_working_3-way'!Y4/3)</f>
        <v>9.9153178634330319E-2</v>
      </c>
      <c r="AD4" s="11">
        <f>'OddsRatio_working_3-way'!X4^(1/3)*SIN(('OddsRatio_working_3-way'!Y4+2*PI())/3)</f>
        <v>0.40705330221007469</v>
      </c>
      <c r="AE4" s="11">
        <f>'OddsRatio_working_3-way'!X4^(1/3)*SIN(('OddsRatio_working_3-way'!Y4+4*PI())/3)</f>
        <v>-0.50620648084440489</v>
      </c>
      <c r="AF4" s="11">
        <f>-'OddsRatio_working_3-way'!U4/(3*'OddsRatio_working_3-way'!X4^(1/3))*COS(('OddsRatio_working_3-way'!Y4)/3)</f>
        <v>0.52727078158656315</v>
      </c>
      <c r="AG4" s="11">
        <f>-'OddsRatio_working_3-way'!U4/(3*'OddsRatio_working_3-way'!X4^(1/3))*COS(('OddsRatio_working_3-way'!Y4+2*PI())/3)</f>
        <v>-0.34950456235658806</v>
      </c>
      <c r="AH4" s="11">
        <f>-'OddsRatio_working_3-way'!U4/(3*'OddsRatio_working_3-way'!X4^(1/3))*COS(('OddsRatio_working_3-way'!Y4+4*PI())/3)</f>
        <v>-0.17776621922997543</v>
      </c>
      <c r="AI4" s="11">
        <f>'OddsRatio_working_3-way'!U4/(3*'OddsRatio_working_3-way'!X4^(1/3))*SIN(('OddsRatio_working_3-way'!Y4)/3)</f>
        <v>-9.9153178634330333E-2</v>
      </c>
      <c r="AJ4" s="11">
        <f>'OddsRatio_working_3-way'!U4/(3*'OddsRatio_working_3-way'!X4^(1/3))*SIN(('OddsRatio_working_3-way'!Y4+2*PI())/3)</f>
        <v>-0.40705330221007474</v>
      </c>
      <c r="AK4" s="11">
        <f>'OddsRatio_working_3-way'!U4/(3*'OddsRatio_working_3-way'!X4^(1/3))*SIN(('OddsRatio_working_3-way'!Y4+4*PI())/3)</f>
        <v>0.50620648084440489</v>
      </c>
      <c r="AL4" s="11">
        <f>'OddsRatio_working_3-way'!Z4+'OddsRatio_working_3-way'!AF4</f>
        <v>1.0545415631731263</v>
      </c>
      <c r="AM4" s="11">
        <f>'OddsRatio_working_3-way'!AA4+'OddsRatio_working_3-way'!AG4</f>
        <v>-0.699009124713176</v>
      </c>
      <c r="AN4" s="11">
        <f>'OddsRatio_working_3-way'!AB4+'OddsRatio_working_3-way'!AH4</f>
        <v>-0.35553243845995086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1.0545415631731263</v>
      </c>
      <c r="AS4" s="11">
        <f>IF(('OddsRatio_working_3-way'!X4=0),IF(Q4&gt;0,-Q4^(1/3),(-Q4)^(1/3)),'OddsRatio_working_3-way'!AM4-'OddsRatio_working_3-way'!R4/3)</f>
        <v>-0.699009124713176</v>
      </c>
      <c r="AT4" s="11">
        <f>IF(('OddsRatio_working_3-way'!X4=0),IF(Q4&gt;0,-Q4^(1/3),(-Q4)^(1/3)),'OddsRatio_working_3-way'!AN4-'OddsRatio_working_3-way'!R4/3)</f>
        <v>-0.35553243845995086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4.93</v>
      </c>
      <c r="B5" s="4">
        <f>IF('True_Odds_Calculator_3-way'!B6="","",'True_Odds_Calculator_3-way'!B6)</f>
        <v>3.89</v>
      </c>
      <c r="C5" s="4">
        <f>IF('True_Odds_Calculator_3-way'!C6="","",'True_Odds_Calculator_3-way'!C6)</f>
        <v>1.75</v>
      </c>
      <c r="D5" s="9">
        <f t="shared" si="13"/>
        <v>0.19443510524185806</v>
      </c>
      <c r="E5" s="9">
        <f t="shared" si="14"/>
        <v>0.24711431095530889</v>
      </c>
      <c r="F5" s="9">
        <f t="shared" si="15"/>
        <v>0.55845058380283297</v>
      </c>
      <c r="G5" s="9">
        <f t="shared" si="16"/>
        <v>1.0542249789059479</v>
      </c>
      <c r="H5" s="9">
        <f t="shared" si="17"/>
        <v>5.1431041671003745</v>
      </c>
      <c r="I5" s="9">
        <f t="shared" si="18"/>
        <v>4.0467101890381896</v>
      </c>
      <c r="J5" s="9">
        <f t="shared" si="19"/>
        <v>1.7906687341794612</v>
      </c>
      <c r="K5" s="11">
        <f t="shared" si="20"/>
        <v>0.20283975659229211</v>
      </c>
      <c r="L5" s="11">
        <f t="shared" si="21"/>
        <v>0.25706940874035988</v>
      </c>
      <c r="M5" s="11">
        <f t="shared" si="22"/>
        <v>0.5714285714285714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-0.25381488469867164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0.22555959712135892</v>
      </c>
      <c r="Q5" s="11">
        <f>2*'OddsRatio_working_3-way'!K5*'OddsRatio_working_3-way'!L5*'OddsRatio_working_3-way'!M5</f>
        <v>5.9593024338536055E-2</v>
      </c>
      <c r="R5" s="11">
        <f t="shared" si="23"/>
        <v>0</v>
      </c>
      <c r="S5" s="11">
        <f t="shared" si="24"/>
        <v>-0.88867757850034157</v>
      </c>
      <c r="T5" s="11">
        <f t="shared" si="25"/>
        <v>-0.23478932060775212</v>
      </c>
      <c r="U5" s="11">
        <f>'OddsRatio_working_3-way'!S5-'OddsRatio_working_3-way'!R5^2/3</f>
        <v>-0.88867757850034157</v>
      </c>
      <c r="V5" s="11">
        <f>'OddsRatio_working_3-way'!S5*'OddsRatio_working_3-way'!R5/3-2*'OddsRatio_working_3-way'!R5^3/27-'OddsRatio_working_3-way'!T5</f>
        <v>0.23478932060775212</v>
      </c>
      <c r="W5" s="11">
        <f>'OddsRatio_working_3-way'!V5^2+4*'OddsRatio_working_3-way'!U5^3/27</f>
        <v>-4.8848967042629532E-2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0.16122576725982679</v>
      </c>
      <c r="Y5" s="11">
        <f>IF('OddsRatio_working_3-way'!W5&gt;=0,IF('OddsRatio_working_3-way'!V5+SQRT('OddsRatio_working_3-way'!W5)&gt;0,0,PI()),ACOS('OddsRatio_working_3-way'!V5/(2*'OddsRatio_working_3-way'!X5)))</f>
        <v>0.75519437543295775</v>
      </c>
      <c r="Z5" s="11">
        <f>'OddsRatio_working_3-way'!X5^(1/3)*COS('OddsRatio_working_3-way'!Y5/3)</f>
        <v>0.52711248945297384</v>
      </c>
      <c r="AA5" s="11">
        <f>'OddsRatio_working_3-way'!X5^(1/3)*COS(('OddsRatio_working_3-way'!Y5+2*PI())/3)</f>
        <v>-0.38096030011684295</v>
      </c>
      <c r="AB5" s="11">
        <f>'OddsRatio_working_3-way'!X5^(1/3)*COS(('OddsRatio_working_3-way'!Y5+4*PI())/3)</f>
        <v>-0.14615218933613097</v>
      </c>
      <c r="AC5" s="11">
        <f>'OddsRatio_working_3-way'!X5^(1/3)*SIN('OddsRatio_working_3-way'!Y5/3)</f>
        <v>0.13556652596715169</v>
      </c>
      <c r="AD5" s="11">
        <f>'OddsRatio_working_3-way'!X5^(1/3)*SIN(('OddsRatio_working_3-way'!Y5+2*PI())/3)</f>
        <v>0.38870954353475651</v>
      </c>
      <c r="AE5" s="11">
        <f>'OddsRatio_working_3-way'!X5^(1/3)*SIN(('OddsRatio_working_3-way'!Y5+4*PI())/3)</f>
        <v>-0.52427606950190808</v>
      </c>
      <c r="AF5" s="11">
        <f>-'OddsRatio_working_3-way'!U5/(3*'OddsRatio_working_3-way'!X5^(1/3))*COS(('OddsRatio_working_3-way'!Y5)/3)</f>
        <v>0.52711248945297395</v>
      </c>
      <c r="AG5" s="11">
        <f>-'OddsRatio_working_3-way'!U5/(3*'OddsRatio_working_3-way'!X5^(1/3))*COS(('OddsRatio_working_3-way'!Y5+2*PI())/3)</f>
        <v>-0.38096030011684306</v>
      </c>
      <c r="AH5" s="11">
        <f>-'OddsRatio_working_3-way'!U5/(3*'OddsRatio_working_3-way'!X5^(1/3))*COS(('OddsRatio_working_3-way'!Y5+4*PI())/3)</f>
        <v>-0.14615218933613103</v>
      </c>
      <c r="AI5" s="11">
        <f>'OddsRatio_working_3-way'!U5/(3*'OddsRatio_working_3-way'!X5^(1/3))*SIN(('OddsRatio_working_3-way'!Y5)/3)</f>
        <v>-0.13556652596715171</v>
      </c>
      <c r="AJ5" s="11">
        <f>'OddsRatio_working_3-way'!U5/(3*'OddsRatio_working_3-way'!X5^(1/3))*SIN(('OddsRatio_working_3-way'!Y5+2*PI())/3)</f>
        <v>-0.38870954353475656</v>
      </c>
      <c r="AK5" s="11">
        <f>'OddsRatio_working_3-way'!U5/(3*'OddsRatio_working_3-way'!X5^(1/3))*SIN(('OddsRatio_working_3-way'!Y5+4*PI())/3)</f>
        <v>0.52427606950190819</v>
      </c>
      <c r="AL5" s="11">
        <f>'OddsRatio_working_3-way'!Z5+'OddsRatio_working_3-way'!AF5</f>
        <v>1.0542249789059479</v>
      </c>
      <c r="AM5" s="11">
        <f>'OddsRatio_working_3-way'!AA5+'OddsRatio_working_3-way'!AG5</f>
        <v>-0.76192060023368602</v>
      </c>
      <c r="AN5" s="11">
        <f>'OddsRatio_working_3-way'!AB5+'OddsRatio_working_3-way'!AH5</f>
        <v>-0.292304378672262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1.0542249789059479</v>
      </c>
      <c r="AS5" s="11">
        <f>IF(('OddsRatio_working_3-way'!X5=0),IF(Q5&gt;0,-Q5^(1/3),(-Q5)^(1/3)),'OddsRatio_working_3-way'!AM5-'OddsRatio_working_3-way'!R5/3)</f>
        <v>-0.76192060023368602</v>
      </c>
      <c r="AT5" s="11">
        <f>IF(('OddsRatio_working_3-way'!X5=0),IF(Q5&gt;0,-Q5^(1/3),(-Q5)^(1/3)),'OddsRatio_working_3-way'!AN5-'OddsRatio_working_3-way'!R5/3)</f>
        <v>-0.292304378672262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2.2400000000000002</v>
      </c>
      <c r="B6" s="4">
        <f>IF('True_Odds_Calculator_3-way'!B7="","",'True_Odds_Calculator_3-way'!B7)</f>
        <v>3.47</v>
      </c>
      <c r="C6" s="4">
        <f>IF('True_Odds_Calculator_3-way'!C7="","",'True_Odds_Calculator_3-way'!C7)</f>
        <v>3.41</v>
      </c>
      <c r="D6" s="9">
        <f t="shared" si="13"/>
        <v>0.4359430275041587</v>
      </c>
      <c r="E6" s="9">
        <f t="shared" si="14"/>
        <v>0.27953879832490536</v>
      </c>
      <c r="F6" s="9">
        <f t="shared" si="15"/>
        <v>0.284518174170936</v>
      </c>
      <c r="G6" s="9">
        <f t="shared" si="16"/>
        <v>1.0434497779282461</v>
      </c>
      <c r="H6" s="9">
        <f t="shared" si="17"/>
        <v>2.2938777246310251</v>
      </c>
      <c r="I6" s="9">
        <f t="shared" si="18"/>
        <v>3.577320951482768</v>
      </c>
      <c r="J6" s="9">
        <f t="shared" si="19"/>
        <v>3.5147139648070738</v>
      </c>
      <c r="K6" s="11">
        <f t="shared" si="20"/>
        <v>0.4464285714285714</v>
      </c>
      <c r="L6" s="11">
        <f t="shared" si="21"/>
        <v>0.28818443804034583</v>
      </c>
      <c r="M6" s="11">
        <f t="shared" si="22"/>
        <v>0.29325513196480935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-0.27848628316928037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0.23089766977468007</v>
      </c>
      <c r="Q6" s="11">
        <f>2*'OddsRatio_working_3-way'!K6*'OddsRatio_working_3-way'!L6*'OddsRatio_working_3-way'!M6</f>
        <v>7.5456754828326825E-2</v>
      </c>
      <c r="R6" s="11">
        <f t="shared" si="23"/>
        <v>0</v>
      </c>
      <c r="S6" s="11">
        <f t="shared" si="24"/>
        <v>-0.82911684965943855</v>
      </c>
      <c r="T6" s="11">
        <f t="shared" si="25"/>
        <v>-0.27095321884295381</v>
      </c>
      <c r="U6" s="11">
        <f>'OddsRatio_working_3-way'!S6-'OddsRatio_working_3-way'!R6^2/3</f>
        <v>-0.82911684965943855</v>
      </c>
      <c r="V6" s="11">
        <f>'OddsRatio_working_3-way'!S6*'OddsRatio_working_3-way'!R6/3-2*'OddsRatio_working_3-way'!R6^3/27-'OddsRatio_working_3-way'!T6</f>
        <v>0.27095321884295381</v>
      </c>
      <c r="W6" s="11">
        <f>'OddsRatio_working_3-way'!V6^2+4*'OddsRatio_working_3-way'!U6^3/27</f>
        <v>-1.1023424989621541E-2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0.1452920092356933</v>
      </c>
      <c r="Y6" s="11">
        <f>IF('OddsRatio_working_3-way'!W6&gt;=0,IF('OddsRatio_working_3-way'!V6+SQRT('OddsRatio_working_3-way'!W6)&gt;0,0,PI()),ACOS('OddsRatio_working_3-way'!V6/(2*'OddsRatio_working_3-way'!X6)))</f>
        <v>0.36967827983595547</v>
      </c>
      <c r="Z6" s="11">
        <f>'OddsRatio_working_3-way'!X6^(1/3)*COS('OddsRatio_working_3-way'!Y6/3)</f>
        <v>0.52172488896412306</v>
      </c>
      <c r="AA6" s="11">
        <f>'OddsRatio_working_3-way'!X6^(1/3)*COS(('OddsRatio_working_3-way'!Y6+2*PI())/3)</f>
        <v>-0.31682285541148325</v>
      </c>
      <c r="AB6" s="11">
        <f>'OddsRatio_working_3-way'!X6^(1/3)*COS(('OddsRatio_working_3-way'!Y6+4*PI())/3)</f>
        <v>-0.20490203355263992</v>
      </c>
      <c r="AC6" s="11">
        <f>'OddsRatio_working_3-way'!X6^(1/3)*SIN('OddsRatio_working_3-way'!Y6/3)</f>
        <v>6.4617516628127328E-2</v>
      </c>
      <c r="AD6" s="11">
        <f>'OddsRatio_working_3-way'!X6^(1/3)*SIN(('OddsRatio_working_3-way'!Y6+2*PI())/3)</f>
        <v>0.41951824931548237</v>
      </c>
      <c r="AE6" s="11">
        <f>'OddsRatio_working_3-way'!X6^(1/3)*SIN(('OddsRatio_working_3-way'!Y6+4*PI())/3)</f>
        <v>-0.48413576594360974</v>
      </c>
      <c r="AF6" s="11">
        <f>-'OddsRatio_working_3-way'!U6/(3*'OddsRatio_working_3-way'!X6^(1/3))*COS(('OddsRatio_working_3-way'!Y6)/3)</f>
        <v>0.52172488896412306</v>
      </c>
      <c r="AG6" s="11">
        <f>-'OddsRatio_working_3-way'!U6/(3*'OddsRatio_working_3-way'!X6^(1/3))*COS(('OddsRatio_working_3-way'!Y6+2*PI())/3)</f>
        <v>-0.31682285541148325</v>
      </c>
      <c r="AH6" s="11">
        <f>-'OddsRatio_working_3-way'!U6/(3*'OddsRatio_working_3-way'!X6^(1/3))*COS(('OddsRatio_working_3-way'!Y6+4*PI())/3)</f>
        <v>-0.20490203355263992</v>
      </c>
      <c r="AI6" s="11">
        <f>'OddsRatio_working_3-way'!U6/(3*'OddsRatio_working_3-way'!X6^(1/3))*SIN(('OddsRatio_working_3-way'!Y6)/3)</f>
        <v>-6.4617516628127328E-2</v>
      </c>
      <c r="AJ6" s="11">
        <f>'OddsRatio_working_3-way'!U6/(3*'OddsRatio_working_3-way'!X6^(1/3))*SIN(('OddsRatio_working_3-way'!Y6+2*PI())/3)</f>
        <v>-0.41951824931548237</v>
      </c>
      <c r="AK6" s="11">
        <f>'OddsRatio_working_3-way'!U6/(3*'OddsRatio_working_3-way'!X6^(1/3))*SIN(('OddsRatio_working_3-way'!Y6+4*PI())/3)</f>
        <v>0.48413576594360974</v>
      </c>
      <c r="AL6" s="11">
        <f>'OddsRatio_working_3-way'!Z6+'OddsRatio_working_3-way'!AF6</f>
        <v>1.0434497779282461</v>
      </c>
      <c r="AM6" s="11">
        <f>'OddsRatio_working_3-way'!AA6+'OddsRatio_working_3-way'!AG6</f>
        <v>-0.6336457108229665</v>
      </c>
      <c r="AN6" s="11">
        <f>'OddsRatio_working_3-way'!AB6+'OddsRatio_working_3-way'!AH6</f>
        <v>-0.40980406710527983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1.0434497779282461</v>
      </c>
      <c r="AS6" s="11">
        <f>IF(('OddsRatio_working_3-way'!X6=0),IF(Q6&gt;0,-Q6^(1/3),(-Q6)^(1/3)),'OddsRatio_working_3-way'!AM6-'OddsRatio_working_3-way'!R6/3)</f>
        <v>-0.6336457108229665</v>
      </c>
      <c r="AT6" s="11">
        <f>IF(('OddsRatio_working_3-way'!X6=0),IF(Q6&gt;0,-Q6^(1/3),(-Q6)^(1/3)),'OddsRatio_working_3-way'!AN6-'OddsRatio_working_3-way'!R6/3)</f>
        <v>-0.40980406710527983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3.66</v>
      </c>
      <c r="B7" s="4">
        <f>IF('True_Odds_Calculator_3-way'!B8="","",'True_Odds_Calculator_3-way'!B8)</f>
        <v>3.28</v>
      </c>
      <c r="C7" s="4">
        <f>IF('True_Odds_Calculator_3-way'!C8="","",'True_Odds_Calculator_3-way'!C8)</f>
        <v>2.2200000000000002</v>
      </c>
      <c r="D7" s="9">
        <f t="shared" si="13"/>
        <v>0.26463672438635721</v>
      </c>
      <c r="E7" s="9">
        <f t="shared" si="14"/>
        <v>0.29570063711650491</v>
      </c>
      <c r="F7" s="9">
        <f t="shared" si="15"/>
        <v>0.43966263849713799</v>
      </c>
      <c r="G7" s="9">
        <f t="shared" si="16"/>
        <v>1.0446485078527563</v>
      </c>
      <c r="H7" s="9">
        <f t="shared" si="17"/>
        <v>3.7787650308883314</v>
      </c>
      <c r="I7" s="9">
        <f t="shared" si="18"/>
        <v>3.3817985979042846</v>
      </c>
      <c r="J7" s="9">
        <f t="shared" si="19"/>
        <v>2.2744711795803627</v>
      </c>
      <c r="K7" s="11">
        <f t="shared" si="20"/>
        <v>0.27322404371584696</v>
      </c>
      <c r="L7" s="11">
        <f t="shared" si="21"/>
        <v>0.3048780487804878</v>
      </c>
      <c r="M7" s="11">
        <f t="shared" si="22"/>
        <v>0.4504504504504504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-0.27763128982641183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0.23113877572094285</v>
      </c>
      <c r="Q7" s="11">
        <f>2*'OddsRatio_working_3-way'!K7*'OddsRatio_working_3-way'!L7*'OddsRatio_working_3-way'!M7</f>
        <v>7.5045057052254158E-2</v>
      </c>
      <c r="R7" s="11">
        <f t="shared" si="23"/>
        <v>0</v>
      </c>
      <c r="S7" s="11">
        <f t="shared" si="24"/>
        <v>-0.83253863736130651</v>
      </c>
      <c r="T7" s="11">
        <f t="shared" si="25"/>
        <v>-0.27030475239003449</v>
      </c>
      <c r="U7" s="11">
        <f>'OddsRatio_working_3-way'!S7-'OddsRatio_working_3-way'!R7^2/3</f>
        <v>-0.83253863736130651</v>
      </c>
      <c r="V7" s="11">
        <f>'OddsRatio_working_3-way'!S7*'OddsRatio_working_3-way'!R7/3-2*'OddsRatio_working_3-way'!R7^3/27-'OddsRatio_working_3-way'!T7</f>
        <v>0.27030475239003449</v>
      </c>
      <c r="W7" s="11">
        <f>'OddsRatio_working_3-way'!V7^2+4*'OddsRatio_working_3-way'!U7^3/27</f>
        <v>-1.2424180160940032E-2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0.14619237268542593</v>
      </c>
      <c r="Y7" s="11">
        <f>IF('OddsRatio_working_3-way'!W7&gt;=0,IF('OddsRatio_working_3-way'!V7+SQRT('OddsRatio_working_3-way'!W7)&gt;0,0,PI()),ACOS('OddsRatio_working_3-way'!V7/(2*'OddsRatio_working_3-way'!X7)))</f>
        <v>0.39111889948483691</v>
      </c>
      <c r="Z7" s="11">
        <f>'OddsRatio_working_3-way'!X7^(1/3)*COS('OddsRatio_working_3-way'!Y7/3)</f>
        <v>0.52232425392637816</v>
      </c>
      <c r="AA7" s="11">
        <f>'OddsRatio_working_3-way'!X7^(1/3)*COS(('OddsRatio_working_3-way'!Y7+2*PI())/3)</f>
        <v>-0.32047224128204638</v>
      </c>
      <c r="AB7" s="11">
        <f>'OddsRatio_working_3-way'!X7^(1/3)*COS(('OddsRatio_working_3-way'!Y7+4*PI())/3)</f>
        <v>-0.20185201264433197</v>
      </c>
      <c r="AC7" s="11">
        <f>'OddsRatio_working_3-way'!X7^(1/3)*SIN('OddsRatio_working_3-way'!Y7/3)</f>
        <v>6.848542093531948E-2</v>
      </c>
      <c r="AD7" s="11">
        <f>'OddsRatio_working_3-way'!X7^(1/3)*SIN(('OddsRatio_working_3-way'!Y7+2*PI())/3)</f>
        <v>0.41810336244533763</v>
      </c>
      <c r="AE7" s="11">
        <f>'OddsRatio_working_3-way'!X7^(1/3)*SIN(('OddsRatio_working_3-way'!Y7+4*PI())/3)</f>
        <v>-0.48658878338065703</v>
      </c>
      <c r="AF7" s="11">
        <f>-'OddsRatio_working_3-way'!U7/(3*'OddsRatio_working_3-way'!X7^(1/3))*COS(('OddsRatio_working_3-way'!Y7)/3)</f>
        <v>0.52232425392637805</v>
      </c>
      <c r="AG7" s="11">
        <f>-'OddsRatio_working_3-way'!U7/(3*'OddsRatio_working_3-way'!X7^(1/3))*COS(('OddsRatio_working_3-way'!Y7+2*PI())/3)</f>
        <v>-0.32047224128204632</v>
      </c>
      <c r="AH7" s="11">
        <f>-'OddsRatio_working_3-way'!U7/(3*'OddsRatio_working_3-way'!X7^(1/3))*COS(('OddsRatio_working_3-way'!Y7+4*PI())/3)</f>
        <v>-0.20185201264433195</v>
      </c>
      <c r="AI7" s="11">
        <f>'OddsRatio_working_3-way'!U7/(3*'OddsRatio_working_3-way'!X7^(1/3))*SIN(('OddsRatio_working_3-way'!Y7)/3)</f>
        <v>-6.8485420935319452E-2</v>
      </c>
      <c r="AJ7" s="11">
        <f>'OddsRatio_working_3-way'!U7/(3*'OddsRatio_working_3-way'!X7^(1/3))*SIN(('OddsRatio_working_3-way'!Y7+2*PI())/3)</f>
        <v>-0.41810336244533758</v>
      </c>
      <c r="AK7" s="11">
        <f>'OddsRatio_working_3-way'!U7/(3*'OddsRatio_working_3-way'!X7^(1/3))*SIN(('OddsRatio_working_3-way'!Y7+4*PI())/3)</f>
        <v>0.48658878338065692</v>
      </c>
      <c r="AL7" s="11">
        <f>'OddsRatio_working_3-way'!Z7+'OddsRatio_working_3-way'!AF7</f>
        <v>1.0446485078527563</v>
      </c>
      <c r="AM7" s="11">
        <f>'OddsRatio_working_3-way'!AA7+'OddsRatio_working_3-way'!AG7</f>
        <v>-0.64094448256409264</v>
      </c>
      <c r="AN7" s="11">
        <f>'OddsRatio_working_3-way'!AB7+'OddsRatio_working_3-way'!AH7</f>
        <v>-0.40370402528866389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1.0446485078527563</v>
      </c>
      <c r="AS7" s="11">
        <f>IF(('OddsRatio_working_3-way'!X7=0),IF(Q7&gt;0,-Q7^(1/3),(-Q7)^(1/3)),'OddsRatio_working_3-way'!AM7-'OddsRatio_working_3-way'!R7/3)</f>
        <v>-0.64094448256409264</v>
      </c>
      <c r="AT7" s="11">
        <f>IF(('OddsRatio_working_3-way'!X7=0),IF(Q7&gt;0,-Q7^(1/3),(-Q7)^(1/3)),'OddsRatio_working_3-way'!AN7-'OddsRatio_working_3-way'!R7/3)</f>
        <v>-0.40370402528866389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2.68</v>
      </c>
      <c r="B8" s="4">
        <f>IF('True_Odds_Calculator_3-way'!B9="","",'True_Odds_Calculator_3-way'!B9)</f>
        <v>3.21</v>
      </c>
      <c r="C8" s="4">
        <f>IF('True_Odds_Calculator_3-way'!C9="","",'True_Odds_Calculator_3-way'!C9)</f>
        <v>2.91</v>
      </c>
      <c r="D8" s="9">
        <f t="shared" si="13"/>
        <v>0.36329879427964423</v>
      </c>
      <c r="E8" s="9">
        <f t="shared" si="14"/>
        <v>0.30253115493896865</v>
      </c>
      <c r="F8" s="9">
        <f t="shared" si="15"/>
        <v>0.33417005078138678</v>
      </c>
      <c r="G8" s="9">
        <f t="shared" si="16"/>
        <v>1.0431876430535625</v>
      </c>
      <c r="H8" s="9">
        <f t="shared" si="17"/>
        <v>2.7525552403299853</v>
      </c>
      <c r="I8" s="9">
        <f t="shared" si="18"/>
        <v>3.3054446911483737</v>
      </c>
      <c r="J8" s="9">
        <f t="shared" si="19"/>
        <v>2.9924883982323047</v>
      </c>
      <c r="K8" s="11">
        <f t="shared" si="20"/>
        <v>0.37313432835820892</v>
      </c>
      <c r="L8" s="11">
        <f t="shared" si="21"/>
        <v>0.3115264797507788</v>
      </c>
      <c r="M8" s="11">
        <f t="shared" si="22"/>
        <v>0.3436426116838488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-0.28327099448321535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0.23168353882065409</v>
      </c>
      <c r="Q8" s="11">
        <f>2*'OddsRatio_working_3-way'!K8*'OddsRatio_working_3-way'!L8*'OddsRatio_working_3-way'!M8</f>
        <v>7.9890875455397942E-2</v>
      </c>
      <c r="R8" s="11">
        <f t="shared" si="23"/>
        <v>0</v>
      </c>
      <c r="S8" s="11">
        <f t="shared" si="24"/>
        <v>-0.81788655857026704</v>
      </c>
      <c r="T8" s="11">
        <f t="shared" si="25"/>
        <v>-0.28202984778285062</v>
      </c>
      <c r="U8" s="11">
        <f>'OddsRatio_working_3-way'!S8-'OddsRatio_working_3-way'!R8^2/3</f>
        <v>-0.81788655857026704</v>
      </c>
      <c r="V8" s="11">
        <f>'OddsRatio_working_3-way'!S8*'OddsRatio_working_3-way'!R8/3-2*'OddsRatio_working_3-way'!R8^3/27-'OddsRatio_working_3-way'!T8</f>
        <v>0.28202984778285062</v>
      </c>
      <c r="W8" s="11">
        <f>'OddsRatio_working_3-way'!V8^2+4*'OddsRatio_working_3-way'!U8^3/27</f>
        <v>-1.5133493194750131E-3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0.14235008285903183</v>
      </c>
      <c r="Y8" s="11">
        <f>IF('OddsRatio_working_3-way'!W8&gt;=0,IF('OddsRatio_working_3-way'!V8+SQRT('OddsRatio_working_3-way'!W8)&gt;0,0,PI()),ACOS('OddsRatio_working_3-way'!V8/(2*'OddsRatio_working_3-way'!X8)))</f>
        <v>0.13707007846803565</v>
      </c>
      <c r="Z8" s="11">
        <f>'OddsRatio_working_3-way'!X8^(1/3)*COS('OddsRatio_working_3-way'!Y8/3)</f>
        <v>0.52159382152678113</v>
      </c>
      <c r="AA8" s="11">
        <f>'OddsRatio_working_3-way'!X8^(1/3)*COS(('OddsRatio_working_3-way'!Y8+2*PI())/3)</f>
        <v>-0.2814500860975378</v>
      </c>
      <c r="AB8" s="11">
        <f>'OddsRatio_working_3-way'!X8^(1/3)*COS(('OddsRatio_working_3-way'!Y8+4*PI())/3)</f>
        <v>-0.24014373542924342</v>
      </c>
      <c r="AC8" s="11">
        <f>'OddsRatio_working_3-way'!X8^(1/3)*SIN('OddsRatio_working_3-way'!Y8/3)</f>
        <v>2.3848232677580943E-2</v>
      </c>
      <c r="AD8" s="11">
        <f>'OddsRatio_working_3-way'!X8^(1/3)*SIN(('OddsRatio_working_3-way'!Y8+2*PI())/3)</f>
        <v>0.43978938356040864</v>
      </c>
      <c r="AE8" s="11">
        <f>'OddsRatio_working_3-way'!X8^(1/3)*SIN(('OddsRatio_working_3-way'!Y8+4*PI())/3)</f>
        <v>-0.46363761623798944</v>
      </c>
      <c r="AF8" s="11">
        <f>-'OddsRatio_working_3-way'!U8/(3*'OddsRatio_working_3-way'!X8^(1/3))*COS(('OddsRatio_working_3-way'!Y8)/3)</f>
        <v>0.52159382152678124</v>
      </c>
      <c r="AG8" s="11">
        <f>-'OddsRatio_working_3-way'!U8/(3*'OddsRatio_working_3-way'!X8^(1/3))*COS(('OddsRatio_working_3-way'!Y8+2*PI())/3)</f>
        <v>-0.28145008609753785</v>
      </c>
      <c r="AH8" s="11">
        <f>-'OddsRatio_working_3-way'!U8/(3*'OddsRatio_working_3-way'!X8^(1/3))*COS(('OddsRatio_working_3-way'!Y8+4*PI())/3)</f>
        <v>-0.24014373542924347</v>
      </c>
      <c r="AI8" s="11">
        <f>'OddsRatio_working_3-way'!U8/(3*'OddsRatio_working_3-way'!X8^(1/3))*SIN(('OddsRatio_working_3-way'!Y8)/3)</f>
        <v>-2.3848232677580947E-2</v>
      </c>
      <c r="AJ8" s="11">
        <f>'OddsRatio_working_3-way'!U8/(3*'OddsRatio_working_3-way'!X8^(1/3))*SIN(('OddsRatio_working_3-way'!Y8+2*PI())/3)</f>
        <v>-0.43978938356040875</v>
      </c>
      <c r="AK8" s="11">
        <f>'OddsRatio_working_3-way'!U8/(3*'OddsRatio_working_3-way'!X8^(1/3))*SIN(('OddsRatio_working_3-way'!Y8+4*PI())/3)</f>
        <v>0.46363761623798955</v>
      </c>
      <c r="AL8" s="11">
        <f>'OddsRatio_working_3-way'!Z8+'OddsRatio_working_3-way'!AF8</f>
        <v>1.0431876430535625</v>
      </c>
      <c r="AM8" s="11">
        <f>'OddsRatio_working_3-way'!AA8+'OddsRatio_working_3-way'!AG8</f>
        <v>-0.56290017219507571</v>
      </c>
      <c r="AN8" s="11">
        <f>'OddsRatio_working_3-way'!AB8+'OddsRatio_working_3-way'!AH8</f>
        <v>-0.48028747085848689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1.0431876430535625</v>
      </c>
      <c r="AS8" s="11">
        <f>IF(('OddsRatio_working_3-way'!X8=0),IF(Q8&gt;0,-Q8^(1/3),(-Q8)^(1/3)),'OddsRatio_working_3-way'!AM8-'OddsRatio_working_3-way'!R8/3)</f>
        <v>-0.56290017219507571</v>
      </c>
      <c r="AT8" s="11">
        <f>IF(('OddsRatio_working_3-way'!X8=0),IF(Q8&gt;0,-Q8^(1/3),(-Q8)^(1/3)),'OddsRatio_working_3-way'!AN8-'OddsRatio_working_3-way'!R8/3)</f>
        <v>-0.48028747085848689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1.9</v>
      </c>
      <c r="B9" s="4">
        <f>IF('True_Odds_Calculator_3-way'!B10="","",'True_Odds_Calculator_3-way'!B10)</f>
        <v>3.52</v>
      </c>
      <c r="C9" s="4">
        <f>IF('True_Odds_Calculator_3-way'!C10="","",'True_Odds_Calculator_3-way'!C10)</f>
        <v>4.58</v>
      </c>
      <c r="D9" s="9">
        <f t="shared" si="13"/>
        <v>0.51473171600206169</v>
      </c>
      <c r="E9" s="9">
        <f t="shared" si="14"/>
        <v>0.27474588261570343</v>
      </c>
      <c r="F9" s="9">
        <f t="shared" si="15"/>
        <v>0.21052240138223471</v>
      </c>
      <c r="G9" s="9">
        <f t="shared" si="16"/>
        <v>1.0475107040378517</v>
      </c>
      <c r="H9" s="9">
        <f t="shared" si="17"/>
        <v>1.9427596336340671</v>
      </c>
      <c r="I9" s="9">
        <f t="shared" si="18"/>
        <v>3.6397269741753857</v>
      </c>
      <c r="J9" s="9">
        <f t="shared" si="19"/>
        <v>4.75008832045551</v>
      </c>
      <c r="K9" s="11">
        <f t="shared" si="20"/>
        <v>0.52631578947368418</v>
      </c>
      <c r="L9" s="11">
        <f t="shared" si="21"/>
        <v>0.28409090909090912</v>
      </c>
      <c r="M9" s="11">
        <f t="shared" si="22"/>
        <v>0.2183406113537118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-0.26507229268088839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0.22852635757715051</v>
      </c>
      <c r="Q9" s="11">
        <f>2*'OddsRatio_working_3-way'!K9*'OddsRatio_working_3-way'!L9*'OddsRatio_working_3-way'!M9</f>
        <v>6.5293245022043006E-2</v>
      </c>
      <c r="R9" s="11">
        <f t="shared" si="23"/>
        <v>0</v>
      </c>
      <c r="S9" s="11">
        <f t="shared" si="24"/>
        <v>-0.86212842264983802</v>
      </c>
      <c r="T9" s="11">
        <f t="shared" si="25"/>
        <v>-0.24632240647138232</v>
      </c>
      <c r="U9" s="11">
        <f>'OddsRatio_working_3-way'!S9-'OddsRatio_working_3-way'!R9^2/3</f>
        <v>-0.86212842264983802</v>
      </c>
      <c r="V9" s="11">
        <f>'OddsRatio_working_3-way'!S9*'OddsRatio_working_3-way'!R9/3-2*'OddsRatio_working_3-way'!R9^3/27-'OddsRatio_working_3-way'!T9</f>
        <v>0.24632240647138232</v>
      </c>
      <c r="W9" s="11">
        <f>'OddsRatio_working_3-way'!V9^2+4*'OddsRatio_working_3-way'!U9^3/27</f>
        <v>-3.4257159727878017E-2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0.15405509376334406</v>
      </c>
      <c r="Y9" s="11">
        <f>IF('OddsRatio_working_3-way'!W9&gt;=0,IF('OddsRatio_working_3-way'!V9+SQRT('OddsRatio_working_3-way'!W9)&gt;0,0,PI()),ACOS('OddsRatio_working_3-way'!V9/(2*'OddsRatio_working_3-way'!X9)))</f>
        <v>0.64439713360869988</v>
      </c>
      <c r="Z9" s="11">
        <f>'OddsRatio_working_3-way'!X9^(1/3)*COS('OddsRatio_working_3-way'!Y9/3)</f>
        <v>0.52375535201892587</v>
      </c>
      <c r="AA9" s="11">
        <f>'OddsRatio_working_3-way'!X9^(1/3)*COS(('OddsRatio_working_3-way'!Y9+2*PI())/3)</f>
        <v>-0.36083400014343531</v>
      </c>
      <c r="AB9" s="11">
        <f>'OddsRatio_working_3-way'!X9^(1/3)*COS(('OddsRatio_working_3-way'!Y9+4*PI())/3)</f>
        <v>-0.16292135187549067</v>
      </c>
      <c r="AC9" s="11">
        <f>'OddsRatio_working_3-way'!X9^(1/3)*SIN('OddsRatio_working_3-way'!Y9/3)</f>
        <v>0.11426492075352962</v>
      </c>
      <c r="AD9" s="11">
        <f>'OddsRatio_working_3-way'!X9^(1/3)*SIN(('OddsRatio_working_3-way'!Y9+2*PI())/3)</f>
        <v>0.39645297983968625</v>
      </c>
      <c r="AE9" s="11">
        <f>'OddsRatio_working_3-way'!X9^(1/3)*SIN(('OddsRatio_working_3-way'!Y9+4*PI())/3)</f>
        <v>-0.51071790059321587</v>
      </c>
      <c r="AF9" s="11">
        <f>-'OddsRatio_working_3-way'!U9/(3*'OddsRatio_working_3-way'!X9^(1/3))*COS(('OddsRatio_working_3-way'!Y9)/3)</f>
        <v>0.52375535201892587</v>
      </c>
      <c r="AG9" s="11">
        <f>-'OddsRatio_working_3-way'!U9/(3*'OddsRatio_working_3-way'!X9^(1/3))*COS(('OddsRatio_working_3-way'!Y9+2*PI())/3)</f>
        <v>-0.36083400014343531</v>
      </c>
      <c r="AH9" s="11">
        <f>-'OddsRatio_working_3-way'!U9/(3*'OddsRatio_working_3-way'!X9^(1/3))*COS(('OddsRatio_working_3-way'!Y9+4*PI())/3)</f>
        <v>-0.16292135187549067</v>
      </c>
      <c r="AI9" s="11">
        <f>'OddsRatio_working_3-way'!U9/(3*'OddsRatio_working_3-way'!X9^(1/3))*SIN(('OddsRatio_working_3-way'!Y9)/3)</f>
        <v>-0.11426492075352962</v>
      </c>
      <c r="AJ9" s="11">
        <f>'OddsRatio_working_3-way'!U9/(3*'OddsRatio_working_3-way'!X9^(1/3))*SIN(('OddsRatio_working_3-way'!Y9+2*PI())/3)</f>
        <v>-0.39645297983968625</v>
      </c>
      <c r="AK9" s="11">
        <f>'OddsRatio_working_3-way'!U9/(3*'OddsRatio_working_3-way'!X9^(1/3))*SIN(('OddsRatio_working_3-way'!Y9+4*PI())/3)</f>
        <v>0.51071790059321587</v>
      </c>
      <c r="AL9" s="11">
        <f>'OddsRatio_working_3-way'!Z9+'OddsRatio_working_3-way'!AF9</f>
        <v>1.0475107040378517</v>
      </c>
      <c r="AM9" s="11">
        <f>'OddsRatio_working_3-way'!AA9+'OddsRatio_working_3-way'!AG9</f>
        <v>-0.72166800028687061</v>
      </c>
      <c r="AN9" s="11">
        <f>'OddsRatio_working_3-way'!AB9+'OddsRatio_working_3-way'!AH9</f>
        <v>-0.32584270375098134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1.0475107040378517</v>
      </c>
      <c r="AS9" s="11">
        <f>IF(('OddsRatio_working_3-way'!X9=0),IF(Q9&gt;0,-Q9^(1/3),(-Q9)^(1/3)),'OddsRatio_working_3-way'!AM9-'OddsRatio_working_3-way'!R9/3)</f>
        <v>-0.72166800028687061</v>
      </c>
      <c r="AT9" s="11">
        <f>IF(('OddsRatio_working_3-way'!X9=0),IF(Q9&gt;0,-Q9^(1/3),(-Q9)^(1/3)),'OddsRatio_working_3-way'!AN9-'OddsRatio_working_3-way'!R9/3)</f>
        <v>-0.32584270375098134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3.13</v>
      </c>
      <c r="B10" s="4">
        <f>IF('True_Odds_Calculator_3-way'!B11="","",'True_Odds_Calculator_3-way'!B11)</f>
        <v>3.49</v>
      </c>
      <c r="C10" s="4">
        <f>IF('True_Odds_Calculator_3-way'!C11="","",'True_Odds_Calculator_3-way'!C11)</f>
        <v>2.37</v>
      </c>
      <c r="D10" s="9">
        <f t="shared" si="13"/>
        <v>0.31036758403354497</v>
      </c>
      <c r="E10" s="9">
        <f t="shared" si="14"/>
        <v>0.27796827178057715</v>
      </c>
      <c r="F10" s="9">
        <f t="shared" si="15"/>
        <v>0.41166414418587799</v>
      </c>
      <c r="G10" s="9">
        <f t="shared" si="16"/>
        <v>1.0431858994436778</v>
      </c>
      <c r="H10" s="9">
        <f t="shared" si="17"/>
        <v>3.2219859658150334</v>
      </c>
      <c r="I10" s="9">
        <f t="shared" si="18"/>
        <v>3.5975328896147576</v>
      </c>
      <c r="J10" s="9">
        <f t="shared" si="19"/>
        <v>2.4291646822378383</v>
      </c>
      <c r="K10" s="11">
        <f t="shared" si="20"/>
        <v>0.31948881789137379</v>
      </c>
      <c r="L10" s="11">
        <f t="shared" si="21"/>
        <v>0.28653295128939826</v>
      </c>
      <c r="M10" s="11">
        <f t="shared" si="22"/>
        <v>0.42194092827004215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-0.2806605727669359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0.23137088718452103</v>
      </c>
      <c r="Q10" s="11">
        <f>2*'OddsRatio_working_3-way'!K10*'OddsRatio_working_3-way'!L10*'OddsRatio_working_3-way'!M10</f>
        <v>7.7252383033229052E-2</v>
      </c>
      <c r="R10" s="11">
        <f t="shared" si="23"/>
        <v>0</v>
      </c>
      <c r="S10" s="11">
        <f t="shared" si="24"/>
        <v>-0.8243797299475133</v>
      </c>
      <c r="T10" s="11">
        <f t="shared" si="25"/>
        <v>-0.27525199664357702</v>
      </c>
      <c r="U10" s="11">
        <f>'OddsRatio_working_3-way'!S10-'OddsRatio_working_3-way'!R10^2/3</f>
        <v>-0.8243797299475133</v>
      </c>
      <c r="V10" s="11">
        <f>'OddsRatio_working_3-way'!S10*'OddsRatio_working_3-way'!R10/3-2*'OddsRatio_working_3-way'!R10^3/27-'OddsRatio_working_3-way'!T10</f>
        <v>0.27525199664357702</v>
      </c>
      <c r="W10" s="11">
        <f>'OddsRatio_working_3-way'!V10^2+4*'OddsRatio_working_3-way'!U10^3/27</f>
        <v>-7.2363476869702903E-3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0.14404861101659922</v>
      </c>
      <c r="Y10" s="11">
        <f>IF('OddsRatio_working_3-way'!W10&gt;=0,IF('OddsRatio_working_3-way'!V10+SQRT('OddsRatio_working_3-way'!W10)&gt;0,0,PI()),ACOS('OddsRatio_working_3-way'!V10/(2*'OddsRatio_working_3-way'!X10)))</f>
        <v>0.29973904428814846</v>
      </c>
      <c r="Z10" s="11">
        <f>'OddsRatio_working_3-way'!X10^(1/3)*COS('OddsRatio_working_3-way'!Y10/3)</f>
        <v>0.52159294972183889</v>
      </c>
      <c r="AA10" s="11">
        <f>'OddsRatio_working_3-way'!X10^(1/3)*COS(('OddsRatio_working_3-way'!Y10+2*PI())/3)</f>
        <v>-0.30607923744484067</v>
      </c>
      <c r="AB10" s="11">
        <f>'OddsRatio_working_3-way'!X10^(1/3)*COS(('OddsRatio_working_3-way'!Y10+4*PI())/3)</f>
        <v>-0.21551371227699834</v>
      </c>
      <c r="AC10" s="11">
        <f>'OddsRatio_working_3-way'!X10^(1/3)*SIN('OddsRatio_working_3-way'!Y10/3)</f>
        <v>5.2288030334953696E-2</v>
      </c>
      <c r="AD10" s="11">
        <f>'OddsRatio_working_3-way'!X10^(1/3)*SIN(('OddsRatio_working_3-way'!Y10+2*PI())/3)</f>
        <v>0.42556872972649512</v>
      </c>
      <c r="AE10" s="11">
        <f>'OddsRatio_working_3-way'!X10^(1/3)*SIN(('OddsRatio_working_3-way'!Y10+4*PI())/3)</f>
        <v>-0.47785676006144867</v>
      </c>
      <c r="AF10" s="11">
        <f>-'OddsRatio_working_3-way'!U10/(3*'OddsRatio_working_3-way'!X10^(1/3))*COS(('OddsRatio_working_3-way'!Y10)/3)</f>
        <v>0.52159294972183889</v>
      </c>
      <c r="AG10" s="11">
        <f>-'OddsRatio_working_3-way'!U10/(3*'OddsRatio_working_3-way'!X10^(1/3))*COS(('OddsRatio_working_3-way'!Y10+2*PI())/3)</f>
        <v>-0.30607923744484067</v>
      </c>
      <c r="AH10" s="11">
        <f>-'OddsRatio_working_3-way'!U10/(3*'OddsRatio_working_3-way'!X10^(1/3))*COS(('OddsRatio_working_3-way'!Y10+4*PI())/3)</f>
        <v>-0.21551371227699834</v>
      </c>
      <c r="AI10" s="11">
        <f>'OddsRatio_working_3-way'!U10/(3*'OddsRatio_working_3-way'!X10^(1/3))*SIN(('OddsRatio_working_3-way'!Y10)/3)</f>
        <v>-5.2288030334953696E-2</v>
      </c>
      <c r="AJ10" s="11">
        <f>'OddsRatio_working_3-way'!U10/(3*'OddsRatio_working_3-way'!X10^(1/3))*SIN(('OddsRatio_working_3-way'!Y10+2*PI())/3)</f>
        <v>-0.42556872972649512</v>
      </c>
      <c r="AK10" s="11">
        <f>'OddsRatio_working_3-way'!U10/(3*'OddsRatio_working_3-way'!X10^(1/3))*SIN(('OddsRatio_working_3-way'!Y10+4*PI())/3)</f>
        <v>0.47785676006144867</v>
      </c>
      <c r="AL10" s="11">
        <f>'OddsRatio_working_3-way'!Z10+'OddsRatio_working_3-way'!AF10</f>
        <v>1.0431858994436778</v>
      </c>
      <c r="AM10" s="11">
        <f>'OddsRatio_working_3-way'!AA10+'OddsRatio_working_3-way'!AG10</f>
        <v>-0.61215847488968134</v>
      </c>
      <c r="AN10" s="11">
        <f>'OddsRatio_working_3-way'!AB10+'OddsRatio_working_3-way'!AH10</f>
        <v>-0.43102742455399667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1.0431858994436778</v>
      </c>
      <c r="AS10" s="11">
        <f>IF(('OddsRatio_working_3-way'!X10=0),IF(Q10&gt;0,-Q10^(1/3),(-Q10)^(1/3)),'OddsRatio_working_3-way'!AM10-'OddsRatio_working_3-way'!R10/3)</f>
        <v>-0.61215847488968134</v>
      </c>
      <c r="AT10" s="11">
        <f>IF(('OddsRatio_working_3-way'!X10=0),IF(Q10&gt;0,-Q10^(1/3),(-Q10)^(1/3)),'OddsRatio_working_3-way'!AN10-'OddsRatio_working_3-way'!R10/3)</f>
        <v>-0.43102742455399667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1.45</v>
      </c>
      <c r="B11" s="4">
        <f>IF('True_Odds_Calculator_3-way'!B12="","",'True_Odds_Calculator_3-way'!B12)</f>
        <v>4.67</v>
      </c>
      <c r="C11" s="4">
        <f>IF('True_Odds_Calculator_3-way'!C12="","",'True_Odds_Calculator_3-way'!C12)</f>
        <v>7.75</v>
      </c>
      <c r="D11" s="9">
        <f t="shared" si="13"/>
        <v>0.67518192686506795</v>
      </c>
      <c r="E11" s="9">
        <f t="shared" si="14"/>
        <v>0.20310781728282723</v>
      </c>
      <c r="F11" s="9">
        <f t="shared" si="15"/>
        <v>0.1217102558521047</v>
      </c>
      <c r="G11" s="9">
        <f t="shared" si="16"/>
        <v>1.0690717739607107</v>
      </c>
      <c r="H11" s="9">
        <f t="shared" si="17"/>
        <v>1.4810822982823197</v>
      </c>
      <c r="I11" s="9">
        <f t="shared" si="18"/>
        <v>4.9234934104358077</v>
      </c>
      <c r="J11" s="9">
        <f t="shared" si="19"/>
        <v>8.2162344742347972</v>
      </c>
      <c r="K11" s="11">
        <f t="shared" si="20"/>
        <v>0.68965517241379315</v>
      </c>
      <c r="L11" s="11">
        <f t="shared" si="21"/>
        <v>0.21413276231263384</v>
      </c>
      <c r="M11" s="11">
        <f t="shared" si="22"/>
        <v>0.12903225806451613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-0.21242017659402646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0.20712997787215393</v>
      </c>
      <c r="Q11" s="11">
        <f>2*'OddsRatio_working_3-way'!K11*'OddsRatio_working_3-way'!L11*'OddsRatio_working_3-way'!M11</f>
        <v>3.8110391512815811E-2</v>
      </c>
      <c r="R11" s="11">
        <f t="shared" si="23"/>
        <v>0</v>
      </c>
      <c r="S11" s="11">
        <f t="shared" si="24"/>
        <v>-0.97509559211042807</v>
      </c>
      <c r="T11" s="11">
        <f t="shared" si="25"/>
        <v>-0.1794104125318175</v>
      </c>
      <c r="U11" s="11">
        <f>'OddsRatio_working_3-way'!S11-'OddsRatio_working_3-way'!R11^2/3</f>
        <v>-0.97509559211042807</v>
      </c>
      <c r="V11" s="11">
        <f>'OddsRatio_working_3-way'!S11*'OddsRatio_working_3-way'!R11/3-2*'OddsRatio_working_3-way'!R11^3/27-'OddsRatio_working_3-way'!T11</f>
        <v>0.1794104125318175</v>
      </c>
      <c r="W11" s="11">
        <f>'OddsRatio_working_3-way'!V11^2+4*'OddsRatio_working_3-way'!U11^3/27</f>
        <v>-0.10516479550168401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0.18530575519025372</v>
      </c>
      <c r="Y11" s="11">
        <f>IF('OddsRatio_working_3-way'!W11&gt;=0,IF('OddsRatio_working_3-way'!V11+SQRT('OddsRatio_working_3-way'!W11)&gt;0,0,PI()),ACOS('OddsRatio_working_3-way'!V11/(2*'OddsRatio_working_3-way'!X11)))</f>
        <v>1.0654700867126645</v>
      </c>
      <c r="Z11" s="11">
        <f>'OddsRatio_working_3-way'!X11^(1/3)*COS('OddsRatio_working_3-way'!Y11/3)</f>
        <v>0.53453588698035548</v>
      </c>
      <c r="AA11" s="11">
        <f>'OddsRatio_working_3-way'!X11^(1/3)*COS(('OddsRatio_working_3-way'!Y11+2*PI())/3)</f>
        <v>-0.43895788837688493</v>
      </c>
      <c r="AB11" s="11">
        <f>'OddsRatio_working_3-way'!X11^(1/3)*COS(('OddsRatio_working_3-way'!Y11+4*PI())/3)</f>
        <v>-9.5577998603470438E-2</v>
      </c>
      <c r="AC11" s="11">
        <f>'OddsRatio_working_3-way'!X11^(1/3)*SIN('OddsRatio_working_3-way'!Y11/3)</f>
        <v>0.19825047179498478</v>
      </c>
      <c r="AD11" s="11">
        <f>'OddsRatio_working_3-way'!X11^(1/3)*SIN(('OddsRatio_working_3-way'!Y11+2*PI())/3)</f>
        <v>0.36379642146194302</v>
      </c>
      <c r="AE11" s="11">
        <f>'OddsRatio_working_3-way'!X11^(1/3)*SIN(('OddsRatio_working_3-way'!Y11+4*PI())/3)</f>
        <v>-0.5620468932569278</v>
      </c>
      <c r="AF11" s="11">
        <f>-'OddsRatio_working_3-way'!U11/(3*'OddsRatio_working_3-way'!X11^(1/3))*COS(('OddsRatio_working_3-way'!Y11)/3)</f>
        <v>0.53453588698035526</v>
      </c>
      <c r="AG11" s="11">
        <f>-'OddsRatio_working_3-way'!U11/(3*'OddsRatio_working_3-way'!X11^(1/3))*COS(('OddsRatio_working_3-way'!Y11+2*PI())/3)</f>
        <v>-0.43895788837688476</v>
      </c>
      <c r="AH11" s="11">
        <f>-'OddsRatio_working_3-way'!U11/(3*'OddsRatio_working_3-way'!X11^(1/3))*COS(('OddsRatio_working_3-way'!Y11+4*PI())/3)</f>
        <v>-9.5577998603470396E-2</v>
      </c>
      <c r="AI11" s="11">
        <f>'OddsRatio_working_3-way'!U11/(3*'OddsRatio_working_3-way'!X11^(1/3))*SIN(('OddsRatio_working_3-way'!Y11)/3)</f>
        <v>-0.19825047179498473</v>
      </c>
      <c r="AJ11" s="11">
        <f>'OddsRatio_working_3-way'!U11/(3*'OddsRatio_working_3-way'!X11^(1/3))*SIN(('OddsRatio_working_3-way'!Y11+2*PI())/3)</f>
        <v>-0.36379642146194285</v>
      </c>
      <c r="AK11" s="11">
        <f>'OddsRatio_working_3-way'!U11/(3*'OddsRatio_working_3-way'!X11^(1/3))*SIN(('OddsRatio_working_3-way'!Y11+4*PI())/3)</f>
        <v>0.56204689325692758</v>
      </c>
      <c r="AL11" s="11">
        <f>'OddsRatio_working_3-way'!Z11+'OddsRatio_working_3-way'!AF11</f>
        <v>1.0690717739607107</v>
      </c>
      <c r="AM11" s="11">
        <f>'OddsRatio_working_3-way'!AA11+'OddsRatio_working_3-way'!AG11</f>
        <v>-0.87791577675376975</v>
      </c>
      <c r="AN11" s="11">
        <f>'OddsRatio_working_3-way'!AB11+'OddsRatio_working_3-way'!AH11</f>
        <v>-0.19115599720694082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1.0690717739607107</v>
      </c>
      <c r="AS11" s="11">
        <f>IF(('OddsRatio_working_3-way'!X11=0),IF(Q11&gt;0,-Q11^(1/3),(-Q11)^(1/3)),'OddsRatio_working_3-way'!AM11-'OddsRatio_working_3-way'!R11/3)</f>
        <v>-0.87791577675376975</v>
      </c>
      <c r="AT11" s="11">
        <f>IF(('OddsRatio_working_3-way'!X11=0),IF(Q11&gt;0,-Q11^(1/3),(-Q11)^(1/3)),'OddsRatio_working_3-way'!AN11-'OddsRatio_working_3-way'!R11/3)</f>
        <v>-0.19115599720694082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1.75</v>
      </c>
      <c r="B12" s="4">
        <f>IF('True_Odds_Calculator_3-way'!B13="","",'True_Odds_Calculator_3-way'!B13)</f>
        <v>3.84</v>
      </c>
      <c r="C12" s="4">
        <f>IF('True_Odds_Calculator_3-way'!C13="","",'True_Odds_Calculator_3-way'!C13)</f>
        <v>5.01</v>
      </c>
      <c r="D12" s="9">
        <f t="shared" si="13"/>
        <v>0.5583985160984174</v>
      </c>
      <c r="E12" s="9">
        <f t="shared" si="14"/>
        <v>0.25033600090210933</v>
      </c>
      <c r="F12" s="9">
        <f t="shared" si="15"/>
        <v>0.19126548299947327</v>
      </c>
      <c r="G12" s="9">
        <f t="shared" si="16"/>
        <v>1.054447606074346</v>
      </c>
      <c r="H12" s="9">
        <f t="shared" si="17"/>
        <v>1.7908357045557597</v>
      </c>
      <c r="I12" s="9">
        <f t="shared" si="18"/>
        <v>3.994631201251142</v>
      </c>
      <c r="J12" s="9">
        <f t="shared" si="19"/>
        <v>5.2283349003581261</v>
      </c>
      <c r="K12" s="11">
        <f t="shared" si="20"/>
        <v>0.5714285714285714</v>
      </c>
      <c r="L12" s="11">
        <f t="shared" si="21"/>
        <v>0.26041666666666669</v>
      </c>
      <c r="M12" s="11">
        <f t="shared" si="22"/>
        <v>0.19960079840319361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-0.25369796122041632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0.22573899819408805</v>
      </c>
      <c r="Q12" s="11">
        <f>2*'OddsRatio_working_3-way'!K12*'OddsRatio_working_3-way'!L12*'OddsRatio_working_3-way'!M12</f>
        <v>5.9404999524760006E-2</v>
      </c>
      <c r="R12" s="11">
        <f t="shared" si="23"/>
        <v>0</v>
      </c>
      <c r="S12" s="11">
        <f t="shared" si="24"/>
        <v>-0.88979429360870133</v>
      </c>
      <c r="T12" s="11">
        <f t="shared" si="25"/>
        <v>-0.23415639305492139</v>
      </c>
      <c r="U12" s="11">
        <f>'OddsRatio_working_3-way'!S12-'OddsRatio_working_3-way'!R12^2/3</f>
        <v>-0.88979429360870133</v>
      </c>
      <c r="V12" s="11">
        <f>'OddsRatio_working_3-way'!S12*'OddsRatio_working_3-way'!R12/3-2*'OddsRatio_working_3-way'!R12^3/27-'OddsRatio_working_3-way'!T12</f>
        <v>0.23415639305492139</v>
      </c>
      <c r="W12" s="11">
        <f>'OddsRatio_working_3-way'!V12^2+4*'OddsRatio_working_3-way'!U12^3/27</f>
        <v>-4.9538234387808619E-2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0.16152975793665655</v>
      </c>
      <c r="Y12" s="11">
        <f>IF('OddsRatio_working_3-way'!W12&gt;=0,IF('OddsRatio_working_3-way'!V12+SQRT('OddsRatio_working_3-way'!W12)&gt;0,0,PI()),ACOS('OddsRatio_working_3-way'!V12/(2*'OddsRatio_working_3-way'!X12)))</f>
        <v>0.76003943824950204</v>
      </c>
      <c r="Z12" s="11">
        <f>'OddsRatio_working_3-way'!X12^(1/3)*COS('OddsRatio_working_3-way'!Y12/3)</f>
        <v>0.52722380303717309</v>
      </c>
      <c r="AA12" s="11">
        <f>'OddsRatio_working_3-way'!X12^(1/3)*COS(('OddsRatio_working_3-way'!Y12+2*PI())/3)</f>
        <v>-0.3818272538863754</v>
      </c>
      <c r="AB12" s="11">
        <f>'OddsRatio_working_3-way'!X12^(1/3)*COS(('OddsRatio_working_3-way'!Y12+4*PI())/3)</f>
        <v>-0.14539654915079778</v>
      </c>
      <c r="AC12" s="11">
        <f>'OddsRatio_working_3-way'!X12^(1/3)*SIN('OddsRatio_working_3-way'!Y12/3)</f>
        <v>0.13650333102377879</v>
      </c>
      <c r="AD12" s="11">
        <f>'OddsRatio_working_3-way'!X12^(1/3)*SIN(('OddsRatio_working_3-way'!Y12+2*PI())/3)</f>
        <v>0.3883375413981458</v>
      </c>
      <c r="AE12" s="11">
        <f>'OddsRatio_working_3-way'!X12^(1/3)*SIN(('OddsRatio_working_3-way'!Y12+4*PI())/3)</f>
        <v>-0.52484087242192445</v>
      </c>
      <c r="AF12" s="11">
        <f>-'OddsRatio_working_3-way'!U12/(3*'OddsRatio_working_3-way'!X12^(1/3))*COS(('OddsRatio_working_3-way'!Y12)/3)</f>
        <v>0.52722380303717298</v>
      </c>
      <c r="AG12" s="11">
        <f>-'OddsRatio_working_3-way'!U12/(3*'OddsRatio_working_3-way'!X12^(1/3))*COS(('OddsRatio_working_3-way'!Y12+2*PI())/3)</f>
        <v>-0.38182725388637534</v>
      </c>
      <c r="AH12" s="11">
        <f>-'OddsRatio_working_3-way'!U12/(3*'OddsRatio_working_3-way'!X12^(1/3))*COS(('OddsRatio_working_3-way'!Y12+4*PI())/3)</f>
        <v>-0.14539654915079775</v>
      </c>
      <c r="AI12" s="11">
        <f>'OddsRatio_working_3-way'!U12/(3*'OddsRatio_working_3-way'!X12^(1/3))*SIN(('OddsRatio_working_3-way'!Y12)/3)</f>
        <v>-0.13650333102377876</v>
      </c>
      <c r="AJ12" s="11">
        <f>'OddsRatio_working_3-way'!U12/(3*'OddsRatio_working_3-way'!X12^(1/3))*SIN(('OddsRatio_working_3-way'!Y12+2*PI())/3)</f>
        <v>-0.38833754139814575</v>
      </c>
      <c r="AK12" s="11">
        <f>'OddsRatio_working_3-way'!U12/(3*'OddsRatio_working_3-way'!X12^(1/3))*SIN(('OddsRatio_working_3-way'!Y12+4*PI())/3)</f>
        <v>0.52484087242192434</v>
      </c>
      <c r="AL12" s="11">
        <f>'OddsRatio_working_3-way'!Z12+'OddsRatio_working_3-way'!AF12</f>
        <v>1.054447606074346</v>
      </c>
      <c r="AM12" s="11">
        <f>'OddsRatio_working_3-way'!AA12+'OddsRatio_working_3-way'!AG12</f>
        <v>-0.76365450777275079</v>
      </c>
      <c r="AN12" s="11">
        <f>'OddsRatio_working_3-way'!AB12+'OddsRatio_working_3-way'!AH12</f>
        <v>-0.2907930983015955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1.054447606074346</v>
      </c>
      <c r="AS12" s="11">
        <f>IF(('OddsRatio_working_3-way'!X12=0),IF(Q12&gt;0,-Q12^(1/3),(-Q12)^(1/3)),'OddsRatio_working_3-way'!AM12-'OddsRatio_working_3-way'!R12/3)</f>
        <v>-0.76365450777275079</v>
      </c>
      <c r="AT12" s="11">
        <f>IF(('OddsRatio_working_3-way'!X12=0),IF(Q12&gt;0,-Q12^(1/3),(-Q12)^(1/3)),'OddsRatio_working_3-way'!AN12-'OddsRatio_working_3-way'!R12/3)</f>
        <v>-0.2907930983015955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1.25</v>
      </c>
      <c r="B13" s="4">
        <f>IF('True_Odds_Calculator_3-way'!B14="","",'True_Odds_Calculator_3-way'!B14)</f>
        <v>5.59</v>
      </c>
      <c r="C13" s="4">
        <f>IF('True_Odds_Calculator_3-way'!C14="","",'True_Odds_Calculator_3-way'!C14)</f>
        <v>13.79</v>
      </c>
      <c r="D13" s="9">
        <f t="shared" si="13"/>
        <v>0.77687264684483437</v>
      </c>
      <c r="E13" s="9">
        <f t="shared" si="14"/>
        <v>0.15940783939740111</v>
      </c>
      <c r="F13" s="9">
        <f t="shared" si="15"/>
        <v>6.3719513757764898E-2</v>
      </c>
      <c r="G13" s="9">
        <f t="shared" si="16"/>
        <v>1.148849063286592</v>
      </c>
      <c r="H13" s="9">
        <f t="shared" si="17"/>
        <v>1.2872122658216478</v>
      </c>
      <c r="I13" s="9">
        <f t="shared" si="18"/>
        <v>6.2732172004854574</v>
      </c>
      <c r="J13" s="9">
        <f t="shared" si="19"/>
        <v>15.693779519435511</v>
      </c>
      <c r="K13" s="11">
        <f t="shared" si="20"/>
        <v>0.8</v>
      </c>
      <c r="L13" s="11">
        <f t="shared" si="21"/>
        <v>0.17889087656529518</v>
      </c>
      <c r="M13" s="11">
        <f t="shared" si="22"/>
        <v>7.2516316171138517E-2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-0.15231306292574165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0.18296424387794946</v>
      </c>
      <c r="Q13" s="11">
        <f>2*'OddsRatio_working_3-way'!K13*'OddsRatio_working_3-way'!L13*'OddsRatio_working_3-way'!M13</f>
        <v>2.0756011784225696E-2</v>
      </c>
      <c r="R13" s="11">
        <f t="shared" si="23"/>
        <v>0</v>
      </c>
      <c r="S13" s="11">
        <f t="shared" si="24"/>
        <v>-1.2012380314822466</v>
      </c>
      <c r="T13" s="11">
        <f t="shared" si="25"/>
        <v>-0.13627203987319875</v>
      </c>
      <c r="U13" s="11">
        <f>'OddsRatio_working_3-way'!S13-'OddsRatio_working_3-way'!R13^2/3</f>
        <v>-1.2012380314822466</v>
      </c>
      <c r="V13" s="11">
        <f>'OddsRatio_working_3-way'!S13*'OddsRatio_working_3-way'!R13/3-2*'OddsRatio_working_3-way'!R13^3/27-'OddsRatio_working_3-way'!T13</f>
        <v>0.13627203987319875</v>
      </c>
      <c r="W13" s="11">
        <f>'OddsRatio_working_3-way'!V13^2+4*'OddsRatio_working_3-way'!U13^3/27</f>
        <v>-0.23822308903026213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0.25337381370292827</v>
      </c>
      <c r="Y13" s="11">
        <f>IF('OddsRatio_working_3-way'!W13&gt;=0,IF('OddsRatio_working_3-way'!V13+SQRT('OddsRatio_working_3-way'!W13)&gt;0,0,PI()),ACOS('OddsRatio_working_3-way'!V13/(2*'OddsRatio_working_3-way'!X13)))</f>
        <v>1.2985299650871309</v>
      </c>
      <c r="Z13" s="11">
        <f>'OddsRatio_working_3-way'!X13^(1/3)*COS('OddsRatio_working_3-way'!Y13/3)</f>
        <v>0.57442453164329599</v>
      </c>
      <c r="AA13" s="11">
        <f>'OddsRatio_working_3-way'!X13^(1/3)*COS(('OddsRatio_working_3-way'!Y13+2*PI())/3)</f>
        <v>-0.51707494429587664</v>
      </c>
      <c r="AB13" s="11">
        <f>'OddsRatio_working_3-way'!X13^(1/3)*COS(('OddsRatio_working_3-way'!Y13+4*PI())/3)</f>
        <v>-5.7349587347419677E-2</v>
      </c>
      <c r="AC13" s="11">
        <f>'OddsRatio_working_3-way'!X13^(1/3)*SIN('OddsRatio_working_3-way'!Y13/3)</f>
        <v>0.26542255858748875</v>
      </c>
      <c r="AD13" s="11">
        <f>'OddsRatio_working_3-way'!X13^(1/3)*SIN(('OddsRatio_working_3-way'!Y13+2*PI())/3)</f>
        <v>0.36475495766632837</v>
      </c>
      <c r="AE13" s="11">
        <f>'OddsRatio_working_3-way'!X13^(1/3)*SIN(('OddsRatio_working_3-way'!Y13+4*PI())/3)</f>
        <v>-0.63017751625381679</v>
      </c>
      <c r="AF13" s="11">
        <f>-'OddsRatio_working_3-way'!U13/(3*'OddsRatio_working_3-way'!X13^(1/3))*COS(('OddsRatio_working_3-way'!Y13)/3)</f>
        <v>0.57442453164329599</v>
      </c>
      <c r="AG13" s="11">
        <f>-'OddsRatio_working_3-way'!U13/(3*'OddsRatio_working_3-way'!X13^(1/3))*COS(('OddsRatio_working_3-way'!Y13+2*PI())/3)</f>
        <v>-0.51707494429587664</v>
      </c>
      <c r="AH13" s="11">
        <f>-'OddsRatio_working_3-way'!U13/(3*'OddsRatio_working_3-way'!X13^(1/3))*COS(('OddsRatio_working_3-way'!Y13+4*PI())/3)</f>
        <v>-5.7349587347419677E-2</v>
      </c>
      <c r="AI13" s="11">
        <f>'OddsRatio_working_3-way'!U13/(3*'OddsRatio_working_3-way'!X13^(1/3))*SIN(('OddsRatio_working_3-way'!Y13)/3)</f>
        <v>-0.26542255858748875</v>
      </c>
      <c r="AJ13" s="11">
        <f>'OddsRatio_working_3-way'!U13/(3*'OddsRatio_working_3-way'!X13^(1/3))*SIN(('OddsRatio_working_3-way'!Y13+2*PI())/3)</f>
        <v>-0.36475495766632837</v>
      </c>
      <c r="AK13" s="11">
        <f>'OddsRatio_working_3-way'!U13/(3*'OddsRatio_working_3-way'!X13^(1/3))*SIN(('OddsRatio_working_3-way'!Y13+4*PI())/3)</f>
        <v>0.63017751625381679</v>
      </c>
      <c r="AL13" s="11">
        <f>'OddsRatio_working_3-way'!Z13+'OddsRatio_working_3-way'!AF13</f>
        <v>1.148849063286592</v>
      </c>
      <c r="AM13" s="11">
        <f>'OddsRatio_working_3-way'!AA13+'OddsRatio_working_3-way'!AG13</f>
        <v>-1.0341498885917533</v>
      </c>
      <c r="AN13" s="11">
        <f>'OddsRatio_working_3-way'!AB13+'OddsRatio_working_3-way'!AH13</f>
        <v>-0.11469917469483935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1.148849063286592</v>
      </c>
      <c r="AS13" s="11">
        <f>IF(('OddsRatio_working_3-way'!X13=0),IF(Q13&gt;0,-Q13^(1/3),(-Q13)^(1/3)),'OddsRatio_working_3-way'!AM13-'OddsRatio_working_3-way'!R13/3)</f>
        <v>-1.0341498885917533</v>
      </c>
      <c r="AT13" s="11">
        <f>IF(('OddsRatio_working_3-way'!X13=0),IF(Q13&gt;0,-Q13^(1/3),(-Q13)^(1/3)),'OddsRatio_working_3-way'!AN13-'OddsRatio_working_3-way'!R13/3)</f>
        <v>-0.11469917469483935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1.68</v>
      </c>
      <c r="B14" s="4">
        <f>IF('True_Odds_Calculator_3-way'!B15="","",'True_Odds_Calculator_3-way'!B15)</f>
        <v>3.31</v>
      </c>
      <c r="C14" s="4">
        <f>IF('True_Odds_Calculator_3-way'!C15="","",'True_Odds_Calculator_3-way'!C15)</f>
        <v>6.64</v>
      </c>
      <c r="D14" s="9">
        <f t="shared" si="13"/>
        <v>0.57496835979868122</v>
      </c>
      <c r="E14" s="9">
        <f t="shared" si="14"/>
        <v>0.2848033482787134</v>
      </c>
      <c r="F14" s="9">
        <f t="shared" si="15"/>
        <v>0.14022829192260536</v>
      </c>
      <c r="G14" s="9">
        <f t="shared" si="16"/>
        <v>1.0870972620592108</v>
      </c>
      <c r="H14" s="9">
        <f t="shared" si="17"/>
        <v>1.7392261382002636</v>
      </c>
      <c r="I14" s="9">
        <f t="shared" si="18"/>
        <v>3.5111946753567764</v>
      </c>
      <c r="J14" s="9">
        <f t="shared" si="19"/>
        <v>7.1312285580139481</v>
      </c>
      <c r="K14" s="11">
        <f t="shared" si="20"/>
        <v>0.59523809523809523</v>
      </c>
      <c r="L14" s="11">
        <f t="shared" si="21"/>
        <v>0.30211480362537763</v>
      </c>
      <c r="M14" s="11">
        <f t="shared" si="22"/>
        <v>0.15060240963855423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-0.23993557310814251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0.23372514659414523</v>
      </c>
      <c r="Q14" s="11">
        <f>2*'OddsRatio_working_3-way'!K14*'OddsRatio_working_3-way'!L14*'OddsRatio_working_3-way'!M14</f>
        <v>5.416573501602439E-2</v>
      </c>
      <c r="R14" s="11">
        <f t="shared" si="23"/>
        <v>0</v>
      </c>
      <c r="S14" s="11">
        <f t="shared" si="24"/>
        <v>-0.97411627449174387</v>
      </c>
      <c r="T14" s="11">
        <f t="shared" si="25"/>
        <v>-0.22575116442450613</v>
      </c>
      <c r="U14" s="11">
        <f>'OddsRatio_working_3-way'!S14-'OddsRatio_working_3-way'!R14^2/3</f>
        <v>-0.97411627449174387</v>
      </c>
      <c r="V14" s="11">
        <f>'OddsRatio_working_3-way'!S14*'OddsRatio_working_3-way'!R14/3-2*'OddsRatio_working_3-way'!R14^3/27-'OddsRatio_working_3-way'!T14</f>
        <v>0.22575116442450613</v>
      </c>
      <c r="W14" s="11">
        <f>'OddsRatio_working_3-way'!V14^2+4*'OddsRatio_working_3-way'!U14^3/27</f>
        <v>-8.59758760521636E-2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0.18502666314019717</v>
      </c>
      <c r="Y14" s="11">
        <f>IF('OddsRatio_working_3-way'!W14&gt;=0,IF('OddsRatio_working_3-way'!V14+SQRT('OddsRatio_working_3-way'!W14)&gt;0,0,PI()),ACOS('OddsRatio_working_3-way'!V14/(2*'OddsRatio_working_3-way'!X14)))</f>
        <v>0.91467218234592806</v>
      </c>
      <c r="Z14" s="11">
        <f>'OddsRatio_working_3-way'!X14^(1/3)*COS('OddsRatio_working_3-way'!Y14/3)</f>
        <v>0.54354863102960538</v>
      </c>
      <c r="AA14" s="11">
        <f>'OddsRatio_working_3-way'!X14^(1/3)*COS(('OddsRatio_working_3-way'!Y14+2*PI())/3)</f>
        <v>-0.41991355036606481</v>
      </c>
      <c r="AB14" s="11">
        <f>'OddsRatio_working_3-way'!X14^(1/3)*COS(('OddsRatio_working_3-way'!Y14+4*PI())/3)</f>
        <v>-0.12363508066354072</v>
      </c>
      <c r="AC14" s="11">
        <f>'OddsRatio_working_3-way'!X14^(1/3)*SIN('OddsRatio_working_3-way'!Y14/3)</f>
        <v>0.17105645423784269</v>
      </c>
      <c r="AD14" s="11">
        <f>'OddsRatio_working_3-way'!X14^(1/3)*SIN(('OddsRatio_working_3-way'!Y14+2*PI())/3)</f>
        <v>0.38519869554497149</v>
      </c>
      <c r="AE14" s="11">
        <f>'OddsRatio_working_3-way'!X14^(1/3)*SIN(('OddsRatio_working_3-way'!Y14+4*PI())/3)</f>
        <v>-0.5562551497828141</v>
      </c>
      <c r="AF14" s="11">
        <f>-'OddsRatio_working_3-way'!U14/(3*'OddsRatio_working_3-way'!X14^(1/3))*COS(('OddsRatio_working_3-way'!Y14)/3)</f>
        <v>0.54354863102960549</v>
      </c>
      <c r="AG14" s="11">
        <f>-'OddsRatio_working_3-way'!U14/(3*'OddsRatio_working_3-way'!X14^(1/3))*COS(('OddsRatio_working_3-way'!Y14+2*PI())/3)</f>
        <v>-0.41991355036606487</v>
      </c>
      <c r="AH14" s="11">
        <f>-'OddsRatio_working_3-way'!U14/(3*'OddsRatio_working_3-way'!X14^(1/3))*COS(('OddsRatio_working_3-way'!Y14+4*PI())/3)</f>
        <v>-0.12363508066354074</v>
      </c>
      <c r="AI14" s="11">
        <f>'OddsRatio_working_3-way'!U14/(3*'OddsRatio_working_3-way'!X14^(1/3))*SIN(('OddsRatio_working_3-way'!Y14)/3)</f>
        <v>-0.17105645423784271</v>
      </c>
      <c r="AJ14" s="11">
        <f>'OddsRatio_working_3-way'!U14/(3*'OddsRatio_working_3-way'!X14^(1/3))*SIN(('OddsRatio_working_3-way'!Y14+2*PI())/3)</f>
        <v>-0.38519869554497155</v>
      </c>
      <c r="AK14" s="11">
        <f>'OddsRatio_working_3-way'!U14/(3*'OddsRatio_working_3-way'!X14^(1/3))*SIN(('OddsRatio_working_3-way'!Y14+4*PI())/3)</f>
        <v>0.55625514978281421</v>
      </c>
      <c r="AL14" s="11">
        <f>'OddsRatio_working_3-way'!Z14+'OddsRatio_working_3-way'!AF14</f>
        <v>1.0870972620592108</v>
      </c>
      <c r="AM14" s="11">
        <f>'OddsRatio_working_3-way'!AA14+'OddsRatio_working_3-way'!AG14</f>
        <v>-0.83982710073212963</v>
      </c>
      <c r="AN14" s="11">
        <f>'OddsRatio_working_3-way'!AB14+'OddsRatio_working_3-way'!AH14</f>
        <v>-0.24727016132708146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1.0870972620592108</v>
      </c>
      <c r="AS14" s="11">
        <f>IF(('OddsRatio_working_3-way'!X14=0),IF(Q14&gt;0,-Q14^(1/3),(-Q14)^(1/3)),'OddsRatio_working_3-way'!AM14-'OddsRatio_working_3-way'!R14/3)</f>
        <v>-0.83982710073212963</v>
      </c>
      <c r="AT14" s="11">
        <f>IF(('OddsRatio_working_3-way'!X14=0),IF(Q14&gt;0,-Q14^(1/3),(-Q14)^(1/3)),'OddsRatio_working_3-way'!AN14-'OddsRatio_working_3-way'!R14/3)</f>
        <v>-0.24727016132708146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3.29</v>
      </c>
      <c r="B15" s="4">
        <f>IF('True_Odds_Calculator_3-way'!B16="","",'True_Odds_Calculator_3-way'!B16)</f>
        <v>2.93</v>
      </c>
      <c r="C15" s="4">
        <f>IF('True_Odds_Calculator_3-way'!C16="","",'True_Odds_Calculator_3-way'!C16)</f>
        <v>2.58</v>
      </c>
      <c r="D15" s="9">
        <f t="shared" si="13"/>
        <v>0.29365858765751007</v>
      </c>
      <c r="E15" s="9">
        <f t="shared" si="14"/>
        <v>0.33033969627943588</v>
      </c>
      <c r="F15" s="9">
        <f t="shared" si="15"/>
        <v>0.37600171606305416</v>
      </c>
      <c r="G15" s="9">
        <f t="shared" si="16"/>
        <v>1.0503559049679259</v>
      </c>
      <c r="H15" s="9">
        <f t="shared" si="17"/>
        <v>3.4053150223765503</v>
      </c>
      <c r="I15" s="9">
        <f t="shared" si="18"/>
        <v>3.027186896588097</v>
      </c>
      <c r="J15" s="9">
        <f t="shared" si="19"/>
        <v>2.6595623298493232</v>
      </c>
      <c r="K15" s="11">
        <f t="shared" si="20"/>
        <v>0.303951367781155</v>
      </c>
      <c r="L15" s="11">
        <f t="shared" si="21"/>
        <v>0.34129692832764502</v>
      </c>
      <c r="M15" s="11">
        <f t="shared" si="22"/>
        <v>0.38759689922480617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-0.28078031313174945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0.23320871142295668</v>
      </c>
      <c r="Q15" s="11">
        <f>2*'OddsRatio_working_3-way'!K15*'OddsRatio_working_3-way'!L15*'OddsRatio_working_3-way'!M15</f>
        <v>8.0416797042398847E-2</v>
      </c>
      <c r="R15" s="11">
        <f t="shared" si="23"/>
        <v>0</v>
      </c>
      <c r="S15" s="11">
        <f t="shared" si="24"/>
        <v>-0.83057358552602323</v>
      </c>
      <c r="T15" s="11">
        <f t="shared" si="25"/>
        <v>-0.28640468466414593</v>
      </c>
      <c r="U15" s="11">
        <f>'OddsRatio_working_3-way'!S15-'OddsRatio_working_3-way'!R15^2/3</f>
        <v>-0.83057358552602323</v>
      </c>
      <c r="V15" s="11">
        <f>'OddsRatio_working_3-way'!S15*'OddsRatio_working_3-way'!R15/3-2*'OddsRatio_working_3-way'!R15^3/27-'OddsRatio_working_3-way'!T15</f>
        <v>0.28640468466414593</v>
      </c>
      <c r="W15" s="11">
        <f>'OddsRatio_working_3-way'!V15^2+4*'OddsRatio_working_3-way'!U15^3/27</f>
        <v>-2.8572823218722676E-3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0.14567508856994144</v>
      </c>
      <c r="Y15" s="11">
        <f>IF('OddsRatio_working_3-way'!W15&gt;=0,IF('OddsRatio_working_3-way'!V15+SQRT('OddsRatio_working_3-way'!W15)&gt;0,0,PI()),ACOS('OddsRatio_working_3-way'!V15/(2*'OddsRatio_working_3-way'!X15)))</f>
        <v>0.18451359553725477</v>
      </c>
      <c r="Z15" s="11">
        <f>'OddsRatio_working_3-way'!X15^(1/3)*COS('OddsRatio_working_3-way'!Y15/3)</f>
        <v>0.52517795248396293</v>
      </c>
      <c r="AA15" s="11">
        <f>'OddsRatio_working_3-way'!X15^(1/3)*COS(('OddsRatio_working_3-way'!Y15+2*PI())/3)</f>
        <v>-0.29059763651108594</v>
      </c>
      <c r="AB15" s="11">
        <f>'OddsRatio_working_3-way'!X15^(1/3)*COS(('OddsRatio_working_3-way'!Y15+4*PI())/3)</f>
        <v>-0.2345803159728771</v>
      </c>
      <c r="AC15" s="11">
        <f>'OddsRatio_working_3-way'!X15^(1/3)*SIN('OddsRatio_working_3-way'!Y15/3)</f>
        <v>3.2341615092016551E-2</v>
      </c>
      <c r="AD15" s="11">
        <f>'OddsRatio_working_3-way'!X15^(1/3)*SIN(('OddsRatio_working_3-way'!Y15+2*PI())/3)</f>
        <v>0.43864664081260046</v>
      </c>
      <c r="AE15" s="11">
        <f>'OddsRatio_working_3-way'!X15^(1/3)*SIN(('OddsRatio_working_3-way'!Y15+4*PI())/3)</f>
        <v>-0.4709882559046169</v>
      </c>
      <c r="AF15" s="11">
        <f>-'OddsRatio_working_3-way'!U15/(3*'OddsRatio_working_3-way'!X15^(1/3))*COS(('OddsRatio_working_3-way'!Y15)/3)</f>
        <v>0.52517795248396293</v>
      </c>
      <c r="AG15" s="11">
        <f>-'OddsRatio_working_3-way'!U15/(3*'OddsRatio_working_3-way'!X15^(1/3))*COS(('OddsRatio_working_3-way'!Y15+2*PI())/3)</f>
        <v>-0.29059763651108594</v>
      </c>
      <c r="AH15" s="11">
        <f>-'OddsRatio_working_3-way'!U15/(3*'OddsRatio_working_3-way'!X15^(1/3))*COS(('OddsRatio_working_3-way'!Y15+4*PI())/3)</f>
        <v>-0.2345803159728771</v>
      </c>
      <c r="AI15" s="11">
        <f>'OddsRatio_working_3-way'!U15/(3*'OddsRatio_working_3-way'!X15^(1/3))*SIN(('OddsRatio_working_3-way'!Y15)/3)</f>
        <v>-3.2341615092016551E-2</v>
      </c>
      <c r="AJ15" s="11">
        <f>'OddsRatio_working_3-way'!U15/(3*'OddsRatio_working_3-way'!X15^(1/3))*SIN(('OddsRatio_working_3-way'!Y15+2*PI())/3)</f>
        <v>-0.43864664081260046</v>
      </c>
      <c r="AK15" s="11">
        <f>'OddsRatio_working_3-way'!U15/(3*'OddsRatio_working_3-way'!X15^(1/3))*SIN(('OddsRatio_working_3-way'!Y15+4*PI())/3)</f>
        <v>0.4709882559046169</v>
      </c>
      <c r="AL15" s="11">
        <f>'OddsRatio_working_3-way'!Z15+'OddsRatio_working_3-way'!AF15</f>
        <v>1.0503559049679259</v>
      </c>
      <c r="AM15" s="11">
        <f>'OddsRatio_working_3-way'!AA15+'OddsRatio_working_3-way'!AG15</f>
        <v>-0.58119527302217189</v>
      </c>
      <c r="AN15" s="11">
        <f>'OddsRatio_working_3-way'!AB15+'OddsRatio_working_3-way'!AH15</f>
        <v>-0.46916063194575419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1.0503559049679259</v>
      </c>
      <c r="AS15" s="11">
        <f>IF(('OddsRatio_working_3-way'!X15=0),IF(Q15&gt;0,-Q15^(1/3),(-Q15)^(1/3)),'OddsRatio_working_3-way'!AM15-'OddsRatio_working_3-way'!R15/3)</f>
        <v>-0.58119527302217189</v>
      </c>
      <c r="AT15" s="11">
        <f>IF(('OddsRatio_working_3-way'!X15=0),IF(Q15&gt;0,-Q15^(1/3),(-Q15)^(1/3)),'OddsRatio_working_3-way'!AN15-'OddsRatio_working_3-way'!R15/3)</f>
        <v>-0.46916063194575419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1.36</v>
      </c>
      <c r="B16" s="4">
        <f>IF('True_Odds_Calculator_3-way'!B17="","",'True_Odds_Calculator_3-way'!B17)</f>
        <v>4.38</v>
      </c>
      <c r="C16" s="4">
        <f>IF('True_Odds_Calculator_3-way'!C17="","",'True_Odds_Calculator_3-way'!C17)</f>
        <v>11.24</v>
      </c>
      <c r="D16" s="9">
        <f t="shared" si="13"/>
        <v>0.71181737935117884</v>
      </c>
      <c r="E16" s="9">
        <f t="shared" si="14"/>
        <v>0.20828404316759003</v>
      </c>
      <c r="F16" s="9">
        <f t="shared" si="15"/>
        <v>7.9898577481230887E-2</v>
      </c>
      <c r="G16" s="9">
        <f t="shared" si="16"/>
        <v>1.1245964243100102</v>
      </c>
      <c r="H16" s="9">
        <f t="shared" si="17"/>
        <v>1.4048547127516042</v>
      </c>
      <c r="I16" s="9">
        <f t="shared" si="18"/>
        <v>4.8011359141678343</v>
      </c>
      <c r="J16" s="9">
        <f t="shared" si="19"/>
        <v>12.515867384934504</v>
      </c>
      <c r="K16" s="11">
        <f t="shared" si="20"/>
        <v>0.73529411764705876</v>
      </c>
      <c r="L16" s="11">
        <f t="shared" si="21"/>
        <v>0.22831050228310504</v>
      </c>
      <c r="M16" s="11">
        <f t="shared" si="22"/>
        <v>8.8967971530249115E-2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-0.18609719517895396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0.20879872448174902</v>
      </c>
      <c r="Q16" s="11">
        <f>2*'OddsRatio_working_3-way'!K16*'OddsRatio_working_3-way'!L16*'OddsRatio_working_3-way'!M16</f>
        <v>2.9871062157617888E-2</v>
      </c>
      <c r="R16" s="11">
        <f t="shared" si="23"/>
        <v>0</v>
      </c>
      <c r="S16" s="11">
        <f t="shared" si="24"/>
        <v>-1.1219874876725837</v>
      </c>
      <c r="T16" s="11">
        <f t="shared" si="25"/>
        <v>-0.16051323142669296</v>
      </c>
      <c r="U16" s="11">
        <f>'OddsRatio_working_3-way'!S16-'OddsRatio_working_3-way'!R16^2/3</f>
        <v>-1.1219874876725837</v>
      </c>
      <c r="V16" s="11">
        <f>'OddsRatio_working_3-way'!S16*'OddsRatio_working_3-way'!R16/3-2*'OddsRatio_working_3-way'!R16^3/27-'OddsRatio_working_3-way'!T16</f>
        <v>0.16051323142669296</v>
      </c>
      <c r="W16" s="11">
        <f>'OddsRatio_working_3-way'!V16^2+4*'OddsRatio_working_3-way'!U16^3/27</f>
        <v>-0.1834829979177923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0.22871789139725787</v>
      </c>
      <c r="Y16" s="11">
        <f>IF('OddsRatio_working_3-way'!W16&gt;=0,IF('OddsRatio_working_3-way'!V16+SQRT('OddsRatio_working_3-way'!W16)&gt;0,0,PI()),ACOS('OddsRatio_working_3-way'!V16/(2*'OddsRatio_working_3-way'!X16)))</f>
        <v>1.2122665805280841</v>
      </c>
      <c r="Z16" s="11">
        <f>'OddsRatio_working_3-way'!X16^(1/3)*COS('OddsRatio_working_3-way'!Y16/3)</f>
        <v>0.56229821215500508</v>
      </c>
      <c r="AA16" s="11">
        <f>'OddsRatio_working_3-way'!X16^(1/3)*COS(('OddsRatio_working_3-way'!Y16+2*PI())/3)</f>
        <v>-0.48938553990599848</v>
      </c>
      <c r="AB16" s="11">
        <f>'OddsRatio_working_3-way'!X16^(1/3)*COS(('OddsRatio_working_3-way'!Y16+4*PI())/3)</f>
        <v>-7.2912672249006799E-2</v>
      </c>
      <c r="AC16" s="11">
        <f>'OddsRatio_working_3-way'!X16^(1/3)*SIN('OddsRatio_working_3-way'!Y16/3)</f>
        <v>0.24045072225193978</v>
      </c>
      <c r="AD16" s="11">
        <f>'OddsRatio_working_3-way'!X16^(1/3)*SIN(('OddsRatio_working_3-way'!Y16+2*PI())/3)</f>
        <v>0.36673917510283643</v>
      </c>
      <c r="AE16" s="11">
        <f>'OddsRatio_working_3-way'!X16^(1/3)*SIN(('OddsRatio_working_3-way'!Y16+4*PI())/3)</f>
        <v>-0.60718989735477602</v>
      </c>
      <c r="AF16" s="11">
        <f>-'OddsRatio_working_3-way'!U16/(3*'OddsRatio_working_3-way'!X16^(1/3))*COS(('OddsRatio_working_3-way'!Y16)/3)</f>
        <v>0.56229821215500508</v>
      </c>
      <c r="AG16" s="11">
        <f>-'OddsRatio_working_3-way'!U16/(3*'OddsRatio_working_3-way'!X16^(1/3))*COS(('OddsRatio_working_3-way'!Y16+2*PI())/3)</f>
        <v>-0.48938553990599848</v>
      </c>
      <c r="AH16" s="11">
        <f>-'OddsRatio_working_3-way'!U16/(3*'OddsRatio_working_3-way'!X16^(1/3))*COS(('OddsRatio_working_3-way'!Y16+4*PI())/3)</f>
        <v>-7.2912672249006799E-2</v>
      </c>
      <c r="AI16" s="11">
        <f>'OddsRatio_working_3-way'!U16/(3*'OddsRatio_working_3-way'!X16^(1/3))*SIN(('OddsRatio_working_3-way'!Y16)/3)</f>
        <v>-0.24045072225193978</v>
      </c>
      <c r="AJ16" s="11">
        <f>'OddsRatio_working_3-way'!U16/(3*'OddsRatio_working_3-way'!X16^(1/3))*SIN(('OddsRatio_working_3-way'!Y16+2*PI())/3)</f>
        <v>-0.36673917510283643</v>
      </c>
      <c r="AK16" s="11">
        <f>'OddsRatio_working_3-way'!U16/(3*'OddsRatio_working_3-way'!X16^(1/3))*SIN(('OddsRatio_working_3-way'!Y16+4*PI())/3)</f>
        <v>0.60718989735477602</v>
      </c>
      <c r="AL16" s="11">
        <f>'OddsRatio_working_3-way'!Z16+'OddsRatio_working_3-way'!AF16</f>
        <v>1.1245964243100102</v>
      </c>
      <c r="AM16" s="11">
        <f>'OddsRatio_working_3-way'!AA16+'OddsRatio_working_3-way'!AG16</f>
        <v>-0.97877107981199696</v>
      </c>
      <c r="AN16" s="11">
        <f>'OddsRatio_working_3-way'!AB16+'OddsRatio_working_3-way'!AH16</f>
        <v>-0.1458253444980136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1.1245964243100102</v>
      </c>
      <c r="AS16" s="11">
        <f>IF(('OddsRatio_working_3-way'!X16=0),IF(Q16&gt;0,-Q16^(1/3),(-Q16)^(1/3)),'OddsRatio_working_3-way'!AM16-'OddsRatio_working_3-way'!R16/3)</f>
        <v>-0.97877107981199696</v>
      </c>
      <c r="AT16" s="11">
        <f>IF(('OddsRatio_working_3-way'!X16=0),IF(Q16&gt;0,-Q16^(1/3),(-Q16)^(1/3)),'OddsRatio_working_3-way'!AN16-'OddsRatio_working_3-way'!R16/3)</f>
        <v>-0.1458253444980136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</v>
      </c>
      <c r="B17" s="4">
        <f>IF('True_Odds_Calculator_3-way'!B18="","",'True_Odds_Calculator_3-way'!B18)</f>
        <v>3.51</v>
      </c>
      <c r="C17" s="4">
        <f>IF('True_Odds_Calculator_3-way'!C18="","",'True_Odds_Calculator_3-way'!C18)</f>
        <v>3.81</v>
      </c>
      <c r="D17" s="9">
        <f t="shared" si="13"/>
        <v>0.48151963704797895</v>
      </c>
      <c r="E17" s="9">
        <f t="shared" si="14"/>
        <v>0.27007582739744834</v>
      </c>
      <c r="F17" s="9">
        <f t="shared" si="15"/>
        <v>0.24840453555457273</v>
      </c>
      <c r="G17" s="9">
        <f t="shared" si="16"/>
        <v>1.0767585017521504</v>
      </c>
      <c r="H17" s="9">
        <f t="shared" si="17"/>
        <v>2.0767585017521504</v>
      </c>
      <c r="I17" s="9">
        <f t="shared" si="18"/>
        <v>3.7026638393978977</v>
      </c>
      <c r="J17" s="9">
        <f t="shared" si="19"/>
        <v>4.0256913899235425</v>
      </c>
      <c r="K17" s="11">
        <f t="shared" si="20"/>
        <v>0.5</v>
      </c>
      <c r="L17" s="11">
        <f t="shared" si="21"/>
        <v>0.28490028490028491</v>
      </c>
      <c r="M17" s="11">
        <f t="shared" si="22"/>
        <v>0.26246719160104987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-0.26370475058139098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0.23629524941860902</v>
      </c>
      <c r="Q17" s="11">
        <f>2*'OddsRatio_working_3-way'!K17*'OddsRatio_working_3-way'!L17*'OddsRatio_working_3-way'!M17</f>
        <v>7.477697766411677E-2</v>
      </c>
      <c r="R17" s="11">
        <f t="shared" si="23"/>
        <v>0</v>
      </c>
      <c r="S17" s="11">
        <f t="shared" si="24"/>
        <v>-0.89605988855964058</v>
      </c>
      <c r="T17" s="11">
        <f t="shared" si="25"/>
        <v>-0.28356325587330394</v>
      </c>
      <c r="U17" s="11">
        <f>'OddsRatio_working_3-way'!S17-'OddsRatio_working_3-way'!R17^2/3</f>
        <v>-0.89605988855964058</v>
      </c>
      <c r="V17" s="11">
        <f>'OddsRatio_working_3-way'!S17*'OddsRatio_working_3-way'!R17/3-2*'OddsRatio_working_3-way'!R17^3/27-'OddsRatio_working_3-way'!T17</f>
        <v>0.28356325587330394</v>
      </c>
      <c r="W17" s="11">
        <f>'OddsRatio_working_3-way'!V17^2+4*'OddsRatio_working_3-way'!U17^3/27</f>
        <v>-2.617964052931504E-2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0.16323890514425773</v>
      </c>
      <c r="Y17" s="11">
        <f>IF('OddsRatio_working_3-way'!W17&gt;=0,IF('OddsRatio_working_3-way'!V17+SQRT('OddsRatio_working_3-way'!W17)&gt;0,0,PI()),ACOS('OddsRatio_working_3-way'!V17/(2*'OddsRatio_working_3-way'!X17)))</f>
        <v>0.51852139277719478</v>
      </c>
      <c r="Z17" s="11">
        <f>'OddsRatio_working_3-way'!X17^(1/3)*COS('OddsRatio_working_3-way'!Y17/3)</f>
        <v>0.53837925087607519</v>
      </c>
      <c r="AA17" s="11">
        <f>'OddsRatio_working_3-way'!X17^(1/3)*COS(('OddsRatio_working_3-way'!Y17+2*PI())/3)</f>
        <v>-0.35058869674414739</v>
      </c>
      <c r="AB17" s="11">
        <f>'OddsRatio_working_3-way'!X17^(1/3)*COS(('OddsRatio_working_3-way'!Y17+4*PI())/3)</f>
        <v>-0.18779055413192755</v>
      </c>
      <c r="AC17" s="11">
        <f>'OddsRatio_working_3-way'!X17^(1/3)*SIN('OddsRatio_working_3-way'!Y17/3)</f>
        <v>9.3991551460736164E-2</v>
      </c>
      <c r="AD17" s="11">
        <f>'OddsRatio_working_3-way'!X17^(1/3)*SIN(('OddsRatio_working_3-way'!Y17+2*PI())/3)</f>
        <v>0.41925433239874871</v>
      </c>
      <c r="AE17" s="11">
        <f>'OddsRatio_working_3-way'!X17^(1/3)*SIN(('OddsRatio_working_3-way'!Y17+4*PI())/3)</f>
        <v>-0.51324588385948477</v>
      </c>
      <c r="AF17" s="11">
        <f>-'OddsRatio_working_3-way'!U17/(3*'OddsRatio_working_3-way'!X17^(1/3))*COS(('OddsRatio_working_3-way'!Y17)/3)</f>
        <v>0.53837925087607519</v>
      </c>
      <c r="AG17" s="11">
        <f>-'OddsRatio_working_3-way'!U17/(3*'OddsRatio_working_3-way'!X17^(1/3))*COS(('OddsRatio_working_3-way'!Y17+2*PI())/3)</f>
        <v>-0.35058869674414739</v>
      </c>
      <c r="AH17" s="11">
        <f>-'OddsRatio_working_3-way'!U17/(3*'OddsRatio_working_3-way'!X17^(1/3))*COS(('OddsRatio_working_3-way'!Y17+4*PI())/3)</f>
        <v>-0.18779055413192755</v>
      </c>
      <c r="AI17" s="11">
        <f>'OddsRatio_working_3-way'!U17/(3*'OddsRatio_working_3-way'!X17^(1/3))*SIN(('OddsRatio_working_3-way'!Y17)/3)</f>
        <v>-9.3991551460736164E-2</v>
      </c>
      <c r="AJ17" s="11">
        <f>'OddsRatio_working_3-way'!U17/(3*'OddsRatio_working_3-way'!X17^(1/3))*SIN(('OddsRatio_working_3-way'!Y17+2*PI())/3)</f>
        <v>-0.41925433239874871</v>
      </c>
      <c r="AK17" s="11">
        <f>'OddsRatio_working_3-way'!U17/(3*'OddsRatio_working_3-way'!X17^(1/3))*SIN(('OddsRatio_working_3-way'!Y17+4*PI())/3)</f>
        <v>0.51324588385948477</v>
      </c>
      <c r="AL17" s="11">
        <f>'OddsRatio_working_3-way'!Z17+'OddsRatio_working_3-way'!AF17</f>
        <v>1.0767585017521504</v>
      </c>
      <c r="AM17" s="11">
        <f>'OddsRatio_working_3-way'!AA17+'OddsRatio_working_3-way'!AG17</f>
        <v>-0.70117739348829478</v>
      </c>
      <c r="AN17" s="11">
        <f>'OddsRatio_working_3-way'!AB17+'OddsRatio_working_3-way'!AH17</f>
        <v>-0.3755811082638551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1.0767585017521504</v>
      </c>
      <c r="AS17" s="11">
        <f>IF(('OddsRatio_working_3-way'!X17=0),IF(Q17&gt;0,-Q17^(1/3),(-Q17)^(1/3)),'OddsRatio_working_3-way'!AM17-'OddsRatio_working_3-way'!R17/3)</f>
        <v>-0.70117739348829478</v>
      </c>
      <c r="AT17" s="11">
        <f>IF(('OddsRatio_working_3-way'!X17=0),IF(Q17&gt;0,-Q17^(1/3),(-Q17)^(1/3)),'OddsRatio_working_3-way'!AN17-'OddsRatio_working_3-way'!R17/3)</f>
        <v>-0.3755811082638551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3.41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2.4300000000000002</v>
      </c>
      <c r="D18" s="9">
        <f t="shared" si="13"/>
        <v>0.27983909396471285</v>
      </c>
      <c r="E18" s="9">
        <f t="shared" si="14"/>
        <v>0.32443536180225818</v>
      </c>
      <c r="F18" s="9">
        <f t="shared" si="15"/>
        <v>0.39572554423302908</v>
      </c>
      <c r="G18" s="9">
        <f t="shared" si="16"/>
        <v>1.0678349064030996</v>
      </c>
      <c r="H18" s="9">
        <f t="shared" si="17"/>
        <v>3.5734821244314707</v>
      </c>
      <c r="I18" s="9">
        <f t="shared" si="18"/>
        <v>3.0822780674860444</v>
      </c>
      <c r="J18" s="9">
        <f t="shared" si="19"/>
        <v>2.5270039161564326</v>
      </c>
      <c r="K18" s="11">
        <f t="shared" si="20"/>
        <v>0.29325513196480935</v>
      </c>
      <c r="L18" s="11">
        <f t="shared" si="21"/>
        <v>0.33898305084745761</v>
      </c>
      <c r="M18" s="11">
        <f t="shared" si="22"/>
        <v>0.41152263374485593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-0.2749191692147771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0.23686227440555849</v>
      </c>
      <c r="Q18" s="11">
        <f>2*'OddsRatio_working_3-way'!K18*'OddsRatio_working_3-way'!L18*'OddsRatio_working_3-way'!M18</f>
        <v>8.1817711366341445E-2</v>
      </c>
      <c r="R18" s="11">
        <f t="shared" si="23"/>
        <v>0</v>
      </c>
      <c r="S18" s="11">
        <f t="shared" si="24"/>
        <v>-0.86157060303246025</v>
      </c>
      <c r="T18" s="11">
        <f t="shared" si="25"/>
        <v>-0.29760642591794828</v>
      </c>
      <c r="U18" s="11">
        <f>'OddsRatio_working_3-way'!S18-'OddsRatio_working_3-way'!R18^2/3</f>
        <v>-0.86157060303246025</v>
      </c>
      <c r="V18" s="11">
        <f>'OddsRatio_working_3-way'!S18*'OddsRatio_working_3-way'!R18/3-2*'OddsRatio_working_3-way'!R18^3/27-'OddsRatio_working_3-way'!T18</f>
        <v>0.29760642591794828</v>
      </c>
      <c r="W18" s="11">
        <f>'OddsRatio_working_3-way'!V18^2+4*'OddsRatio_working_3-way'!U18^3/27</f>
        <v>-6.178151876196844E-3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0.15390560144440169</v>
      </c>
      <c r="Y18" s="11">
        <f>IF('OddsRatio_working_3-way'!W18&gt;=0,IF('OddsRatio_working_3-way'!V18+SQRT('OddsRatio_working_3-way'!W18)&gt;0,0,PI()),ACOS('OddsRatio_working_3-way'!V18/(2*'OddsRatio_working_3-way'!X18)))</f>
        <v>0.25821516347226048</v>
      </c>
      <c r="Z18" s="11">
        <f>'OddsRatio_working_3-way'!X18^(1/3)*COS('OddsRatio_working_3-way'!Y18/3)</f>
        <v>0.53391745320154993</v>
      </c>
      <c r="AA18" s="11">
        <f>'OddsRatio_working_3-way'!X18^(1/3)*COS(('OddsRatio_working_3-way'!Y18+2*PI())/3)</f>
        <v>-0.30685566424256888</v>
      </c>
      <c r="AB18" s="11">
        <f>'OddsRatio_working_3-way'!X18^(1/3)*COS(('OddsRatio_working_3-way'!Y18+4*PI())/3)</f>
        <v>-0.22706178895898105</v>
      </c>
      <c r="AC18" s="11">
        <f>'OddsRatio_working_3-way'!X18^(1/3)*SIN('OddsRatio_working_3-way'!Y18/3)</f>
        <v>4.6069015374662903E-2</v>
      </c>
      <c r="AD18" s="11">
        <f>'OddsRatio_working_3-way'!X18^(1/3)*SIN(('OddsRatio_working_3-way'!Y18+2*PI())/3)</f>
        <v>0.43935157030909988</v>
      </c>
      <c r="AE18" s="11">
        <f>'OddsRatio_working_3-way'!X18^(1/3)*SIN(('OddsRatio_working_3-way'!Y18+4*PI())/3)</f>
        <v>-0.48542058568376273</v>
      </c>
      <c r="AF18" s="11">
        <f>-'OddsRatio_working_3-way'!U18/(3*'OddsRatio_working_3-way'!X18^(1/3))*COS(('OddsRatio_working_3-way'!Y18)/3)</f>
        <v>0.53391745320154982</v>
      </c>
      <c r="AG18" s="11">
        <f>-'OddsRatio_working_3-way'!U18/(3*'OddsRatio_working_3-way'!X18^(1/3))*COS(('OddsRatio_working_3-way'!Y18+2*PI())/3)</f>
        <v>-0.30685566424256883</v>
      </c>
      <c r="AH18" s="11">
        <f>-'OddsRatio_working_3-way'!U18/(3*'OddsRatio_working_3-way'!X18^(1/3))*COS(('OddsRatio_working_3-way'!Y18+4*PI())/3)</f>
        <v>-0.22706178895898102</v>
      </c>
      <c r="AI18" s="11">
        <f>'OddsRatio_working_3-way'!U18/(3*'OddsRatio_working_3-way'!X18^(1/3))*SIN(('OddsRatio_working_3-way'!Y18)/3)</f>
        <v>-4.6069015374662896E-2</v>
      </c>
      <c r="AJ18" s="11">
        <f>'OddsRatio_working_3-way'!U18/(3*'OddsRatio_working_3-way'!X18^(1/3))*SIN(('OddsRatio_working_3-way'!Y18+2*PI())/3)</f>
        <v>-0.43935157030909977</v>
      </c>
      <c r="AK18" s="11">
        <f>'OddsRatio_working_3-way'!U18/(3*'OddsRatio_working_3-way'!X18^(1/3))*SIN(('OddsRatio_working_3-way'!Y18+4*PI())/3)</f>
        <v>0.48542058568376262</v>
      </c>
      <c r="AL18" s="11">
        <f>'OddsRatio_working_3-way'!Z18+'OddsRatio_working_3-way'!AF18</f>
        <v>1.0678349064030996</v>
      </c>
      <c r="AM18" s="11">
        <f>'OddsRatio_working_3-way'!AA18+'OddsRatio_working_3-way'!AG18</f>
        <v>-0.61371132848513765</v>
      </c>
      <c r="AN18" s="11">
        <f>'OddsRatio_working_3-way'!AB18+'OddsRatio_working_3-way'!AH18</f>
        <v>-0.4541235779179621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1.0678349064030996</v>
      </c>
      <c r="AS18" s="11">
        <f>IF(('OddsRatio_working_3-way'!X18=0),IF(Q18&gt;0,-Q18^(1/3),(-Q18)^(1/3)),'OddsRatio_working_3-way'!AM18-'OddsRatio_working_3-way'!R18/3)</f>
        <v>-0.61371132848513765</v>
      </c>
      <c r="AT18" s="11">
        <f>IF(('OddsRatio_working_3-way'!X18=0),IF(Q18&gt;0,-Q18^(1/3),(-Q18)^(1/3)),'OddsRatio_working_3-way'!AN18-'OddsRatio_working_3-way'!R18/3)</f>
        <v>-0.4541235779179621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3.08</v>
      </c>
      <c r="B19" s="4">
        <f>IF('True_Odds_Calculator_3-way'!B20="","",'True_Odds_Calculator_3-way'!B20)</f>
        <v>3.53</v>
      </c>
      <c r="C19" s="4">
        <f>IF('True_Odds_Calculator_3-way'!C20="","",'True_Odds_Calculator_3-way'!C20)</f>
        <v>2.38</v>
      </c>
      <c r="D19" s="9">
        <f t="shared" si="13"/>
        <v>0.31542220637181184</v>
      </c>
      <c r="E19" s="9">
        <f t="shared" si="14"/>
        <v>0.27473270658768484</v>
      </c>
      <c r="F19" s="9">
        <f t="shared" si="15"/>
        <v>0.40984508704050332</v>
      </c>
      <c r="G19" s="9">
        <f t="shared" si="16"/>
        <v>1.0434393412883498</v>
      </c>
      <c r="H19" s="9">
        <f t="shared" si="17"/>
        <v>3.1703538298797671</v>
      </c>
      <c r="I19" s="9">
        <f t="shared" si="18"/>
        <v>3.6399015334595259</v>
      </c>
      <c r="J19" s="9">
        <f t="shared" si="19"/>
        <v>2.4399462909779226</v>
      </c>
      <c r="K19" s="11">
        <f t="shared" si="20"/>
        <v>0.32467532467532467</v>
      </c>
      <c r="L19" s="11">
        <f t="shared" si="21"/>
        <v>0.28328611898016998</v>
      </c>
      <c r="M19" s="11">
        <f t="shared" si="22"/>
        <v>0.42016806722689076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-0.28064710303384821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0.231485846978503</v>
      </c>
      <c r="Q19" s="11">
        <f>2*'OddsRatio_working_3-way'!K19*'OddsRatio_working_3-way'!L19*'OddsRatio_working_3-way'!M19</f>
        <v>7.7290766937730543E-2</v>
      </c>
      <c r="R19" s="11">
        <f t="shared" si="23"/>
        <v>0</v>
      </c>
      <c r="S19" s="11">
        <f t="shared" si="24"/>
        <v>-0.82482892029205812</v>
      </c>
      <c r="T19" s="11">
        <f t="shared" si="25"/>
        <v>-0.27540197672522804</v>
      </c>
      <c r="U19" s="11">
        <f>'OddsRatio_working_3-way'!S19-'OddsRatio_working_3-way'!R19^2/3</f>
        <v>-0.82482892029205812</v>
      </c>
      <c r="V19" s="11">
        <f>'OddsRatio_working_3-way'!S19*'OddsRatio_working_3-way'!R19/3-2*'OddsRatio_working_3-way'!R19^3/27-'OddsRatio_working_3-way'!T19</f>
        <v>0.27540197672522804</v>
      </c>
      <c r="W19" s="11">
        <f>'OddsRatio_working_3-way'!V19^2+4*'OddsRatio_working_3-way'!U19^3/27</f>
        <v>-7.2895103351404283E-3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0.14416636147113468</v>
      </c>
      <c r="Y19" s="11">
        <f>IF('OddsRatio_working_3-way'!W19&gt;=0,IF('OddsRatio_working_3-way'!V19+SQRT('OddsRatio_working_3-way'!W19)&gt;0,0,PI()),ACOS('OddsRatio_working_3-way'!V19/(2*'OddsRatio_working_3-way'!X19)))</f>
        <v>0.30061897540108795</v>
      </c>
      <c r="Z19" s="11">
        <f>'OddsRatio_working_3-way'!X19^(1/3)*COS('OddsRatio_working_3-way'!Y19/3)</f>
        <v>0.5217196706441749</v>
      </c>
      <c r="AA19" s="11">
        <f>'OddsRatio_working_3-way'!X19^(1/3)*COS(('OddsRatio_working_3-way'!Y19+2*PI())/3)</f>
        <v>-0.30628745929929746</v>
      </c>
      <c r="AB19" s="11">
        <f>'OddsRatio_working_3-way'!X19^(1/3)*COS(('OddsRatio_working_3-way'!Y19+4*PI())/3)</f>
        <v>-0.21543221134487753</v>
      </c>
      <c r="AC19" s="11">
        <f>'OddsRatio_working_3-way'!X19^(1/3)*SIN('OddsRatio_working_3-way'!Y19/3)</f>
        <v>5.2455301863774749E-2</v>
      </c>
      <c r="AD19" s="11">
        <f>'OddsRatio_working_3-way'!X19^(1/3)*SIN(('OddsRatio_working_3-way'!Y19+2*PI())/3)</f>
        <v>0.42559483750001859</v>
      </c>
      <c r="AE19" s="11">
        <f>'OddsRatio_working_3-way'!X19^(1/3)*SIN(('OddsRatio_working_3-way'!Y19+4*PI())/3)</f>
        <v>-0.4780501393637932</v>
      </c>
      <c r="AF19" s="11">
        <f>-'OddsRatio_working_3-way'!U19/(3*'OddsRatio_working_3-way'!X19^(1/3))*COS(('OddsRatio_working_3-way'!Y19)/3)</f>
        <v>0.5217196706441749</v>
      </c>
      <c r="AG19" s="11">
        <f>-'OddsRatio_working_3-way'!U19/(3*'OddsRatio_working_3-way'!X19^(1/3))*COS(('OddsRatio_working_3-way'!Y19+2*PI())/3)</f>
        <v>-0.30628745929929746</v>
      </c>
      <c r="AH19" s="11">
        <f>-'OddsRatio_working_3-way'!U19/(3*'OddsRatio_working_3-way'!X19^(1/3))*COS(('OddsRatio_working_3-way'!Y19+4*PI())/3)</f>
        <v>-0.21543221134487753</v>
      </c>
      <c r="AI19" s="11">
        <f>'OddsRatio_working_3-way'!U19/(3*'OddsRatio_working_3-way'!X19^(1/3))*SIN(('OddsRatio_working_3-way'!Y19)/3)</f>
        <v>-5.2455301863774749E-2</v>
      </c>
      <c r="AJ19" s="11">
        <f>'OddsRatio_working_3-way'!U19/(3*'OddsRatio_working_3-way'!X19^(1/3))*SIN(('OddsRatio_working_3-way'!Y19+2*PI())/3)</f>
        <v>-0.42559483750001859</v>
      </c>
      <c r="AK19" s="11">
        <f>'OddsRatio_working_3-way'!U19/(3*'OddsRatio_working_3-way'!X19^(1/3))*SIN(('OddsRatio_working_3-way'!Y19+4*PI())/3)</f>
        <v>0.4780501393637932</v>
      </c>
      <c r="AL19" s="11">
        <f>'OddsRatio_working_3-way'!Z19+'OddsRatio_working_3-way'!AF19</f>
        <v>1.0434393412883498</v>
      </c>
      <c r="AM19" s="11">
        <f>'OddsRatio_working_3-way'!AA19+'OddsRatio_working_3-way'!AG19</f>
        <v>-0.61257491859859492</v>
      </c>
      <c r="AN19" s="11">
        <f>'OddsRatio_working_3-way'!AB19+'OddsRatio_working_3-way'!AH19</f>
        <v>-0.43086442268975506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1.0434393412883498</v>
      </c>
      <c r="AS19" s="11">
        <f>IF(('OddsRatio_working_3-way'!X19=0),IF(Q19&gt;0,-Q19^(1/3),(-Q19)^(1/3)),'OddsRatio_working_3-way'!AM19-'OddsRatio_working_3-way'!R19/3)</f>
        <v>-0.61257491859859492</v>
      </c>
      <c r="AT19" s="11">
        <f>IF(('OddsRatio_working_3-way'!X19=0),IF(Q19&gt;0,-Q19^(1/3),(-Q19)^(1/3)),'OddsRatio_working_3-way'!AN19-'OddsRatio_working_3-way'!R19/3)</f>
        <v>-0.43086442268975506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2.44</v>
      </c>
      <c r="B20" s="4">
        <f>IF('True_Odds_Calculator_3-way'!B21="","",'True_Odds_Calculator_3-way'!B21)</f>
        <v>3.33</v>
      </c>
      <c r="C20" s="4">
        <f>IF('True_Odds_Calculator_3-way'!C21="","",'True_Odds_Calculator_3-way'!C21)</f>
        <v>3.16</v>
      </c>
      <c r="D20" s="9">
        <f t="shared" si="13"/>
        <v>0.40018713191476252</v>
      </c>
      <c r="E20" s="9">
        <f t="shared" si="14"/>
        <v>0.29195445502222328</v>
      </c>
      <c r="F20" s="9">
        <f t="shared" si="15"/>
        <v>0.30785841306301431</v>
      </c>
      <c r="G20" s="9">
        <f t="shared" si="16"/>
        <v>1.0408548419712842</v>
      </c>
      <c r="H20" s="9">
        <f t="shared" si="17"/>
        <v>2.498830972438649</v>
      </c>
      <c r="I20" s="9">
        <f t="shared" si="18"/>
        <v>3.4251917817930915</v>
      </c>
      <c r="J20" s="9">
        <f t="shared" si="19"/>
        <v>3.2482464586579738</v>
      </c>
      <c r="K20" s="11">
        <f t="shared" si="20"/>
        <v>0.4098360655737705</v>
      </c>
      <c r="L20" s="11">
        <f t="shared" si="21"/>
        <v>0.3003003003003003</v>
      </c>
      <c r="M20" s="11">
        <f t="shared" si="22"/>
        <v>0.31645569620253161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-0.28226109487782036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0.23095828760904502</v>
      </c>
      <c r="Q20" s="11">
        <f>2*'OddsRatio_working_3-way'!K20*'OddsRatio_working_3-way'!L20*'OddsRatio_working_3-way'!M20</f>
        <v>7.7894869345377746E-2</v>
      </c>
      <c r="R20" s="11">
        <f t="shared" si="23"/>
        <v>0</v>
      </c>
      <c r="S20" s="11">
        <f t="shared" si="24"/>
        <v>-0.81824343418287138</v>
      </c>
      <c r="T20" s="11">
        <f t="shared" si="25"/>
        <v>-0.2759674314276126</v>
      </c>
      <c r="U20" s="11">
        <f>'OddsRatio_working_3-way'!S20-'OddsRatio_working_3-way'!R20^2/3</f>
        <v>-0.81824343418287138</v>
      </c>
      <c r="V20" s="11">
        <f>'OddsRatio_working_3-way'!S20*'OddsRatio_working_3-way'!R20/3-2*'OddsRatio_working_3-way'!R20^3/27-'OddsRatio_working_3-way'!T20</f>
        <v>0.2759674314276126</v>
      </c>
      <c r="W20" s="11">
        <f>'OddsRatio_working_3-way'!V20^2+4*'OddsRatio_working_3-way'!U20^3/27</f>
        <v>-5.0023087025791307E-3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0.14244326231111565</v>
      </c>
      <c r="Y20" s="11">
        <f>IF('OddsRatio_working_3-way'!W20&gt;=0,IF('OddsRatio_working_3-way'!V20+SQRT('OddsRatio_working_3-way'!W20)&gt;0,0,PI()),ACOS('OddsRatio_working_3-way'!V20/(2*'OddsRatio_working_3-way'!X20)))</f>
        <v>0.2508874934057379</v>
      </c>
      <c r="Z20" s="11">
        <f>'OddsRatio_working_3-way'!X20^(1/3)*COS('OddsRatio_working_3-way'!Y20/3)</f>
        <v>0.52042742098564221</v>
      </c>
      <c r="AA20" s="11">
        <f>'OddsRatio_working_3-way'!X20^(1/3)*COS(('OddsRatio_working_3-way'!Y20+2*PI())/3)</f>
        <v>-0.29799377349426082</v>
      </c>
      <c r="AB20" s="11">
        <f>'OddsRatio_working_3-way'!X20^(1/3)*COS(('OddsRatio_working_3-way'!Y20+4*PI())/3)</f>
        <v>-0.22243364749138145</v>
      </c>
      <c r="AC20" s="11">
        <f>'OddsRatio_working_3-way'!X20^(1/3)*SIN('OddsRatio_working_3-way'!Y20/3)</f>
        <v>4.3624659087764618E-2</v>
      </c>
      <c r="AD20" s="11">
        <f>'OddsRatio_working_3-way'!X20^(1/3)*SIN(('OddsRatio_working_3-way'!Y20+2*PI())/3)</f>
        <v>0.42889103785570254</v>
      </c>
      <c r="AE20" s="11">
        <f>'OddsRatio_working_3-way'!X20^(1/3)*SIN(('OddsRatio_working_3-way'!Y20+4*PI())/3)</f>
        <v>-0.47251569694346701</v>
      </c>
      <c r="AF20" s="11">
        <f>-'OddsRatio_working_3-way'!U20/(3*'OddsRatio_working_3-way'!X20^(1/3))*COS(('OddsRatio_working_3-way'!Y20)/3)</f>
        <v>0.5204274209856421</v>
      </c>
      <c r="AG20" s="11">
        <f>-'OddsRatio_working_3-way'!U20/(3*'OddsRatio_working_3-way'!X20^(1/3))*COS(('OddsRatio_working_3-way'!Y20+2*PI())/3)</f>
        <v>-0.29799377349426076</v>
      </c>
      <c r="AH20" s="11">
        <f>-'OddsRatio_working_3-way'!U20/(3*'OddsRatio_working_3-way'!X20^(1/3))*COS(('OddsRatio_working_3-way'!Y20+4*PI())/3)</f>
        <v>-0.22243364749138139</v>
      </c>
      <c r="AI20" s="11">
        <f>'OddsRatio_working_3-way'!U20/(3*'OddsRatio_working_3-way'!X20^(1/3))*SIN(('OddsRatio_working_3-way'!Y20)/3)</f>
        <v>-4.3624659087764611E-2</v>
      </c>
      <c r="AJ20" s="11">
        <f>'OddsRatio_working_3-way'!U20/(3*'OddsRatio_working_3-way'!X20^(1/3))*SIN(('OddsRatio_working_3-way'!Y20+2*PI())/3)</f>
        <v>-0.42889103785570248</v>
      </c>
      <c r="AK20" s="11">
        <f>'OddsRatio_working_3-way'!U20/(3*'OddsRatio_working_3-way'!X20^(1/3))*SIN(('OddsRatio_working_3-way'!Y20+4*PI())/3)</f>
        <v>0.4725156969434669</v>
      </c>
      <c r="AL20" s="11">
        <f>'OddsRatio_working_3-way'!Z20+'OddsRatio_working_3-way'!AF20</f>
        <v>1.0408548419712842</v>
      </c>
      <c r="AM20" s="11">
        <f>'OddsRatio_working_3-way'!AA20+'OddsRatio_working_3-way'!AG20</f>
        <v>-0.59598754698852163</v>
      </c>
      <c r="AN20" s="11">
        <f>'OddsRatio_working_3-way'!AB20+'OddsRatio_working_3-way'!AH20</f>
        <v>-0.44486729498276284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1.0408548419712842</v>
      </c>
      <c r="AS20" s="11">
        <f>IF(('OddsRatio_working_3-way'!X20=0),IF(Q20&gt;0,-Q20^(1/3),(-Q20)^(1/3)),'OddsRatio_working_3-way'!AM20-'OddsRatio_working_3-way'!R20/3)</f>
        <v>-0.59598754698852163</v>
      </c>
      <c r="AT20" s="11">
        <f>IF(('OddsRatio_working_3-way'!X20=0),IF(Q20&gt;0,-Q20^(1/3),(-Q20)^(1/3)),'OddsRatio_working_3-way'!AN20-'OddsRatio_working_3-way'!R20/3)</f>
        <v>-0.44486729498276284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2.09</v>
      </c>
      <c r="B21" s="4">
        <f>IF('True_Odds_Calculator_3-way'!B22="","",'True_Odds_Calculator_3-way'!B22)</f>
        <v>3.54</v>
      </c>
      <c r="C21" s="4">
        <f>IF('True_Odds_Calculator_3-way'!C22="","",'True_Odds_Calculator_3-way'!C22)</f>
        <v>3.73</v>
      </c>
      <c r="D21" s="9">
        <f t="shared" si="13"/>
        <v>0.46722660108249919</v>
      </c>
      <c r="E21" s="9">
        <f t="shared" si="14"/>
        <v>0.27343416693418271</v>
      </c>
      <c r="F21" s="9">
        <f t="shared" si="15"/>
        <v>0.25933923198331826</v>
      </c>
      <c r="G21" s="9">
        <f t="shared" si="16"/>
        <v>1.0461367859926127</v>
      </c>
      <c r="H21" s="9">
        <f t="shared" si="17"/>
        <v>2.140289096731947</v>
      </c>
      <c r="I21" s="9">
        <f t="shared" si="18"/>
        <v>3.657187436421236</v>
      </c>
      <c r="J21" s="9">
        <f t="shared" si="19"/>
        <v>3.8559534257598327</v>
      </c>
      <c r="K21" s="11">
        <f t="shared" si="20"/>
        <v>0.47846889952153115</v>
      </c>
      <c r="L21" s="11">
        <f t="shared" si="21"/>
        <v>0.2824858757062147</v>
      </c>
      <c r="M21" s="11">
        <f t="shared" si="22"/>
        <v>0.26809651474530832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-0.273882624993396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0.23046168650557686</v>
      </c>
      <c r="Q21" s="11">
        <f>2*'OddsRatio_working_3-way'!K21*'OddsRatio_working_3-way'!L21*'OddsRatio_working_3-way'!M21</f>
        <v>7.2472228460873228E-2</v>
      </c>
      <c r="R21" s="11">
        <f t="shared" si="23"/>
        <v>0</v>
      </c>
      <c r="S21" s="11">
        <f t="shared" si="24"/>
        <v>-0.84146150750210558</v>
      </c>
      <c r="T21" s="11">
        <f t="shared" si="25"/>
        <v>-0.2646105369503477</v>
      </c>
      <c r="U21" s="11">
        <f>'OddsRatio_working_3-way'!S21-'OddsRatio_working_3-way'!R21^2/3</f>
        <v>-0.84146150750210558</v>
      </c>
      <c r="V21" s="11">
        <f>'OddsRatio_working_3-way'!S21*'OddsRatio_working_3-way'!R21/3-2*'OddsRatio_working_3-way'!R21^3/27-'OddsRatio_working_3-way'!T21</f>
        <v>0.2646105369503477</v>
      </c>
      <c r="W21" s="11">
        <f>'OddsRatio_working_3-way'!V21^2+4*'OddsRatio_working_3-way'!U21^3/27</f>
        <v>-1.824839039155586E-2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0.14854892010437773</v>
      </c>
      <c r="Y21" s="11">
        <f>IF('OddsRatio_working_3-way'!W21&gt;=0,IF('OddsRatio_working_3-way'!V21+SQRT('OddsRatio_working_3-way'!W21)&gt;0,0,PI()),ACOS('OddsRatio_working_3-way'!V21/(2*'OddsRatio_working_3-way'!X21)))</f>
        <v>0.47202104774792697</v>
      </c>
      <c r="Z21" s="11">
        <f>'OddsRatio_working_3-way'!X21^(1/3)*COS('OddsRatio_working_3-way'!Y21/3)</f>
        <v>0.52306839299630636</v>
      </c>
      <c r="AA21" s="11">
        <f>'OddsRatio_working_3-way'!X21^(1/3)*COS(('OddsRatio_working_3-way'!Y21+2*PI())/3)</f>
        <v>-0.33340191568919614</v>
      </c>
      <c r="AB21" s="11">
        <f>'OddsRatio_working_3-way'!X21^(1/3)*COS(('OddsRatio_working_3-way'!Y21+4*PI())/3)</f>
        <v>-0.18966647730711036</v>
      </c>
      <c r="AC21" s="11">
        <f>'OddsRatio_working_3-way'!X21^(1/3)*SIN('OddsRatio_working_3-way'!Y21/3)</f>
        <v>8.2985694041986191E-2</v>
      </c>
      <c r="AD21" s="11">
        <f>'OddsRatio_working_3-way'!X21^(1/3)*SIN(('OddsRatio_working_3-way'!Y21+2*PI())/3)</f>
        <v>0.41149766923051062</v>
      </c>
      <c r="AE21" s="11">
        <f>'OddsRatio_working_3-way'!X21^(1/3)*SIN(('OddsRatio_working_3-way'!Y21+4*PI())/3)</f>
        <v>-0.49448336327249665</v>
      </c>
      <c r="AF21" s="11">
        <f>-'OddsRatio_working_3-way'!U21/(3*'OddsRatio_working_3-way'!X21^(1/3))*COS(('OddsRatio_working_3-way'!Y21)/3)</f>
        <v>0.52306839299630636</v>
      </c>
      <c r="AG21" s="11">
        <f>-'OddsRatio_working_3-way'!U21/(3*'OddsRatio_working_3-way'!X21^(1/3))*COS(('OddsRatio_working_3-way'!Y21+2*PI())/3)</f>
        <v>-0.33340191568919614</v>
      </c>
      <c r="AH21" s="11">
        <f>-'OddsRatio_working_3-way'!U21/(3*'OddsRatio_working_3-way'!X21^(1/3))*COS(('OddsRatio_working_3-way'!Y21+4*PI())/3)</f>
        <v>-0.18966647730711036</v>
      </c>
      <c r="AI21" s="11">
        <f>'OddsRatio_working_3-way'!U21/(3*'OddsRatio_working_3-way'!X21^(1/3))*SIN(('OddsRatio_working_3-way'!Y21)/3)</f>
        <v>-8.2985694041986191E-2</v>
      </c>
      <c r="AJ21" s="11">
        <f>'OddsRatio_working_3-way'!U21/(3*'OddsRatio_working_3-way'!X21^(1/3))*SIN(('OddsRatio_working_3-way'!Y21+2*PI())/3)</f>
        <v>-0.41149766923051062</v>
      </c>
      <c r="AK21" s="11">
        <f>'OddsRatio_working_3-way'!U21/(3*'OddsRatio_working_3-way'!X21^(1/3))*SIN(('OddsRatio_working_3-way'!Y21+4*PI())/3)</f>
        <v>0.49448336327249665</v>
      </c>
      <c r="AL21" s="11">
        <f>'OddsRatio_working_3-way'!Z21+'OddsRatio_working_3-way'!AF21</f>
        <v>1.0461367859926127</v>
      </c>
      <c r="AM21" s="11">
        <f>'OddsRatio_working_3-way'!AA21+'OddsRatio_working_3-way'!AG21</f>
        <v>-0.66680383137839228</v>
      </c>
      <c r="AN21" s="11">
        <f>'OddsRatio_working_3-way'!AB21+'OddsRatio_working_3-way'!AH21</f>
        <v>-0.37933295461422073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1.0461367859926127</v>
      </c>
      <c r="AS21" s="11">
        <f>IF(('OddsRatio_working_3-way'!X21=0),IF(Q21&gt;0,-Q21^(1/3),(-Q21)^(1/3)),'OddsRatio_working_3-way'!AM21-'OddsRatio_working_3-way'!R21/3)</f>
        <v>-0.66680383137839228</v>
      </c>
      <c r="AT21" s="11">
        <f>IF(('OddsRatio_working_3-way'!X21=0),IF(Q21&gt;0,-Q21^(1/3),(-Q21)^(1/3)),'OddsRatio_working_3-way'!AN21-'OddsRatio_working_3-way'!R21/3)</f>
        <v>-0.37933295461422073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2.1800000000000002</v>
      </c>
      <c r="B22" s="4">
        <f>IF('True_Odds_Calculator_3-way'!B23="","",'True_Odds_Calculator_3-way'!B23)</f>
        <v>3.5</v>
      </c>
      <c r="C22" s="4">
        <f>IF('True_Odds_Calculator_3-way'!C23="","",'True_Odds_Calculator_3-way'!C23)</f>
        <v>3.53</v>
      </c>
      <c r="D22" s="9">
        <f t="shared" si="13"/>
        <v>0.44816756636558924</v>
      </c>
      <c r="E22" s="9">
        <f t="shared" si="14"/>
        <v>0.27710779461823215</v>
      </c>
      <c r="F22" s="9">
        <f t="shared" si="15"/>
        <v>0.27472463901617872</v>
      </c>
      <c r="G22" s="9">
        <f t="shared" si="16"/>
        <v>1.0434815900832919</v>
      </c>
      <c r="H22" s="9">
        <f t="shared" si="17"/>
        <v>2.2313082762982845</v>
      </c>
      <c r="I22" s="9">
        <f t="shared" si="18"/>
        <v>3.6087039752082295</v>
      </c>
      <c r="J22" s="9">
        <f t="shared" si="19"/>
        <v>3.640008422910729</v>
      </c>
      <c r="K22" s="11">
        <f t="shared" si="20"/>
        <v>0.4587155963302752</v>
      </c>
      <c r="L22" s="11">
        <f t="shared" si="21"/>
        <v>0.2857142857142857</v>
      </c>
      <c r="M22" s="11">
        <f t="shared" si="22"/>
        <v>0.28328611898016998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-0.27710431834973781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0.23056445594585262</v>
      </c>
      <c r="Q22" s="11">
        <f>2*'OddsRatio_working_3-way'!K22*'OddsRatio_working_3-way'!L22*'OddsRatio_working_3-way'!M22</f>
        <v>7.4255863428615967E-2</v>
      </c>
      <c r="R22" s="11">
        <f t="shared" si="23"/>
        <v>0</v>
      </c>
      <c r="S22" s="11">
        <f t="shared" si="24"/>
        <v>-0.83204930662557741</v>
      </c>
      <c r="T22" s="11">
        <f t="shared" si="25"/>
        <v>-0.26797079118376083</v>
      </c>
      <c r="U22" s="11">
        <f>'OddsRatio_working_3-way'!S22-'OddsRatio_working_3-way'!R22^2/3</f>
        <v>-0.83204930662557741</v>
      </c>
      <c r="V22" s="11">
        <f>'OddsRatio_working_3-way'!S22*'OddsRatio_working_3-way'!R22/3-2*'OddsRatio_working_3-way'!R22^3/27-'OddsRatio_working_3-way'!T22</f>
        <v>0.26797079118376083</v>
      </c>
      <c r="W22" s="11">
        <f>'OddsRatio_working_3-way'!V22^2+4*'OddsRatio_working_3-way'!U22^3/27</f>
        <v>-1.3529842888201804E-2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0.14606350315517952</v>
      </c>
      <c r="Y22" s="11">
        <f>IF('OddsRatio_working_3-way'!W22&gt;=0,IF('OddsRatio_working_3-way'!V22+SQRT('OddsRatio_working_3-way'!W22)&gt;0,0,PI()),ACOS('OddsRatio_working_3-way'!V22/(2*'OddsRatio_working_3-way'!X22)))</f>
        <v>0.40952715053776068</v>
      </c>
      <c r="Z22" s="11">
        <f>'OddsRatio_working_3-way'!X22^(1/3)*COS('OddsRatio_working_3-way'!Y22/3)</f>
        <v>0.52174079504164594</v>
      </c>
      <c r="AA22" s="11">
        <f>'OddsRatio_working_3-way'!X22^(1/3)*COS(('OddsRatio_working_3-way'!Y22+2*PI())/3)</f>
        <v>-0.32293676319803771</v>
      </c>
      <c r="AB22" s="11">
        <f>'OddsRatio_working_3-way'!X22^(1/3)*COS(('OddsRatio_working_3-way'!Y22+4*PI())/3)</f>
        <v>-0.19880403184360834</v>
      </c>
      <c r="AC22" s="11">
        <f>'OddsRatio_working_3-way'!X22^(1/3)*SIN('OddsRatio_working_3-way'!Y22/3)</f>
        <v>7.1668065862723326E-2</v>
      </c>
      <c r="AD22" s="11">
        <f>'OddsRatio_working_3-way'!X22^(1/3)*SIN(('OddsRatio_working_3-way'!Y22+2*PI())/3)</f>
        <v>0.41600674976539381</v>
      </c>
      <c r="AE22" s="11">
        <f>'OddsRatio_working_3-way'!X22^(1/3)*SIN(('OddsRatio_working_3-way'!Y22+4*PI())/3)</f>
        <v>-0.4876748156281171</v>
      </c>
      <c r="AF22" s="11">
        <f>-'OddsRatio_working_3-way'!U22/(3*'OddsRatio_working_3-way'!X22^(1/3))*COS(('OddsRatio_working_3-way'!Y22)/3)</f>
        <v>0.52174079504164594</v>
      </c>
      <c r="AG22" s="11">
        <f>-'OddsRatio_working_3-way'!U22/(3*'OddsRatio_working_3-way'!X22^(1/3))*COS(('OddsRatio_working_3-way'!Y22+2*PI())/3)</f>
        <v>-0.32293676319803771</v>
      </c>
      <c r="AH22" s="11">
        <f>-'OddsRatio_working_3-way'!U22/(3*'OddsRatio_working_3-way'!X22^(1/3))*COS(('OddsRatio_working_3-way'!Y22+4*PI())/3)</f>
        <v>-0.19880403184360834</v>
      </c>
      <c r="AI22" s="11">
        <f>'OddsRatio_working_3-way'!U22/(3*'OddsRatio_working_3-way'!X22^(1/3))*SIN(('OddsRatio_working_3-way'!Y22)/3)</f>
        <v>-7.1668065862723326E-2</v>
      </c>
      <c r="AJ22" s="11">
        <f>'OddsRatio_working_3-way'!U22/(3*'OddsRatio_working_3-way'!X22^(1/3))*SIN(('OddsRatio_working_3-way'!Y22+2*PI())/3)</f>
        <v>-0.41600674976539381</v>
      </c>
      <c r="AK22" s="11">
        <f>'OddsRatio_working_3-way'!U22/(3*'OddsRatio_working_3-way'!X22^(1/3))*SIN(('OddsRatio_working_3-way'!Y22+4*PI())/3)</f>
        <v>0.4876748156281171</v>
      </c>
      <c r="AL22" s="11">
        <f>'OddsRatio_working_3-way'!Z22+'OddsRatio_working_3-way'!AF22</f>
        <v>1.0434815900832919</v>
      </c>
      <c r="AM22" s="11">
        <f>'OddsRatio_working_3-way'!AA22+'OddsRatio_working_3-way'!AG22</f>
        <v>-0.64587352639607543</v>
      </c>
      <c r="AN22" s="11">
        <f>'OddsRatio_working_3-way'!AB22+'OddsRatio_working_3-way'!AH22</f>
        <v>-0.39760806368721668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1.0434815900832919</v>
      </c>
      <c r="AS22" s="11">
        <f>IF(('OddsRatio_working_3-way'!X22=0),IF(Q22&gt;0,-Q22^(1/3),(-Q22)^(1/3)),'OddsRatio_working_3-way'!AM22-'OddsRatio_working_3-way'!R22/3)</f>
        <v>-0.64587352639607543</v>
      </c>
      <c r="AT22" s="11">
        <f>IF(('OddsRatio_working_3-way'!X22=0),IF(Q22&gt;0,-Q22^(1/3),(-Q22)^(1/3)),'OddsRatio_working_3-way'!AN22-'OddsRatio_working_3-way'!R22/3)</f>
        <v>-0.39760806368721668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2.5299999999999998</v>
      </c>
      <c r="B23" s="4">
        <f>IF('True_Odds_Calculator_3-way'!B24="","",'True_Odds_Calculator_3-way'!B24)</f>
        <v>3.55</v>
      </c>
      <c r="C23" s="4">
        <f>IF('True_Odds_Calculator_3-way'!C24="","",'True_Odds_Calculator_3-way'!C24)</f>
        <v>2.86</v>
      </c>
      <c r="D23" s="9">
        <f t="shared" si="13"/>
        <v>0.38573165127775222</v>
      </c>
      <c r="E23" s="9">
        <f t="shared" si="14"/>
        <v>0.27366321652892456</v>
      </c>
      <c r="F23" s="9">
        <f t="shared" si="15"/>
        <v>0.34060513219332339</v>
      </c>
      <c r="G23" s="9">
        <f t="shared" si="16"/>
        <v>1.0408339049551327</v>
      </c>
      <c r="H23" s="9">
        <f t="shared" si="17"/>
        <v>2.5924758745813525</v>
      </c>
      <c r="I23" s="9">
        <f t="shared" si="18"/>
        <v>3.6541264576355879</v>
      </c>
      <c r="J23" s="9">
        <f t="shared" si="19"/>
        <v>2.935951063216546</v>
      </c>
      <c r="K23" s="11">
        <f t="shared" si="20"/>
        <v>0.39525691699604748</v>
      </c>
      <c r="L23" s="11">
        <f t="shared" si="21"/>
        <v>0.28169014084507044</v>
      </c>
      <c r="M23" s="11">
        <f t="shared" si="22"/>
        <v>0.34965034965034969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-0.28250728284130289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0.23124456682325639</v>
      </c>
      <c r="Q23" s="11">
        <f>2*'OddsRatio_working_3-way'!K23*'OddsRatio_working_3-way'!L23*'OddsRatio_working_3-way'!M23</f>
        <v>7.7860123509513948E-2</v>
      </c>
      <c r="R23" s="11">
        <f t="shared" si="23"/>
        <v>0</v>
      </c>
      <c r="S23" s="11">
        <f t="shared" si="24"/>
        <v>-0.81854373628009058</v>
      </c>
      <c r="T23" s="11">
        <f t="shared" si="25"/>
        <v>-0.27560395160945816</v>
      </c>
      <c r="U23" s="11">
        <f>'OddsRatio_working_3-way'!S23-'OddsRatio_working_3-way'!R23^2/3</f>
        <v>-0.81854373628009058</v>
      </c>
      <c r="V23" s="11">
        <f>'OddsRatio_working_3-way'!S23*'OddsRatio_working_3-way'!R23/3-2*'OddsRatio_working_3-way'!R23^3/27-'OddsRatio_working_3-way'!T23</f>
        <v>0.27560395160945816</v>
      </c>
      <c r="W23" s="11">
        <f>'OddsRatio_working_3-way'!V23^2+4*'OddsRatio_working_3-way'!U23^3/27</f>
        <v>-5.2921861043312007E-3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0.142521686285877</v>
      </c>
      <c r="Y23" s="11">
        <f>IF('OddsRatio_working_3-way'!W23&gt;=0,IF('OddsRatio_working_3-way'!V23+SQRT('OddsRatio_working_3-way'!W23)&gt;0,0,PI()),ACOS('OddsRatio_working_3-way'!V23/(2*'OddsRatio_working_3-way'!X23)))</f>
        <v>0.25807030971940281</v>
      </c>
      <c r="Z23" s="11">
        <f>'OddsRatio_working_3-way'!X23^(1/3)*COS('OddsRatio_working_3-way'!Y23/3)</f>
        <v>0.52041695247756625</v>
      </c>
      <c r="AA23" s="11">
        <f>'OddsRatio_working_3-way'!X23^(1/3)*COS(('OddsRatio_working_3-way'!Y23+2*PI())/3)</f>
        <v>-0.29907466656526777</v>
      </c>
      <c r="AB23" s="11">
        <f>'OddsRatio_working_3-way'!X23^(1/3)*COS(('OddsRatio_working_3-way'!Y23+4*PI())/3)</f>
        <v>-0.22134228591229885</v>
      </c>
      <c r="AC23" s="11">
        <f>'OddsRatio_working_3-way'!X23^(1/3)*SIN('OddsRatio_working_3-way'!Y23/3)</f>
        <v>4.4878810894742258E-2</v>
      </c>
      <c r="AD23" s="11">
        <f>'OddsRatio_working_3-way'!X23^(1/3)*SIN(('OddsRatio_working_3-way'!Y23+2*PI())/3)</f>
        <v>0.4282548959582802</v>
      </c>
      <c r="AE23" s="11">
        <f>'OddsRatio_working_3-way'!X23^(1/3)*SIN(('OddsRatio_working_3-way'!Y23+4*PI())/3)</f>
        <v>-0.47313370685302236</v>
      </c>
      <c r="AF23" s="11">
        <f>-'OddsRatio_working_3-way'!U23/(3*'OddsRatio_working_3-way'!X23^(1/3))*COS(('OddsRatio_working_3-way'!Y23)/3)</f>
        <v>0.52041695247756636</v>
      </c>
      <c r="AG23" s="11">
        <f>-'OddsRatio_working_3-way'!U23/(3*'OddsRatio_working_3-way'!X23^(1/3))*COS(('OddsRatio_working_3-way'!Y23+2*PI())/3)</f>
        <v>-0.29907466656526782</v>
      </c>
      <c r="AH23" s="11">
        <f>-'OddsRatio_working_3-way'!U23/(3*'OddsRatio_working_3-way'!X23^(1/3))*COS(('OddsRatio_working_3-way'!Y23+4*PI())/3)</f>
        <v>-0.22134228591229888</v>
      </c>
      <c r="AI23" s="11">
        <f>'OddsRatio_working_3-way'!U23/(3*'OddsRatio_working_3-way'!X23^(1/3))*SIN(('OddsRatio_working_3-way'!Y23)/3)</f>
        <v>-4.4878810894742265E-2</v>
      </c>
      <c r="AJ23" s="11">
        <f>'OddsRatio_working_3-way'!U23/(3*'OddsRatio_working_3-way'!X23^(1/3))*SIN(('OddsRatio_working_3-way'!Y23+2*PI())/3)</f>
        <v>-0.42825489595828031</v>
      </c>
      <c r="AK23" s="11">
        <f>'OddsRatio_working_3-way'!U23/(3*'OddsRatio_working_3-way'!X23^(1/3))*SIN(('OddsRatio_working_3-way'!Y23+4*PI())/3)</f>
        <v>0.47313370685302242</v>
      </c>
      <c r="AL23" s="11">
        <f>'OddsRatio_working_3-way'!Z23+'OddsRatio_working_3-way'!AF23</f>
        <v>1.0408339049551327</v>
      </c>
      <c r="AM23" s="11">
        <f>'OddsRatio_working_3-way'!AA23+'OddsRatio_working_3-way'!AG23</f>
        <v>-0.59814933313053564</v>
      </c>
      <c r="AN23" s="11">
        <f>'OddsRatio_working_3-way'!AB23+'OddsRatio_working_3-way'!AH23</f>
        <v>-0.44268457182459775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1.0408339049551327</v>
      </c>
      <c r="AS23" s="11">
        <f>IF(('OddsRatio_working_3-way'!X23=0),IF(Q23&gt;0,-Q23^(1/3),(-Q23)^(1/3)),'OddsRatio_working_3-way'!AM23-'OddsRatio_working_3-way'!R23/3)</f>
        <v>-0.59814933313053564</v>
      </c>
      <c r="AT23" s="11">
        <f>IF(('OddsRatio_working_3-way'!X23=0),IF(Q23&gt;0,-Q23^(1/3),(-Q23)^(1/3)),'OddsRatio_working_3-way'!AN23-'OddsRatio_working_3-way'!R23/3)</f>
        <v>-0.44268457182459775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2.42</v>
      </c>
      <c r="B24" s="4">
        <f>IF('True_Odds_Calculator_3-way'!B25="","",'True_Odds_Calculator_3-way'!B25)</f>
        <v>3.21</v>
      </c>
      <c r="C24" s="4">
        <f>IF('True_Odds_Calculator_3-way'!C25="","",'True_Odds_Calculator_3-way'!C25)</f>
        <v>3.31</v>
      </c>
      <c r="D24" s="9">
        <f t="shared" si="13"/>
        <v>0.40344223150255287</v>
      </c>
      <c r="E24" s="9">
        <f t="shared" si="14"/>
        <v>0.30291007981138723</v>
      </c>
      <c r="F24" s="9">
        <f t="shared" si="15"/>
        <v>0.29364768868605978</v>
      </c>
      <c r="G24" s="9">
        <f t="shared" si="16"/>
        <v>1.0413166291764591</v>
      </c>
      <c r="H24" s="9">
        <f t="shared" si="17"/>
        <v>2.4786696134305717</v>
      </c>
      <c r="I24" s="9">
        <f t="shared" si="18"/>
        <v>3.3013097504799749</v>
      </c>
      <c r="J24" s="9">
        <f t="shared" si="19"/>
        <v>3.4054414133976207</v>
      </c>
      <c r="K24" s="11">
        <f t="shared" si="20"/>
        <v>0.41322314049586778</v>
      </c>
      <c r="L24" s="11">
        <f t="shared" si="21"/>
        <v>0.3115264797507788</v>
      </c>
      <c r="M24" s="11">
        <f t="shared" si="22"/>
        <v>0.30211480362537763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-0.28193189197791502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0.23101386853257427</v>
      </c>
      <c r="Q24" s="11">
        <f>2*'OddsRatio_working_3-way'!K24*'OddsRatio_working_3-way'!L24*'OddsRatio_working_3-way'!M24</f>
        <v>7.7782447317365055E-2</v>
      </c>
      <c r="R24" s="11">
        <f t="shared" si="23"/>
        <v>0</v>
      </c>
      <c r="S24" s="11">
        <f t="shared" si="24"/>
        <v>-0.81939601409361174</v>
      </c>
      <c r="T24" s="11">
        <f t="shared" si="25"/>
        <v>-0.27589091383623282</v>
      </c>
      <c r="U24" s="11">
        <f>'OddsRatio_working_3-way'!S24-'OddsRatio_working_3-way'!R24^2/3</f>
        <v>-0.81939601409361174</v>
      </c>
      <c r="V24" s="11">
        <f>'OddsRatio_working_3-way'!S24*'OddsRatio_working_3-way'!R24/3-2*'OddsRatio_working_3-way'!R24^3/27-'OddsRatio_working_3-way'!T24</f>
        <v>0.27589091383623282</v>
      </c>
      <c r="W24" s="11">
        <f>'OddsRatio_working_3-way'!V24^2+4*'OddsRatio_working_3-way'!U24^3/27</f>
        <v>-5.3879868944274739E-3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0.14274433721852078</v>
      </c>
      <c r="Y24" s="11">
        <f>IF('OddsRatio_working_3-way'!W24&gt;=0,IF('OddsRatio_working_3-way'!V24+SQRT('OddsRatio_working_3-way'!W24)&gt;0,0,PI()),ACOS('OddsRatio_working_3-way'!V24/(2*'OddsRatio_working_3-way'!X24)))</f>
        <v>0.26003378841775282</v>
      </c>
      <c r="Z24" s="11">
        <f>'OddsRatio_working_3-way'!X24^(1/3)*COS('OddsRatio_working_3-way'!Y24/3)</f>
        <v>0.52065831458822953</v>
      </c>
      <c r="AA24" s="11">
        <f>'OddsRatio_working_3-way'!X24^(1/3)*COS(('OddsRatio_working_3-way'!Y24+2*PI())/3)</f>
        <v>-0.29951069773104849</v>
      </c>
      <c r="AB24" s="11">
        <f>'OddsRatio_working_3-way'!X24^(1/3)*COS(('OddsRatio_working_3-way'!Y24+4*PI())/3)</f>
        <v>-0.22114761685718121</v>
      </c>
      <c r="AC24" s="11">
        <f>'OddsRatio_working_3-way'!X24^(1/3)*SIN('OddsRatio_working_3-way'!Y24/3)</f>
        <v>4.5242945837055938E-2</v>
      </c>
      <c r="AD24" s="11">
        <f>'OddsRatio_working_3-way'!X24^(1/3)*SIN(('OddsRatio_working_3-way'!Y24+2*PI())/3)</f>
        <v>0.42828185420646891</v>
      </c>
      <c r="AE24" s="11">
        <f>'OddsRatio_working_3-way'!X24^(1/3)*SIN(('OddsRatio_working_3-way'!Y24+4*PI())/3)</f>
        <v>-0.4735248000435246</v>
      </c>
      <c r="AF24" s="11">
        <f>-'OddsRatio_working_3-way'!U24/(3*'OddsRatio_working_3-way'!X24^(1/3))*COS(('OddsRatio_working_3-way'!Y24)/3)</f>
        <v>0.52065831458822953</v>
      </c>
      <c r="AG24" s="11">
        <f>-'OddsRatio_working_3-way'!U24/(3*'OddsRatio_working_3-way'!X24^(1/3))*COS(('OddsRatio_working_3-way'!Y24+2*PI())/3)</f>
        <v>-0.29951069773104849</v>
      </c>
      <c r="AH24" s="11">
        <f>-'OddsRatio_working_3-way'!U24/(3*'OddsRatio_working_3-way'!X24^(1/3))*COS(('OddsRatio_working_3-way'!Y24+4*PI())/3)</f>
        <v>-0.22114761685718121</v>
      </c>
      <c r="AI24" s="11">
        <f>'OddsRatio_working_3-way'!U24/(3*'OddsRatio_working_3-way'!X24^(1/3))*SIN(('OddsRatio_working_3-way'!Y24)/3)</f>
        <v>-4.5242945837055938E-2</v>
      </c>
      <c r="AJ24" s="11">
        <f>'OddsRatio_working_3-way'!U24/(3*'OddsRatio_working_3-way'!X24^(1/3))*SIN(('OddsRatio_working_3-way'!Y24+2*PI())/3)</f>
        <v>-0.42828185420646891</v>
      </c>
      <c r="AK24" s="11">
        <f>'OddsRatio_working_3-way'!U24/(3*'OddsRatio_working_3-way'!X24^(1/3))*SIN(('OddsRatio_working_3-way'!Y24+4*PI())/3)</f>
        <v>0.4735248000435246</v>
      </c>
      <c r="AL24" s="11">
        <f>'OddsRatio_working_3-way'!Z24+'OddsRatio_working_3-way'!AF24</f>
        <v>1.0413166291764591</v>
      </c>
      <c r="AM24" s="11">
        <f>'OddsRatio_working_3-way'!AA24+'OddsRatio_working_3-way'!AG24</f>
        <v>-0.59902139546209698</v>
      </c>
      <c r="AN24" s="11">
        <f>'OddsRatio_working_3-way'!AB24+'OddsRatio_working_3-way'!AH24</f>
        <v>-0.44229523371436241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1.0413166291764591</v>
      </c>
      <c r="AS24" s="11">
        <f>IF(('OddsRatio_working_3-way'!X24=0),IF(Q24&gt;0,-Q24^(1/3),(-Q24)^(1/3)),'OddsRatio_working_3-way'!AM24-'OddsRatio_working_3-way'!R24/3)</f>
        <v>-0.59902139546209698</v>
      </c>
      <c r="AT24" s="11">
        <f>IF(('OddsRatio_working_3-way'!X24=0),IF(Q24&gt;0,-Q24^(1/3),(-Q24)^(1/3)),'OddsRatio_working_3-way'!AN24-'OddsRatio_working_3-way'!R24/3)</f>
        <v>-0.44229523371436241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1.7</v>
      </c>
      <c r="B25" s="4">
        <f>IF('True_Odds_Calculator_3-way'!B26="","",'True_Odds_Calculator_3-way'!B26)</f>
        <v>3.95</v>
      </c>
      <c r="C25" s="4">
        <f>IF('True_Odds_Calculator_3-way'!C26="","",'True_Odds_Calculator_3-way'!C26)</f>
        <v>5.25</v>
      </c>
      <c r="D25" s="9">
        <f t="shared" si="13"/>
        <v>0.5748947518864832</v>
      </c>
      <c r="E25" s="9">
        <f t="shared" si="14"/>
        <v>0.24293965053930477</v>
      </c>
      <c r="F25" s="9">
        <f t="shared" si="15"/>
        <v>0.18216559757421191</v>
      </c>
      <c r="G25" s="9">
        <f t="shared" si="16"/>
        <v>1.0563554626267524</v>
      </c>
      <c r="H25" s="9">
        <f t="shared" si="17"/>
        <v>1.7394488238387271</v>
      </c>
      <c r="I25" s="9">
        <f t="shared" si="18"/>
        <v>4.1162486147489199</v>
      </c>
      <c r="J25" s="9">
        <f t="shared" si="19"/>
        <v>5.4895107161636973</v>
      </c>
      <c r="K25" s="11">
        <f t="shared" si="20"/>
        <v>0.58823529411764708</v>
      </c>
      <c r="L25" s="11">
        <f t="shared" si="21"/>
        <v>0.25316455696202528</v>
      </c>
      <c r="M25" s="11">
        <f t="shared" si="22"/>
        <v>0.19047619047619047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-0.24894514767932507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0.22408963585434175</v>
      </c>
      <c r="Q25" s="11">
        <f>2*'OddsRatio_working_3-way'!K25*'OddsRatio_working_3-way'!L25*'OddsRatio_working_3-way'!M25</f>
        <v>5.6731553380846005E-2</v>
      </c>
      <c r="R25" s="11">
        <f t="shared" si="23"/>
        <v>0</v>
      </c>
      <c r="S25" s="11">
        <f t="shared" si="24"/>
        <v>-0.90015667283862633</v>
      </c>
      <c r="T25" s="11">
        <f t="shared" si="25"/>
        <v>-0.22788776527560159</v>
      </c>
      <c r="U25" s="11">
        <f>'OddsRatio_working_3-way'!S25-'OddsRatio_working_3-way'!R25^2/3</f>
        <v>-0.90015667283862633</v>
      </c>
      <c r="V25" s="11">
        <f>'OddsRatio_working_3-way'!S25*'OddsRatio_working_3-way'!R25/3-2*'OddsRatio_working_3-way'!R25^3/27-'OddsRatio_working_3-way'!T25</f>
        <v>0.22788776527560159</v>
      </c>
      <c r="W25" s="11">
        <f>'OddsRatio_working_3-way'!V25^2+4*'OddsRatio_working_3-way'!U25^3/27</f>
        <v>-5.6123578478718877E-2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0.16435967574273394</v>
      </c>
      <c r="Y25" s="11">
        <f>IF('OddsRatio_working_3-way'!W25&gt;=0,IF('OddsRatio_working_3-way'!V25+SQRT('OddsRatio_working_3-way'!W25)&gt;0,0,PI()),ACOS('OddsRatio_working_3-way'!V25/(2*'OddsRatio_working_3-way'!X25)))</f>
        <v>0.80479449587839735</v>
      </c>
      <c r="Z25" s="11">
        <f>'OddsRatio_working_3-way'!X25^(1/3)*COS('OddsRatio_working_3-way'!Y25/3)</f>
        <v>0.52817773131337609</v>
      </c>
      <c r="AA25" s="11">
        <f>'OddsRatio_working_3-way'!X25^(1/3)*COS(('OddsRatio_working_3-way'!Y25+2*PI())/3)</f>
        <v>-0.38982820444192234</v>
      </c>
      <c r="AB25" s="11">
        <f>'OddsRatio_working_3-way'!X25^(1/3)*COS(('OddsRatio_working_3-way'!Y25+4*PI())/3)</f>
        <v>-0.1383495268714538</v>
      </c>
      <c r="AC25" s="11">
        <f>'OddsRatio_working_3-way'!X25^(1/3)*SIN('OddsRatio_working_3-way'!Y25/3)</f>
        <v>0.14519128219076116</v>
      </c>
      <c r="AD25" s="11">
        <f>'OddsRatio_working_3-way'!X25^(1/3)*SIN(('OddsRatio_working_3-way'!Y25+2*PI())/3)</f>
        <v>0.38481969193523463</v>
      </c>
      <c r="AE25" s="11">
        <f>'OddsRatio_working_3-way'!X25^(1/3)*SIN(('OddsRatio_working_3-way'!Y25+4*PI())/3)</f>
        <v>-0.53001097412599574</v>
      </c>
      <c r="AF25" s="11">
        <f>-'OddsRatio_working_3-way'!U25/(3*'OddsRatio_working_3-way'!X25^(1/3))*COS(('OddsRatio_working_3-way'!Y25)/3)</f>
        <v>0.5281777313133762</v>
      </c>
      <c r="AG25" s="11">
        <f>-'OddsRatio_working_3-way'!U25/(3*'OddsRatio_working_3-way'!X25^(1/3))*COS(('OddsRatio_working_3-way'!Y25+2*PI())/3)</f>
        <v>-0.3898282044419224</v>
      </c>
      <c r="AH25" s="11">
        <f>-'OddsRatio_working_3-way'!U25/(3*'OddsRatio_working_3-way'!X25^(1/3))*COS(('OddsRatio_working_3-way'!Y25+4*PI())/3)</f>
        <v>-0.13834952687145383</v>
      </c>
      <c r="AI25" s="11">
        <f>'OddsRatio_working_3-way'!U25/(3*'OddsRatio_working_3-way'!X25^(1/3))*SIN(('OddsRatio_working_3-way'!Y25)/3)</f>
        <v>-0.14519128219076119</v>
      </c>
      <c r="AJ25" s="11">
        <f>'OddsRatio_working_3-way'!U25/(3*'OddsRatio_working_3-way'!X25^(1/3))*SIN(('OddsRatio_working_3-way'!Y25+2*PI())/3)</f>
        <v>-0.38481969193523474</v>
      </c>
      <c r="AK25" s="11">
        <f>'OddsRatio_working_3-way'!U25/(3*'OddsRatio_working_3-way'!X25^(1/3))*SIN(('OddsRatio_working_3-way'!Y25+4*PI())/3)</f>
        <v>0.53001097412599585</v>
      </c>
      <c r="AL25" s="11">
        <f>'OddsRatio_working_3-way'!Z25+'OddsRatio_working_3-way'!AF25</f>
        <v>1.0563554626267524</v>
      </c>
      <c r="AM25" s="11">
        <f>'OddsRatio_working_3-way'!AA25+'OddsRatio_working_3-way'!AG25</f>
        <v>-0.77965640888384469</v>
      </c>
      <c r="AN25" s="11">
        <f>'OddsRatio_working_3-way'!AB25+'OddsRatio_working_3-way'!AH25</f>
        <v>-0.2766990537429076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1.0563554626267524</v>
      </c>
      <c r="AS25" s="11">
        <f>IF(('OddsRatio_working_3-way'!X25=0),IF(Q25&gt;0,-Q25^(1/3),(-Q25)^(1/3)),'OddsRatio_working_3-way'!AM25-'OddsRatio_working_3-way'!R25/3)</f>
        <v>-0.77965640888384469</v>
      </c>
      <c r="AT25" s="11">
        <f>IF(('OddsRatio_working_3-way'!X25=0),IF(Q25&gt;0,-Q25^(1/3),(-Q25)^(1/3)),'OddsRatio_working_3-way'!AN25-'OddsRatio_working_3-way'!R25/3)</f>
        <v>-0.2766990537429076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1.87</v>
      </c>
      <c r="B26" s="4">
        <f>IF('True_Odds_Calculator_3-way'!B27="","",'True_Odds_Calculator_3-way'!B27)</f>
        <v>3.7</v>
      </c>
      <c r="C26" s="4">
        <f>IF('True_Odds_Calculator_3-way'!C27="","",'True_Odds_Calculator_3-way'!C27)</f>
        <v>4.45</v>
      </c>
      <c r="D26" s="9">
        <f t="shared" si="13"/>
        <v>0.52272819226766709</v>
      </c>
      <c r="E26" s="9">
        <f t="shared" si="14"/>
        <v>0.26085327224541566</v>
      </c>
      <c r="F26" s="9">
        <f t="shared" si="15"/>
        <v>0.21641853548691722</v>
      </c>
      <c r="G26" s="9">
        <f t="shared" si="16"/>
        <v>1.0494713942440255</v>
      </c>
      <c r="H26" s="9">
        <f t="shared" si="17"/>
        <v>1.9130401129923027</v>
      </c>
      <c r="I26" s="9">
        <f t="shared" si="18"/>
        <v>3.8335727644588689</v>
      </c>
      <c r="J26" s="9">
        <f t="shared" si="19"/>
        <v>4.6206763101418886</v>
      </c>
      <c r="K26" s="11">
        <f t="shared" si="20"/>
        <v>0.53475935828876997</v>
      </c>
      <c r="L26" s="11">
        <f t="shared" si="21"/>
        <v>0.27027027027027023</v>
      </c>
      <c r="M26" s="11">
        <f t="shared" si="22"/>
        <v>0.2247191011235955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-0.26320780914303721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0.22799943487319557</v>
      </c>
      <c r="Q26" s="11">
        <f>2*'OddsRatio_working_3-way'!K26*'OddsRatio_working_3-way'!L26*'OddsRatio_working_3-way'!M26</f>
        <v>6.4957103952477363E-2</v>
      </c>
      <c r="R26" s="11">
        <f t="shared" si="23"/>
        <v>0</v>
      </c>
      <c r="S26" s="11">
        <f t="shared" si="24"/>
        <v>-0.86623354989172052</v>
      </c>
      <c r="T26" s="11">
        <f t="shared" si="25"/>
        <v>-0.24679018515433629</v>
      </c>
      <c r="U26" s="11">
        <f>'OddsRatio_working_3-way'!S26-'OddsRatio_working_3-way'!R26^2/3</f>
        <v>-0.86623354989172052</v>
      </c>
      <c r="V26" s="11">
        <f>'OddsRatio_working_3-way'!S26*'OddsRatio_working_3-way'!R26/3-2*'OddsRatio_working_3-way'!R26^3/27-'OddsRatio_working_3-way'!T26</f>
        <v>0.24679018515433629</v>
      </c>
      <c r="W26" s="11">
        <f>'OddsRatio_working_3-way'!V26^2+4*'OddsRatio_working_3-way'!U26^3/27</f>
        <v>-3.5389048089246707E-2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0.15515673009714909</v>
      </c>
      <c r="Y26" s="11">
        <f>IF('OddsRatio_working_3-way'!W26&gt;=0,IF('OddsRatio_working_3-way'!V26+SQRT('OddsRatio_working_3-way'!W26)&gt;0,0,PI()),ACOS('OddsRatio_working_3-way'!V26/(2*'OddsRatio_working_3-way'!X26)))</f>
        <v>0.65130524969441905</v>
      </c>
      <c r="Z26" s="11">
        <f>'OddsRatio_working_3-way'!X26^(1/3)*COS('OddsRatio_working_3-way'!Y26/3)</f>
        <v>0.52473569712201273</v>
      </c>
      <c r="AA26" s="11">
        <f>'OddsRatio_working_3-way'!X26^(1/3)*COS(('OddsRatio_working_3-way'!Y26+2*PI())/3)</f>
        <v>-0.36260618253227989</v>
      </c>
      <c r="AB26" s="11">
        <f>'OddsRatio_working_3-way'!X26^(1/3)*COS(('OddsRatio_working_3-way'!Y26+4*PI())/3)</f>
        <v>-0.1621295145897331</v>
      </c>
      <c r="AC26" s="11">
        <f>'OddsRatio_working_3-way'!X26^(1/3)*SIN('OddsRatio_working_3-way'!Y26/3)</f>
        <v>0.11574525820286884</v>
      </c>
      <c r="AD26" s="11">
        <f>'OddsRatio_working_3-way'!X26^(1/3)*SIN(('OddsRatio_working_3-way'!Y26+2*PI())/3)</f>
        <v>0.39656181487876574</v>
      </c>
      <c r="AE26" s="11">
        <f>'OddsRatio_working_3-way'!X26^(1/3)*SIN(('OddsRatio_working_3-way'!Y26+4*PI())/3)</f>
        <v>-0.51230707308163437</v>
      </c>
      <c r="AF26" s="11">
        <f>-'OddsRatio_working_3-way'!U26/(3*'OddsRatio_working_3-way'!X26^(1/3))*COS(('OddsRatio_working_3-way'!Y26)/3)</f>
        <v>0.52473569712201262</v>
      </c>
      <c r="AG26" s="11">
        <f>-'OddsRatio_working_3-way'!U26/(3*'OddsRatio_working_3-way'!X26^(1/3))*COS(('OddsRatio_working_3-way'!Y26+2*PI())/3)</f>
        <v>-0.36260618253227983</v>
      </c>
      <c r="AH26" s="11">
        <f>-'OddsRatio_working_3-way'!U26/(3*'OddsRatio_working_3-way'!X26^(1/3))*COS(('OddsRatio_working_3-way'!Y26+4*PI())/3)</f>
        <v>-0.16212951458973307</v>
      </c>
      <c r="AI26" s="11">
        <f>'OddsRatio_working_3-way'!U26/(3*'OddsRatio_working_3-way'!X26^(1/3))*SIN(('OddsRatio_working_3-way'!Y26)/3)</f>
        <v>-0.11574525820286881</v>
      </c>
      <c r="AJ26" s="11">
        <f>'OddsRatio_working_3-way'!U26/(3*'OddsRatio_working_3-way'!X26^(1/3))*SIN(('OddsRatio_working_3-way'!Y26+2*PI())/3)</f>
        <v>-0.39656181487876568</v>
      </c>
      <c r="AK26" s="11">
        <f>'OddsRatio_working_3-way'!U26/(3*'OddsRatio_working_3-way'!X26^(1/3))*SIN(('OddsRatio_working_3-way'!Y26+4*PI())/3)</f>
        <v>0.51230707308163426</v>
      </c>
      <c r="AL26" s="11">
        <f>'OddsRatio_working_3-way'!Z26+'OddsRatio_working_3-way'!AF26</f>
        <v>1.0494713942440255</v>
      </c>
      <c r="AM26" s="11">
        <f>'OddsRatio_working_3-way'!AA26+'OddsRatio_working_3-way'!AG26</f>
        <v>-0.72521236506455966</v>
      </c>
      <c r="AN26" s="11">
        <f>'OddsRatio_working_3-way'!AB26+'OddsRatio_working_3-way'!AH26</f>
        <v>-0.32425902917946614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1.0494713942440255</v>
      </c>
      <c r="AS26" s="11">
        <f>IF(('OddsRatio_working_3-way'!X26=0),IF(Q26&gt;0,-Q26^(1/3),(-Q26)^(1/3)),'OddsRatio_working_3-way'!AM26-'OddsRatio_working_3-way'!R26/3)</f>
        <v>-0.72521236506455966</v>
      </c>
      <c r="AT26" s="11">
        <f>IF(('OddsRatio_working_3-way'!X26=0),IF(Q26&gt;0,-Q26^(1/3),(-Q26)^(1/3)),'OddsRatio_working_3-way'!AN26-'OddsRatio_working_3-way'!R26/3)</f>
        <v>-0.32425902917946614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2.8</v>
      </c>
      <c r="B27" s="4">
        <f>IF('True_Odds_Calculator_3-way'!B28="","",'True_Odds_Calculator_3-way'!B28)</f>
        <v>3.37</v>
      </c>
      <c r="C27" s="4">
        <f>IF('True_Odds_Calculator_3-way'!C28="","",'True_Odds_Calculator_3-way'!C28)</f>
        <v>2.68</v>
      </c>
      <c r="D27" s="9">
        <f t="shared" si="13"/>
        <v>0.34791131556231247</v>
      </c>
      <c r="E27" s="9">
        <f t="shared" si="14"/>
        <v>0.28836537874828633</v>
      </c>
      <c r="F27" s="9">
        <f t="shared" si="15"/>
        <v>0.36372330568940103</v>
      </c>
      <c r="G27" s="9">
        <f t="shared" si="16"/>
        <v>1.0412753916001516</v>
      </c>
      <c r="H27" s="9">
        <f t="shared" si="17"/>
        <v>2.8742957048802729</v>
      </c>
      <c r="I27" s="9">
        <f t="shared" si="18"/>
        <v>3.46782267809236</v>
      </c>
      <c r="J27" s="9">
        <f t="shared" si="19"/>
        <v>2.7493426578882549</v>
      </c>
      <c r="K27" s="11">
        <f t="shared" si="20"/>
        <v>0.35714285714285715</v>
      </c>
      <c r="L27" s="11">
        <f t="shared" si="21"/>
        <v>0.29673590504451036</v>
      </c>
      <c r="M27" s="11">
        <f t="shared" si="22"/>
        <v>0.37313432835820892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-0.283404933788033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0.23133062959893202</v>
      </c>
      <c r="Q27" s="11">
        <f>2*'OddsRatio_working_3-way'!K27*'OddsRatio_working_3-way'!L27*'OddsRatio_working_3-way'!M27</f>
        <v>7.9087394734677602E-2</v>
      </c>
      <c r="R27" s="11">
        <f t="shared" si="23"/>
        <v>0</v>
      </c>
      <c r="S27" s="11">
        <f t="shared" si="24"/>
        <v>-0.81625477195097496</v>
      </c>
      <c r="T27" s="11">
        <f t="shared" si="25"/>
        <v>-0.27906146049605973</v>
      </c>
      <c r="U27" s="11">
        <f>'OddsRatio_working_3-way'!S27-'OddsRatio_working_3-way'!R27^2/3</f>
        <v>-0.81625477195097496</v>
      </c>
      <c r="V27" s="11">
        <f>'OddsRatio_working_3-way'!S27*'OddsRatio_working_3-way'!R27/3-2*'OddsRatio_working_3-way'!R27^3/27-'OddsRatio_working_3-way'!T27</f>
        <v>0.27906146049605973</v>
      </c>
      <c r="W27" s="11">
        <f>'OddsRatio_working_3-way'!V27^2+4*'OddsRatio_working_3-way'!U27^3/27</f>
        <v>-2.6947130005786357E-3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0.14192428591926448</v>
      </c>
      <c r="Y27" s="11">
        <f>IF('OddsRatio_working_3-way'!W27&gt;=0,IF('OddsRatio_working_3-way'!V27+SQRT('OddsRatio_working_3-way'!W27)&gt;0,0,PI()),ACOS('OddsRatio_working_3-way'!V27/(2*'OddsRatio_working_3-way'!X27)))</f>
        <v>0.18391648870307287</v>
      </c>
      <c r="Z27" s="11">
        <f>'OddsRatio_working_3-way'!X27^(1/3)*COS('OddsRatio_working_3-way'!Y27/3)</f>
        <v>0.52063769580007591</v>
      </c>
      <c r="AA27" s="11">
        <f>'OddsRatio_working_3-way'!X27^(1/3)*COS(('OddsRatio_working_3-way'!Y27+2*PI())/3)</f>
        <v>-0.28799528682802311</v>
      </c>
      <c r="AB27" s="11">
        <f>'OddsRatio_working_3-way'!X27^(1/3)*COS(('OddsRatio_working_3-way'!Y27+4*PI())/3)</f>
        <v>-0.23264240897205288</v>
      </c>
      <c r="AC27" s="11">
        <f>'OddsRatio_working_3-way'!X27^(1/3)*SIN('OddsRatio_working_3-way'!Y27/3)</f>
        <v>3.1957998930565126E-2</v>
      </c>
      <c r="AD27" s="11">
        <f>'OddsRatio_working_3-way'!X27^(1/3)*SIN(('OddsRatio_working_3-way'!Y27+2*PI())/3)</f>
        <v>0.43490647126537801</v>
      </c>
      <c r="AE27" s="11">
        <f>'OddsRatio_working_3-way'!X27^(1/3)*SIN(('OddsRatio_working_3-way'!Y27+4*PI())/3)</f>
        <v>-0.46686447019594296</v>
      </c>
      <c r="AF27" s="11">
        <f>-'OddsRatio_working_3-way'!U27/(3*'OddsRatio_working_3-way'!X27^(1/3))*COS(('OddsRatio_working_3-way'!Y27)/3)</f>
        <v>0.52063769580007579</v>
      </c>
      <c r="AG27" s="11">
        <f>-'OddsRatio_working_3-way'!U27/(3*'OddsRatio_working_3-way'!X27^(1/3))*COS(('OddsRatio_working_3-way'!Y27+2*PI())/3)</f>
        <v>-0.28799528682802306</v>
      </c>
      <c r="AH27" s="11">
        <f>-'OddsRatio_working_3-way'!U27/(3*'OddsRatio_working_3-way'!X27^(1/3))*COS(('OddsRatio_working_3-way'!Y27+4*PI())/3)</f>
        <v>-0.23264240897205282</v>
      </c>
      <c r="AI27" s="11">
        <f>'OddsRatio_working_3-way'!U27/(3*'OddsRatio_working_3-way'!X27^(1/3))*SIN(('OddsRatio_working_3-way'!Y27)/3)</f>
        <v>-3.1957998930565119E-2</v>
      </c>
      <c r="AJ27" s="11">
        <f>'OddsRatio_working_3-way'!U27/(3*'OddsRatio_working_3-way'!X27^(1/3))*SIN(('OddsRatio_working_3-way'!Y27+2*PI())/3)</f>
        <v>-0.43490647126537796</v>
      </c>
      <c r="AK27" s="11">
        <f>'OddsRatio_working_3-way'!U27/(3*'OddsRatio_working_3-way'!X27^(1/3))*SIN(('OddsRatio_working_3-way'!Y27+4*PI())/3)</f>
        <v>0.46686447019594285</v>
      </c>
      <c r="AL27" s="11">
        <f>'OddsRatio_working_3-way'!Z27+'OddsRatio_working_3-way'!AF27</f>
        <v>1.0412753916001516</v>
      </c>
      <c r="AM27" s="11">
        <f>'OddsRatio_working_3-way'!AA27+'OddsRatio_working_3-way'!AG27</f>
        <v>-0.57599057365604622</v>
      </c>
      <c r="AN27" s="11">
        <f>'OddsRatio_working_3-way'!AB27+'OddsRatio_working_3-way'!AH27</f>
        <v>-0.4652848179441057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1.0412753916001516</v>
      </c>
      <c r="AS27" s="11">
        <f>IF(('OddsRatio_working_3-way'!X27=0),IF(Q27&gt;0,-Q27^(1/3),(-Q27)^(1/3)),'OddsRatio_working_3-way'!AM27-'OddsRatio_working_3-way'!R27/3)</f>
        <v>-0.57599057365604622</v>
      </c>
      <c r="AT27" s="11">
        <f>IF(('OddsRatio_working_3-way'!X27=0),IF(Q27&gt;0,-Q27^(1/3),(-Q27)^(1/3)),'OddsRatio_working_3-way'!AN27-'OddsRatio_working_3-way'!R27/3)</f>
        <v>-0.4652848179441057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4.42</v>
      </c>
      <c r="B28" s="4">
        <f>IF('True_Odds_Calculator_3-way'!B29="","",'True_Odds_Calculator_3-way'!B29)</f>
        <v>3.44</v>
      </c>
      <c r="C28" s="4">
        <f>IF('True_Odds_Calculator_3-way'!C29="","",'True_Odds_Calculator_3-way'!C29)</f>
        <v>1.95</v>
      </c>
      <c r="D28" s="9">
        <f t="shared" si="13"/>
        <v>0.21804080129775924</v>
      </c>
      <c r="E28" s="9">
        <f t="shared" si="14"/>
        <v>0.28100582759678844</v>
      </c>
      <c r="F28" s="9">
        <f t="shared" si="15"/>
        <v>0.50095337110545246</v>
      </c>
      <c r="G28" s="9">
        <f t="shared" si="16"/>
        <v>1.0486250242860415</v>
      </c>
      <c r="H28" s="9">
        <f t="shared" si="17"/>
        <v>4.5862975830582622</v>
      </c>
      <c r="I28" s="9">
        <f t="shared" si="18"/>
        <v>3.5586450592579411</v>
      </c>
      <c r="J28" s="9">
        <f t="shared" si="19"/>
        <v>1.9961937730717385</v>
      </c>
      <c r="K28" s="11">
        <f t="shared" si="20"/>
        <v>0.22624434389140272</v>
      </c>
      <c r="L28" s="11">
        <f t="shared" si="21"/>
        <v>0.29069767441860467</v>
      </c>
      <c r="M28" s="11">
        <f t="shared" si="22"/>
        <v>0.51282051282051289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-0.26737710358672151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0.22968455305611996</v>
      </c>
      <c r="Q28" s="11">
        <f>2*'OddsRatio_working_3-way'!K28*'OddsRatio_working_3-way'!L28*'OddsRatio_working_3-way'!M28</f>
        <v>6.745508166112188E-2</v>
      </c>
      <c r="R28" s="11">
        <f t="shared" si="23"/>
        <v>0</v>
      </c>
      <c r="S28" s="11">
        <f t="shared" si="24"/>
        <v>-0.85902850309553047</v>
      </c>
      <c r="T28" s="11">
        <f t="shared" si="25"/>
        <v>-0.25228443556403246</v>
      </c>
      <c r="U28" s="11">
        <f>'OddsRatio_working_3-way'!S28-'OddsRatio_working_3-way'!R28^2/3</f>
        <v>-0.85902850309553047</v>
      </c>
      <c r="V28" s="11">
        <f>'OddsRatio_working_3-way'!S28*'OddsRatio_working_3-way'!R28/3-2*'OddsRatio_working_3-way'!R28^3/27-'OddsRatio_working_3-way'!T28</f>
        <v>0.25228443556403246</v>
      </c>
      <c r="W28" s="11">
        <f>'OddsRatio_working_3-way'!V28^2+4*'OddsRatio_working_3-way'!U28^3/27</f>
        <v>-3.0264100871625774E-2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0.15322494680981963</v>
      </c>
      <c r="Y28" s="11">
        <f>IF('OddsRatio_working_3-way'!W28&gt;=0,IF('OddsRatio_working_3-way'!V28+SQRT('OddsRatio_working_3-way'!W28)&gt;0,0,PI()),ACOS('OddsRatio_working_3-way'!V28/(2*'OddsRatio_working_3-way'!X28)))</f>
        <v>0.60368630725863559</v>
      </c>
      <c r="Z28" s="11">
        <f>'OddsRatio_working_3-way'!X28^(1/3)*COS('OddsRatio_working_3-way'!Y28/3)</f>
        <v>0.52431251214302088</v>
      </c>
      <c r="AA28" s="11">
        <f>'OddsRatio_working_3-way'!X28^(1/3)*COS(('OddsRatio_working_3-way'!Y28+2*PI())/3)</f>
        <v>-0.35478140374528527</v>
      </c>
      <c r="AB28" s="11">
        <f>'OddsRatio_working_3-way'!X28^(1/3)*COS(('OddsRatio_working_3-way'!Y28+4*PI())/3)</f>
        <v>-0.16953110839773569</v>
      </c>
      <c r="AC28" s="11">
        <f>'OddsRatio_working_3-way'!X28^(1/3)*SIN('OddsRatio_working_3-way'!Y28/3)</f>
        <v>0.10695430788636553</v>
      </c>
      <c r="AD28" s="11">
        <f>'OddsRatio_working_3-way'!X28^(1/3)*SIN(('OddsRatio_working_3-way'!Y28+2*PI())/3)</f>
        <v>0.40059080109471029</v>
      </c>
      <c r="AE28" s="11">
        <f>'OddsRatio_working_3-way'!X28^(1/3)*SIN(('OddsRatio_working_3-way'!Y28+4*PI())/3)</f>
        <v>-0.50754510898107574</v>
      </c>
      <c r="AF28" s="11">
        <f>-'OddsRatio_working_3-way'!U28/(3*'OddsRatio_working_3-way'!X28^(1/3))*COS(('OddsRatio_working_3-way'!Y28)/3)</f>
        <v>0.52431251214302077</v>
      </c>
      <c r="AG28" s="11">
        <f>-'OddsRatio_working_3-way'!U28/(3*'OddsRatio_working_3-way'!X28^(1/3))*COS(('OddsRatio_working_3-way'!Y28+2*PI())/3)</f>
        <v>-0.35478140374528522</v>
      </c>
      <c r="AH28" s="11">
        <f>-'OddsRatio_working_3-way'!U28/(3*'OddsRatio_working_3-way'!X28^(1/3))*COS(('OddsRatio_working_3-way'!Y28+4*PI())/3)</f>
        <v>-0.16953110839773566</v>
      </c>
      <c r="AI28" s="11">
        <f>'OddsRatio_working_3-way'!U28/(3*'OddsRatio_working_3-way'!X28^(1/3))*SIN(('OddsRatio_working_3-way'!Y28)/3)</f>
        <v>-0.10695430788636552</v>
      </c>
      <c r="AJ28" s="11">
        <f>'OddsRatio_working_3-way'!U28/(3*'OddsRatio_working_3-way'!X28^(1/3))*SIN(('OddsRatio_working_3-way'!Y28+2*PI())/3)</f>
        <v>-0.40059080109471018</v>
      </c>
      <c r="AK28" s="11">
        <f>'OddsRatio_working_3-way'!U28/(3*'OddsRatio_working_3-way'!X28^(1/3))*SIN(('OddsRatio_working_3-way'!Y28+4*PI())/3)</f>
        <v>0.50754510898107563</v>
      </c>
      <c r="AL28" s="11">
        <f>'OddsRatio_working_3-way'!Z28+'OddsRatio_working_3-way'!AF28</f>
        <v>1.0486250242860415</v>
      </c>
      <c r="AM28" s="11">
        <f>'OddsRatio_working_3-way'!AA28+'OddsRatio_working_3-way'!AG28</f>
        <v>-0.70956280749057044</v>
      </c>
      <c r="AN28" s="11">
        <f>'OddsRatio_working_3-way'!AB28+'OddsRatio_working_3-way'!AH28</f>
        <v>-0.33906221679547133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1.0486250242860415</v>
      </c>
      <c r="AS28" s="11">
        <f>IF(('OddsRatio_working_3-way'!X28=0),IF(Q28&gt;0,-Q28^(1/3),(-Q28)^(1/3)),'OddsRatio_working_3-way'!AM28-'OddsRatio_working_3-way'!R28/3)</f>
        <v>-0.70956280749057044</v>
      </c>
      <c r="AT28" s="11">
        <f>IF(('OddsRatio_working_3-way'!X28=0),IF(Q28&gt;0,-Q28^(1/3),(-Q28)^(1/3)),'OddsRatio_working_3-way'!AN28-'OddsRatio_working_3-way'!R28/3)</f>
        <v>-0.33906221679547133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2.68</v>
      </c>
      <c r="B29" s="4">
        <f>IF('True_Odds_Calculator_3-way'!B30="","",'True_Odds_Calculator_3-way'!B30)</f>
        <v>3.01</v>
      </c>
      <c r="C29" s="4">
        <f>IF('True_Odds_Calculator_3-way'!C30="","",'True_Odds_Calculator_3-way'!C30)</f>
        <v>3.11</v>
      </c>
      <c r="D29" s="9">
        <f t="shared" si="13"/>
        <v>0.36378518367811741</v>
      </c>
      <c r="E29" s="9">
        <f t="shared" si="14"/>
        <v>0.32337301038426286</v>
      </c>
      <c r="F29" s="9">
        <f t="shared" si="15"/>
        <v>0.31284180593762001</v>
      </c>
      <c r="G29" s="9">
        <f t="shared" si="16"/>
        <v>1.0409970290729893</v>
      </c>
      <c r="H29" s="9">
        <f t="shared" si="17"/>
        <v>2.7488750088426226</v>
      </c>
      <c r="I29" s="9">
        <f t="shared" si="18"/>
        <v>3.0924040284367083</v>
      </c>
      <c r="J29" s="9">
        <f t="shared" si="19"/>
        <v>3.1965037313440066</v>
      </c>
      <c r="K29" s="11">
        <f t="shared" si="20"/>
        <v>0.37313432835820892</v>
      </c>
      <c r="L29" s="11">
        <f t="shared" si="21"/>
        <v>0.33222591362126247</v>
      </c>
      <c r="M29" s="11">
        <f t="shared" si="22"/>
        <v>0.32154340836012862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-0.28400508487250453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0.23118854669618016</v>
      </c>
      <c r="Q29" s="11">
        <f>2*'OddsRatio_working_3-way'!K29*'OddsRatio_working_3-way'!L29*'OddsRatio_working_3-way'!M29</f>
        <v>7.972018851592419E-2</v>
      </c>
      <c r="R29" s="11">
        <f t="shared" si="23"/>
        <v>0</v>
      </c>
      <c r="S29" s="11">
        <f t="shared" si="24"/>
        <v>-0.81402960373038835</v>
      </c>
      <c r="T29" s="11">
        <f t="shared" si="25"/>
        <v>-0.28069986335530628</v>
      </c>
      <c r="U29" s="11">
        <f>'OddsRatio_working_3-way'!S29-'OddsRatio_working_3-way'!R29^2/3</f>
        <v>-0.81402960373038835</v>
      </c>
      <c r="V29" s="11">
        <f>'OddsRatio_working_3-way'!S29*'OddsRatio_working_3-way'!R29/3-2*'OddsRatio_working_3-way'!R29^3/27-'OddsRatio_working_3-way'!T29</f>
        <v>0.28069986335530628</v>
      </c>
      <c r="W29" s="11">
        <f>'OddsRatio_working_3-way'!V29^2+4*'OddsRatio_working_3-way'!U29^3/27</f>
        <v>-1.120474427893009E-3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0.14134433815648634</v>
      </c>
      <c r="Y29" s="11">
        <f>IF('OddsRatio_working_3-way'!W29&gt;=0,IF('OddsRatio_working_3-way'!V29+SQRT('OddsRatio_working_3-way'!W29)&gt;0,0,PI()),ACOS('OddsRatio_working_3-way'!V29/(2*'OddsRatio_working_3-way'!X29)))</f>
        <v>0.11868961166011482</v>
      </c>
      <c r="Z29" s="11">
        <f>'OddsRatio_working_3-way'!X29^(1/3)*COS('OddsRatio_working_3-way'!Y29/3)</f>
        <v>0.52049851453649476</v>
      </c>
      <c r="AA29" s="11">
        <f>'OddsRatio_working_3-way'!X29^(1/3)*COS(('OddsRatio_working_3-way'!Y29+2*PI())/3)</f>
        <v>-0.2780922728926849</v>
      </c>
      <c r="AB29" s="11">
        <f>'OddsRatio_working_3-way'!X29^(1/3)*COS(('OddsRatio_working_3-way'!Y29+4*PI())/3)</f>
        <v>-0.24240624164380997</v>
      </c>
      <c r="AC29" s="11">
        <f>'OddsRatio_working_3-way'!X29^(1/3)*SIN('OddsRatio_working_3-way'!Y29/3)</f>
        <v>2.0603339747847449E-2</v>
      </c>
      <c r="AD29" s="11">
        <f>'OddsRatio_working_3-way'!X29^(1/3)*SIN(('OddsRatio_working_3-way'!Y29+2*PI())/3)</f>
        <v>0.44046326634674465</v>
      </c>
      <c r="AE29" s="11">
        <f>'OddsRatio_working_3-way'!X29^(1/3)*SIN(('OddsRatio_working_3-way'!Y29+4*PI())/3)</f>
        <v>-0.46106660609459205</v>
      </c>
      <c r="AF29" s="11">
        <f>-'OddsRatio_working_3-way'!U29/(3*'OddsRatio_working_3-way'!X29^(1/3))*COS(('OddsRatio_working_3-way'!Y29)/3)</f>
        <v>0.52049851453649465</v>
      </c>
      <c r="AG29" s="11">
        <f>-'OddsRatio_working_3-way'!U29/(3*'OddsRatio_working_3-way'!X29^(1/3))*COS(('OddsRatio_working_3-way'!Y29+2*PI())/3)</f>
        <v>-0.27809227289268484</v>
      </c>
      <c r="AH29" s="11">
        <f>-'OddsRatio_working_3-way'!U29/(3*'OddsRatio_working_3-way'!X29^(1/3))*COS(('OddsRatio_working_3-way'!Y29+4*PI())/3)</f>
        <v>-0.24240624164380992</v>
      </c>
      <c r="AI29" s="11">
        <f>'OddsRatio_working_3-way'!U29/(3*'OddsRatio_working_3-way'!X29^(1/3))*SIN(('OddsRatio_working_3-way'!Y29)/3)</f>
        <v>-2.0603339747847445E-2</v>
      </c>
      <c r="AJ29" s="11">
        <f>'OddsRatio_working_3-way'!U29/(3*'OddsRatio_working_3-way'!X29^(1/3))*SIN(('OddsRatio_working_3-way'!Y29+2*PI())/3)</f>
        <v>-0.44046326634674454</v>
      </c>
      <c r="AK29" s="11">
        <f>'OddsRatio_working_3-way'!U29/(3*'OddsRatio_working_3-way'!X29^(1/3))*SIN(('OddsRatio_working_3-way'!Y29+4*PI())/3)</f>
        <v>0.46106660609459194</v>
      </c>
      <c r="AL29" s="11">
        <f>'OddsRatio_working_3-way'!Z29+'OddsRatio_working_3-way'!AF29</f>
        <v>1.0409970290729893</v>
      </c>
      <c r="AM29" s="11">
        <f>'OddsRatio_working_3-way'!AA29+'OddsRatio_working_3-way'!AG29</f>
        <v>-0.5561845457853698</v>
      </c>
      <c r="AN29" s="11">
        <f>'OddsRatio_working_3-way'!AB29+'OddsRatio_working_3-way'!AH29</f>
        <v>-0.48481248328761989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1.0409970290729893</v>
      </c>
      <c r="AS29" s="11">
        <f>IF(('OddsRatio_working_3-way'!X29=0),IF(Q29&gt;0,-Q29^(1/3),(-Q29)^(1/3)),'OddsRatio_working_3-way'!AM29-'OddsRatio_working_3-way'!R29/3)</f>
        <v>-0.5561845457853698</v>
      </c>
      <c r="AT29" s="11">
        <f>IF(('OddsRatio_working_3-way'!X29=0),IF(Q29&gt;0,-Q29^(1/3),(-Q29)^(1/3)),'OddsRatio_working_3-way'!AN29-'OddsRatio_working_3-way'!R29/3)</f>
        <v>-0.48481248328761989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</v>
      </c>
      <c r="B30" s="4">
        <f>IF('True_Odds_Calculator_3-way'!B31="","",'True_Odds_Calculator_3-way'!B31)</f>
        <v>4.01</v>
      </c>
      <c r="C30" s="4">
        <f>IF('True_Odds_Calculator_3-way'!C31="","",'True_Odds_Calculator_3-way'!C31)</f>
        <v>6.43</v>
      </c>
      <c r="D30" s="9">
        <f t="shared" si="13"/>
        <v>0.61216225020169657</v>
      </c>
      <c r="E30" s="9">
        <f t="shared" si="14"/>
        <v>0.23933015459306878</v>
      </c>
      <c r="F30" s="9">
        <f t="shared" si="15"/>
        <v>0.14850759520523465</v>
      </c>
      <c r="G30" s="9">
        <f t="shared" si="16"/>
        <v>1.055923081586398</v>
      </c>
      <c r="H30" s="9">
        <f t="shared" si="17"/>
        <v>1.6335538489518389</v>
      </c>
      <c r="I30" s="9">
        <f t="shared" si="18"/>
        <v>4.178328475575058</v>
      </c>
      <c r="J30" s="9">
        <f t="shared" si="19"/>
        <v>6.7336623330141405</v>
      </c>
      <c r="K30" s="11">
        <f t="shared" si="20"/>
        <v>0.625</v>
      </c>
      <c r="L30" s="11">
        <f t="shared" si="21"/>
        <v>0.24937655860349128</v>
      </c>
      <c r="M30" s="11">
        <f t="shared" si="22"/>
        <v>0.15552099533437014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-0.23770715125095498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0.21912559192997291</v>
      </c>
      <c r="Q30" s="11">
        <f>2*'OddsRatio_working_3-way'!K30*'OddsRatio_working_3-way'!L30*'OddsRatio_working_3-way'!M30</f>
        <v>4.8479113258843562E-2</v>
      </c>
      <c r="R30" s="11">
        <f t="shared" si="23"/>
        <v>0</v>
      </c>
      <c r="S30" s="11">
        <f t="shared" si="24"/>
        <v>-0.92183003656728468</v>
      </c>
      <c r="T30" s="11">
        <f t="shared" si="25"/>
        <v>-0.20394469835559395</v>
      </c>
      <c r="U30" s="11">
        <f>'OddsRatio_working_3-way'!S30-'OddsRatio_working_3-way'!R30^2/3</f>
        <v>-0.92183003656728468</v>
      </c>
      <c r="V30" s="11">
        <f>'OddsRatio_working_3-way'!S30*'OddsRatio_working_3-way'!R30/3-2*'OddsRatio_working_3-way'!R30^3/27-'OddsRatio_working_3-way'!T30</f>
        <v>0.20394469835559395</v>
      </c>
      <c r="W30" s="11">
        <f>'OddsRatio_working_3-way'!V30^2+4*'OddsRatio_working_3-way'!U30^3/27</f>
        <v>-7.4457534577667336E-2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0.17033127616869248</v>
      </c>
      <c r="Y30" s="11">
        <f>IF('OddsRatio_working_3-way'!W30&gt;=0,IF('OddsRatio_working_3-way'!V30+SQRT('OddsRatio_working_3-way'!W30)&gt;0,0,PI()),ACOS('OddsRatio_working_3-way'!V30/(2*'OddsRatio_working_3-way'!X30)))</f>
        <v>0.9289557741887875</v>
      </c>
      <c r="Z30" s="11">
        <f>'OddsRatio_working_3-way'!X30^(1/3)*COS('OddsRatio_working_3-way'!Y30/3)</f>
        <v>0.52796154079319901</v>
      </c>
      <c r="AA30" s="11">
        <f>'OddsRatio_working_3-way'!X30^(1/3)*COS(('OddsRatio_working_3-way'!Y30+2*PI())/3)</f>
        <v>-0.41026804846367743</v>
      </c>
      <c r="AB30" s="11">
        <f>'OddsRatio_working_3-way'!X30^(1/3)*COS(('OddsRatio_working_3-way'!Y30+4*PI())/3)</f>
        <v>-0.11769349232952146</v>
      </c>
      <c r="AC30" s="11">
        <f>'OddsRatio_working_3-way'!X30^(1/3)*SIN('OddsRatio_working_3-way'!Y30/3)</f>
        <v>0.16891799874209013</v>
      </c>
      <c r="AD30" s="11">
        <f>'OddsRatio_working_3-way'!X30^(1/3)*SIN(('OddsRatio_working_3-way'!Y30+2*PI())/3)</f>
        <v>0.37276910717703948</v>
      </c>
      <c r="AE30" s="11">
        <f>'OddsRatio_working_3-way'!X30^(1/3)*SIN(('OddsRatio_working_3-way'!Y30+4*PI())/3)</f>
        <v>-0.54168710591912961</v>
      </c>
      <c r="AF30" s="11">
        <f>-'OddsRatio_working_3-way'!U30/(3*'OddsRatio_working_3-way'!X30^(1/3))*COS(('OddsRatio_working_3-way'!Y30)/3)</f>
        <v>0.52796154079319912</v>
      </c>
      <c r="AG30" s="11">
        <f>-'OddsRatio_working_3-way'!U30/(3*'OddsRatio_working_3-way'!X30^(1/3))*COS(('OddsRatio_working_3-way'!Y30+2*PI())/3)</f>
        <v>-0.41026804846367748</v>
      </c>
      <c r="AH30" s="11">
        <f>-'OddsRatio_working_3-way'!U30/(3*'OddsRatio_working_3-way'!X30^(1/3))*COS(('OddsRatio_working_3-way'!Y30+4*PI())/3)</f>
        <v>-0.11769349232952149</v>
      </c>
      <c r="AI30" s="11">
        <f>'OddsRatio_working_3-way'!U30/(3*'OddsRatio_working_3-way'!X30^(1/3))*SIN(('OddsRatio_working_3-way'!Y30)/3)</f>
        <v>-0.16891799874209015</v>
      </c>
      <c r="AJ30" s="11">
        <f>'OddsRatio_working_3-way'!U30/(3*'OddsRatio_working_3-way'!X30^(1/3))*SIN(('OddsRatio_working_3-way'!Y30+2*PI())/3)</f>
        <v>-0.37276910717703959</v>
      </c>
      <c r="AK30" s="11">
        <f>'OddsRatio_working_3-way'!U30/(3*'OddsRatio_working_3-way'!X30^(1/3))*SIN(('OddsRatio_working_3-way'!Y30+4*PI())/3)</f>
        <v>0.54168710591912972</v>
      </c>
      <c r="AL30" s="11">
        <f>'OddsRatio_working_3-way'!Z30+'OddsRatio_working_3-way'!AF30</f>
        <v>1.055923081586398</v>
      </c>
      <c r="AM30" s="11">
        <f>'OddsRatio_working_3-way'!AA30+'OddsRatio_working_3-way'!AG30</f>
        <v>-0.82053609692735496</v>
      </c>
      <c r="AN30" s="11">
        <f>'OddsRatio_working_3-way'!AB30+'OddsRatio_working_3-way'!AH30</f>
        <v>-0.23538698465904295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1.055923081586398</v>
      </c>
      <c r="AS30" s="11">
        <f>IF(('OddsRatio_working_3-way'!X30=0),IF(Q30&gt;0,-Q30^(1/3),(-Q30)^(1/3)),'OddsRatio_working_3-way'!AM30-'OddsRatio_working_3-way'!R30/3)</f>
        <v>-0.82053609692735496</v>
      </c>
      <c r="AT30" s="11">
        <f>IF(('OddsRatio_working_3-way'!X30=0),IF(Q30&gt;0,-Q30^(1/3),(-Q30)^(1/3)),'OddsRatio_working_3-way'!AN30-'OddsRatio_working_3-way'!R30/3)</f>
        <v>-0.23538698465904295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2.78</v>
      </c>
      <c r="B31" s="4">
        <f>IF('True_Odds_Calculator_3-way'!B32="","",'True_Odds_Calculator_3-way'!B32)</f>
        <v>3.07</v>
      </c>
      <c r="C31" s="4">
        <f>IF('True_Odds_Calculator_3-way'!C32="","",'True_Odds_Calculator_3-way'!C32)</f>
        <v>2.83</v>
      </c>
      <c r="D31" s="9">
        <f t="shared" si="13"/>
        <v>0.34652979682199114</v>
      </c>
      <c r="E31" s="9">
        <f t="shared" si="14"/>
        <v>0.31318661935210901</v>
      </c>
      <c r="F31" s="9">
        <f t="shared" si="15"/>
        <v>0.34028358382589979</v>
      </c>
      <c r="G31" s="9">
        <f t="shared" si="16"/>
        <v>1.0594127692333009</v>
      </c>
      <c r="H31" s="9">
        <f t="shared" si="17"/>
        <v>2.8857547292352752</v>
      </c>
      <c r="I31" s="9">
        <f t="shared" si="18"/>
        <v>3.1929844323129317</v>
      </c>
      <c r="J31" s="9">
        <f t="shared" si="19"/>
        <v>2.9387253676969403</v>
      </c>
      <c r="K31" s="11">
        <f t="shared" si="20"/>
        <v>0.35971223021582738</v>
      </c>
      <c r="L31" s="11">
        <f t="shared" si="21"/>
        <v>0.32573289902280134</v>
      </c>
      <c r="M31" s="11">
        <f t="shared" si="22"/>
        <v>0.35335689045936397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-0.27917198244949093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0.23516827242157656</v>
      </c>
      <c r="Q31" s="11">
        <f>2*'OddsRatio_working_3-way'!K31*'OddsRatio_working_3-way'!L31*'OddsRatio_working_3-way'!M31</f>
        <v>8.2805729725907259E-2</v>
      </c>
      <c r="R31" s="11">
        <f t="shared" si="23"/>
        <v>0</v>
      </c>
      <c r="S31" s="11">
        <f t="shared" si="24"/>
        <v>-0.84237777143028414</v>
      </c>
      <c r="T31" s="11">
        <f t="shared" si="25"/>
        <v>-0.29661189134869165</v>
      </c>
      <c r="U31" s="11">
        <f>'OddsRatio_working_3-way'!S31-'OddsRatio_working_3-way'!R31^2/3</f>
        <v>-0.84237777143028414</v>
      </c>
      <c r="V31" s="11">
        <f>'OddsRatio_working_3-way'!S31*'OddsRatio_working_3-way'!R31/3-2*'OddsRatio_working_3-way'!R31^3/27-'OddsRatio_working_3-way'!T31</f>
        <v>0.29661189134869165</v>
      </c>
      <c r="W31" s="11">
        <f>'OddsRatio_working_3-way'!V31^2+4*'OddsRatio_working_3-way'!U31^3/27</f>
        <v>-5.7716777357988414E-4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0.1487916175923798</v>
      </c>
      <c r="Y31" s="11">
        <f>IF('OddsRatio_working_3-way'!W31&gt;=0,IF('OddsRatio_working_3-way'!V31+SQRT('OddsRatio_working_3-way'!W31)&gt;0,0,PI()),ACOS('OddsRatio_working_3-way'!V31/(2*'OddsRatio_working_3-way'!X31)))</f>
        <v>8.0819370690859094E-2</v>
      </c>
      <c r="Z31" s="11">
        <f>'OddsRatio_working_3-way'!X31^(1/3)*COS('OddsRatio_working_3-way'!Y31/3)</f>
        <v>0.52970638461665043</v>
      </c>
      <c r="AA31" s="11">
        <f>'OddsRatio_working_3-way'!X31^(1/3)*COS(('OddsRatio_working_3-way'!Y31+2*PI())/3)</f>
        <v>-0.2772145203048994</v>
      </c>
      <c r="AB31" s="11">
        <f>'OddsRatio_working_3-way'!X31^(1/3)*COS(('OddsRatio_working_3-way'!Y31+4*PI())/3)</f>
        <v>-0.25249186431175097</v>
      </c>
      <c r="AC31" s="11">
        <f>'OddsRatio_working_3-way'!X31^(1/3)*SIN('OddsRatio_working_3-way'!Y31/3)</f>
        <v>1.427363209272668E-2</v>
      </c>
      <c r="AD31" s="11">
        <f>'OddsRatio_working_3-way'!X31^(1/3)*SIN(('OddsRatio_working_3-way'!Y31+2*PI())/3)</f>
        <v>0.45160236957846656</v>
      </c>
      <c r="AE31" s="11">
        <f>'OddsRatio_working_3-way'!X31^(1/3)*SIN(('OddsRatio_working_3-way'!Y31+4*PI())/3)</f>
        <v>-0.46587600167119331</v>
      </c>
      <c r="AF31" s="11">
        <f>-'OddsRatio_working_3-way'!U31/(3*'OddsRatio_working_3-way'!X31^(1/3))*COS(('OddsRatio_working_3-way'!Y31)/3)</f>
        <v>0.52970638461665043</v>
      </c>
      <c r="AG31" s="11">
        <f>-'OddsRatio_working_3-way'!U31/(3*'OddsRatio_working_3-way'!X31^(1/3))*COS(('OddsRatio_working_3-way'!Y31+2*PI())/3)</f>
        <v>-0.2772145203048994</v>
      </c>
      <c r="AH31" s="11">
        <f>-'OddsRatio_working_3-way'!U31/(3*'OddsRatio_working_3-way'!X31^(1/3))*COS(('OddsRatio_working_3-way'!Y31+4*PI())/3)</f>
        <v>-0.25249186431175097</v>
      </c>
      <c r="AI31" s="11">
        <f>'OddsRatio_working_3-way'!U31/(3*'OddsRatio_working_3-way'!X31^(1/3))*SIN(('OddsRatio_working_3-way'!Y31)/3)</f>
        <v>-1.427363209272668E-2</v>
      </c>
      <c r="AJ31" s="11">
        <f>'OddsRatio_working_3-way'!U31/(3*'OddsRatio_working_3-way'!X31^(1/3))*SIN(('OddsRatio_working_3-way'!Y31+2*PI())/3)</f>
        <v>-0.45160236957846656</v>
      </c>
      <c r="AK31" s="11">
        <f>'OddsRatio_working_3-way'!U31/(3*'OddsRatio_working_3-way'!X31^(1/3))*SIN(('OddsRatio_working_3-way'!Y31+4*PI())/3)</f>
        <v>0.46587600167119331</v>
      </c>
      <c r="AL31" s="11">
        <f>'OddsRatio_working_3-way'!Z31+'OddsRatio_working_3-way'!AF31</f>
        <v>1.0594127692333009</v>
      </c>
      <c r="AM31" s="11">
        <f>'OddsRatio_working_3-way'!AA31+'OddsRatio_working_3-way'!AG31</f>
        <v>-0.55442904060979881</v>
      </c>
      <c r="AN31" s="11">
        <f>'OddsRatio_working_3-way'!AB31+'OddsRatio_working_3-way'!AH31</f>
        <v>-0.50498372862350194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1.0594127692333009</v>
      </c>
      <c r="AS31" s="11">
        <f>IF(('OddsRatio_working_3-way'!X31=0),IF(Q31&gt;0,-Q31^(1/3),(-Q31)^(1/3)),'OddsRatio_working_3-way'!AM31-'OddsRatio_working_3-way'!R31/3)</f>
        <v>-0.55442904060979881</v>
      </c>
      <c r="AT31" s="11">
        <f>IF(('OddsRatio_working_3-way'!X31=0),IF(Q31&gt;0,-Q31^(1/3),(-Q31)^(1/3)),'OddsRatio_working_3-way'!AN31-'OddsRatio_working_3-way'!R31/3)</f>
        <v>-0.50498372862350194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2.57</v>
      </c>
      <c r="B32" s="4">
        <f>IF('True_Odds_Calculator_3-way'!B33="","",'True_Odds_Calculator_3-way'!B33)</f>
        <v>3.35</v>
      </c>
      <c r="C32" s="4">
        <f>IF('True_Odds_Calculator_3-way'!C33="","",'True_Odds_Calculator_3-way'!C33)</f>
        <v>2.85</v>
      </c>
      <c r="D32" s="9">
        <f t="shared" si="13"/>
        <v>0.37551641781775191</v>
      </c>
      <c r="E32" s="9">
        <f t="shared" si="14"/>
        <v>0.28659840559025784</v>
      </c>
      <c r="F32" s="9">
        <f t="shared" si="15"/>
        <v>0.33788517659199047</v>
      </c>
      <c r="G32" s="9">
        <f t="shared" si="16"/>
        <v>1.0592352945303902</v>
      </c>
      <c r="H32" s="9">
        <f t="shared" si="17"/>
        <v>2.6629994124127125</v>
      </c>
      <c r="I32" s="9">
        <f t="shared" si="18"/>
        <v>3.4892029421464179</v>
      </c>
      <c r="J32" s="9">
        <f t="shared" si="19"/>
        <v>2.9595852948812222</v>
      </c>
      <c r="K32" s="11">
        <f t="shared" si="20"/>
        <v>0.38910505836575876</v>
      </c>
      <c r="L32" s="11">
        <f t="shared" si="21"/>
        <v>0.29850746268656714</v>
      </c>
      <c r="M32" s="11">
        <f t="shared" si="22"/>
        <v>0.35087719298245612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-0.27817394697615772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0.23515435315741584</v>
      </c>
      <c r="Q32" s="11">
        <f>2*'OddsRatio_working_3-way'!K32*'OddsRatio_working_3-way'!L32*'OddsRatio_working_3-way'!M32</f>
        <v>8.1509307853523685E-2</v>
      </c>
      <c r="R32" s="11">
        <f t="shared" si="23"/>
        <v>0</v>
      </c>
      <c r="S32" s="11">
        <f t="shared" si="24"/>
        <v>-0.84535002545573013</v>
      </c>
      <c r="T32" s="11">
        <f t="shared" si="25"/>
        <v>-0.29301560674375393</v>
      </c>
      <c r="U32" s="11">
        <f>'OddsRatio_working_3-way'!S32-'OddsRatio_working_3-way'!R32^2/3</f>
        <v>-0.84535002545573013</v>
      </c>
      <c r="V32" s="11">
        <f>'OddsRatio_working_3-way'!S32*'OddsRatio_working_3-way'!R32/3-2*'OddsRatio_working_3-way'!R32^3/27-'OddsRatio_working_3-way'!T32</f>
        <v>0.29301560674375393</v>
      </c>
      <c r="W32" s="11">
        <f>'OddsRatio_working_3-way'!V32^2+4*'OddsRatio_working_3-way'!U32^3/27</f>
        <v>-3.6383307088327654E-3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0.14957980855068892</v>
      </c>
      <c r="Y32" s="11">
        <f>IF('OddsRatio_working_3-way'!W32&gt;=0,IF('OddsRatio_working_3-way'!V32+SQRT('OddsRatio_working_3-way'!W32)&gt;0,0,PI()),ACOS('OddsRatio_working_3-way'!V32/(2*'OddsRatio_working_3-way'!X32)))</f>
        <v>0.203018482353297</v>
      </c>
      <c r="Z32" s="11">
        <f>'OddsRatio_working_3-way'!X32^(1/3)*COS('OddsRatio_working_3-way'!Y32/3)</f>
        <v>0.52961764726519511</v>
      </c>
      <c r="AA32" s="11">
        <f>'OddsRatio_working_3-way'!X32^(1/3)*COS(('OddsRatio_working_3-way'!Y32+2*PI())/3)</f>
        <v>-0.29589526992180876</v>
      </c>
      <c r="AB32" s="11">
        <f>'OddsRatio_working_3-way'!X32^(1/3)*COS(('OddsRatio_working_3-way'!Y32+4*PI())/3)</f>
        <v>-0.2337223773433863</v>
      </c>
      <c r="AC32" s="11">
        <f>'OddsRatio_working_3-way'!X32^(1/3)*SIN('OddsRatio_working_3-way'!Y32/3)</f>
        <v>3.5895536266449882E-2</v>
      </c>
      <c r="AD32" s="11">
        <f>'OddsRatio_working_3-way'!X32^(1/3)*SIN(('OddsRatio_working_3-way'!Y32+2*PI())/3)</f>
        <v>0.44071456869098014</v>
      </c>
      <c r="AE32" s="11">
        <f>'OddsRatio_working_3-way'!X32^(1/3)*SIN(('OddsRatio_working_3-way'!Y32+4*PI())/3)</f>
        <v>-0.47661010495743</v>
      </c>
      <c r="AF32" s="11">
        <f>-'OddsRatio_working_3-way'!U32/(3*'OddsRatio_working_3-way'!X32^(1/3))*COS(('OddsRatio_working_3-way'!Y32)/3)</f>
        <v>0.52961764726519511</v>
      </c>
      <c r="AG32" s="11">
        <f>-'OddsRatio_working_3-way'!U32/(3*'OddsRatio_working_3-way'!X32^(1/3))*COS(('OddsRatio_working_3-way'!Y32+2*PI())/3)</f>
        <v>-0.29589526992180876</v>
      </c>
      <c r="AH32" s="11">
        <f>-'OddsRatio_working_3-way'!U32/(3*'OddsRatio_working_3-way'!X32^(1/3))*COS(('OddsRatio_working_3-way'!Y32+4*PI())/3)</f>
        <v>-0.2337223773433863</v>
      </c>
      <c r="AI32" s="11">
        <f>'OddsRatio_working_3-way'!U32/(3*'OddsRatio_working_3-way'!X32^(1/3))*SIN(('OddsRatio_working_3-way'!Y32)/3)</f>
        <v>-3.5895536266449882E-2</v>
      </c>
      <c r="AJ32" s="11">
        <f>'OddsRatio_working_3-way'!U32/(3*'OddsRatio_working_3-way'!X32^(1/3))*SIN(('OddsRatio_working_3-way'!Y32+2*PI())/3)</f>
        <v>-0.44071456869098014</v>
      </c>
      <c r="AK32" s="11">
        <f>'OddsRatio_working_3-way'!U32/(3*'OddsRatio_working_3-way'!X32^(1/3))*SIN(('OddsRatio_working_3-way'!Y32+4*PI())/3)</f>
        <v>0.47661010495743</v>
      </c>
      <c r="AL32" s="11">
        <f>'OddsRatio_working_3-way'!Z32+'OddsRatio_working_3-way'!AF32</f>
        <v>1.0592352945303902</v>
      </c>
      <c r="AM32" s="11">
        <f>'OddsRatio_working_3-way'!AA32+'OddsRatio_working_3-way'!AG32</f>
        <v>-0.59179053984361751</v>
      </c>
      <c r="AN32" s="11">
        <f>'OddsRatio_working_3-way'!AB32+'OddsRatio_working_3-way'!AH32</f>
        <v>-0.4674447546867726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1.0592352945303902</v>
      </c>
      <c r="AS32" s="11">
        <f>IF(('OddsRatio_working_3-way'!X32=0),IF(Q32&gt;0,-Q32^(1/3),(-Q32)^(1/3)),'OddsRatio_working_3-way'!AM32-'OddsRatio_working_3-way'!R32/3)</f>
        <v>-0.59179053984361751</v>
      </c>
      <c r="AT32" s="11">
        <f>IF(('OddsRatio_working_3-way'!X32=0),IF(Q32&gt;0,-Q32^(1/3),(-Q32)^(1/3)),'OddsRatio_working_3-way'!AN32-'OddsRatio_working_3-way'!R32/3)</f>
        <v>-0.4674447546867726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2.29</v>
      </c>
      <c r="B33" s="4">
        <f>IF('True_Odds_Calculator_3-way'!B34="","",'True_Odds_Calculator_3-way'!B34)</f>
        <v>3.47</v>
      </c>
      <c r="C33" s="4">
        <f>IF('True_Odds_Calculator_3-way'!C34="","",'True_Odds_Calculator_3-way'!C34)</f>
        <v>3.18</v>
      </c>
      <c r="D33" s="9">
        <f t="shared" si="13"/>
        <v>0.42209627647034947</v>
      </c>
      <c r="E33" s="9">
        <f t="shared" si="14"/>
        <v>0.27612805344480035</v>
      </c>
      <c r="F33" s="9">
        <f t="shared" si="15"/>
        <v>0.30177567008485007</v>
      </c>
      <c r="G33" s="9">
        <f t="shared" si="16"/>
        <v>1.0613393378574227</v>
      </c>
      <c r="H33" s="9">
        <f t="shared" si="17"/>
        <v>2.3691277458360758</v>
      </c>
      <c r="I33" s="9">
        <f t="shared" si="18"/>
        <v>3.621508164507834</v>
      </c>
      <c r="J33" s="9">
        <f t="shared" si="19"/>
        <v>3.3137197565291818</v>
      </c>
      <c r="K33" s="11">
        <f t="shared" si="20"/>
        <v>0.4366812227074236</v>
      </c>
      <c r="L33" s="11">
        <f t="shared" si="21"/>
        <v>0.28818443804034583</v>
      </c>
      <c r="M33" s="11">
        <f t="shared" si="22"/>
        <v>0.31446540880503143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-0.27488502421561345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0.23506846309626955</v>
      </c>
      <c r="Q33" s="11">
        <f>2*'OddsRatio_working_3-way'!K33*'OddsRatio_working_3-way'!L33*'OddsRatio_working_3-way'!M33</f>
        <v>7.9147630672144628E-2</v>
      </c>
      <c r="R33" s="11">
        <f t="shared" si="23"/>
        <v>0</v>
      </c>
      <c r="S33" s="11">
        <f t="shared" si="24"/>
        <v>-0.85515194495240054</v>
      </c>
      <c r="T33" s="11">
        <f t="shared" si="25"/>
        <v>-0.28792994779542103</v>
      </c>
      <c r="U33" s="11">
        <f>'OddsRatio_working_3-way'!S33-'OddsRatio_working_3-way'!R33^2/3</f>
        <v>-0.85515194495240054</v>
      </c>
      <c r="V33" s="11">
        <f>'OddsRatio_working_3-way'!S33*'OddsRatio_working_3-way'!R33/3-2*'OddsRatio_working_3-way'!R33^3/27-'OddsRatio_working_3-way'!T33</f>
        <v>0.28792994779542103</v>
      </c>
      <c r="W33" s="11">
        <f>'OddsRatio_working_3-way'!V33^2+4*'OddsRatio_working_3-way'!U33^3/27</f>
        <v>-9.742220851242836E-3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0.15218892509699639</v>
      </c>
      <c r="Y33" s="11">
        <f>IF('OddsRatio_working_3-way'!W33&gt;=0,IF('OddsRatio_working_3-way'!V33+SQRT('OddsRatio_working_3-way'!W33)&gt;0,0,PI()),ACOS('OddsRatio_working_3-way'!V33/(2*'OddsRatio_working_3-way'!X33)))</f>
        <v>0.33024716363340945</v>
      </c>
      <c r="Z33" s="11">
        <f>'OddsRatio_working_3-way'!X33^(1/3)*COS('OddsRatio_working_3-way'!Y33/3)</f>
        <v>0.53066966892871137</v>
      </c>
      <c r="AA33" s="11">
        <f>'OddsRatio_working_3-way'!X33^(1/3)*COS(('OddsRatio_working_3-way'!Y33+2*PI())/3)</f>
        <v>-0.31613112465782495</v>
      </c>
      <c r="AB33" s="11">
        <f>'OddsRatio_working_3-way'!X33^(1/3)*COS(('OddsRatio_working_3-way'!Y33+4*PI())/3)</f>
        <v>-0.21453854427088651</v>
      </c>
      <c r="AC33" s="11">
        <f>'OddsRatio_working_3-way'!X33^(1/3)*SIN('OddsRatio_working_3-way'!Y33/3)</f>
        <v>5.8654503634067871E-2</v>
      </c>
      <c r="AD33" s="11">
        <f>'OddsRatio_working_3-way'!X33^(1/3)*SIN(('OddsRatio_working_3-way'!Y33+2*PI())/3)</f>
        <v>0.43024616249310776</v>
      </c>
      <c r="AE33" s="11">
        <f>'OddsRatio_working_3-way'!X33^(1/3)*SIN(('OddsRatio_working_3-way'!Y33+4*PI())/3)</f>
        <v>-0.48890066612717537</v>
      </c>
      <c r="AF33" s="11">
        <f>-'OddsRatio_working_3-way'!U33/(3*'OddsRatio_working_3-way'!X33^(1/3))*COS(('OddsRatio_working_3-way'!Y33)/3)</f>
        <v>0.53066966892871126</v>
      </c>
      <c r="AG33" s="11">
        <f>-'OddsRatio_working_3-way'!U33/(3*'OddsRatio_working_3-way'!X33^(1/3))*COS(('OddsRatio_working_3-way'!Y33+2*PI())/3)</f>
        <v>-0.31613112465782489</v>
      </c>
      <c r="AH33" s="11">
        <f>-'OddsRatio_working_3-way'!U33/(3*'OddsRatio_working_3-way'!X33^(1/3))*COS(('OddsRatio_working_3-way'!Y33+4*PI())/3)</f>
        <v>-0.21453854427088645</v>
      </c>
      <c r="AI33" s="11">
        <f>'OddsRatio_working_3-way'!U33/(3*'OddsRatio_working_3-way'!X33^(1/3))*SIN(('OddsRatio_working_3-way'!Y33)/3)</f>
        <v>-5.8654503634067857E-2</v>
      </c>
      <c r="AJ33" s="11">
        <f>'OddsRatio_working_3-way'!U33/(3*'OddsRatio_working_3-way'!X33^(1/3))*SIN(('OddsRatio_working_3-way'!Y33+2*PI())/3)</f>
        <v>-0.43024616249310771</v>
      </c>
      <c r="AK33" s="11">
        <f>'OddsRatio_working_3-way'!U33/(3*'OddsRatio_working_3-way'!X33^(1/3))*SIN(('OddsRatio_working_3-way'!Y33+4*PI())/3)</f>
        <v>0.48890066612717525</v>
      </c>
      <c r="AL33" s="11">
        <f>'OddsRatio_working_3-way'!Z33+'OddsRatio_working_3-way'!AF33</f>
        <v>1.0613393378574227</v>
      </c>
      <c r="AM33" s="11">
        <f>'OddsRatio_working_3-way'!AA33+'OddsRatio_working_3-way'!AG33</f>
        <v>-0.63226224931564978</v>
      </c>
      <c r="AN33" s="11">
        <f>'OddsRatio_working_3-way'!AB33+'OddsRatio_working_3-way'!AH33</f>
        <v>-0.42907708854177296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1.0613393378574227</v>
      </c>
      <c r="AS33" s="11">
        <f>IF(('OddsRatio_working_3-way'!X33=0),IF(Q33&gt;0,-Q33^(1/3),(-Q33)^(1/3)),'OddsRatio_working_3-way'!AM33-'OddsRatio_working_3-way'!R33/3)</f>
        <v>-0.63226224931564978</v>
      </c>
      <c r="AT33" s="11">
        <f>IF(('OddsRatio_working_3-way'!X33=0),IF(Q33&gt;0,-Q33^(1/3),(-Q33)^(1/3)),'OddsRatio_working_3-way'!AN33-'OddsRatio_working_3-way'!R33/3)</f>
        <v>-0.42907708854177296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17</v>
      </c>
      <c r="B34" s="4">
        <f>IF('True_Odds_Calculator_3-way'!B35="","",'True_Odds_Calculator_3-way'!B35)</f>
        <v>9</v>
      </c>
      <c r="C34" s="4">
        <f>IF('True_Odds_Calculator_3-way'!C35="","",'True_Odds_Calculator_3-way'!C35)</f>
        <v>1.17</v>
      </c>
      <c r="D34" s="9">
        <f t="shared" si="13"/>
        <v>5.4085085956608304E-2</v>
      </c>
      <c r="E34" s="9">
        <f t="shared" si="14"/>
        <v>0.10261996242461727</v>
      </c>
      <c r="F34" s="9">
        <f t="shared" si="15"/>
        <v>0.84329495161877444</v>
      </c>
      <c r="G34" s="9">
        <f t="shared" si="16"/>
        <v>1.0930865890671386</v>
      </c>
      <c r="H34" s="9">
        <f t="shared" si="17"/>
        <v>18.489385425074222</v>
      </c>
      <c r="I34" s="9">
        <f t="shared" si="18"/>
        <v>9.7446927125371108</v>
      </c>
      <c r="J34" s="9">
        <f t="shared" si="19"/>
        <v>1.1858247201414134</v>
      </c>
      <c r="K34" s="11">
        <f t="shared" si="20"/>
        <v>5.8823529411764705E-2</v>
      </c>
      <c r="L34" s="11">
        <f t="shared" si="21"/>
        <v>0.1111111111111111</v>
      </c>
      <c r="M34" s="11">
        <f t="shared" si="22"/>
        <v>0.85470085470085477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-0.12155745489078817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0.13502038992235071</v>
      </c>
      <c r="Q34" s="11">
        <f>2*'OddsRatio_working_3-way'!K34*'OddsRatio_working_3-way'!L34*'OddsRatio_working_3-way'!M34</f>
        <v>1.1172560192168035E-2</v>
      </c>
      <c r="R34" s="11">
        <f t="shared" si="23"/>
        <v>0</v>
      </c>
      <c r="S34" s="11">
        <f t="shared" si="24"/>
        <v>-1.1107536764705888</v>
      </c>
      <c r="T34" s="11">
        <f t="shared" si="25"/>
        <v>-9.1911764705882387E-2</v>
      </c>
      <c r="U34" s="11">
        <f>'OddsRatio_working_3-way'!S34-'OddsRatio_working_3-way'!R34^2/3</f>
        <v>-1.1107536764705888</v>
      </c>
      <c r="V34" s="11">
        <f>'OddsRatio_working_3-way'!S34*'OddsRatio_working_3-way'!R34/3-2*'OddsRatio_working_3-way'!R34^3/27-'OddsRatio_working_3-way'!T34</f>
        <v>9.1911764705882387E-2</v>
      </c>
      <c r="W34" s="11">
        <f>'OddsRatio_working_3-way'!V34^2+4*'OddsRatio_working_3-way'!U34^3/27</f>
        <v>-0.19457722103462488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0.22529147427608881</v>
      </c>
      <c r="Y34" s="11">
        <f>IF('OddsRatio_working_3-way'!W34&gt;=0,IF('OddsRatio_working_3-way'!V34+SQRT('OddsRatio_working_3-way'!W34)&gt;0,0,PI()),ACOS('OddsRatio_working_3-way'!V34/(2*'OddsRatio_working_3-way'!X34)))</f>
        <v>1.3653704338676906</v>
      </c>
      <c r="Z34" s="11">
        <f>'OddsRatio_working_3-way'!X34^(1/3)*COS('OddsRatio_working_3-way'!Y34/3)</f>
        <v>0.54654329453356931</v>
      </c>
      <c r="AA34" s="11">
        <f>'OddsRatio_working_3-way'!X34^(1/3)*COS(('OddsRatio_working_3-way'!Y34+2*PI())/3)</f>
        <v>-0.5049098123388237</v>
      </c>
      <c r="AB34" s="11">
        <f>'OddsRatio_working_3-way'!X34^(1/3)*COS(('OddsRatio_working_3-way'!Y34+4*PI())/3)</f>
        <v>-4.1633482194745497E-2</v>
      </c>
      <c r="AC34" s="11">
        <f>'OddsRatio_working_3-way'!X34^(1/3)*SIN('OddsRatio_working_3-way'!Y34/3)</f>
        <v>0.26747271391786542</v>
      </c>
      <c r="AD34" s="11">
        <f>'OddsRatio_working_3-way'!X34^(1/3)*SIN(('OddsRatio_working_3-way'!Y34+2*PI())/3)</f>
        <v>0.33958402037517904</v>
      </c>
      <c r="AE34" s="11">
        <f>'OddsRatio_working_3-way'!X34^(1/3)*SIN(('OddsRatio_working_3-way'!Y34+4*PI())/3)</f>
        <v>-0.60705673429304441</v>
      </c>
      <c r="AF34" s="11">
        <f>-'OddsRatio_working_3-way'!U34/(3*'OddsRatio_working_3-way'!X34^(1/3))*COS(('OddsRatio_working_3-way'!Y34)/3)</f>
        <v>0.54654329453356942</v>
      </c>
      <c r="AG34" s="11">
        <f>-'OddsRatio_working_3-way'!U34/(3*'OddsRatio_working_3-way'!X34^(1/3))*COS(('OddsRatio_working_3-way'!Y34+2*PI())/3)</f>
        <v>-0.50490981233882382</v>
      </c>
      <c r="AH34" s="11">
        <f>-'OddsRatio_working_3-way'!U34/(3*'OddsRatio_working_3-way'!X34^(1/3))*COS(('OddsRatio_working_3-way'!Y34+4*PI())/3)</f>
        <v>-4.1633482194745504E-2</v>
      </c>
      <c r="AI34" s="11">
        <f>'OddsRatio_working_3-way'!U34/(3*'OddsRatio_working_3-way'!X34^(1/3))*SIN(('OddsRatio_working_3-way'!Y34)/3)</f>
        <v>-0.26747271391786548</v>
      </c>
      <c r="AJ34" s="11">
        <f>'OddsRatio_working_3-way'!U34/(3*'OddsRatio_working_3-way'!X34^(1/3))*SIN(('OddsRatio_working_3-way'!Y34+2*PI())/3)</f>
        <v>-0.3395840203751791</v>
      </c>
      <c r="AK34" s="11">
        <f>'OddsRatio_working_3-way'!U34/(3*'OddsRatio_working_3-way'!X34^(1/3))*SIN(('OddsRatio_working_3-way'!Y34+4*PI())/3)</f>
        <v>0.60705673429304452</v>
      </c>
      <c r="AL34" s="11">
        <f>'OddsRatio_working_3-way'!Z34+'OddsRatio_working_3-way'!AF34</f>
        <v>1.0930865890671386</v>
      </c>
      <c r="AM34" s="11">
        <f>'OddsRatio_working_3-way'!AA34+'OddsRatio_working_3-way'!AG34</f>
        <v>-1.0098196246776476</v>
      </c>
      <c r="AN34" s="11">
        <f>'OddsRatio_working_3-way'!AB34+'OddsRatio_working_3-way'!AH34</f>
        <v>-8.3266964389490994E-2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1.0930865890671386</v>
      </c>
      <c r="AS34" s="11">
        <f>IF(('OddsRatio_working_3-way'!X34=0),IF(Q34&gt;0,-Q34^(1/3),(-Q34)^(1/3)),'OddsRatio_working_3-way'!AM34-'OddsRatio_working_3-way'!R34/3)</f>
        <v>-1.0098196246776476</v>
      </c>
      <c r="AT34" s="11">
        <f>IF(('OddsRatio_working_3-way'!X34=0),IF(Q34&gt;0,-Q34^(1/3),(-Q34)^(1/3)),'OddsRatio_working_3-way'!AN34-'OddsRatio_working_3-way'!R34/3)</f>
        <v>-8.3266964389490994E-2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3.64</v>
      </c>
      <c r="B35" s="4">
        <f>IF('True_Odds_Calculator_3-way'!B36="","",'True_Odds_Calculator_3-way'!B36)</f>
        <v>3.07</v>
      </c>
      <c r="C35" s="4">
        <f>IF('True_Odds_Calculator_3-way'!C36="","",'True_Odds_Calculator_3-way'!C36)</f>
        <v>2.2000000000000002</v>
      </c>
      <c r="D35" s="9">
        <f t="shared" si="13"/>
        <v>0.2584029373418244</v>
      </c>
      <c r="E35" s="9">
        <f t="shared" si="14"/>
        <v>0.3076655984529611</v>
      </c>
      <c r="F35" s="9">
        <f t="shared" si="15"/>
        <v>0.43393146420521428</v>
      </c>
      <c r="G35" s="9">
        <f t="shared" si="16"/>
        <v>1.0870928216578943</v>
      </c>
      <c r="H35" s="9">
        <f t="shared" si="17"/>
        <v>3.8699250491768411</v>
      </c>
      <c r="I35" s="9">
        <f t="shared" si="18"/>
        <v>3.2502821408318412</v>
      </c>
      <c r="J35" s="9">
        <f t="shared" si="19"/>
        <v>2.3045113859894735</v>
      </c>
      <c r="K35" s="11">
        <f t="shared" si="20"/>
        <v>0.27472527472527469</v>
      </c>
      <c r="L35" s="11">
        <f t="shared" si="21"/>
        <v>0.32573289902280134</v>
      </c>
      <c r="M35" s="11">
        <f t="shared" si="22"/>
        <v>0.45454545454545453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-0.26674302895801261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0.24039478436872572</v>
      </c>
      <c r="Q35" s="11">
        <f>2*'OddsRatio_working_3-way'!K35*'OddsRatio_working_3-way'!L35*'OddsRatio_working_3-way'!M35</f>
        <v>8.1351872882817505E-2</v>
      </c>
      <c r="R35" s="11">
        <f t="shared" si="23"/>
        <v>0</v>
      </c>
      <c r="S35" s="11">
        <f t="shared" si="24"/>
        <v>-0.90122236861367311</v>
      </c>
      <c r="T35" s="11">
        <f t="shared" si="25"/>
        <v>-0.30498218904016011</v>
      </c>
      <c r="U35" s="11">
        <f>'OddsRatio_working_3-way'!S35-'OddsRatio_working_3-way'!R35^2/3</f>
        <v>-0.90122236861367311</v>
      </c>
      <c r="V35" s="11">
        <f>'OddsRatio_working_3-way'!S35*'OddsRatio_working_3-way'!R35/3-2*'OddsRatio_working_3-way'!R35^3/27-'OddsRatio_working_3-way'!T35</f>
        <v>0.30498218904016011</v>
      </c>
      <c r="W35" s="11">
        <f>'OddsRatio_working_3-way'!V35^2+4*'OddsRatio_working_3-way'!U35^3/27</f>
        <v>-1.5426515013789874E-2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0.16465164032398663</v>
      </c>
      <c r="Y35" s="11">
        <f>IF('OddsRatio_working_3-way'!W35&gt;=0,IF('OddsRatio_working_3-way'!V35+SQRT('OddsRatio_working_3-way'!W35)&gt;0,0,PI()),ACOS('OddsRatio_working_3-way'!V35/(2*'OddsRatio_working_3-way'!X35)))</f>
        <v>0.38673937739123487</v>
      </c>
      <c r="Z35" s="11">
        <f>'OddsRatio_working_3-way'!X35^(1/3)*COS('OddsRatio_working_3-way'!Y35/3)</f>
        <v>0.54354641082894706</v>
      </c>
      <c r="AA35" s="11">
        <f>'OddsRatio_working_3-way'!X35^(1/3)*COS(('OddsRatio_working_3-way'!Y35+2*PI())/3)</f>
        <v>-0.33279423957192927</v>
      </c>
      <c r="AB35" s="11">
        <f>'OddsRatio_working_3-way'!X35^(1/3)*COS(('OddsRatio_working_3-way'!Y35+4*PI())/3)</f>
        <v>-0.21075217125701787</v>
      </c>
      <c r="AC35" s="11">
        <f>'OddsRatio_working_3-way'!X35^(1/3)*SIN('OddsRatio_working_3-way'!Y35/3)</f>
        <v>7.0461020994072934E-2</v>
      </c>
      <c r="AD35" s="11">
        <f>'OddsRatio_working_3-way'!X35^(1/3)*SIN(('OddsRatio_working_3-way'!Y35+2*PI())/3)</f>
        <v>0.43549448941668478</v>
      </c>
      <c r="AE35" s="11">
        <f>'OddsRatio_working_3-way'!X35^(1/3)*SIN(('OddsRatio_working_3-way'!Y35+4*PI())/3)</f>
        <v>-0.50595551041075759</v>
      </c>
      <c r="AF35" s="11">
        <f>-'OddsRatio_working_3-way'!U35/(3*'OddsRatio_working_3-way'!X35^(1/3))*COS(('OddsRatio_working_3-way'!Y35)/3)</f>
        <v>0.54354641082894717</v>
      </c>
      <c r="AG35" s="11">
        <f>-'OddsRatio_working_3-way'!U35/(3*'OddsRatio_working_3-way'!X35^(1/3))*COS(('OddsRatio_working_3-way'!Y35+2*PI())/3)</f>
        <v>-0.33279423957192938</v>
      </c>
      <c r="AH35" s="11">
        <f>-'OddsRatio_working_3-way'!U35/(3*'OddsRatio_working_3-way'!X35^(1/3))*COS(('OddsRatio_working_3-way'!Y35+4*PI())/3)</f>
        <v>-0.2107521712570179</v>
      </c>
      <c r="AI35" s="11">
        <f>'OddsRatio_working_3-way'!U35/(3*'OddsRatio_working_3-way'!X35^(1/3))*SIN(('OddsRatio_working_3-way'!Y35)/3)</f>
        <v>-7.0461020994072948E-2</v>
      </c>
      <c r="AJ35" s="11">
        <f>'OddsRatio_working_3-way'!U35/(3*'OddsRatio_working_3-way'!X35^(1/3))*SIN(('OddsRatio_working_3-way'!Y35+2*PI())/3)</f>
        <v>-0.43549448941668489</v>
      </c>
      <c r="AK35" s="11">
        <f>'OddsRatio_working_3-way'!U35/(3*'OddsRatio_working_3-way'!X35^(1/3))*SIN(('OddsRatio_working_3-way'!Y35+4*PI())/3)</f>
        <v>0.5059555104107577</v>
      </c>
      <c r="AL35" s="11">
        <f>'OddsRatio_working_3-way'!Z35+'OddsRatio_working_3-way'!AF35</f>
        <v>1.0870928216578943</v>
      </c>
      <c r="AM35" s="11">
        <f>'OddsRatio_working_3-way'!AA35+'OddsRatio_working_3-way'!AG35</f>
        <v>-0.66558847914385866</v>
      </c>
      <c r="AN35" s="11">
        <f>'OddsRatio_working_3-way'!AB35+'OddsRatio_working_3-way'!AH35</f>
        <v>-0.42150434251403579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1.0870928216578943</v>
      </c>
      <c r="AS35" s="11">
        <f>IF(('OddsRatio_working_3-way'!X35=0),IF(Q35&gt;0,-Q35^(1/3),(-Q35)^(1/3)),'OddsRatio_working_3-way'!AM35-'OddsRatio_working_3-way'!R35/3)</f>
        <v>-0.66558847914385866</v>
      </c>
      <c r="AT35" s="11">
        <f>IF(('OddsRatio_working_3-way'!X35=0),IF(Q35&gt;0,-Q35^(1/3),(-Q35)^(1/3)),'OddsRatio_working_3-way'!AN35-'OddsRatio_working_3-way'!R35/3)</f>
        <v>-0.42150434251403579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1.88</v>
      </c>
      <c r="B36" s="4">
        <f>IF('True_Odds_Calculator_3-way'!B37="","",'True_Odds_Calculator_3-way'!B37)</f>
        <v>3.29</v>
      </c>
      <c r="C36" s="4">
        <f>IF('True_Odds_Calculator_3-way'!C37="","",'True_Odds_Calculator_3-way'!C37)</f>
        <v>4.4800000000000004</v>
      </c>
      <c r="D36" s="9">
        <f t="shared" si="13"/>
        <v>0.50836201301160644</v>
      </c>
      <c r="E36" s="9">
        <f t="shared" si="14"/>
        <v>0.28436044526705351</v>
      </c>
      <c r="F36" s="9">
        <f t="shared" si="15"/>
        <v>0.20727754172134014</v>
      </c>
      <c r="G36" s="9">
        <f t="shared" si="16"/>
        <v>1.0989796962973977</v>
      </c>
      <c r="H36" s="9">
        <f t="shared" si="17"/>
        <v>1.9671021327417102</v>
      </c>
      <c r="I36" s="9">
        <f t="shared" si="18"/>
        <v>3.5166635045210408</v>
      </c>
      <c r="J36" s="9">
        <f t="shared" si="19"/>
        <v>4.8244493431149449</v>
      </c>
      <c r="K36" s="11">
        <f t="shared" si="20"/>
        <v>0.53191489361702127</v>
      </c>
      <c r="L36" s="11">
        <f t="shared" si="21"/>
        <v>0.303951367781155</v>
      </c>
      <c r="M36" s="11">
        <f t="shared" si="22"/>
        <v>0.2232142857142857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-0.25308455206437508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0.23998819763305956</v>
      </c>
      <c r="Q36" s="11">
        <f>2*'OddsRatio_working_3-way'!K36*'OddsRatio_working_3-way'!L36*'OddsRatio_working_3-way'!M36</f>
        <v>7.2176901543777303E-2</v>
      </c>
      <c r="R36" s="11">
        <f t="shared" si="23"/>
        <v>0</v>
      </c>
      <c r="S36" s="11">
        <f t="shared" si="24"/>
        <v>-0.94825304695806045</v>
      </c>
      <c r="T36" s="11">
        <f t="shared" si="25"/>
        <v>-0.28518888630317607</v>
      </c>
      <c r="U36" s="11">
        <f>'OddsRatio_working_3-way'!S36-'OddsRatio_working_3-way'!R36^2/3</f>
        <v>-0.94825304695806045</v>
      </c>
      <c r="V36" s="11">
        <f>'OddsRatio_working_3-way'!S36*'OddsRatio_working_3-way'!R36/3-2*'OddsRatio_working_3-way'!R36^3/27-'OddsRatio_working_3-way'!T36</f>
        <v>0.28518888630317607</v>
      </c>
      <c r="W36" s="11">
        <f>'OddsRatio_working_3-way'!V36^2+4*'OddsRatio_working_3-way'!U36^3/27</f>
        <v>-4.4986383138868422E-2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0.1777069807363475</v>
      </c>
      <c r="Y36" s="11">
        <f>IF('OddsRatio_working_3-way'!W36&gt;=0,IF('OddsRatio_working_3-way'!V36+SQRT('OddsRatio_working_3-way'!W36)&gt;0,0,PI()),ACOS('OddsRatio_working_3-way'!V36/(2*'OddsRatio_working_3-way'!X36)))</f>
        <v>0.63946810367677609</v>
      </c>
      <c r="Z36" s="11">
        <f>'OddsRatio_working_3-way'!X36^(1/3)*COS('OddsRatio_working_3-way'!Y36/3)</f>
        <v>0.54948984814869894</v>
      </c>
      <c r="AA36" s="11">
        <f>'OddsRatio_working_3-way'!X36^(1/3)*COS(('OddsRatio_working_3-way'!Y36+2*PI())/3)</f>
        <v>-0.37774464167422978</v>
      </c>
      <c r="AB36" s="11">
        <f>'OddsRatio_working_3-way'!X36^(1/3)*COS(('OddsRatio_working_3-way'!Y36+4*PI())/3)</f>
        <v>-0.17174520647446898</v>
      </c>
      <c r="AC36" s="11">
        <f>'OddsRatio_working_3-way'!X36^(1/3)*SIN('OddsRatio_working_3-way'!Y36/3)</f>
        <v>0.11893382936549265</v>
      </c>
      <c r="AD36" s="11">
        <f>'OddsRatio_working_3-way'!X36^(1/3)*SIN(('OddsRatio_working_3-way'!Y36+2*PI())/3)</f>
        <v>0.41640525293568043</v>
      </c>
      <c r="AE36" s="11">
        <f>'OddsRatio_working_3-way'!X36^(1/3)*SIN(('OddsRatio_working_3-way'!Y36+4*PI())/3)</f>
        <v>-0.53533908230117322</v>
      </c>
      <c r="AF36" s="11">
        <f>-'OddsRatio_working_3-way'!U36/(3*'OddsRatio_working_3-way'!X36^(1/3))*COS(('OddsRatio_working_3-way'!Y36)/3)</f>
        <v>0.54948984814869872</v>
      </c>
      <c r="AG36" s="11">
        <f>-'OddsRatio_working_3-way'!U36/(3*'OddsRatio_working_3-way'!X36^(1/3))*COS(('OddsRatio_working_3-way'!Y36+2*PI())/3)</f>
        <v>-0.37774464167422961</v>
      </c>
      <c r="AH36" s="11">
        <f>-'OddsRatio_working_3-way'!U36/(3*'OddsRatio_working_3-way'!X36^(1/3))*COS(('OddsRatio_working_3-way'!Y36+4*PI())/3)</f>
        <v>-0.17174520647446892</v>
      </c>
      <c r="AI36" s="11">
        <f>'OddsRatio_working_3-way'!U36/(3*'OddsRatio_working_3-way'!X36^(1/3))*SIN(('OddsRatio_working_3-way'!Y36)/3)</f>
        <v>-0.11893382936549261</v>
      </c>
      <c r="AJ36" s="11">
        <f>'OddsRatio_working_3-way'!U36/(3*'OddsRatio_working_3-way'!X36^(1/3))*SIN(('OddsRatio_working_3-way'!Y36+2*PI())/3)</f>
        <v>-0.41640525293568026</v>
      </c>
      <c r="AK36" s="11">
        <f>'OddsRatio_working_3-way'!U36/(3*'OddsRatio_working_3-way'!X36^(1/3))*SIN(('OddsRatio_working_3-way'!Y36+4*PI())/3)</f>
        <v>0.535339082301173</v>
      </c>
      <c r="AL36" s="11">
        <f>'OddsRatio_working_3-way'!Z36+'OddsRatio_working_3-way'!AF36</f>
        <v>1.0989796962973977</v>
      </c>
      <c r="AM36" s="11">
        <f>'OddsRatio_working_3-way'!AA36+'OddsRatio_working_3-way'!AG36</f>
        <v>-0.75548928334845944</v>
      </c>
      <c r="AN36" s="11">
        <f>'OddsRatio_working_3-way'!AB36+'OddsRatio_working_3-way'!AH36</f>
        <v>-0.3434904129489379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1.0989796962973977</v>
      </c>
      <c r="AS36" s="11">
        <f>IF(('OddsRatio_working_3-way'!X36=0),IF(Q36&gt;0,-Q36^(1/3),(-Q36)^(1/3)),'OddsRatio_working_3-way'!AM36-'OddsRatio_working_3-way'!R36/3)</f>
        <v>-0.75548928334845944</v>
      </c>
      <c r="AT36" s="11">
        <f>IF(('OddsRatio_working_3-way'!X36=0),IF(Q36&gt;0,-Q36^(1/3),(-Q36)^(1/3)),'OddsRatio_working_3-way'!AN36-'OddsRatio_working_3-way'!R36/3)</f>
        <v>-0.3434904129489379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6.05</v>
      </c>
      <c r="B37" s="4">
        <f>IF('True_Odds_Calculator_3-way'!B38="","",'True_Odds_Calculator_3-way'!B38)</f>
        <v>3.78</v>
      </c>
      <c r="C37" s="4">
        <f>IF('True_Odds_Calculator_3-way'!C38="","",'True_Odds_Calculator_3-way'!C38)</f>
        <v>1.66</v>
      </c>
      <c r="D37" s="9">
        <f t="shared" si="13"/>
        <v>0.15760601933195592</v>
      </c>
      <c r="E37" s="9">
        <f t="shared" si="14"/>
        <v>0.25365514282583407</v>
      </c>
      <c r="F37" s="9">
        <f t="shared" si="15"/>
        <v>0.58873883784220971</v>
      </c>
      <c r="G37" s="9">
        <f t="shared" si="16"/>
        <v>1.0584030352917784</v>
      </c>
      <c r="H37" s="9">
        <f t="shared" si="17"/>
        <v>6.3449353282234808</v>
      </c>
      <c r="I37" s="9">
        <f t="shared" si="18"/>
        <v>3.9423604381111441</v>
      </c>
      <c r="J37" s="9">
        <f t="shared" si="19"/>
        <v>1.6985460032925739</v>
      </c>
      <c r="K37" s="11">
        <f t="shared" si="20"/>
        <v>0.16528925619834711</v>
      </c>
      <c r="L37" s="11">
        <f t="shared" si="21"/>
        <v>0.26455026455026459</v>
      </c>
      <c r="M37" s="11">
        <f t="shared" si="22"/>
        <v>0.60240963855421692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-0.24407587058189451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0.22364151608401339</v>
      </c>
      <c r="Q37" s="11">
        <f>2*'OddsRatio_working_3-way'!K37*'OddsRatio_working_3-way'!L37*'OddsRatio_working_3-way'!M37</f>
        <v>5.2683513800709868E-2</v>
      </c>
      <c r="R37" s="11">
        <f t="shared" si="23"/>
        <v>0</v>
      </c>
      <c r="S37" s="11">
        <f t="shared" si="24"/>
        <v>-0.91627867822753584</v>
      </c>
      <c r="T37" s="11">
        <f t="shared" si="25"/>
        <v>-0.21584892302179878</v>
      </c>
      <c r="U37" s="11">
        <f>'OddsRatio_working_3-way'!S37-'OddsRatio_working_3-way'!R37^2/3</f>
        <v>-0.91627867822753584</v>
      </c>
      <c r="V37" s="11">
        <f>'OddsRatio_working_3-way'!S37*'OddsRatio_working_3-way'!R37/3-2*'OddsRatio_working_3-way'!R37^3/27-'OddsRatio_working_3-way'!T37</f>
        <v>0.21584892302179878</v>
      </c>
      <c r="W37" s="11">
        <f>'OddsRatio_working_3-way'!V37^2+4*'OddsRatio_working_3-way'!U37^3/27</f>
        <v>-6.737620381584726E-2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0.1687949654059013</v>
      </c>
      <c r="Y37" s="11">
        <f>IF('OddsRatio_working_3-way'!W37&gt;=0,IF('OddsRatio_working_3-way'!V37+SQRT('OddsRatio_working_3-way'!W37)&gt;0,0,PI()),ACOS('OddsRatio_working_3-way'!V37/(2*'OddsRatio_working_3-way'!X37)))</f>
        <v>0.87710209507224679</v>
      </c>
      <c r="Z37" s="11">
        <f>'OddsRatio_working_3-way'!X37^(1/3)*COS('OddsRatio_working_3-way'!Y37/3)</f>
        <v>0.5292015176458893</v>
      </c>
      <c r="AA37" s="11">
        <f>'OddsRatio_working_3-way'!X37^(1/3)*COS(('OddsRatio_working_3-way'!Y37+2*PI())/3)</f>
        <v>-0.40254634537013984</v>
      </c>
      <c r="AB37" s="11">
        <f>'OddsRatio_working_3-way'!X37^(1/3)*COS(('OddsRatio_working_3-way'!Y37+4*PI())/3)</f>
        <v>-0.12665517227574954</v>
      </c>
      <c r="AC37" s="11">
        <f>'OddsRatio_working_3-way'!X37^(1/3)*SIN('OddsRatio_working_3-way'!Y37/3)</f>
        <v>0.15928584305308791</v>
      </c>
      <c r="AD37" s="11">
        <f>'OddsRatio_working_3-way'!X37^(1/3)*SIN(('OddsRatio_working_3-way'!Y37+2*PI())/3)</f>
        <v>0.37865903647607502</v>
      </c>
      <c r="AE37" s="11">
        <f>'OddsRatio_working_3-way'!X37^(1/3)*SIN(('OddsRatio_working_3-way'!Y37+4*PI())/3)</f>
        <v>-0.53794487952916292</v>
      </c>
      <c r="AF37" s="11">
        <f>-'OddsRatio_working_3-way'!U37/(3*'OddsRatio_working_3-way'!X37^(1/3))*COS(('OddsRatio_working_3-way'!Y37)/3)</f>
        <v>0.52920151764588907</v>
      </c>
      <c r="AG37" s="11">
        <f>-'OddsRatio_working_3-way'!U37/(3*'OddsRatio_working_3-way'!X37^(1/3))*COS(('OddsRatio_working_3-way'!Y37+2*PI())/3)</f>
        <v>-0.40254634537013967</v>
      </c>
      <c r="AH37" s="11">
        <f>-'OddsRatio_working_3-way'!U37/(3*'OddsRatio_working_3-way'!X37^(1/3))*COS(('OddsRatio_working_3-way'!Y37+4*PI())/3)</f>
        <v>-0.12665517227574949</v>
      </c>
      <c r="AI37" s="11">
        <f>'OddsRatio_working_3-way'!U37/(3*'OddsRatio_working_3-way'!X37^(1/3))*SIN(('OddsRatio_working_3-way'!Y37)/3)</f>
        <v>-0.15928584305308782</v>
      </c>
      <c r="AJ37" s="11">
        <f>'OddsRatio_working_3-way'!U37/(3*'OddsRatio_working_3-way'!X37^(1/3))*SIN(('OddsRatio_working_3-way'!Y37+2*PI())/3)</f>
        <v>-0.37865903647607485</v>
      </c>
      <c r="AK37" s="11">
        <f>'OddsRatio_working_3-way'!U37/(3*'OddsRatio_working_3-way'!X37^(1/3))*SIN(('OddsRatio_working_3-way'!Y37+4*PI())/3)</f>
        <v>0.5379448795291627</v>
      </c>
      <c r="AL37" s="11">
        <f>'OddsRatio_working_3-way'!Z37+'OddsRatio_working_3-way'!AF37</f>
        <v>1.0584030352917784</v>
      </c>
      <c r="AM37" s="11">
        <f>'OddsRatio_working_3-way'!AA37+'OddsRatio_working_3-way'!AG37</f>
        <v>-0.80509269074027956</v>
      </c>
      <c r="AN37" s="11">
        <f>'OddsRatio_working_3-way'!AB37+'OddsRatio_working_3-way'!AH37</f>
        <v>-0.25331034455149903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1.0584030352917784</v>
      </c>
      <c r="AS37" s="11">
        <f>IF(('OddsRatio_working_3-way'!X37=0),IF(Q37&gt;0,-Q37^(1/3),(-Q37)^(1/3)),'OddsRatio_working_3-way'!AM37-'OddsRatio_working_3-way'!R37/3)</f>
        <v>-0.80509269074027956</v>
      </c>
      <c r="AT37" s="11">
        <f>IF(('OddsRatio_working_3-way'!X37=0),IF(Q37&gt;0,-Q37^(1/3),(-Q37)^(1/3)),'OddsRatio_working_3-way'!AN37-'OddsRatio_working_3-way'!R37/3)</f>
        <v>-0.25331034455149903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2.83</v>
      </c>
      <c r="B40" s="4">
        <f>IF('True_Odds_Calculator_3-way'!B39="","",'True_Odds_Calculator_3-way'!B39)</f>
        <v>3.15</v>
      </c>
      <c r="C40" s="4">
        <f>IF('True_Odds_Calculator_3-way'!C39="","",'True_Odds_Calculator_3-way'!C39)</f>
        <v>2.8</v>
      </c>
      <c r="D40" s="9">
        <f t="shared" si="13"/>
        <v>0.34388478148318657</v>
      </c>
      <c r="E40" s="9">
        <f t="shared" si="14"/>
        <v>0.30849139969182338</v>
      </c>
      <c r="F40" s="9">
        <f t="shared" si="15"/>
        <v>0.34762381882498994</v>
      </c>
      <c r="G40" s="9">
        <f t="shared" si="16"/>
        <v>1.0425960251773174</v>
      </c>
      <c r="H40" s="9">
        <f t="shared" si="17"/>
        <v>2.9079507260744908</v>
      </c>
      <c r="I40" s="9">
        <f t="shared" si="18"/>
        <v>3.2415814541312322</v>
      </c>
      <c r="J40" s="9">
        <f t="shared" si="19"/>
        <v>2.8766728453191717</v>
      </c>
      <c r="K40" s="11">
        <f t="shared" si="20"/>
        <v>0.35335689045936397</v>
      </c>
      <c r="L40" s="11">
        <f t="shared" si="21"/>
        <v>0.31746031746031744</v>
      </c>
      <c r="M40" s="11">
        <f t="shared" si="22"/>
        <v>0.35714285714285715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-0.28373116030864631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0.23156494635545621</v>
      </c>
      <c r="Q40" s="11">
        <f>2*'OddsRatio_working_3-way'!K40*'OddsRatio_working_3-way'!L40*'OddsRatio_working_3-way'!M40</f>
        <v>8.0126279015728788E-2</v>
      </c>
      <c r="R40" s="11">
        <f t="shared" si="23"/>
        <v>0</v>
      </c>
      <c r="S40" s="11">
        <f t="shared" si="24"/>
        <v>-0.81614210474294391</v>
      </c>
      <c r="T40" s="11">
        <f t="shared" si="25"/>
        <v>-0.28240211236780061</v>
      </c>
      <c r="U40" s="11">
        <f>'OddsRatio_working_3-way'!S40-'OddsRatio_working_3-way'!R40^2/3</f>
        <v>-0.81614210474294391</v>
      </c>
      <c r="V40" s="11">
        <f>'OddsRatio_working_3-way'!S40*'OddsRatio_working_3-way'!R40/3-2*'OddsRatio_working_3-way'!R40^3/27-'OddsRatio_working_3-way'!T40</f>
        <v>0.28240211236780061</v>
      </c>
      <c r="W40" s="11">
        <f>'OddsRatio_working_3-way'!V40^2+4*'OddsRatio_working_3-way'!U40^3/27</f>
        <v>-7.8570016343999793E-4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0.14189490233376592</v>
      </c>
      <c r="Y40" s="11">
        <f>IF('OddsRatio_working_3-way'!W40&gt;=0,IF('OddsRatio_working_3-way'!V40+SQRT('OddsRatio_working_3-way'!W40)&gt;0,0,PI()),ACOS('OddsRatio_working_3-way'!V40/(2*'OddsRatio_working_3-way'!X40)))</f>
        <v>9.8932804693253162E-2</v>
      </c>
      <c r="Z40" s="11">
        <f>'OddsRatio_working_3-way'!X40^(1/3)*COS('OddsRatio_working_3-way'!Y40/3)</f>
        <v>0.52129801258865871</v>
      </c>
      <c r="AA40" s="11">
        <f>'OddsRatio_working_3-way'!X40^(1/3)*COS(('OddsRatio_working_3-way'!Y40+2*PI())/3)</f>
        <v>-0.27554238532905245</v>
      </c>
      <c r="AB40" s="11">
        <f>'OddsRatio_working_3-way'!X40^(1/3)*COS(('OddsRatio_working_3-way'!Y40+4*PI())/3)</f>
        <v>-0.24575562725960598</v>
      </c>
      <c r="AC40" s="11">
        <f>'OddsRatio_working_3-way'!X40^(1/3)*SIN('OddsRatio_working_3-way'!Y40/3)</f>
        <v>1.7197392789681153E-2</v>
      </c>
      <c r="AD40" s="11">
        <f>'OddsRatio_working_3-way'!X40^(1/3)*SIN(('OddsRatio_working_3-way'!Y40+2*PI())/3)</f>
        <v>0.44285862544927806</v>
      </c>
      <c r="AE40" s="11">
        <f>'OddsRatio_working_3-way'!X40^(1/3)*SIN(('OddsRatio_working_3-way'!Y40+4*PI())/3)</f>
        <v>-0.4600560182389592</v>
      </c>
      <c r="AF40" s="11">
        <f>-'OddsRatio_working_3-way'!U40/(3*'OddsRatio_working_3-way'!X40^(1/3))*COS(('OddsRatio_working_3-way'!Y40)/3)</f>
        <v>0.52129801258865871</v>
      </c>
      <c r="AG40" s="11">
        <f>-'OddsRatio_working_3-way'!U40/(3*'OddsRatio_working_3-way'!X40^(1/3))*COS(('OddsRatio_working_3-way'!Y40+2*PI())/3)</f>
        <v>-0.27554238532905245</v>
      </c>
      <c r="AH40" s="11">
        <f>-'OddsRatio_working_3-way'!U40/(3*'OddsRatio_working_3-way'!X40^(1/3))*COS(('OddsRatio_working_3-way'!Y40+4*PI())/3)</f>
        <v>-0.24575562725960598</v>
      </c>
      <c r="AI40" s="11">
        <f>'OddsRatio_working_3-way'!U40/(3*'OddsRatio_working_3-way'!X40^(1/3))*SIN(('OddsRatio_working_3-way'!Y40)/3)</f>
        <v>-1.7197392789681153E-2</v>
      </c>
      <c r="AJ40" s="11">
        <f>'OddsRatio_working_3-way'!U40/(3*'OddsRatio_working_3-way'!X40^(1/3))*SIN(('OddsRatio_working_3-way'!Y40+2*PI())/3)</f>
        <v>-0.44285862544927806</v>
      </c>
      <c r="AK40" s="11">
        <f>'OddsRatio_working_3-way'!U40/(3*'OddsRatio_working_3-way'!X40^(1/3))*SIN(('OddsRatio_working_3-way'!Y40+4*PI())/3)</f>
        <v>0.4600560182389592</v>
      </c>
      <c r="AL40" s="11">
        <f>'OddsRatio_working_3-way'!Z40+'OddsRatio_working_3-way'!AF40</f>
        <v>1.0425960251773174</v>
      </c>
      <c r="AM40" s="11">
        <f>'OddsRatio_working_3-way'!AA40+'OddsRatio_working_3-way'!AG40</f>
        <v>-0.55108477065810491</v>
      </c>
      <c r="AN40" s="11">
        <f>'OddsRatio_working_3-way'!AB40+'OddsRatio_working_3-way'!AH40</f>
        <v>-0.49151125451921196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1.0425960251773174</v>
      </c>
      <c r="AS40" s="11">
        <f>IF(('OddsRatio_working_3-way'!X40=0),IF(Q40&gt;0,-Q40^(1/3),(-Q40)^(1/3)),'OddsRatio_working_3-way'!AM40-'OddsRatio_working_3-way'!R40/3)</f>
        <v>-0.55108477065810491</v>
      </c>
      <c r="AT40" s="11">
        <f>IF(('OddsRatio_working_3-way'!X40=0),IF(Q40&gt;0,-Q40^(1/3),(-Q40)^(1/3)),'OddsRatio_working_3-way'!AN40-'OddsRatio_working_3-way'!R40/3)</f>
        <v>-0.49151125451921196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1.5</v>
      </c>
      <c r="B41" s="4">
        <f>IF('True_Odds_Calculator_3-way'!B40="","",'True_Odds_Calculator_3-way'!B40)</f>
        <v>4.74</v>
      </c>
      <c r="C41" s="4">
        <f>IF('True_Odds_Calculator_3-way'!C40="","",'True_Odds_Calculator_3-way'!C40)</f>
        <v>6.44</v>
      </c>
      <c r="D41" s="9">
        <f t="shared" si="13"/>
        <v>0.65234974732883089</v>
      </c>
      <c r="E41" s="9">
        <f t="shared" si="14"/>
        <v>0.20055184284771835</v>
      </c>
      <c r="F41" s="9">
        <f t="shared" si="15"/>
        <v>0.14709840982345071</v>
      </c>
      <c r="G41" s="9">
        <f t="shared" si="16"/>
        <v>1.0658400776414447</v>
      </c>
      <c r="H41" s="9">
        <f t="shared" si="17"/>
        <v>1.5329200388207225</v>
      </c>
      <c r="I41" s="9">
        <f t="shared" si="18"/>
        <v>4.986241890379004</v>
      </c>
      <c r="J41" s="9">
        <f t="shared" si="19"/>
        <v>6.7981700223694608</v>
      </c>
      <c r="K41" s="11">
        <f t="shared" si="20"/>
        <v>0.66666666666666663</v>
      </c>
      <c r="L41" s="11">
        <f t="shared" si="21"/>
        <v>0.21097046413502107</v>
      </c>
      <c r="M41" s="11">
        <f t="shared" si="22"/>
        <v>0.15527950310559005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-0.22216980720007684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0.21140725598623228</v>
      </c>
      <c r="Q41" s="11">
        <f>2*'OddsRatio_working_3-way'!K41*'OddsRatio_working_3-way'!L41*'OddsRatio_working_3-way'!M41</f>
        <v>4.3679185121122364E-2</v>
      </c>
      <c r="R41" s="11">
        <f t="shared" si="23"/>
        <v>0</v>
      </c>
      <c r="S41" s="11">
        <f t="shared" si="24"/>
        <v>-0.95155709342560546</v>
      </c>
      <c r="T41" s="11">
        <f t="shared" si="25"/>
        <v>-0.19660270525322424</v>
      </c>
      <c r="U41" s="11">
        <f>'OddsRatio_working_3-way'!S41-'OddsRatio_working_3-way'!R41^2/3</f>
        <v>-0.95155709342560546</v>
      </c>
      <c r="V41" s="11">
        <f>'OddsRatio_working_3-way'!S41*'OddsRatio_working_3-way'!R41/3-2*'OddsRatio_working_3-way'!R41^3/27-'OddsRatio_working_3-way'!T41</f>
        <v>0.19660270525322424</v>
      </c>
      <c r="W41" s="11">
        <f>'OddsRatio_working_3-way'!V41^2+4*'OddsRatio_working_3-way'!U41^3/27</f>
        <v>-8.899148653361455E-2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0.17863657957323628</v>
      </c>
      <c r="Y41" s="11">
        <f>IF('OddsRatio_working_3-way'!W41&gt;=0,IF('OddsRatio_working_3-way'!V41+SQRT('OddsRatio_working_3-way'!W41)&gt;0,0,PI()),ACOS('OddsRatio_working_3-way'!V41/(2*'OddsRatio_working_3-way'!X41)))</f>
        <v>0.98808863877354902</v>
      </c>
      <c r="Z41" s="11">
        <f>'OddsRatio_working_3-way'!X41^(1/3)*COS('OddsRatio_working_3-way'!Y41/3)</f>
        <v>0.53292003882072236</v>
      </c>
      <c r="AA41" s="11">
        <f>'OddsRatio_working_3-way'!X41^(1/3)*COS(('OddsRatio_working_3-way'!Y41+2*PI())/3)</f>
        <v>-0.42421440928237442</v>
      </c>
      <c r="AB41" s="11">
        <f>'OddsRatio_working_3-way'!X41^(1/3)*COS(('OddsRatio_working_3-way'!Y41+4*PI())/3)</f>
        <v>-0.10870562953834792</v>
      </c>
      <c r="AC41" s="11">
        <f>'OddsRatio_working_3-way'!X41^(1/3)*SIN('OddsRatio_working_3-way'!Y41/3)</f>
        <v>0.182159078916904</v>
      </c>
      <c r="AD41" s="11">
        <f>'OddsRatio_working_3-way'!X41^(1/3)*SIN(('OddsRatio_working_3-way'!Y41+2*PI())/3)</f>
        <v>0.37044275234608293</v>
      </c>
      <c r="AE41" s="11">
        <f>'OddsRatio_working_3-way'!X41^(1/3)*SIN(('OddsRatio_working_3-way'!Y41+4*PI())/3)</f>
        <v>-0.5526018312629869</v>
      </c>
      <c r="AF41" s="11">
        <f>-'OddsRatio_working_3-way'!U41/(3*'OddsRatio_working_3-way'!X41^(1/3))*COS(('OddsRatio_working_3-way'!Y41)/3)</f>
        <v>0.53292003882072236</v>
      </c>
      <c r="AG41" s="11">
        <f>-'OddsRatio_working_3-way'!U41/(3*'OddsRatio_working_3-way'!X41^(1/3))*COS(('OddsRatio_working_3-way'!Y41+2*PI())/3)</f>
        <v>-0.42421440928237442</v>
      </c>
      <c r="AH41" s="11">
        <f>-'OddsRatio_working_3-way'!U41/(3*'OddsRatio_working_3-way'!X41^(1/3))*COS(('OddsRatio_working_3-way'!Y41+4*PI())/3)</f>
        <v>-0.10870562953834792</v>
      </c>
      <c r="AI41" s="11">
        <f>'OddsRatio_working_3-way'!U41/(3*'OddsRatio_working_3-way'!X41^(1/3))*SIN(('OddsRatio_working_3-way'!Y41)/3)</f>
        <v>-0.182159078916904</v>
      </c>
      <c r="AJ41" s="11">
        <f>'OddsRatio_working_3-way'!U41/(3*'OddsRatio_working_3-way'!X41^(1/3))*SIN(('OddsRatio_working_3-way'!Y41+2*PI())/3)</f>
        <v>-0.37044275234608293</v>
      </c>
      <c r="AK41" s="11">
        <f>'OddsRatio_working_3-way'!U41/(3*'OddsRatio_working_3-way'!X41^(1/3))*SIN(('OddsRatio_working_3-way'!Y41+4*PI())/3)</f>
        <v>0.5526018312629869</v>
      </c>
      <c r="AL41" s="11">
        <f>'OddsRatio_working_3-way'!Z41+'OddsRatio_working_3-way'!AF41</f>
        <v>1.0658400776414447</v>
      </c>
      <c r="AM41" s="11">
        <f>'OddsRatio_working_3-way'!AA41+'OddsRatio_working_3-way'!AG41</f>
        <v>-0.84842881856474883</v>
      </c>
      <c r="AN41" s="11">
        <f>'OddsRatio_working_3-way'!AB41+'OddsRatio_working_3-way'!AH41</f>
        <v>-0.21741125907669584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1.0658400776414447</v>
      </c>
      <c r="AS41" s="11">
        <f>IF(('OddsRatio_working_3-way'!X41=0),IF(Q41&gt;0,-Q41^(1/3),(-Q41)^(1/3)),'OddsRatio_working_3-way'!AM41-'OddsRatio_working_3-way'!R41/3)</f>
        <v>-0.84842881856474883</v>
      </c>
      <c r="AT41" s="11">
        <f>IF(('OddsRatio_working_3-way'!X41=0),IF(Q41&gt;0,-Q41^(1/3),(-Q41)^(1/3)),'OddsRatio_working_3-way'!AN41-'OddsRatio_working_3-way'!R41/3)</f>
        <v>-0.21741125907669584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2.65</v>
      </c>
      <c r="B42" s="4">
        <f>IF('True_Odds_Calculator_3-way'!B41="","",'True_Odds_Calculator_3-way'!B41)</f>
        <v>3.19</v>
      </c>
      <c r="C42" s="4">
        <f>IF('True_Odds_Calculator_3-way'!C41="","",'True_Odds_Calculator_3-way'!C41)</f>
        <v>2.96</v>
      </c>
      <c r="D42" s="9">
        <f t="shared" si="13"/>
        <v>0.36734578155476583</v>
      </c>
      <c r="E42" s="9">
        <f t="shared" si="14"/>
        <v>0.30433340629158095</v>
      </c>
      <c r="F42" s="9">
        <f t="shared" si="15"/>
        <v>0.32832081215365316</v>
      </c>
      <c r="G42" s="9">
        <f t="shared" si="16"/>
        <v>1.0437762411069214</v>
      </c>
      <c r="H42" s="9">
        <f t="shared" si="17"/>
        <v>2.7222307978264202</v>
      </c>
      <c r="I42" s="9">
        <f t="shared" si="18"/>
        <v>3.2858699680241572</v>
      </c>
      <c r="J42" s="9">
        <f t="shared" si="19"/>
        <v>3.0458014325695655</v>
      </c>
      <c r="K42" s="11">
        <f t="shared" si="20"/>
        <v>0.37735849056603776</v>
      </c>
      <c r="L42" s="11">
        <f t="shared" si="21"/>
        <v>0.31347962382445144</v>
      </c>
      <c r="M42" s="11">
        <f t="shared" si="22"/>
        <v>0.33783783783783783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-0.283045244333468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0.23179268462287328</v>
      </c>
      <c r="Q42" s="11">
        <f>2*'OddsRatio_working_3-way'!K42*'OddsRatio_working_3-way'!L42*'OddsRatio_working_3-way'!M42</f>
        <v>7.9928511938921837E-2</v>
      </c>
      <c r="R42" s="11">
        <f t="shared" si="23"/>
        <v>0</v>
      </c>
      <c r="S42" s="11">
        <f t="shared" si="24"/>
        <v>-0.81892449798516365</v>
      </c>
      <c r="T42" s="11">
        <f t="shared" si="25"/>
        <v>-0.28238775792591858</v>
      </c>
      <c r="U42" s="11">
        <f>'OddsRatio_working_3-way'!S42-'OddsRatio_working_3-way'!R42^2/3</f>
        <v>-0.81892449798516365</v>
      </c>
      <c r="V42" s="11">
        <f>'OddsRatio_working_3-way'!S42*'OddsRatio_working_3-way'!R42/3-2*'OddsRatio_working_3-way'!R42^3/27-'OddsRatio_working_3-way'!T42</f>
        <v>0.28238775792591858</v>
      </c>
      <c r="W42" s="11">
        <f>'OddsRatio_working_3-way'!V42^2+4*'OddsRatio_working_3-way'!U42^3/27</f>
        <v>-1.6203158898558251E-3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0.14262114299454606</v>
      </c>
      <c r="Y42" s="11">
        <f>IF('OddsRatio_working_3-way'!W42&gt;=0,IF('OddsRatio_working_3-way'!V42+SQRT('OddsRatio_working_3-way'!W42)&gt;0,0,PI()),ACOS('OddsRatio_working_3-way'!V42/(2*'OddsRatio_working_3-way'!X42)))</f>
        <v>0.14159178201939793</v>
      </c>
      <c r="Z42" s="11">
        <f>'OddsRatio_working_3-way'!X42^(1/3)*COS('OddsRatio_working_3-way'!Y42/3)</f>
        <v>0.52188812055346079</v>
      </c>
      <c r="AA42" s="11">
        <f>'OddsRatio_working_3-way'!X42^(1/3)*COS(('OddsRatio_working_3-way'!Y42+2*PI())/3)</f>
        <v>-0.28229158273656857</v>
      </c>
      <c r="AB42" s="11">
        <f>'OddsRatio_working_3-way'!X42^(1/3)*COS(('OddsRatio_working_3-way'!Y42+4*PI())/3)</f>
        <v>-0.23959653781689189</v>
      </c>
      <c r="AC42" s="11">
        <f>'OddsRatio_working_3-way'!X42^(1/3)*SIN('OddsRatio_working_3-way'!Y42/3)</f>
        <v>2.4649995677438453E-2</v>
      </c>
      <c r="AD42" s="11">
        <f>'OddsRatio_working_3-way'!X42^(1/3)*SIN(('OddsRatio_working_3-way'!Y42+2*PI())/3)</f>
        <v>0.43964337249389346</v>
      </c>
      <c r="AE42" s="11">
        <f>'OddsRatio_working_3-way'!X42^(1/3)*SIN(('OddsRatio_working_3-way'!Y42+4*PI())/3)</f>
        <v>-0.46429336817133193</v>
      </c>
      <c r="AF42" s="11">
        <f>-'OddsRatio_working_3-way'!U42/(3*'OddsRatio_working_3-way'!X42^(1/3))*COS(('OddsRatio_working_3-way'!Y42)/3)</f>
        <v>0.52188812055346057</v>
      </c>
      <c r="AG42" s="11">
        <f>-'OddsRatio_working_3-way'!U42/(3*'OddsRatio_working_3-way'!X42^(1/3))*COS(('OddsRatio_working_3-way'!Y42+2*PI())/3)</f>
        <v>-0.28229158273656846</v>
      </c>
      <c r="AH42" s="11">
        <f>-'OddsRatio_working_3-way'!U42/(3*'OddsRatio_working_3-way'!X42^(1/3))*COS(('OddsRatio_working_3-way'!Y42+4*PI())/3)</f>
        <v>-0.23959653781689177</v>
      </c>
      <c r="AI42" s="11">
        <f>'OddsRatio_working_3-way'!U42/(3*'OddsRatio_working_3-way'!X42^(1/3))*SIN(('OddsRatio_working_3-way'!Y42)/3)</f>
        <v>-2.4649995677438443E-2</v>
      </c>
      <c r="AJ42" s="11">
        <f>'OddsRatio_working_3-way'!U42/(3*'OddsRatio_working_3-way'!X42^(1/3))*SIN(('OddsRatio_working_3-way'!Y42+2*PI())/3)</f>
        <v>-0.43964337249389329</v>
      </c>
      <c r="AK42" s="11">
        <f>'OddsRatio_working_3-way'!U42/(3*'OddsRatio_working_3-way'!X42^(1/3))*SIN(('OddsRatio_working_3-way'!Y42+4*PI())/3)</f>
        <v>0.46429336817133177</v>
      </c>
      <c r="AL42" s="11">
        <f>'OddsRatio_working_3-way'!Z42+'OddsRatio_working_3-way'!AF42</f>
        <v>1.0437762411069214</v>
      </c>
      <c r="AM42" s="11">
        <f>'OddsRatio_working_3-way'!AA42+'OddsRatio_working_3-way'!AG42</f>
        <v>-0.56458316547313703</v>
      </c>
      <c r="AN42" s="11">
        <f>'OddsRatio_working_3-way'!AB42+'OddsRatio_working_3-way'!AH42</f>
        <v>-0.47919307563378366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1.0437762411069214</v>
      </c>
      <c r="AS42" s="11">
        <f>IF(('OddsRatio_working_3-way'!X42=0),IF(Q42&gt;0,-Q42^(1/3),(-Q42)^(1/3)),'OddsRatio_working_3-way'!AM42-'OddsRatio_working_3-way'!R42/3)</f>
        <v>-0.56458316547313703</v>
      </c>
      <c r="AT42" s="11">
        <f>IF(('OddsRatio_working_3-way'!X42=0),IF(Q42&gt;0,-Q42^(1/3),(-Q42)^(1/3)),'OddsRatio_working_3-way'!AN42-'OddsRatio_working_3-way'!R42/3)</f>
        <v>-0.47919307563378366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1.33</v>
      </c>
      <c r="B43" s="4">
        <f>IF('True_Odds_Calculator_3-way'!B42="","",'True_Odds_Calculator_3-way'!B42)</f>
        <v>5.05</v>
      </c>
      <c r="C43" s="4">
        <f>IF('True_Odds_Calculator_3-way'!C42="","",'True_Odds_Calculator_3-way'!C42)</f>
        <v>10.130000000000001</v>
      </c>
      <c r="D43" s="9">
        <f t="shared" si="13"/>
        <v>0.7302057726077793</v>
      </c>
      <c r="E43" s="9">
        <f t="shared" si="14"/>
        <v>0.18068511296085432</v>
      </c>
      <c r="F43" s="9">
        <f t="shared" si="15"/>
        <v>8.9109114431366418E-2</v>
      </c>
      <c r="G43" s="9">
        <f t="shared" si="16"/>
        <v>1.1196272276856567</v>
      </c>
      <c r="H43" s="9">
        <f t="shared" si="17"/>
        <v>1.3694769851362669</v>
      </c>
      <c r="I43" s="9">
        <f t="shared" si="18"/>
        <v>5.5344902721269094</v>
      </c>
      <c r="J43" s="9">
        <f t="shared" si="19"/>
        <v>11.222196588770046</v>
      </c>
      <c r="K43" s="11">
        <f t="shared" si="20"/>
        <v>0.75187969924812026</v>
      </c>
      <c r="L43" s="11">
        <f t="shared" si="21"/>
        <v>0.19801980198019803</v>
      </c>
      <c r="M43" s="11">
        <f t="shared" si="22"/>
        <v>9.8716683119447174E-2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-0.17934417524169721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0.198565084336147</v>
      </c>
      <c r="Q43" s="11">
        <f>2*'OddsRatio_working_3-way'!K43*'OddsRatio_working_3-way'!L43*'OddsRatio_working_3-way'!M43</f>
        <v>2.9395275253315617E-2</v>
      </c>
      <c r="R43" s="11">
        <f t="shared" si="23"/>
        <v>0</v>
      </c>
      <c r="S43" s="11">
        <f t="shared" si="24"/>
        <v>-1.1071733111406952</v>
      </c>
      <c r="T43" s="11">
        <f t="shared" si="25"/>
        <v>-0.16390426515776391</v>
      </c>
      <c r="U43" s="11">
        <f>'OddsRatio_working_3-way'!S43-'OddsRatio_working_3-way'!R43^2/3</f>
        <v>-1.1071733111406952</v>
      </c>
      <c r="V43" s="11">
        <f>'OddsRatio_working_3-way'!S43*'OddsRatio_working_3-way'!R43/3-2*'OddsRatio_working_3-way'!R43^3/27-'OddsRatio_working_3-way'!T43</f>
        <v>0.16390426515776391</v>
      </c>
      <c r="W43" s="11">
        <f>'OddsRatio_working_3-way'!V43^2+4*'OddsRatio_working_3-way'!U43^3/27</f>
        <v>-0.17420343551485917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0.22420305732291307</v>
      </c>
      <c r="Y43" s="11">
        <f>IF('OddsRatio_working_3-way'!W43&gt;=0,IF('OddsRatio_working_3-way'!V43+SQRT('OddsRatio_working_3-way'!W43)&gt;0,0,PI()),ACOS('OddsRatio_working_3-way'!V43/(2*'OddsRatio_working_3-way'!X43)))</f>
        <v>1.1965980704103494</v>
      </c>
      <c r="Z43" s="11">
        <f>'OddsRatio_working_3-way'!X43^(1/3)*COS('OddsRatio_working_3-way'!Y43/3)</f>
        <v>0.55981361384282846</v>
      </c>
      <c r="AA43" s="11">
        <f>'OddsRatio_working_3-way'!X43^(1/3)*COS(('OddsRatio_working_3-way'!Y43+2*PI())/3)</f>
        <v>-0.48423464668474236</v>
      </c>
      <c r="AB43" s="11">
        <f>'OddsRatio_working_3-way'!X43^(1/3)*COS(('OddsRatio_working_3-way'!Y43+4*PI())/3)</f>
        <v>-7.5578967158086291E-2</v>
      </c>
      <c r="AC43" s="11">
        <f>'OddsRatio_working_3-way'!X43^(1/3)*SIN('OddsRatio_working_3-way'!Y43/3)</f>
        <v>0.23593746658058454</v>
      </c>
      <c r="AD43" s="11">
        <f>'OddsRatio_working_3-way'!X43^(1/3)*SIN(('OddsRatio_working_3-way'!Y43+2*PI())/3)</f>
        <v>0.36684407768196914</v>
      </c>
      <c r="AE43" s="11">
        <f>'OddsRatio_working_3-way'!X43^(1/3)*SIN(('OddsRatio_working_3-way'!Y43+4*PI())/3)</f>
        <v>-0.60278154426255348</v>
      </c>
      <c r="AF43" s="11">
        <f>-'OddsRatio_working_3-way'!U43/(3*'OddsRatio_working_3-way'!X43^(1/3))*COS(('OddsRatio_working_3-way'!Y43)/3)</f>
        <v>0.55981361384282824</v>
      </c>
      <c r="AG43" s="11">
        <f>-'OddsRatio_working_3-way'!U43/(3*'OddsRatio_working_3-way'!X43^(1/3))*COS(('OddsRatio_working_3-way'!Y43+2*PI())/3)</f>
        <v>-0.4842346466847422</v>
      </c>
      <c r="AH43" s="11">
        <f>-'OddsRatio_working_3-way'!U43/(3*'OddsRatio_working_3-way'!X43^(1/3))*COS(('OddsRatio_working_3-way'!Y43+4*PI())/3)</f>
        <v>-7.5578967158086263E-2</v>
      </c>
      <c r="AI43" s="11">
        <f>'OddsRatio_working_3-way'!U43/(3*'OddsRatio_working_3-way'!X43^(1/3))*SIN(('OddsRatio_working_3-way'!Y43)/3)</f>
        <v>-0.23593746658058445</v>
      </c>
      <c r="AJ43" s="11">
        <f>'OddsRatio_working_3-way'!U43/(3*'OddsRatio_working_3-way'!X43^(1/3))*SIN(('OddsRatio_working_3-way'!Y43+2*PI())/3)</f>
        <v>-0.36684407768196903</v>
      </c>
      <c r="AK43" s="11">
        <f>'OddsRatio_working_3-way'!U43/(3*'OddsRatio_working_3-way'!X43^(1/3))*SIN(('OddsRatio_working_3-way'!Y43+4*PI())/3)</f>
        <v>0.60278154426255326</v>
      </c>
      <c r="AL43" s="11">
        <f>'OddsRatio_working_3-way'!Z43+'OddsRatio_working_3-way'!AF43</f>
        <v>1.1196272276856567</v>
      </c>
      <c r="AM43" s="11">
        <f>'OddsRatio_working_3-way'!AA43+'OddsRatio_working_3-way'!AG43</f>
        <v>-0.96846929336948451</v>
      </c>
      <c r="AN43" s="11">
        <f>'OddsRatio_working_3-way'!AB43+'OddsRatio_working_3-way'!AH43</f>
        <v>-0.15115793431617255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1.1196272276856567</v>
      </c>
      <c r="AS43" s="11">
        <f>IF(('OddsRatio_working_3-way'!X43=0),IF(Q43&gt;0,-Q43^(1/3),(-Q43)^(1/3)),'OddsRatio_working_3-way'!AM43-'OddsRatio_working_3-way'!R43/3)</f>
        <v>-0.96846929336948451</v>
      </c>
      <c r="AT43" s="11">
        <f>IF(('OddsRatio_working_3-way'!X43=0),IF(Q43&gt;0,-Q43^(1/3),(-Q43)^(1/3)),'OddsRatio_working_3-way'!AN43-'OddsRatio_working_3-way'!R43/3)</f>
        <v>-0.15115793431617255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2.31</v>
      </c>
      <c r="B44" s="4">
        <f>IF('True_Odds_Calculator_3-way'!B43="","",'True_Odds_Calculator_3-way'!B43)</f>
        <v>3.44</v>
      </c>
      <c r="C44" s="4">
        <f>IF('True_Odds_Calculator_3-way'!C43="","",'True_Odds_Calculator_3-way'!C43)</f>
        <v>3.12</v>
      </c>
      <c r="D44" s="9">
        <f t="shared" si="13"/>
        <v>0.41663904326243112</v>
      </c>
      <c r="E44" s="9">
        <f t="shared" si="14"/>
        <v>0.2771672425145878</v>
      </c>
      <c r="F44" s="9">
        <f t="shared" si="15"/>
        <v>0.30619371422298086</v>
      </c>
      <c r="G44" s="9">
        <f t="shared" si="16"/>
        <v>1.0688237567614758</v>
      </c>
      <c r="H44" s="9">
        <f t="shared" si="17"/>
        <v>2.4001591213575333</v>
      </c>
      <c r="I44" s="9">
        <f t="shared" si="18"/>
        <v>3.6079299664980007</v>
      </c>
      <c r="J44" s="9">
        <f t="shared" si="19"/>
        <v>3.2659063643343291</v>
      </c>
      <c r="K44" s="11">
        <f t="shared" si="20"/>
        <v>0.4329004329004329</v>
      </c>
      <c r="L44" s="11">
        <f t="shared" si="21"/>
        <v>0.29069767441860467</v>
      </c>
      <c r="M44" s="11">
        <f t="shared" si="22"/>
        <v>0.32051282051282048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-0.27332034890174417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0.23676259141375414</v>
      </c>
      <c r="Q44" s="11">
        <f>2*'OddsRatio_working_3-way'!K44*'OddsRatio_working_3-way'!L44*'OddsRatio_working_3-way'!M44</f>
        <v>8.0668685319848096E-2</v>
      </c>
      <c r="R44" s="11">
        <f t="shared" si="23"/>
        <v>0</v>
      </c>
      <c r="S44" s="11">
        <f t="shared" si="24"/>
        <v>-0.86624575288709238</v>
      </c>
      <c r="T44" s="11">
        <f t="shared" si="25"/>
        <v>-0.29514335703137734</v>
      </c>
      <c r="U44" s="11">
        <f>'OddsRatio_working_3-way'!S44-'OddsRatio_working_3-way'!R44^2/3</f>
        <v>-0.86624575288709238</v>
      </c>
      <c r="V44" s="11">
        <f>'OddsRatio_working_3-way'!S44*'OddsRatio_working_3-way'!R44/3-2*'OddsRatio_working_3-way'!R44^3/27-'OddsRatio_working_3-way'!T44</f>
        <v>0.29514335703137734</v>
      </c>
      <c r="W44" s="11">
        <f>'OddsRatio_working_3-way'!V44^2+4*'OddsRatio_working_3-way'!U44^3/27</f>
        <v>-9.1889120559943832E-3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0.15516000874560545</v>
      </c>
      <c r="Y44" s="11">
        <f>IF('OddsRatio_working_3-way'!W44&gt;=0,IF('OddsRatio_working_3-way'!V44+SQRT('OddsRatio_working_3-way'!W44)&gt;0,0,PI()),ACOS('OddsRatio_working_3-way'!V44/(2*'OddsRatio_working_3-way'!X44)))</f>
        <v>0.31403950440416817</v>
      </c>
      <c r="Z44" s="11">
        <f>'OddsRatio_working_3-way'!X44^(1/3)*COS('OddsRatio_working_3-way'!Y44/3)</f>
        <v>0.53441187838073789</v>
      </c>
      <c r="AA44" s="11">
        <f>'OddsRatio_working_3-way'!X44^(1/3)*COS(('OddsRatio_working_3-way'!Y44+2*PI())/3)</f>
        <v>-0.31583099863456654</v>
      </c>
      <c r="AB44" s="11">
        <f>'OddsRatio_working_3-way'!X44^(1/3)*COS(('OddsRatio_working_3-way'!Y44+4*PI())/3)</f>
        <v>-0.21858087974617141</v>
      </c>
      <c r="AC44" s="11">
        <f>'OddsRatio_working_3-way'!X44^(1/3)*SIN('OddsRatio_working_3-way'!Y44/3)</f>
        <v>5.6147382318938018E-2</v>
      </c>
      <c r="AD44" s="11">
        <f>'OddsRatio_working_3-way'!X44^(1/3)*SIN(('OddsRatio_working_3-way'!Y44+2*PI())/3)</f>
        <v>0.43474057160240975</v>
      </c>
      <c r="AE44" s="11">
        <f>'OddsRatio_working_3-way'!X44^(1/3)*SIN(('OddsRatio_working_3-way'!Y44+4*PI())/3)</f>
        <v>-0.49088795392134782</v>
      </c>
      <c r="AF44" s="11">
        <f>-'OddsRatio_working_3-way'!U44/(3*'OddsRatio_working_3-way'!X44^(1/3))*COS(('OddsRatio_working_3-way'!Y44)/3)</f>
        <v>0.53441187838073778</v>
      </c>
      <c r="AG44" s="11">
        <f>-'OddsRatio_working_3-way'!U44/(3*'OddsRatio_working_3-way'!X44^(1/3))*COS(('OddsRatio_working_3-way'!Y44+2*PI())/3)</f>
        <v>-0.31583099863456648</v>
      </c>
      <c r="AH44" s="11">
        <f>-'OddsRatio_working_3-way'!U44/(3*'OddsRatio_working_3-way'!X44^(1/3))*COS(('OddsRatio_working_3-way'!Y44+4*PI())/3)</f>
        <v>-0.21858087974617138</v>
      </c>
      <c r="AI44" s="11">
        <f>'OddsRatio_working_3-way'!U44/(3*'OddsRatio_working_3-way'!X44^(1/3))*SIN(('OddsRatio_working_3-way'!Y44)/3)</f>
        <v>-5.6147382318938004E-2</v>
      </c>
      <c r="AJ44" s="11">
        <f>'OddsRatio_working_3-way'!U44/(3*'OddsRatio_working_3-way'!X44^(1/3))*SIN(('OddsRatio_working_3-way'!Y44+2*PI())/3)</f>
        <v>-0.43474057160240964</v>
      </c>
      <c r="AK44" s="11">
        <f>'OddsRatio_working_3-way'!U44/(3*'OddsRatio_working_3-way'!X44^(1/3))*SIN(('OddsRatio_working_3-way'!Y44+4*PI())/3)</f>
        <v>0.49088795392134771</v>
      </c>
      <c r="AL44" s="11">
        <f>'OddsRatio_working_3-way'!Z44+'OddsRatio_working_3-way'!AF44</f>
        <v>1.0688237567614758</v>
      </c>
      <c r="AM44" s="11">
        <f>'OddsRatio_working_3-way'!AA44+'OddsRatio_working_3-way'!AG44</f>
        <v>-0.63166199726913308</v>
      </c>
      <c r="AN44" s="11">
        <f>'OddsRatio_working_3-way'!AB44+'OddsRatio_working_3-way'!AH44</f>
        <v>-0.43716175949234282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1.0688237567614758</v>
      </c>
      <c r="AS44" s="11">
        <f>IF(('OddsRatio_working_3-way'!X44=0),IF(Q44&gt;0,-Q44^(1/3),(-Q44)^(1/3)),'OddsRatio_working_3-way'!AM44-'OddsRatio_working_3-way'!R44/3)</f>
        <v>-0.63166199726913308</v>
      </c>
      <c r="AT44" s="11">
        <f>IF(('OddsRatio_working_3-way'!X44=0),IF(Q44&gt;0,-Q44^(1/3),(-Q44)^(1/3)),'OddsRatio_working_3-way'!AN44-'OddsRatio_working_3-way'!R44/3)</f>
        <v>-0.43716175949234282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1.85</v>
      </c>
      <c r="B45" s="4">
        <f>IF('True_Odds_Calculator_3-way'!B44="","",'True_Odds_Calculator_3-way'!B44)</f>
        <v>3.69</v>
      </c>
      <c r="C45" s="4">
        <f>IF('True_Odds_Calculator_3-way'!C44="","",'True_Odds_Calculator_3-way'!C44)</f>
        <v>4.62</v>
      </c>
      <c r="D45" s="9">
        <f t="shared" si="13"/>
        <v>0.5291548386077537</v>
      </c>
      <c r="E45" s="9">
        <f t="shared" si="14"/>
        <v>0.26205626889959283</v>
      </c>
      <c r="F45" s="9">
        <f t="shared" si="15"/>
        <v>0.2087888924926537</v>
      </c>
      <c r="G45" s="9">
        <f t="shared" si="16"/>
        <v>1.0468306128473173</v>
      </c>
      <c r="H45" s="9">
        <f t="shared" si="17"/>
        <v>1.8898060209202197</v>
      </c>
      <c r="I45" s="9">
        <f t="shared" si="18"/>
        <v>3.815974348559283</v>
      </c>
      <c r="J45" s="9">
        <f t="shared" si="19"/>
        <v>4.789526818507289</v>
      </c>
      <c r="K45" s="11">
        <f t="shared" si="20"/>
        <v>0.54054054054054046</v>
      </c>
      <c r="L45" s="11">
        <f t="shared" si="21"/>
        <v>0.2710027100271003</v>
      </c>
      <c r="M45" s="11">
        <f t="shared" si="22"/>
        <v>0.21645021645021645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-0.26244584781170155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0.22702461726851975</v>
      </c>
      <c r="Q45" s="11">
        <f>2*'OddsRatio_working_3-way'!K45*'OddsRatio_working_3-way'!L45*'OddsRatio_working_3-way'!M45</f>
        <v>6.3414697561039027E-2</v>
      </c>
      <c r="R45" s="11">
        <f t="shared" si="23"/>
        <v>0</v>
      </c>
      <c r="S45" s="11">
        <f t="shared" si="24"/>
        <v>-0.86503413622837855</v>
      </c>
      <c r="T45" s="11">
        <f t="shared" si="25"/>
        <v>-0.24162964699116715</v>
      </c>
      <c r="U45" s="11">
        <f>'OddsRatio_working_3-way'!S45-'OddsRatio_working_3-way'!R45^2/3</f>
        <v>-0.86503413622837855</v>
      </c>
      <c r="V45" s="11">
        <f>'OddsRatio_working_3-way'!S45*'OddsRatio_working_3-way'!R45/3-2*'OddsRatio_working_3-way'!R45^3/27-'OddsRatio_working_3-way'!T45</f>
        <v>0.24162964699116715</v>
      </c>
      <c r="W45" s="11">
        <f>'OddsRatio_working_3-way'!V45^2+4*'OddsRatio_working_3-way'!U45^3/27</f>
        <v>-3.7510114104165791E-2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0.15483458948926904</v>
      </c>
      <c r="Y45" s="11">
        <f>IF('OddsRatio_working_3-way'!W45&gt;=0,IF('OddsRatio_working_3-way'!V45+SQRT('OddsRatio_working_3-way'!W45)&gt;0,0,PI()),ACOS('OddsRatio_working_3-way'!V45/(2*'OddsRatio_working_3-way'!X45)))</f>
        <v>0.67567788267192963</v>
      </c>
      <c r="Z45" s="11">
        <f>'OddsRatio_working_3-way'!X45^(1/3)*COS('OddsRatio_working_3-way'!Y45/3)</f>
        <v>0.52341530642365874</v>
      </c>
      <c r="AA45" s="11">
        <f>'OddsRatio_working_3-way'!X45^(1/3)*COS(('OddsRatio_working_3-way'!Y45+2*PI())/3)</f>
        <v>-0.36556258476621067</v>
      </c>
      <c r="AB45" s="11">
        <f>'OddsRatio_working_3-way'!X45^(1/3)*COS(('OddsRatio_working_3-way'!Y45+4*PI())/3)</f>
        <v>-0.15785272165744821</v>
      </c>
      <c r="AC45" s="11">
        <f>'OddsRatio_working_3-way'!X45^(1/3)*SIN('OddsRatio_working_3-way'!Y45/3)</f>
        <v>0.11992134537918436</v>
      </c>
      <c r="AD45" s="11">
        <f>'OddsRatio_working_3-way'!X45^(1/3)*SIN(('OddsRatio_working_3-way'!Y45+2*PI())/3)</f>
        <v>0.3933302794029126</v>
      </c>
      <c r="AE45" s="11">
        <f>'OddsRatio_working_3-way'!X45^(1/3)*SIN(('OddsRatio_working_3-way'!Y45+4*PI())/3)</f>
        <v>-0.51325162478209696</v>
      </c>
      <c r="AF45" s="11">
        <f>-'OddsRatio_working_3-way'!U45/(3*'OddsRatio_working_3-way'!X45^(1/3))*COS(('OddsRatio_working_3-way'!Y45)/3)</f>
        <v>0.52341530642365863</v>
      </c>
      <c r="AG45" s="11">
        <f>-'OddsRatio_working_3-way'!U45/(3*'OddsRatio_working_3-way'!X45^(1/3))*COS(('OddsRatio_working_3-way'!Y45+2*PI())/3)</f>
        <v>-0.36556258476621062</v>
      </c>
      <c r="AH45" s="11">
        <f>-'OddsRatio_working_3-way'!U45/(3*'OddsRatio_working_3-way'!X45^(1/3))*COS(('OddsRatio_working_3-way'!Y45+4*PI())/3)</f>
        <v>-0.15785272165744818</v>
      </c>
      <c r="AI45" s="11">
        <f>'OddsRatio_working_3-way'!U45/(3*'OddsRatio_working_3-way'!X45^(1/3))*SIN(('OddsRatio_working_3-way'!Y45)/3)</f>
        <v>-0.11992134537918434</v>
      </c>
      <c r="AJ45" s="11">
        <f>'OddsRatio_working_3-way'!U45/(3*'OddsRatio_working_3-way'!X45^(1/3))*SIN(('OddsRatio_working_3-way'!Y45+2*PI())/3)</f>
        <v>-0.39333027940291254</v>
      </c>
      <c r="AK45" s="11">
        <f>'OddsRatio_working_3-way'!U45/(3*'OddsRatio_working_3-way'!X45^(1/3))*SIN(('OddsRatio_working_3-way'!Y45+4*PI())/3)</f>
        <v>0.51325162478209685</v>
      </c>
      <c r="AL45" s="11">
        <f>'OddsRatio_working_3-way'!Z45+'OddsRatio_working_3-way'!AF45</f>
        <v>1.0468306128473173</v>
      </c>
      <c r="AM45" s="11">
        <f>'OddsRatio_working_3-way'!AA45+'OddsRatio_working_3-way'!AG45</f>
        <v>-0.73112516953242124</v>
      </c>
      <c r="AN45" s="11">
        <f>'OddsRatio_working_3-way'!AB45+'OddsRatio_working_3-way'!AH45</f>
        <v>-0.31570544331489636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1.0468306128473173</v>
      </c>
      <c r="AS45" s="11">
        <f>IF(('OddsRatio_working_3-way'!X45=0),IF(Q45&gt;0,-Q45^(1/3),(-Q45)^(1/3)),'OddsRatio_working_3-way'!AM45-'OddsRatio_working_3-way'!R45/3)</f>
        <v>-0.73112516953242124</v>
      </c>
      <c r="AT45" s="11">
        <f>IF(('OddsRatio_working_3-way'!X45=0),IF(Q45&gt;0,-Q45^(1/3),(-Q45)^(1/3)),'OddsRatio_working_3-way'!AN45-'OddsRatio_working_3-way'!R45/3)</f>
        <v>-0.31570544331489636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1.67</v>
      </c>
      <c r="B46" s="4">
        <f>IF('True_Odds_Calculator_3-way'!B45="","",'True_Odds_Calculator_3-way'!B45)</f>
        <v>3.61</v>
      </c>
      <c r="C46" s="4">
        <f>IF('True_Odds_Calculator_3-way'!C45="","",'True_Odds_Calculator_3-way'!C45)</f>
        <v>6.42</v>
      </c>
      <c r="D46" s="9">
        <f t="shared" si="13"/>
        <v>0.58538432996063861</v>
      </c>
      <c r="E46" s="9">
        <f t="shared" si="14"/>
        <v>0.26601982610593378</v>
      </c>
      <c r="F46" s="9">
        <f t="shared" si="15"/>
        <v>0.14859584393342748</v>
      </c>
      <c r="G46" s="9">
        <f t="shared" si="16"/>
        <v>1.0571334533490395</v>
      </c>
      <c r="H46" s="9">
        <f t="shared" si="17"/>
        <v>1.7082794137438566</v>
      </c>
      <c r="I46" s="9">
        <f t="shared" si="18"/>
        <v>3.7591183132409927</v>
      </c>
      <c r="J46" s="9">
        <f t="shared" si="19"/>
        <v>6.729663317151795</v>
      </c>
      <c r="K46" s="11">
        <f t="shared" si="20"/>
        <v>0.5988023952095809</v>
      </c>
      <c r="L46" s="11">
        <f t="shared" si="21"/>
        <v>0.2770083102493075</v>
      </c>
      <c r="M46" s="11">
        <f t="shared" si="22"/>
        <v>0.1557632398753894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-0.24488145411612894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0.22478149301107836</v>
      </c>
      <c r="Q46" s="11">
        <f>2*'OddsRatio_working_3-way'!K46*'OddsRatio_working_3-way'!L46*'OddsRatio_working_3-way'!M46</f>
        <v>5.1673906439328357E-2</v>
      </c>
      <c r="R46" s="11">
        <f t="shared" si="23"/>
        <v>0</v>
      </c>
      <c r="S46" s="11">
        <f t="shared" si="24"/>
        <v>-0.91791962695746376</v>
      </c>
      <c r="T46" s="11">
        <f t="shared" si="25"/>
        <v>-0.21101600619711811</v>
      </c>
      <c r="U46" s="11">
        <f>'OddsRatio_working_3-way'!S46-'OddsRatio_working_3-way'!R46^2/3</f>
        <v>-0.91791962695746376</v>
      </c>
      <c r="V46" s="11">
        <f>'OddsRatio_working_3-way'!S46*'OddsRatio_working_3-way'!R46/3-2*'OddsRatio_working_3-way'!R46^3/27-'OddsRatio_working_3-way'!T46</f>
        <v>0.21101600619711811</v>
      </c>
      <c r="W46" s="11">
        <f>'OddsRatio_working_3-way'!V46^2+4*'OddsRatio_working_3-way'!U46^3/27</f>
        <v>-7.005260852330622E-2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0.16924860663731356</v>
      </c>
      <c r="Y46" s="11">
        <f>IF('OddsRatio_working_3-way'!W46&gt;=0,IF('OddsRatio_working_3-way'!V46+SQRT('OddsRatio_working_3-way'!W46)&gt;0,0,PI()),ACOS('OddsRatio_working_3-way'!V46/(2*'OddsRatio_working_3-way'!X46)))</f>
        <v>0.89772468289920815</v>
      </c>
      <c r="Z46" s="11">
        <f>'OddsRatio_working_3-way'!X46^(1/3)*COS('OddsRatio_working_3-way'!Y46/3)</f>
        <v>0.52856672667451976</v>
      </c>
      <c r="AA46" s="11">
        <f>'OddsRatio_working_3-way'!X46^(1/3)*COS(('OddsRatio_working_3-way'!Y46+2*PI())/3)</f>
        <v>-0.40550240712669938</v>
      </c>
      <c r="AB46" s="11">
        <f>'OddsRatio_working_3-way'!X46^(1/3)*COS(('OddsRatio_working_3-way'!Y46+4*PI())/3)</f>
        <v>-0.12306431954782068</v>
      </c>
      <c r="AC46" s="11">
        <f>'OddsRatio_working_3-way'!X46^(1/3)*SIN('OddsRatio_working_3-way'!Y46/3)</f>
        <v>0.16306570589306893</v>
      </c>
      <c r="AD46" s="11">
        <f>'OddsRatio_working_3-way'!X46^(1/3)*SIN(('OddsRatio_working_3-way'!Y46+2*PI())/3)</f>
        <v>0.37621935994878547</v>
      </c>
      <c r="AE46" s="11">
        <f>'OddsRatio_working_3-way'!X46^(1/3)*SIN(('OddsRatio_working_3-way'!Y46+4*PI())/3)</f>
        <v>-0.53928506584185432</v>
      </c>
      <c r="AF46" s="11">
        <f>-'OddsRatio_working_3-way'!U46/(3*'OddsRatio_working_3-way'!X46^(1/3))*COS(('OddsRatio_working_3-way'!Y46)/3)</f>
        <v>0.52856672667451965</v>
      </c>
      <c r="AG46" s="11">
        <f>-'OddsRatio_working_3-way'!U46/(3*'OddsRatio_working_3-way'!X46^(1/3))*COS(('OddsRatio_working_3-way'!Y46+2*PI())/3)</f>
        <v>-0.40550240712669933</v>
      </c>
      <c r="AH46" s="11">
        <f>-'OddsRatio_working_3-way'!U46/(3*'OddsRatio_working_3-way'!X46^(1/3))*COS(('OddsRatio_working_3-way'!Y46+4*PI())/3)</f>
        <v>-0.12306431954782066</v>
      </c>
      <c r="AI46" s="11">
        <f>'OddsRatio_working_3-way'!U46/(3*'OddsRatio_working_3-way'!X46^(1/3))*SIN(('OddsRatio_working_3-way'!Y46)/3)</f>
        <v>-0.1630657058930689</v>
      </c>
      <c r="AJ46" s="11">
        <f>'OddsRatio_working_3-way'!U46/(3*'OddsRatio_working_3-way'!X46^(1/3))*SIN(('OddsRatio_working_3-way'!Y46+2*PI())/3)</f>
        <v>-0.37621935994878541</v>
      </c>
      <c r="AK46" s="11">
        <f>'OddsRatio_working_3-way'!U46/(3*'OddsRatio_working_3-way'!X46^(1/3))*SIN(('OddsRatio_working_3-way'!Y46+4*PI())/3)</f>
        <v>0.53928506584185421</v>
      </c>
      <c r="AL46" s="11">
        <f>'OddsRatio_working_3-way'!Z46+'OddsRatio_working_3-way'!AF46</f>
        <v>1.0571334533490395</v>
      </c>
      <c r="AM46" s="11">
        <f>'OddsRatio_working_3-way'!AA46+'OddsRatio_working_3-way'!AG46</f>
        <v>-0.81100481425339876</v>
      </c>
      <c r="AN46" s="11">
        <f>'OddsRatio_working_3-way'!AB46+'OddsRatio_working_3-way'!AH46</f>
        <v>-0.24612863909564134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1.0571334533490395</v>
      </c>
      <c r="AS46" s="11">
        <f>IF(('OddsRatio_working_3-way'!X46=0),IF(Q46&gt;0,-Q46^(1/3),(-Q46)^(1/3)),'OddsRatio_working_3-way'!AM46-'OddsRatio_working_3-way'!R46/3)</f>
        <v>-0.81100481425339876</v>
      </c>
      <c r="AT46" s="11">
        <f>IF(('OddsRatio_working_3-way'!X46=0),IF(Q46&gt;0,-Q46^(1/3),(-Q46)^(1/3)),'OddsRatio_working_3-way'!AN46-'OddsRatio_working_3-way'!R46/3)</f>
        <v>-0.24612863909564134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1.7</v>
      </c>
      <c r="B47" s="4">
        <f>IF('True_Odds_Calculator_3-way'!B46="","",'True_Odds_Calculator_3-way'!B46)</f>
        <v>4.05</v>
      </c>
      <c r="C47" s="4">
        <f>IF('True_Odds_Calculator_3-way'!C46="","",'True_Odds_Calculator_3-way'!C46)</f>
        <v>5.13</v>
      </c>
      <c r="D47" s="9">
        <f t="shared" si="13"/>
        <v>0.57564526842173658</v>
      </c>
      <c r="E47" s="9">
        <f t="shared" si="14"/>
        <v>0.23741674884040509</v>
      </c>
      <c r="F47" s="9">
        <f t="shared" si="15"/>
        <v>0.18693798273785817</v>
      </c>
      <c r="G47" s="9">
        <f t="shared" si="16"/>
        <v>1.0531156571023308</v>
      </c>
      <c r="H47" s="9">
        <f t="shared" si="17"/>
        <v>1.7371809599716317</v>
      </c>
      <c r="I47" s="9">
        <f t="shared" si="18"/>
        <v>4.2120027541621097</v>
      </c>
      <c r="J47" s="9">
        <f t="shared" si="19"/>
        <v>5.3493676638326253</v>
      </c>
      <c r="K47" s="11">
        <f t="shared" si="20"/>
        <v>0.58823529411764708</v>
      </c>
      <c r="L47" s="11">
        <f t="shared" si="21"/>
        <v>0.24691358024691359</v>
      </c>
      <c r="M47" s="11">
        <f t="shared" si="22"/>
        <v>0.19493177387914232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-0.24964715508613367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0.22310274192703583</v>
      </c>
      <c r="Q47" s="11">
        <f>2*'OddsRatio_working_3-way'!K47*'OddsRatio_working_3-way'!L47*'OddsRatio_working_3-way'!M47</f>
        <v>5.6625061402800964E-2</v>
      </c>
      <c r="R47" s="11">
        <f t="shared" si="23"/>
        <v>0</v>
      </c>
      <c r="S47" s="11">
        <f t="shared" si="24"/>
        <v>-0.89367227858078557</v>
      </c>
      <c r="T47" s="11">
        <f t="shared" si="25"/>
        <v>-0.22682037527431104</v>
      </c>
      <c r="U47" s="11">
        <f>'OddsRatio_working_3-way'!S47-'OddsRatio_working_3-way'!R47^2/3</f>
        <v>-0.89367227858078557</v>
      </c>
      <c r="V47" s="11">
        <f>'OddsRatio_working_3-way'!S47*'OddsRatio_working_3-way'!R47/3-2*'OddsRatio_working_3-way'!R47^3/27-'OddsRatio_working_3-way'!T47</f>
        <v>0.22682037527431104</v>
      </c>
      <c r="W47" s="11">
        <f>'OddsRatio_working_3-way'!V47^2+4*'OddsRatio_working_3-way'!U47^3/27</f>
        <v>-5.4290516137686463E-2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0.16258689890122277</v>
      </c>
      <c r="Y47" s="11">
        <f>IF('OddsRatio_working_3-way'!W47&gt;=0,IF('OddsRatio_working_3-way'!V47+SQRT('OddsRatio_working_3-way'!W47)&gt;0,0,PI()),ACOS('OddsRatio_working_3-way'!V47/(2*'OddsRatio_working_3-way'!X47)))</f>
        <v>0.79884354821278858</v>
      </c>
      <c r="Z47" s="11">
        <f>'OddsRatio_working_3-way'!X47^(1/3)*COS('OddsRatio_working_3-way'!Y47/3)</f>
        <v>0.52655782855116551</v>
      </c>
      <c r="AA47" s="11">
        <f>'OddsRatio_working_3-way'!X47^(1/3)*COS(('OddsRatio_working_3-way'!Y47+2*PI())/3)</f>
        <v>-0.38766022130685435</v>
      </c>
      <c r="AB47" s="11">
        <f>'OddsRatio_working_3-way'!X47^(1/3)*COS(('OddsRatio_working_3-way'!Y47+4*PI())/3)</f>
        <v>-0.13889760724431108</v>
      </c>
      <c r="AC47" s="11">
        <f>'OddsRatio_working_3-way'!X47^(1/3)*SIN('OddsRatio_working_3-way'!Y47/3)</f>
        <v>0.1436231621933243</v>
      </c>
      <c r="AD47" s="11">
        <f>'OddsRatio_working_3-way'!X47^(1/3)*SIN(('OddsRatio_working_3-way'!Y47+2*PI())/3)</f>
        <v>0.38420087499021821</v>
      </c>
      <c r="AE47" s="11">
        <f>'OddsRatio_working_3-way'!X47^(1/3)*SIN(('OddsRatio_working_3-way'!Y47+4*PI())/3)</f>
        <v>-0.52782403718354254</v>
      </c>
      <c r="AF47" s="11">
        <f>-'OddsRatio_working_3-way'!U47/(3*'OddsRatio_working_3-way'!X47^(1/3))*COS(('OddsRatio_working_3-way'!Y47)/3)</f>
        <v>0.5265578285511654</v>
      </c>
      <c r="AG47" s="11">
        <f>-'OddsRatio_working_3-way'!U47/(3*'OddsRatio_working_3-way'!X47^(1/3))*COS(('OddsRatio_working_3-way'!Y47+2*PI())/3)</f>
        <v>-0.38766022130685424</v>
      </c>
      <c r="AH47" s="11">
        <f>-'OddsRatio_working_3-way'!U47/(3*'OddsRatio_working_3-way'!X47^(1/3))*COS(('OddsRatio_working_3-way'!Y47+4*PI())/3)</f>
        <v>-0.13889760724431105</v>
      </c>
      <c r="AI47" s="11">
        <f>'OddsRatio_working_3-way'!U47/(3*'OddsRatio_working_3-way'!X47^(1/3))*SIN(('OddsRatio_working_3-way'!Y47)/3)</f>
        <v>-0.14362316219332427</v>
      </c>
      <c r="AJ47" s="11">
        <f>'OddsRatio_working_3-way'!U47/(3*'OddsRatio_working_3-way'!X47^(1/3))*SIN(('OddsRatio_working_3-way'!Y47+2*PI())/3)</f>
        <v>-0.3842008749902181</v>
      </c>
      <c r="AK47" s="11">
        <f>'OddsRatio_working_3-way'!U47/(3*'OddsRatio_working_3-way'!X47^(1/3))*SIN(('OddsRatio_working_3-way'!Y47+4*PI())/3)</f>
        <v>0.52782403718354243</v>
      </c>
      <c r="AL47" s="11">
        <f>'OddsRatio_working_3-way'!Z47+'OddsRatio_working_3-way'!AF47</f>
        <v>1.0531156571023308</v>
      </c>
      <c r="AM47" s="11">
        <f>'OddsRatio_working_3-way'!AA47+'OddsRatio_working_3-way'!AG47</f>
        <v>-0.77532044261370858</v>
      </c>
      <c r="AN47" s="11">
        <f>'OddsRatio_working_3-way'!AB47+'OddsRatio_working_3-way'!AH47</f>
        <v>-0.2777952144886221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1.0531156571023308</v>
      </c>
      <c r="AS47" s="11">
        <f>IF(('OddsRatio_working_3-way'!X47=0),IF(Q47&gt;0,-Q47^(1/3),(-Q47)^(1/3)),'OddsRatio_working_3-way'!AM47-'OddsRatio_working_3-way'!R47/3)</f>
        <v>-0.77532044261370858</v>
      </c>
      <c r="AT47" s="11">
        <f>IF(('OddsRatio_working_3-way'!X47=0),IF(Q47&gt;0,-Q47^(1/3),(-Q47)^(1/3)),'OddsRatio_working_3-way'!AN47-'OddsRatio_working_3-way'!R47/3)</f>
        <v>-0.2777952144886221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2.08</v>
      </c>
      <c r="B48" s="4">
        <f>IF('True_Odds_Calculator_3-way'!B47="","",'True_Odds_Calculator_3-way'!B47)</f>
        <v>3.59</v>
      </c>
      <c r="C48" s="4">
        <f>IF('True_Odds_Calculator_3-way'!C47="","",'True_Odds_Calculator_3-way'!C47)</f>
        <v>3.7</v>
      </c>
      <c r="D48" s="9">
        <f t="shared" si="13"/>
        <v>0.46930037593942103</v>
      </c>
      <c r="E48" s="9">
        <f t="shared" si="14"/>
        <v>0.26940371176049138</v>
      </c>
      <c r="F48" s="9">
        <f t="shared" si="15"/>
        <v>0.26129591230008747</v>
      </c>
      <c r="G48" s="9">
        <f t="shared" si="16"/>
        <v>1.0470661563251387</v>
      </c>
      <c r="H48" s="9">
        <f t="shared" si="17"/>
        <v>2.1308314488311502</v>
      </c>
      <c r="I48" s="9">
        <f t="shared" si="18"/>
        <v>3.7119013448821088</v>
      </c>
      <c r="J48" s="9">
        <f t="shared" si="19"/>
        <v>3.8270786220778747</v>
      </c>
      <c r="K48" s="11">
        <f t="shared" si="20"/>
        <v>0.48076923076923073</v>
      </c>
      <c r="L48" s="11">
        <f t="shared" si="21"/>
        <v>0.2785515320334262</v>
      </c>
      <c r="M48" s="11">
        <f t="shared" si="22"/>
        <v>0.27027027027027023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-0.27335547460895648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0.23055785590604527</v>
      </c>
      <c r="Q48" s="11">
        <f>2*'OddsRatio_working_3-way'!K48*'OddsRatio_working_3-way'!L48*'OddsRatio_working_3-way'!M48</f>
        <v>7.2388651775838392E-2</v>
      </c>
      <c r="R48" s="11">
        <f t="shared" si="23"/>
        <v>0</v>
      </c>
      <c r="S48" s="11">
        <f t="shared" si="24"/>
        <v>-0.8434360286212137</v>
      </c>
      <c r="T48" s="11">
        <f t="shared" si="25"/>
        <v>-0.26481507962989442</v>
      </c>
      <c r="U48" s="11">
        <f>'OddsRatio_working_3-way'!S48-'OddsRatio_working_3-way'!R48^2/3</f>
        <v>-0.8434360286212137</v>
      </c>
      <c r="V48" s="11">
        <f>'OddsRatio_working_3-way'!S48*'OddsRatio_working_3-way'!R48/3-2*'OddsRatio_working_3-way'!R48^3/27-'OddsRatio_working_3-way'!T48</f>
        <v>0.26481507962989442</v>
      </c>
      <c r="W48" s="11">
        <f>'OddsRatio_working_3-way'!V48^2+4*'OddsRatio_working_3-way'!U48^3/27</f>
        <v>-1.8762925868718291E-2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0.14907209016789966</v>
      </c>
      <c r="Y48" s="11">
        <f>IF('OddsRatio_working_3-way'!W48&gt;=0,IF('OddsRatio_working_3-way'!V48+SQRT('OddsRatio_working_3-way'!W48)&gt;0,0,PI()),ACOS('OddsRatio_working_3-way'!V48/(2*'OddsRatio_working_3-way'!X48)))</f>
        <v>0.47735882668481455</v>
      </c>
      <c r="Z48" s="11">
        <f>'OddsRatio_working_3-way'!X48^(1/3)*COS('OddsRatio_working_3-way'!Y48/3)</f>
        <v>0.52353307816256922</v>
      </c>
      <c r="AA48" s="11">
        <f>'OddsRatio_working_3-way'!X48^(1/3)*COS(('OddsRatio_working_3-way'!Y48+2*PI())/3)</f>
        <v>-0.33452534753443514</v>
      </c>
      <c r="AB48" s="11">
        <f>'OddsRatio_working_3-way'!X48^(1/3)*COS(('OddsRatio_working_3-way'!Y48+4*PI())/3)</f>
        <v>-0.18900773062813428</v>
      </c>
      <c r="AC48" s="11">
        <f>'OddsRatio_working_3-way'!X48^(1/3)*SIN('OddsRatio_working_3-way'!Y48/3)</f>
        <v>8.4014635292685658E-2</v>
      </c>
      <c r="AD48" s="11">
        <f>'OddsRatio_working_3-way'!X48^(1/3)*SIN(('OddsRatio_working_3-way'!Y48+2*PI())/3)</f>
        <v>0.4113856277639063</v>
      </c>
      <c r="AE48" s="11">
        <f>'OddsRatio_working_3-way'!X48^(1/3)*SIN(('OddsRatio_working_3-way'!Y48+4*PI())/3)</f>
        <v>-0.49540026305659191</v>
      </c>
      <c r="AF48" s="11">
        <f>-'OddsRatio_working_3-way'!U48/(3*'OddsRatio_working_3-way'!X48^(1/3))*COS(('OddsRatio_working_3-way'!Y48)/3)</f>
        <v>0.52353307816256933</v>
      </c>
      <c r="AG48" s="11">
        <f>-'OddsRatio_working_3-way'!U48/(3*'OddsRatio_working_3-way'!X48^(1/3))*COS(('OddsRatio_working_3-way'!Y48+2*PI())/3)</f>
        <v>-0.33452534753443519</v>
      </c>
      <c r="AH48" s="11">
        <f>-'OddsRatio_working_3-way'!U48/(3*'OddsRatio_working_3-way'!X48^(1/3))*COS(('OddsRatio_working_3-way'!Y48+4*PI())/3)</f>
        <v>-0.18900773062813431</v>
      </c>
      <c r="AI48" s="11">
        <f>'OddsRatio_working_3-way'!U48/(3*'OddsRatio_working_3-way'!X48^(1/3))*SIN(('OddsRatio_working_3-way'!Y48)/3)</f>
        <v>-8.4014635292685672E-2</v>
      </c>
      <c r="AJ48" s="11">
        <f>'OddsRatio_working_3-way'!U48/(3*'OddsRatio_working_3-way'!X48^(1/3))*SIN(('OddsRatio_working_3-way'!Y48+2*PI())/3)</f>
        <v>-0.41138562776390641</v>
      </c>
      <c r="AK48" s="11">
        <f>'OddsRatio_working_3-way'!U48/(3*'OddsRatio_working_3-way'!X48^(1/3))*SIN(('OddsRatio_working_3-way'!Y48+4*PI())/3)</f>
        <v>0.49540026305659202</v>
      </c>
      <c r="AL48" s="11">
        <f>'OddsRatio_working_3-way'!Z48+'OddsRatio_working_3-way'!AF48</f>
        <v>1.0470661563251387</v>
      </c>
      <c r="AM48" s="11">
        <f>'OddsRatio_working_3-way'!AA48+'OddsRatio_working_3-way'!AG48</f>
        <v>-0.66905069506887038</v>
      </c>
      <c r="AN48" s="11">
        <f>'OddsRatio_working_3-way'!AB48+'OddsRatio_working_3-way'!AH48</f>
        <v>-0.37801546125626861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1.0470661563251387</v>
      </c>
      <c r="AS48" s="11">
        <f>IF(('OddsRatio_working_3-way'!X48=0),IF(Q48&gt;0,-Q48^(1/3),(-Q48)^(1/3)),'OddsRatio_working_3-way'!AM48-'OddsRatio_working_3-way'!R48/3)</f>
        <v>-0.66905069506887038</v>
      </c>
      <c r="AT48" s="11">
        <f>IF(('OddsRatio_working_3-way'!X48=0),IF(Q48&gt;0,-Q48^(1/3),(-Q48)^(1/3)),'OddsRatio_working_3-way'!AN48-'OddsRatio_working_3-way'!R48/3)</f>
        <v>-0.37801546125626861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1.64</v>
      </c>
      <c r="B49" s="4">
        <f>IF('True_Odds_Calculator_3-way'!B48="","",'True_Odds_Calculator_3-way'!B48)</f>
        <v>4.3099999999999996</v>
      </c>
      <c r="C49" s="4">
        <f>IF('True_Odds_Calculator_3-way'!C48="","",'True_Odds_Calculator_3-way'!C48)</f>
        <v>5.3</v>
      </c>
      <c r="D49" s="9">
        <f t="shared" si="13"/>
        <v>0.59686709883734745</v>
      </c>
      <c r="E49" s="9">
        <f t="shared" si="14"/>
        <v>0.22256045625901463</v>
      </c>
      <c r="F49" s="9">
        <f t="shared" si="15"/>
        <v>0.18057244490363775</v>
      </c>
      <c r="G49" s="9">
        <f t="shared" si="16"/>
        <v>1.055335700851384</v>
      </c>
      <c r="H49" s="9">
        <f t="shared" si="17"/>
        <v>1.6754148485448861</v>
      </c>
      <c r="I49" s="9">
        <f t="shared" si="18"/>
        <v>4.4931611698180811</v>
      </c>
      <c r="J49" s="9">
        <f t="shared" si="19"/>
        <v>5.5379435136609505</v>
      </c>
      <c r="K49" s="11">
        <f t="shared" si="20"/>
        <v>0.6097560975609756</v>
      </c>
      <c r="L49" s="11">
        <f t="shared" si="21"/>
        <v>0.23201856148491881</v>
      </c>
      <c r="M49" s="11">
        <f t="shared" si="22"/>
        <v>0.18867924528301888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-0.24315288987500028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0.22022010265193048</v>
      </c>
      <c r="Q49" s="11">
        <f>2*'OddsRatio_working_3-way'!K49*'OddsRatio_working_3-way'!L49*'OddsRatio_working_3-way'!M49</f>
        <v>5.3386691551983161E-2</v>
      </c>
      <c r="R49" s="11">
        <f t="shared" si="23"/>
        <v>0</v>
      </c>
      <c r="S49" s="11">
        <f t="shared" si="24"/>
        <v>-0.90568573034497324</v>
      </c>
      <c r="T49" s="11">
        <f t="shared" si="25"/>
        <v>-0.21956017705332692</v>
      </c>
      <c r="U49" s="11">
        <f>'OddsRatio_working_3-way'!S49-'OddsRatio_working_3-way'!R49^2/3</f>
        <v>-0.90568573034497324</v>
      </c>
      <c r="V49" s="11">
        <f>'OddsRatio_working_3-way'!S49*'OddsRatio_working_3-way'!R49/3-2*'OddsRatio_working_3-way'!R49^3/27-'OddsRatio_working_3-way'!T49</f>
        <v>0.21956017705332692</v>
      </c>
      <c r="W49" s="11">
        <f>'OddsRatio_working_3-way'!V49^2+4*'OddsRatio_working_3-way'!U49^3/27</f>
        <v>-6.1853149818785987E-2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0.16587632528971263</v>
      </c>
      <c r="Y49" s="11">
        <f>IF('OddsRatio_working_3-way'!W49&gt;=0,IF('OddsRatio_working_3-way'!V49+SQRT('OddsRatio_working_3-way'!W49)&gt;0,0,PI()),ACOS('OddsRatio_working_3-way'!V49/(2*'OddsRatio_working_3-way'!X49)))</f>
        <v>0.84755385760111912</v>
      </c>
      <c r="Z49" s="11">
        <f>'OddsRatio_working_3-way'!X49^(1/3)*COS('OddsRatio_working_3-way'!Y49/3)</f>
        <v>0.52766785042569209</v>
      </c>
      <c r="AA49" s="11">
        <f>'OddsRatio_working_3-way'!X49^(1/3)*COS(('OddsRatio_working_3-way'!Y49+2*PI())/3)</f>
        <v>-0.39648539450961051</v>
      </c>
      <c r="AB49" s="11">
        <f>'OddsRatio_working_3-way'!X49^(1/3)*COS(('OddsRatio_working_3-way'!Y49+4*PI())/3)</f>
        <v>-0.13118245591608166</v>
      </c>
      <c r="AC49" s="11">
        <f>'OddsRatio_working_3-way'!X49^(1/3)*SIN('OddsRatio_working_3-way'!Y49/3)</f>
        <v>0.1531727230137728</v>
      </c>
      <c r="AD49" s="11">
        <f>'OddsRatio_working_3-way'!X49^(1/3)*SIN(('OddsRatio_working_3-way'!Y49+2*PI())/3)</f>
        <v>0.38038740172209035</v>
      </c>
      <c r="AE49" s="11">
        <f>'OddsRatio_working_3-way'!X49^(1/3)*SIN(('OddsRatio_working_3-way'!Y49+4*PI())/3)</f>
        <v>-0.53356012473586301</v>
      </c>
      <c r="AF49" s="11">
        <f>-'OddsRatio_working_3-way'!U49/(3*'OddsRatio_working_3-way'!X49^(1/3))*COS(('OddsRatio_working_3-way'!Y49)/3)</f>
        <v>0.52766785042569198</v>
      </c>
      <c r="AG49" s="11">
        <f>-'OddsRatio_working_3-way'!U49/(3*'OddsRatio_working_3-way'!X49^(1/3))*COS(('OddsRatio_working_3-way'!Y49+2*PI())/3)</f>
        <v>-0.39648539450961046</v>
      </c>
      <c r="AH49" s="11">
        <f>-'OddsRatio_working_3-way'!U49/(3*'OddsRatio_working_3-way'!X49^(1/3))*COS(('OddsRatio_working_3-way'!Y49+4*PI())/3)</f>
        <v>-0.13118245591608163</v>
      </c>
      <c r="AI49" s="11">
        <f>'OddsRatio_working_3-way'!U49/(3*'OddsRatio_working_3-way'!X49^(1/3))*SIN(('OddsRatio_working_3-way'!Y49)/3)</f>
        <v>-0.15317272301377277</v>
      </c>
      <c r="AJ49" s="11">
        <f>'OddsRatio_working_3-way'!U49/(3*'OddsRatio_working_3-way'!X49^(1/3))*SIN(('OddsRatio_working_3-way'!Y49+2*PI())/3)</f>
        <v>-0.38038740172209029</v>
      </c>
      <c r="AK49" s="11">
        <f>'OddsRatio_working_3-way'!U49/(3*'OddsRatio_working_3-way'!X49^(1/3))*SIN(('OddsRatio_working_3-way'!Y49+4*PI())/3)</f>
        <v>0.53356012473586301</v>
      </c>
      <c r="AL49" s="11">
        <f>'OddsRatio_working_3-way'!Z49+'OddsRatio_working_3-way'!AF49</f>
        <v>1.055335700851384</v>
      </c>
      <c r="AM49" s="11">
        <f>'OddsRatio_working_3-way'!AA49+'OddsRatio_working_3-way'!AG49</f>
        <v>-0.79297078901922102</v>
      </c>
      <c r="AN49" s="11">
        <f>'OddsRatio_working_3-way'!AB49+'OddsRatio_working_3-way'!AH49</f>
        <v>-0.26236491183216326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1.055335700851384</v>
      </c>
      <c r="AS49" s="11">
        <f>IF(('OddsRatio_working_3-way'!X49=0),IF(Q49&gt;0,-Q49^(1/3),(-Q49)^(1/3)),'OddsRatio_working_3-way'!AM49-'OddsRatio_working_3-way'!R49/3)</f>
        <v>-0.79297078901922102</v>
      </c>
      <c r="AT49" s="11">
        <f>IF(('OddsRatio_working_3-way'!X49=0),IF(Q49&gt;0,-Q49^(1/3),(-Q49)^(1/3)),'OddsRatio_working_3-way'!AN49-'OddsRatio_working_3-way'!R49/3)</f>
        <v>-0.26236491183216326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1.63</v>
      </c>
      <c r="B50" s="4">
        <f>IF('True_Odds_Calculator_3-way'!B49="","",'True_Odds_Calculator_3-way'!B49)</f>
        <v>4.0999999999999996</v>
      </c>
      <c r="C50" s="4">
        <f>IF('True_Odds_Calculator_3-way'!C49="","",'True_Odds_Calculator_3-way'!C49)</f>
        <v>5.81</v>
      </c>
      <c r="D50" s="9">
        <f t="shared" si="13"/>
        <v>0.60093676926121276</v>
      </c>
      <c r="E50" s="9">
        <f t="shared" si="14"/>
        <v>0.23432159619771209</v>
      </c>
      <c r="F50" s="9">
        <f t="shared" si="15"/>
        <v>0.16474163454107496</v>
      </c>
      <c r="G50" s="9">
        <f t="shared" si="16"/>
        <v>1.0540771208992843</v>
      </c>
      <c r="H50" s="9">
        <f t="shared" si="17"/>
        <v>1.664068586166549</v>
      </c>
      <c r="I50" s="9">
        <f t="shared" si="18"/>
        <v>4.2676390747877804</v>
      </c>
      <c r="J50" s="9">
        <f t="shared" si="19"/>
        <v>6.0701109515255567</v>
      </c>
      <c r="K50" s="11">
        <f t="shared" si="20"/>
        <v>0.61349693251533743</v>
      </c>
      <c r="L50" s="11">
        <f t="shared" si="21"/>
        <v>0.24390243902439027</v>
      </c>
      <c r="M50" s="11">
        <f t="shared" si="22"/>
        <v>0.17211703958691912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-0.24193557110380759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0.2199430671962127</v>
      </c>
      <c r="Q50" s="11">
        <f>2*'OddsRatio_working_3-way'!K50*'OddsRatio_working_3-way'!L50*'OddsRatio_working_3-way'!M50</f>
        <v>5.1508915034241848E-2</v>
      </c>
      <c r="R50" s="11">
        <f t="shared" si="23"/>
        <v>0</v>
      </c>
      <c r="S50" s="11">
        <f t="shared" si="24"/>
        <v>-0.90909768329123242</v>
      </c>
      <c r="T50" s="11">
        <f t="shared" si="25"/>
        <v>-0.21290343870989048</v>
      </c>
      <c r="U50" s="11">
        <f>'OddsRatio_working_3-way'!S50-'OddsRatio_working_3-way'!R50^2/3</f>
        <v>-0.90909768329123242</v>
      </c>
      <c r="V50" s="11">
        <f>'OddsRatio_working_3-way'!S50*'OddsRatio_working_3-way'!R50/3-2*'OddsRatio_working_3-way'!R50^3/27-'OddsRatio_working_3-way'!T50</f>
        <v>0.21290343870989048</v>
      </c>
      <c r="W50" s="11">
        <f>'OddsRatio_working_3-way'!V50^2+4*'OddsRatio_working_3-way'!U50^3/27</f>
        <v>-6.5980510461759276E-2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0.16681455622655908</v>
      </c>
      <c r="Y50" s="11">
        <f>IF('OddsRatio_working_3-way'!W50&gt;=0,IF('OddsRatio_working_3-way'!V50+SQRT('OddsRatio_working_3-way'!W50)&gt;0,0,PI()),ACOS('OddsRatio_working_3-way'!V50/(2*'OddsRatio_working_3-way'!X50)))</f>
        <v>0.87871103891343749</v>
      </c>
      <c r="Z50" s="11">
        <f>'OddsRatio_working_3-way'!X50^(1/3)*COS('OddsRatio_working_3-way'!Y50/3)</f>
        <v>0.52703856044964215</v>
      </c>
      <c r="AA50" s="11">
        <f>'OddsRatio_working_3-way'!X50^(1/3)*COS(('OddsRatio_working_3-way'!Y50+2*PI())/3)</f>
        <v>-0.40116806399055149</v>
      </c>
      <c r="AB50" s="11">
        <f>'OddsRatio_working_3-way'!X50^(1/3)*COS(('OddsRatio_working_3-way'!Y50+4*PI())/3)</f>
        <v>-0.12587049645909071</v>
      </c>
      <c r="AC50" s="11">
        <f>'OddsRatio_working_3-way'!X50^(1/3)*SIN('OddsRatio_working_3-way'!Y50/3)</f>
        <v>0.15894312472153818</v>
      </c>
      <c r="AD50" s="11">
        <f>'OddsRatio_working_3-way'!X50^(1/3)*SIN(('OddsRatio_working_3-way'!Y50+2*PI())/3)</f>
        <v>0.37695721976260155</v>
      </c>
      <c r="AE50" s="11">
        <f>'OddsRatio_working_3-way'!X50^(1/3)*SIN(('OddsRatio_working_3-way'!Y50+4*PI())/3)</f>
        <v>-0.53590034448413959</v>
      </c>
      <c r="AF50" s="11">
        <f>-'OddsRatio_working_3-way'!U50/(3*'OddsRatio_working_3-way'!X50^(1/3))*COS(('OddsRatio_working_3-way'!Y50)/3)</f>
        <v>0.52703856044964215</v>
      </c>
      <c r="AG50" s="11">
        <f>-'OddsRatio_working_3-way'!U50/(3*'OddsRatio_working_3-way'!X50^(1/3))*COS(('OddsRatio_working_3-way'!Y50+2*PI())/3)</f>
        <v>-0.40116806399055149</v>
      </c>
      <c r="AH50" s="11">
        <f>-'OddsRatio_working_3-way'!U50/(3*'OddsRatio_working_3-way'!X50^(1/3))*COS(('OddsRatio_working_3-way'!Y50+4*PI())/3)</f>
        <v>-0.12587049645909071</v>
      </c>
      <c r="AI50" s="11">
        <f>'OddsRatio_working_3-way'!U50/(3*'OddsRatio_working_3-way'!X50^(1/3))*SIN(('OddsRatio_working_3-way'!Y50)/3)</f>
        <v>-0.15894312472153818</v>
      </c>
      <c r="AJ50" s="11">
        <f>'OddsRatio_working_3-way'!U50/(3*'OddsRatio_working_3-way'!X50^(1/3))*SIN(('OddsRatio_working_3-way'!Y50+2*PI())/3)</f>
        <v>-0.37695721976260155</v>
      </c>
      <c r="AK50" s="11">
        <f>'OddsRatio_working_3-way'!U50/(3*'OddsRatio_working_3-way'!X50^(1/3))*SIN(('OddsRatio_working_3-way'!Y50+4*PI())/3)</f>
        <v>0.53590034448413959</v>
      </c>
      <c r="AL50" s="11">
        <f>'OddsRatio_working_3-way'!Z50+'OddsRatio_working_3-way'!AF50</f>
        <v>1.0540771208992843</v>
      </c>
      <c r="AM50" s="11">
        <f>'OddsRatio_working_3-way'!AA50+'OddsRatio_working_3-way'!AG50</f>
        <v>-0.80233612798110299</v>
      </c>
      <c r="AN50" s="11">
        <f>'OddsRatio_working_3-way'!AB50+'OddsRatio_working_3-way'!AH50</f>
        <v>-0.25174099291818142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1.0540771208992843</v>
      </c>
      <c r="AS50" s="11">
        <f>IF(('OddsRatio_working_3-way'!X50=0),IF(Q50&gt;0,-Q50^(1/3),(-Q50)^(1/3)),'OddsRatio_working_3-way'!AM50-'OddsRatio_working_3-way'!R50/3)</f>
        <v>-0.80233612798110299</v>
      </c>
      <c r="AT50" s="11">
        <f>IF(('OddsRatio_working_3-way'!X50=0),IF(Q50&gt;0,-Q50^(1/3),(-Q50)^(1/3)),'OddsRatio_working_3-way'!AN50-'OddsRatio_working_3-way'!R50/3)</f>
        <v>-0.25174099291818142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2.04</v>
      </c>
      <c r="B51" s="4">
        <f>IF('True_Odds_Calculator_3-way'!B50="","",'True_Odds_Calculator_3-way'!B50)</f>
        <v>3.5</v>
      </c>
      <c r="C51" s="4">
        <f>IF('True_Odds_Calculator_3-way'!C50="","",'True_Odds_Calculator_3-way'!C50)</f>
        <v>3.95</v>
      </c>
      <c r="D51" s="9">
        <f t="shared" si="13"/>
        <v>0.47882813455022794</v>
      </c>
      <c r="E51" s="9">
        <f t="shared" si="14"/>
        <v>0.27651631927955694</v>
      </c>
      <c r="F51" s="9">
        <f t="shared" si="15"/>
        <v>0.24465554617021532</v>
      </c>
      <c r="G51" s="9">
        <f t="shared" si="16"/>
        <v>1.0465692333898078</v>
      </c>
      <c r="H51" s="9">
        <f t="shared" si="17"/>
        <v>2.0884320027254004</v>
      </c>
      <c r="I51" s="9">
        <f t="shared" si="18"/>
        <v>3.6164230834745195</v>
      </c>
      <c r="J51" s="9">
        <f t="shared" si="19"/>
        <v>4.0873792384999339</v>
      </c>
      <c r="K51" s="11">
        <f t="shared" si="20"/>
        <v>0.49019607843137253</v>
      </c>
      <c r="L51" s="11">
        <f t="shared" si="21"/>
        <v>0.2857142857142857</v>
      </c>
      <c r="M51" s="11">
        <f t="shared" si="22"/>
        <v>0.25316455696202528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-0.27195688401943063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0.2301173634010566</v>
      </c>
      <c r="Q51" s="11">
        <f>2*'OddsRatio_working_3-way'!K51*'OddsRatio_working_3-way'!L51*'OddsRatio_working_3-way'!M51</f>
        <v>7.0914441726057487E-2</v>
      </c>
      <c r="R51" s="11">
        <f t="shared" si="23"/>
        <v>0</v>
      </c>
      <c r="S51" s="11">
        <f t="shared" si="24"/>
        <v>-0.84615384615384581</v>
      </c>
      <c r="T51" s="11">
        <f t="shared" si="25"/>
        <v>-0.26075619295958263</v>
      </c>
      <c r="U51" s="11">
        <f>'OddsRatio_working_3-way'!S51-'OddsRatio_working_3-way'!R51^2/3</f>
        <v>-0.84615384615384581</v>
      </c>
      <c r="V51" s="11">
        <f>'OddsRatio_working_3-way'!S51*'OddsRatio_working_3-way'!R51/3-2*'OddsRatio_working_3-way'!R51^3/27-'OddsRatio_working_3-way'!T51</f>
        <v>0.26075619295958263</v>
      </c>
      <c r="W51" s="11">
        <f>'OddsRatio_working_3-way'!V51^2+4*'OddsRatio_working_3-way'!U51^3/27</f>
        <v>-2.1758226579326384E-2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0.14979320640978805</v>
      </c>
      <c r="Y51" s="11">
        <f>IF('OddsRatio_working_3-way'!W51&gt;=0,IF('OddsRatio_working_3-way'!V51+SQRT('OddsRatio_working_3-way'!W51)&gt;0,0,PI()),ACOS('OddsRatio_working_3-way'!V51/(2*'OddsRatio_working_3-way'!X51)))</f>
        <v>0.51480805360096737</v>
      </c>
      <c r="Z51" s="11">
        <f>'OddsRatio_working_3-way'!X51^(1/3)*COS('OddsRatio_working_3-way'!Y51/3)</f>
        <v>0.523284616694904</v>
      </c>
      <c r="AA51" s="11">
        <f>'OddsRatio_working_3-way'!X51^(1/3)*COS(('OddsRatio_working_3-way'!Y51+2*PI())/3)</f>
        <v>-0.34018127311215968</v>
      </c>
      <c r="AB51" s="11">
        <f>'OddsRatio_working_3-way'!X51^(1/3)*COS(('OddsRatio_working_3-way'!Y51+4*PI())/3)</f>
        <v>-0.18310334358274427</v>
      </c>
      <c r="AC51" s="11">
        <f>'OddsRatio_working_3-way'!X51^(1/3)*SIN('OddsRatio_working_3-way'!Y51/3)</f>
        <v>9.0688984897556973E-2</v>
      </c>
      <c r="AD51" s="11">
        <f>'OddsRatio_working_3-way'!X51^(1/3)*SIN(('OddsRatio_working_3-way'!Y51+2*PI())/3)</f>
        <v>0.40783327901861105</v>
      </c>
      <c r="AE51" s="11">
        <f>'OddsRatio_working_3-way'!X51^(1/3)*SIN(('OddsRatio_working_3-way'!Y51+4*PI())/3)</f>
        <v>-0.498522263916168</v>
      </c>
      <c r="AF51" s="11">
        <f>-'OddsRatio_working_3-way'!U51/(3*'OddsRatio_working_3-way'!X51^(1/3))*COS(('OddsRatio_working_3-way'!Y51)/3)</f>
        <v>0.52328461669490389</v>
      </c>
      <c r="AG51" s="11">
        <f>-'OddsRatio_working_3-way'!U51/(3*'OddsRatio_working_3-way'!X51^(1/3))*COS(('OddsRatio_working_3-way'!Y51+2*PI())/3)</f>
        <v>-0.34018127311215957</v>
      </c>
      <c r="AH51" s="11">
        <f>-'OddsRatio_working_3-way'!U51/(3*'OddsRatio_working_3-way'!X51^(1/3))*COS(('OddsRatio_working_3-way'!Y51+4*PI())/3)</f>
        <v>-0.18310334358274424</v>
      </c>
      <c r="AI51" s="11">
        <f>'OddsRatio_working_3-way'!U51/(3*'OddsRatio_working_3-way'!X51^(1/3))*SIN(('OddsRatio_working_3-way'!Y51)/3)</f>
        <v>-9.0688984897556946E-2</v>
      </c>
      <c r="AJ51" s="11">
        <f>'OddsRatio_working_3-way'!U51/(3*'OddsRatio_working_3-way'!X51^(1/3))*SIN(('OddsRatio_working_3-way'!Y51+2*PI())/3)</f>
        <v>-0.40783327901861094</v>
      </c>
      <c r="AK51" s="11">
        <f>'OddsRatio_working_3-way'!U51/(3*'OddsRatio_working_3-way'!X51^(1/3))*SIN(('OddsRatio_working_3-way'!Y51+4*PI())/3)</f>
        <v>0.49852226391616788</v>
      </c>
      <c r="AL51" s="11">
        <f>'OddsRatio_working_3-way'!Z51+'OddsRatio_working_3-way'!AF51</f>
        <v>1.0465692333898078</v>
      </c>
      <c r="AM51" s="11">
        <f>'OddsRatio_working_3-way'!AA51+'OddsRatio_working_3-way'!AG51</f>
        <v>-0.68036254622431924</v>
      </c>
      <c r="AN51" s="11">
        <f>'OddsRatio_working_3-way'!AB51+'OddsRatio_working_3-way'!AH51</f>
        <v>-0.36620668716548854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1.0465692333898078</v>
      </c>
      <c r="AS51" s="11">
        <f>IF(('OddsRatio_working_3-way'!X51=0),IF(Q51&gt;0,-Q51^(1/3),(-Q51)^(1/3)),'OddsRatio_working_3-way'!AM51-'OddsRatio_working_3-way'!R51/3)</f>
        <v>-0.68036254622431924</v>
      </c>
      <c r="AT51" s="11">
        <f>IF(('OddsRatio_working_3-way'!X51=0),IF(Q51&gt;0,-Q51^(1/3),(-Q51)^(1/3)),'OddsRatio_working_3-way'!AN51-'OddsRatio_working_3-way'!R51/3)</f>
        <v>-0.36620668716548854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2.6</v>
      </c>
      <c r="B52" s="4">
        <f>IF('True_Odds_Calculator_3-way'!B51="","",'True_Odds_Calculator_3-way'!B51)</f>
        <v>3.4</v>
      </c>
      <c r="C52" s="4">
        <f>IF('True_Odds_Calculator_3-way'!C51="","",'True_Odds_Calculator_3-way'!C51)</f>
        <v>2.87</v>
      </c>
      <c r="D52" s="9">
        <f t="shared" si="13"/>
        <v>0.37502231921888413</v>
      </c>
      <c r="E52" s="9">
        <f t="shared" si="14"/>
        <v>0.28573372030141492</v>
      </c>
      <c r="F52" s="9">
        <f t="shared" si="15"/>
        <v>0.33924396047970085</v>
      </c>
      <c r="G52" s="9">
        <f t="shared" si="16"/>
        <v>1.0415674760419122</v>
      </c>
      <c r="H52" s="9">
        <f t="shared" si="17"/>
        <v>2.6665079616670595</v>
      </c>
      <c r="I52" s="9">
        <f t="shared" si="18"/>
        <v>3.4997619425005895</v>
      </c>
      <c r="J52" s="9">
        <f t="shared" si="19"/>
        <v>2.9477311801983768</v>
      </c>
      <c r="K52" s="11">
        <f t="shared" si="20"/>
        <v>0.38461538461538458</v>
      </c>
      <c r="L52" s="11">
        <f t="shared" si="21"/>
        <v>0.29411764705882354</v>
      </c>
      <c r="M52" s="11">
        <f t="shared" si="22"/>
        <v>0.34843205574912889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-0.28303403913159997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0.23136834471124285</v>
      </c>
      <c r="Q52" s="11">
        <f>2*'OddsRatio_working_3-way'!K52*'OddsRatio_working_3-way'!L52*'OddsRatio_working_3-way'!M52</f>
        <v>7.8830781843694325E-2</v>
      </c>
      <c r="R52" s="11">
        <f t="shared" si="23"/>
        <v>0</v>
      </c>
      <c r="S52" s="11">
        <f t="shared" si="24"/>
        <v>-0.81745766488413585</v>
      </c>
      <c r="T52" s="11">
        <f t="shared" si="25"/>
        <v>-0.27852049910873455</v>
      </c>
      <c r="U52" s="11">
        <f>'OddsRatio_working_3-way'!S52-'OddsRatio_working_3-way'!R52^2/3</f>
        <v>-0.81745766488413585</v>
      </c>
      <c r="V52" s="11">
        <f>'OddsRatio_working_3-way'!S52*'OddsRatio_working_3-way'!R52/3-2*'OddsRatio_working_3-way'!R52^3/27-'OddsRatio_working_3-way'!T52</f>
        <v>0.27852049910873455</v>
      </c>
      <c r="W52" s="11">
        <f>'OddsRatio_working_3-way'!V52^2+4*'OddsRatio_working_3-way'!U52^3/27</f>
        <v>-3.3530701396091572E-3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0.14223812653732101</v>
      </c>
      <c r="Y52" s="11">
        <f>IF('OddsRatio_working_3-way'!W52&gt;=0,IF('OddsRatio_working_3-way'!V52+SQRT('OddsRatio_working_3-way'!W52)&gt;0,0,PI()),ACOS('OddsRatio_working_3-way'!V52/(2*'OddsRatio_working_3-way'!X52)))</f>
        <v>0.20498448050005691</v>
      </c>
      <c r="Z52" s="11">
        <f>'OddsRatio_working_3-way'!X52^(1/3)*COS('OddsRatio_working_3-way'!Y52/3)</f>
        <v>0.52078373802095623</v>
      </c>
      <c r="AA52" s="11">
        <f>'OddsRatio_working_3-way'!X52^(1/3)*COS(('OddsRatio_working_3-way'!Y52+2*PI())/3)</f>
        <v>-0.2912567338364257</v>
      </c>
      <c r="AB52" s="11">
        <f>'OddsRatio_working_3-way'!X52^(1/3)*COS(('OddsRatio_working_3-way'!Y52+4*PI())/3)</f>
        <v>-0.22952700418453045</v>
      </c>
      <c r="AC52" s="11">
        <f>'OddsRatio_working_3-way'!X52^(1/3)*SIN('OddsRatio_working_3-way'!Y52/3)</f>
        <v>3.5639676031524486E-2</v>
      </c>
      <c r="AD52" s="11">
        <f>'OddsRatio_working_3-way'!X52^(1/3)*SIN(('OddsRatio_working_3-way'!Y52+2*PI())/3)</f>
        <v>0.4331921089882057</v>
      </c>
      <c r="AE52" s="11">
        <f>'OddsRatio_working_3-way'!X52^(1/3)*SIN(('OddsRatio_working_3-way'!Y52+4*PI())/3)</f>
        <v>-0.46883178501973022</v>
      </c>
      <c r="AF52" s="11">
        <f>-'OddsRatio_working_3-way'!U52/(3*'OddsRatio_working_3-way'!X52^(1/3))*COS(('OddsRatio_working_3-way'!Y52)/3)</f>
        <v>0.52078373802095612</v>
      </c>
      <c r="AG52" s="11">
        <f>-'OddsRatio_working_3-way'!U52/(3*'OddsRatio_working_3-way'!X52^(1/3))*COS(('OddsRatio_working_3-way'!Y52+2*PI())/3)</f>
        <v>-0.29125673383642564</v>
      </c>
      <c r="AH52" s="11">
        <f>-'OddsRatio_working_3-way'!U52/(3*'OddsRatio_working_3-way'!X52^(1/3))*COS(('OddsRatio_working_3-way'!Y52+4*PI())/3)</f>
        <v>-0.2295270041845304</v>
      </c>
      <c r="AI52" s="11">
        <f>'OddsRatio_working_3-way'!U52/(3*'OddsRatio_working_3-way'!X52^(1/3))*SIN(('OddsRatio_working_3-way'!Y52)/3)</f>
        <v>-3.563967603152448E-2</v>
      </c>
      <c r="AJ52" s="11">
        <f>'OddsRatio_working_3-way'!U52/(3*'OddsRatio_working_3-way'!X52^(1/3))*SIN(('OddsRatio_working_3-way'!Y52+2*PI())/3)</f>
        <v>-0.43319210898820559</v>
      </c>
      <c r="AK52" s="11">
        <f>'OddsRatio_working_3-way'!U52/(3*'OddsRatio_working_3-way'!X52^(1/3))*SIN(('OddsRatio_working_3-way'!Y52+4*PI())/3)</f>
        <v>0.46883178501973016</v>
      </c>
      <c r="AL52" s="11">
        <f>'OddsRatio_working_3-way'!Z52+'OddsRatio_working_3-way'!AF52</f>
        <v>1.0415674760419122</v>
      </c>
      <c r="AM52" s="11">
        <f>'OddsRatio_working_3-way'!AA52+'OddsRatio_working_3-way'!AG52</f>
        <v>-0.58251346767285139</v>
      </c>
      <c r="AN52" s="11">
        <f>'OddsRatio_working_3-way'!AB52+'OddsRatio_working_3-way'!AH52</f>
        <v>-0.45905400836906085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1.0415674760419122</v>
      </c>
      <c r="AS52" s="11">
        <f>IF(('OddsRatio_working_3-way'!X52=0),IF(Q52&gt;0,-Q52^(1/3),(-Q52)^(1/3)),'OddsRatio_working_3-way'!AM52-'OddsRatio_working_3-way'!R52/3)</f>
        <v>-0.58251346767285139</v>
      </c>
      <c r="AT52" s="11">
        <f>IF(('OddsRatio_working_3-way'!X52=0),IF(Q52&gt;0,-Q52^(1/3),(-Q52)^(1/3)),'OddsRatio_working_3-way'!AN52-'OddsRatio_working_3-way'!R52/3)</f>
        <v>-0.45905400836906085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4.1399999999999997</v>
      </c>
      <c r="B53" s="4">
        <f>IF('True_Odds_Calculator_3-way'!B52="","",'True_Odds_Calculator_3-way'!B52)</f>
        <v>3.11</v>
      </c>
      <c r="C53" s="4">
        <f>IF('True_Odds_Calculator_3-way'!C52="","",'True_Odds_Calculator_3-way'!C52)</f>
        <v>2.0699999999999998</v>
      </c>
      <c r="D53" s="9">
        <f t="shared" si="13"/>
        <v>0.22866102856554069</v>
      </c>
      <c r="E53" s="9">
        <f t="shared" si="14"/>
        <v>0.30611351283082433</v>
      </c>
      <c r="F53" s="9">
        <f t="shared" si="15"/>
        <v>0.46522545860363529</v>
      </c>
      <c r="G53" s="9">
        <f t="shared" si="16"/>
        <v>1.0742948000411401</v>
      </c>
      <c r="H53" s="9">
        <f t="shared" si="17"/>
        <v>4.3732856721291791</v>
      </c>
      <c r="I53" s="9">
        <f t="shared" si="18"/>
        <v>3.2667620280868053</v>
      </c>
      <c r="J53" s="9">
        <f t="shared" si="19"/>
        <v>2.1494954360440195</v>
      </c>
      <c r="K53" s="11">
        <f t="shared" si="20"/>
        <v>0.24154589371980678</v>
      </c>
      <c r="L53" s="11">
        <f t="shared" si="21"/>
        <v>0.32154340836012862</v>
      </c>
      <c r="M53" s="11">
        <f t="shared" si="22"/>
        <v>0.48309178743961356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-0.26598969131037375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0.23712972774580654</v>
      </c>
      <c r="Q53" s="11">
        <f>2*'OddsRatio_working_3-way'!K53*'OddsRatio_working_3-way'!L53*'OddsRatio_working_3-way'!M53</f>
        <v>7.5041053084116002E-2</v>
      </c>
      <c r="R53" s="11">
        <f t="shared" si="23"/>
        <v>0</v>
      </c>
      <c r="S53" s="11">
        <f t="shared" si="24"/>
        <v>-0.89149969150160946</v>
      </c>
      <c r="T53" s="11">
        <f t="shared" si="25"/>
        <v>-0.28212015553848407</v>
      </c>
      <c r="U53" s="11">
        <f>'OddsRatio_working_3-way'!S53-'OddsRatio_working_3-way'!R53^2/3</f>
        <v>-0.89149969150160946</v>
      </c>
      <c r="V53" s="11">
        <f>'OddsRatio_working_3-way'!S53*'OddsRatio_working_3-way'!R53/3-2*'OddsRatio_working_3-way'!R53^3/27-'OddsRatio_working_3-way'!T53</f>
        <v>0.28212015553848407</v>
      </c>
      <c r="W53" s="11">
        <f>'OddsRatio_working_3-way'!V53^2+4*'OddsRatio_working_3-way'!U53^3/27</f>
        <v>-2.5376917885960013E-2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0.16199436722230379</v>
      </c>
      <c r="Y53" s="11">
        <f>IF('OddsRatio_working_3-way'!W53&gt;=0,IF('OddsRatio_working_3-way'!V53+SQRT('OddsRatio_working_3-way'!W53)&gt;0,0,PI()),ACOS('OddsRatio_working_3-way'!V53/(2*'OddsRatio_working_3-way'!X53)))</f>
        <v>0.51402709953372461</v>
      </c>
      <c r="Z53" s="11">
        <f>'OddsRatio_working_3-way'!X53^(1/3)*COS('OddsRatio_working_3-way'!Y53/3)</f>
        <v>0.53714740002057004</v>
      </c>
      <c r="AA53" s="11">
        <f>'OddsRatio_working_3-way'!X53^(1/3)*COS(('OddsRatio_working_3-way'!Y53+2*PI())/3)</f>
        <v>-0.34906858098888288</v>
      </c>
      <c r="AB53" s="11">
        <f>'OddsRatio_working_3-way'!X53^(1/3)*COS(('OddsRatio_working_3-way'!Y53+4*PI())/3)</f>
        <v>-0.1880788190316873</v>
      </c>
      <c r="AC53" s="11">
        <f>'OddsRatio_working_3-way'!X53^(1/3)*SIN('OddsRatio_working_3-way'!Y53/3)</f>
        <v>9.2947482402760628E-2</v>
      </c>
      <c r="AD53" s="11">
        <f>'OddsRatio_working_3-way'!X53^(1/3)*SIN(('OddsRatio_working_3-way'!Y53+2*PI())/3)</f>
        <v>0.41870955279319522</v>
      </c>
      <c r="AE53" s="11">
        <f>'OddsRatio_working_3-way'!X53^(1/3)*SIN(('OddsRatio_working_3-way'!Y53+4*PI())/3)</f>
        <v>-0.51165703519595584</v>
      </c>
      <c r="AF53" s="11">
        <f>-'OddsRatio_working_3-way'!U53/(3*'OddsRatio_working_3-way'!X53^(1/3))*COS(('OddsRatio_working_3-way'!Y53)/3)</f>
        <v>0.53714740002057004</v>
      </c>
      <c r="AG53" s="11">
        <f>-'OddsRatio_working_3-way'!U53/(3*'OddsRatio_working_3-way'!X53^(1/3))*COS(('OddsRatio_working_3-way'!Y53+2*PI())/3)</f>
        <v>-0.34906858098888288</v>
      </c>
      <c r="AH53" s="11">
        <f>-'OddsRatio_working_3-way'!U53/(3*'OddsRatio_working_3-way'!X53^(1/3))*COS(('OddsRatio_working_3-way'!Y53+4*PI())/3)</f>
        <v>-0.1880788190316873</v>
      </c>
      <c r="AI53" s="11">
        <f>'OddsRatio_working_3-way'!U53/(3*'OddsRatio_working_3-way'!X53^(1/3))*SIN(('OddsRatio_working_3-way'!Y53)/3)</f>
        <v>-9.2947482402760628E-2</v>
      </c>
      <c r="AJ53" s="11">
        <f>'OddsRatio_working_3-way'!U53/(3*'OddsRatio_working_3-way'!X53^(1/3))*SIN(('OddsRatio_working_3-way'!Y53+2*PI())/3)</f>
        <v>-0.41870955279319522</v>
      </c>
      <c r="AK53" s="11">
        <f>'OddsRatio_working_3-way'!U53/(3*'OddsRatio_working_3-way'!X53^(1/3))*SIN(('OddsRatio_working_3-way'!Y53+4*PI())/3)</f>
        <v>0.51165703519595584</v>
      </c>
      <c r="AL53" s="11">
        <f>'OddsRatio_working_3-way'!Z53+'OddsRatio_working_3-way'!AF53</f>
        <v>1.0742948000411401</v>
      </c>
      <c r="AM53" s="11">
        <f>'OddsRatio_working_3-way'!AA53+'OddsRatio_working_3-way'!AG53</f>
        <v>-0.69813716197776576</v>
      </c>
      <c r="AN53" s="11">
        <f>'OddsRatio_working_3-way'!AB53+'OddsRatio_working_3-way'!AH53</f>
        <v>-0.3761576380633746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1.0742948000411401</v>
      </c>
      <c r="AS53" s="11">
        <f>IF(('OddsRatio_working_3-way'!X53=0),IF(Q53&gt;0,-Q53^(1/3),(-Q53)^(1/3)),'OddsRatio_working_3-way'!AM53-'OddsRatio_working_3-way'!R53/3)</f>
        <v>-0.69813716197776576</v>
      </c>
      <c r="AT53" s="11">
        <f>IF(('OddsRatio_working_3-way'!X53=0),IF(Q53&gt;0,-Q53^(1/3),(-Q53)^(1/3)),'OddsRatio_working_3-way'!AN53-'OddsRatio_working_3-way'!R53/3)</f>
        <v>-0.3761576380633746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1.86</v>
      </c>
      <c r="B54" s="4">
        <f>IF('True_Odds_Calculator_3-way'!B53="","",'True_Odds_Calculator_3-way'!B53)</f>
        <v>3.47</v>
      </c>
      <c r="C54" s="4">
        <f>IF('True_Odds_Calculator_3-way'!C53="","",'True_Odds_Calculator_3-way'!C53)</f>
        <v>4.51</v>
      </c>
      <c r="D54" s="9">
        <f t="shared" si="13"/>
        <v>0.51851881997702887</v>
      </c>
      <c r="E54" s="9">
        <f t="shared" si="14"/>
        <v>0.27270692125770296</v>
      </c>
      <c r="F54" s="9">
        <f t="shared" si="15"/>
        <v>0.20877425876526812</v>
      </c>
      <c r="G54" s="9">
        <f t="shared" si="16"/>
        <v>1.079732915501149</v>
      </c>
      <c r="H54" s="9">
        <f t="shared" si="17"/>
        <v>1.9285703073309883</v>
      </c>
      <c r="I54" s="9">
        <f t="shared" si="18"/>
        <v>3.6669403012878381</v>
      </c>
      <c r="J54" s="9">
        <f t="shared" si="19"/>
        <v>4.7898625334090319</v>
      </c>
      <c r="K54" s="11">
        <f t="shared" si="20"/>
        <v>0.5376344086021505</v>
      </c>
      <c r="L54" s="11">
        <f t="shared" si="21"/>
        <v>0.28818443804034583</v>
      </c>
      <c r="M54" s="11">
        <f t="shared" si="22"/>
        <v>0.22172949002217296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-0.25614363008504548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0.23498337698733582</v>
      </c>
      <c r="Q54" s="11">
        <f>2*'OddsRatio_working_3-way'!K54*'OddsRatio_working_3-way'!L54*'OddsRatio_working_3-way'!M54</f>
        <v>6.8708589762378897E-2</v>
      </c>
      <c r="R54" s="11">
        <f t="shared" si="23"/>
        <v>0</v>
      </c>
      <c r="S54" s="11">
        <f t="shared" si="24"/>
        <v>-0.91738911059125705</v>
      </c>
      <c r="T54" s="11">
        <f t="shared" si="25"/>
        <v>-0.26824242999744358</v>
      </c>
      <c r="U54" s="11">
        <f>'OddsRatio_working_3-way'!S54-'OddsRatio_working_3-way'!R54^2/3</f>
        <v>-0.91738911059125705</v>
      </c>
      <c r="V54" s="11">
        <f>'OddsRatio_working_3-way'!S54*'OddsRatio_working_3-way'!R54/3-2*'OddsRatio_working_3-way'!R54^3/27-'OddsRatio_working_3-way'!T54</f>
        <v>0.26824242999744358</v>
      </c>
      <c r="W54" s="11">
        <f>'OddsRatio_working_3-way'!V54^2+4*'OddsRatio_working_3-way'!U54^3/27</f>
        <v>-4.242781001241909E-2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0.16910190068665143</v>
      </c>
      <c r="Y54" s="11">
        <f>IF('OddsRatio_working_3-way'!W54&gt;=0,IF('OddsRatio_working_3-way'!V54+SQRT('OddsRatio_working_3-way'!W54)&gt;0,0,PI()),ACOS('OddsRatio_working_3-way'!V54/(2*'OddsRatio_working_3-way'!X54)))</f>
        <v>0.65485142701292431</v>
      </c>
      <c r="Z54" s="11">
        <f>'OddsRatio_working_3-way'!X54^(1/3)*COS('OddsRatio_working_3-way'!Y54/3)</f>
        <v>0.53986645775057451</v>
      </c>
      <c r="AA54" s="11">
        <f>'OddsRatio_working_3-way'!X54^(1/3)*COS(('OddsRatio_working_3-way'!Y54+2*PI())/3)</f>
        <v>-0.37364163496997038</v>
      </c>
      <c r="AB54" s="11">
        <f>'OddsRatio_working_3-way'!X54^(1/3)*COS(('OddsRatio_working_3-way'!Y54+4*PI())/3)</f>
        <v>-0.16622482278060421</v>
      </c>
      <c r="AC54" s="11">
        <f>'OddsRatio_working_3-way'!X54^(1/3)*SIN('OddsRatio_working_3-way'!Y54/3)</f>
        <v>0.11975215235198462</v>
      </c>
      <c r="AD54" s="11">
        <f>'OddsRatio_working_3-way'!X54^(1/3)*SIN(('OddsRatio_working_3-way'!Y54+2*PI())/3)</f>
        <v>0.40766199088712346</v>
      </c>
      <c r="AE54" s="11">
        <f>'OddsRatio_working_3-way'!X54^(1/3)*SIN(('OddsRatio_working_3-way'!Y54+4*PI())/3)</f>
        <v>-0.52741414323910818</v>
      </c>
      <c r="AF54" s="11">
        <f>-'OddsRatio_working_3-way'!U54/(3*'OddsRatio_working_3-way'!X54^(1/3))*COS(('OddsRatio_working_3-way'!Y54)/3)</f>
        <v>0.5398664577505744</v>
      </c>
      <c r="AG54" s="11">
        <f>-'OddsRatio_working_3-way'!U54/(3*'OddsRatio_working_3-way'!X54^(1/3))*COS(('OddsRatio_working_3-way'!Y54+2*PI())/3)</f>
        <v>-0.37364163496997033</v>
      </c>
      <c r="AH54" s="11">
        <f>-'OddsRatio_working_3-way'!U54/(3*'OddsRatio_working_3-way'!X54^(1/3))*COS(('OddsRatio_working_3-way'!Y54+4*PI())/3)</f>
        <v>-0.16622482278060419</v>
      </c>
      <c r="AI54" s="11">
        <f>'OddsRatio_working_3-way'!U54/(3*'OddsRatio_working_3-way'!X54^(1/3))*SIN(('OddsRatio_working_3-way'!Y54)/3)</f>
        <v>-0.11975215235198459</v>
      </c>
      <c r="AJ54" s="11">
        <f>'OddsRatio_working_3-way'!U54/(3*'OddsRatio_working_3-way'!X54^(1/3))*SIN(('OddsRatio_working_3-way'!Y54+2*PI())/3)</f>
        <v>-0.4076619908871234</v>
      </c>
      <c r="AK54" s="11">
        <f>'OddsRatio_working_3-way'!U54/(3*'OddsRatio_working_3-way'!X54^(1/3))*SIN(('OddsRatio_working_3-way'!Y54+4*PI())/3)</f>
        <v>0.52741414323910807</v>
      </c>
      <c r="AL54" s="11">
        <f>'OddsRatio_working_3-way'!Z54+'OddsRatio_working_3-way'!AF54</f>
        <v>1.079732915501149</v>
      </c>
      <c r="AM54" s="11">
        <f>'OddsRatio_working_3-way'!AA54+'OddsRatio_working_3-way'!AG54</f>
        <v>-0.74728326993994076</v>
      </c>
      <c r="AN54" s="11">
        <f>'OddsRatio_working_3-way'!AB54+'OddsRatio_working_3-way'!AH54</f>
        <v>-0.33244964556120837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1.079732915501149</v>
      </c>
      <c r="AS54" s="11">
        <f>IF(('OddsRatio_working_3-way'!X54=0),IF(Q54&gt;0,-Q54^(1/3),(-Q54)^(1/3)),'OddsRatio_working_3-way'!AM54-'OddsRatio_working_3-way'!R54/3)</f>
        <v>-0.74728326993994076</v>
      </c>
      <c r="AT54" s="11">
        <f>IF(('OddsRatio_working_3-way'!X54=0),IF(Q54&gt;0,-Q54^(1/3),(-Q54)^(1/3)),'OddsRatio_working_3-way'!AN54-'OddsRatio_working_3-way'!R54/3)</f>
        <v>-0.33244964556120837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3.55</v>
      </c>
      <c r="B55" s="4">
        <f>IF('True_Odds_Calculator_3-way'!B54="","",'True_Odds_Calculator_3-way'!B54)</f>
        <v>3.1</v>
      </c>
      <c r="C55" s="4">
        <f>IF('True_Odds_Calculator_3-way'!C54="","",'True_Odds_Calculator_3-way'!C54)</f>
        <v>2.27</v>
      </c>
      <c r="D55" s="9">
        <f t="shared" si="13"/>
        <v>0.26817212972355703</v>
      </c>
      <c r="E55" s="9">
        <f t="shared" si="14"/>
        <v>0.30794158251837733</v>
      </c>
      <c r="F55" s="9">
        <f t="shared" si="15"/>
        <v>0.42388628775806569</v>
      </c>
      <c r="G55" s="9">
        <f t="shared" si="16"/>
        <v>1.0701757933342253</v>
      </c>
      <c r="H55" s="9">
        <f t="shared" si="17"/>
        <v>3.7289482730022749</v>
      </c>
      <c r="I55" s="9">
        <f t="shared" si="18"/>
        <v>3.2473691660018731</v>
      </c>
      <c r="J55" s="9">
        <f t="shared" si="19"/>
        <v>2.3591232575344661</v>
      </c>
      <c r="K55" s="11">
        <f t="shared" si="20"/>
        <v>0.28169014084507044</v>
      </c>
      <c r="L55" s="11">
        <f t="shared" si="21"/>
        <v>0.32258064516129031</v>
      </c>
      <c r="M55" s="11">
        <f t="shared" si="22"/>
        <v>0.44052863436123346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-0.27223708886829567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0.23697678468137232</v>
      </c>
      <c r="Q55" s="11">
        <f>2*'OddsRatio_working_3-way'!K55*'OddsRatio_working_3-way'!L55*'OddsRatio_working_3-way'!M55</f>
        <v>8.0059724554517667E-2</v>
      </c>
      <c r="R55" s="11">
        <f t="shared" si="23"/>
        <v>0</v>
      </c>
      <c r="S55" s="11">
        <f t="shared" si="24"/>
        <v>-0.87047942536594713</v>
      </c>
      <c r="T55" s="11">
        <f t="shared" si="25"/>
        <v>-0.29408088694795509</v>
      </c>
      <c r="U55" s="11">
        <f>'OddsRatio_working_3-way'!S55-'OddsRatio_working_3-way'!R55^2/3</f>
        <v>-0.87047942536594713</v>
      </c>
      <c r="V55" s="11">
        <f>'OddsRatio_working_3-way'!S55*'OddsRatio_working_3-way'!R55/3-2*'OddsRatio_working_3-way'!R55^3/27-'OddsRatio_working_3-way'!T55</f>
        <v>0.29408088694795509</v>
      </c>
      <c r="W55" s="11">
        <f>'OddsRatio_working_3-way'!V55^2+4*'OddsRatio_working_3-way'!U55^3/27</f>
        <v>-1.1233799516157411E-2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0.15629888641978015</v>
      </c>
      <c r="Y55" s="11">
        <f>IF('OddsRatio_working_3-way'!W55&gt;=0,IF('OddsRatio_working_3-way'!V55+SQRT('OddsRatio_working_3-way'!W55)&gt;0,0,PI()),ACOS('OddsRatio_working_3-way'!V55/(2*'OddsRatio_working_3-way'!X55)))</f>
        <v>0.34591827495351324</v>
      </c>
      <c r="Z55" s="11">
        <f>'OddsRatio_working_3-way'!X55^(1/3)*COS('OddsRatio_working_3-way'!Y55/3)</f>
        <v>0.53508789666711276</v>
      </c>
      <c r="AA55" s="11">
        <f>'OddsRatio_working_3-way'!X55^(1/3)*COS(('OddsRatio_working_3-way'!Y55+2*PI())/3)</f>
        <v>-0.32121482937496215</v>
      </c>
      <c r="AB55" s="11">
        <f>'OddsRatio_working_3-way'!X55^(1/3)*COS(('OddsRatio_working_3-way'!Y55+4*PI())/3)</f>
        <v>-0.2138730672921508</v>
      </c>
      <c r="AC55" s="11">
        <f>'OddsRatio_working_3-way'!X55^(1/3)*SIN('OddsRatio_working_3-way'!Y55/3)</f>
        <v>6.1973795233799887E-2</v>
      </c>
      <c r="AD55" s="11">
        <f>'OddsRatio_working_3-way'!X55^(1/3)*SIN(('OddsRatio_working_3-way'!Y55+2*PI())/3)</f>
        <v>0.43241281415440236</v>
      </c>
      <c r="AE55" s="11">
        <f>'OddsRatio_working_3-way'!X55^(1/3)*SIN(('OddsRatio_working_3-way'!Y55+4*PI())/3)</f>
        <v>-0.49438660938820234</v>
      </c>
      <c r="AF55" s="11">
        <f>-'OddsRatio_working_3-way'!U55/(3*'OddsRatio_working_3-way'!X55^(1/3))*COS(('OddsRatio_working_3-way'!Y55)/3)</f>
        <v>0.53508789666711265</v>
      </c>
      <c r="AG55" s="11">
        <f>-'OddsRatio_working_3-way'!U55/(3*'OddsRatio_working_3-way'!X55^(1/3))*COS(('OddsRatio_working_3-way'!Y55+2*PI())/3)</f>
        <v>-0.3212148293749621</v>
      </c>
      <c r="AH55" s="11">
        <f>-'OddsRatio_working_3-way'!U55/(3*'OddsRatio_working_3-way'!X55^(1/3))*COS(('OddsRatio_working_3-way'!Y55+4*PI())/3)</f>
        <v>-0.21387306729215075</v>
      </c>
      <c r="AI55" s="11">
        <f>'OddsRatio_working_3-way'!U55/(3*'OddsRatio_working_3-way'!X55^(1/3))*SIN(('OddsRatio_working_3-way'!Y55)/3)</f>
        <v>-6.197379523379988E-2</v>
      </c>
      <c r="AJ55" s="11">
        <f>'OddsRatio_working_3-way'!U55/(3*'OddsRatio_working_3-way'!X55^(1/3))*SIN(('OddsRatio_working_3-way'!Y55+2*PI())/3)</f>
        <v>-0.4324128141544023</v>
      </c>
      <c r="AK55" s="11">
        <f>'OddsRatio_working_3-way'!U55/(3*'OddsRatio_working_3-way'!X55^(1/3))*SIN(('OddsRatio_working_3-way'!Y55+4*PI())/3)</f>
        <v>0.49438660938820223</v>
      </c>
      <c r="AL55" s="11">
        <f>'OddsRatio_working_3-way'!Z55+'OddsRatio_working_3-way'!AF55</f>
        <v>1.0701757933342253</v>
      </c>
      <c r="AM55" s="11">
        <f>'OddsRatio_working_3-way'!AA55+'OddsRatio_working_3-way'!AG55</f>
        <v>-0.6424296587499243</v>
      </c>
      <c r="AN55" s="11">
        <f>'OddsRatio_working_3-way'!AB55+'OddsRatio_working_3-way'!AH55</f>
        <v>-0.42774613458430155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1.0701757933342253</v>
      </c>
      <c r="AS55" s="11">
        <f>IF(('OddsRatio_working_3-way'!X55=0),IF(Q55&gt;0,-Q55^(1/3),(-Q55)^(1/3)),'OddsRatio_working_3-way'!AM55-'OddsRatio_working_3-way'!R55/3)</f>
        <v>-0.6424296587499243</v>
      </c>
      <c r="AT55" s="11">
        <f>IF(('OddsRatio_working_3-way'!X55=0),IF(Q55&gt;0,-Q55^(1/3),(-Q55)^(1/3)),'OddsRatio_working_3-way'!AN55-'OddsRatio_working_3-way'!R55/3)</f>
        <v>-0.42774613458430155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1.47</v>
      </c>
      <c r="B56" s="4">
        <f>IF('True_Odds_Calculator_3-way'!B55="","",'True_Odds_Calculator_3-way'!B55)</f>
        <v>4.33</v>
      </c>
      <c r="C56" s="4">
        <f>IF('True_Odds_Calculator_3-way'!C55="","",'True_Odds_Calculator_3-way'!C55)</f>
        <v>7.09</v>
      </c>
      <c r="D56" s="9">
        <f t="shared" si="13"/>
        <v>0.65762290934900591</v>
      </c>
      <c r="E56" s="9">
        <f t="shared" si="14"/>
        <v>0.21327842377495856</v>
      </c>
      <c r="F56" s="9">
        <f t="shared" si="15"/>
        <v>0.12909866687603536</v>
      </c>
      <c r="G56" s="9">
        <f t="shared" si="16"/>
        <v>1.1077197656073656</v>
      </c>
      <c r="H56" s="9">
        <f t="shared" si="17"/>
        <v>1.5206282898354622</v>
      </c>
      <c r="I56" s="9">
        <f t="shared" si="18"/>
        <v>4.6887068194725279</v>
      </c>
      <c r="J56" s="9">
        <f t="shared" si="19"/>
        <v>7.7460133725488562</v>
      </c>
      <c r="K56" s="11">
        <f t="shared" si="20"/>
        <v>0.68027210884353739</v>
      </c>
      <c r="L56" s="11">
        <f t="shared" si="21"/>
        <v>0.23094688221709006</v>
      </c>
      <c r="M56" s="11">
        <f t="shared" si="22"/>
        <v>0.14104372355430184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-0.2112068103038699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0.21915169061790782</v>
      </c>
      <c r="Q56" s="11">
        <f>2*'OddsRatio_working_3-way'!K56*'OddsRatio_working_3-way'!L56*'OddsRatio_working_3-way'!M56</f>
        <v>4.4317834300891368E-2</v>
      </c>
      <c r="R56" s="11">
        <f t="shared" si="23"/>
        <v>0</v>
      </c>
      <c r="S56" s="11">
        <f t="shared" si="24"/>
        <v>-1.0376165915417566</v>
      </c>
      <c r="T56" s="11">
        <f t="shared" si="25"/>
        <v>-0.20983146441693762</v>
      </c>
      <c r="U56" s="11">
        <f>'OddsRatio_working_3-way'!S56-'OddsRatio_working_3-way'!R56^2/3</f>
        <v>-1.0376165915417566</v>
      </c>
      <c r="V56" s="11">
        <f>'OddsRatio_working_3-way'!S56*'OddsRatio_working_3-way'!R56/3-2*'OddsRatio_working_3-way'!R56^3/27-'OddsRatio_working_3-way'!T56</f>
        <v>0.20983146441693762</v>
      </c>
      <c r="W56" s="11">
        <f>'OddsRatio_working_3-way'!V56^2+4*'OddsRatio_working_3-way'!U56^3/27</f>
        <v>-0.12147416784128909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0.20341055239382594</v>
      </c>
      <c r="Y56" s="11">
        <f>IF('OddsRatio_working_3-way'!W56&gt;=0,IF('OddsRatio_working_3-way'!V56+SQRT('OddsRatio_working_3-way'!W56)&gt;0,0,PI()),ACOS('OddsRatio_working_3-way'!V56/(2*'OddsRatio_working_3-way'!X56)))</f>
        <v>1.0288748206128129</v>
      </c>
      <c r="Z56" s="11">
        <f>'OddsRatio_working_3-way'!X56^(1/3)*COS('OddsRatio_working_3-way'!Y56/3)</f>
        <v>0.55385988280368281</v>
      </c>
      <c r="AA56" s="11">
        <f>'OddsRatio_working_3-way'!X56^(1/3)*COS(('OddsRatio_working_3-way'!Y56+2*PI())/3)</f>
        <v>-0.44820040164223779</v>
      </c>
      <c r="AB56" s="11">
        <f>'OddsRatio_working_3-way'!X56^(1/3)*COS(('OddsRatio_working_3-way'!Y56+4*PI())/3)</f>
        <v>-0.10565948116144515</v>
      </c>
      <c r="AC56" s="11">
        <f>'OddsRatio_working_3-way'!X56^(1/3)*SIN('OddsRatio_working_3-way'!Y56/3)</f>
        <v>0.19776609264804795</v>
      </c>
      <c r="AD56" s="11">
        <f>'OddsRatio_working_3-way'!X56^(1/3)*SIN(('OddsRatio_working_3-way'!Y56+2*PI())/3)</f>
        <v>0.38077368232103731</v>
      </c>
      <c r="AE56" s="11">
        <f>'OddsRatio_working_3-way'!X56^(1/3)*SIN(('OddsRatio_working_3-way'!Y56+4*PI())/3)</f>
        <v>-0.57853977496908526</v>
      </c>
      <c r="AF56" s="11">
        <f>-'OddsRatio_working_3-way'!U56/(3*'OddsRatio_working_3-way'!X56^(1/3))*COS(('OddsRatio_working_3-way'!Y56)/3)</f>
        <v>0.55385988280368281</v>
      </c>
      <c r="AG56" s="11">
        <f>-'OddsRatio_working_3-way'!U56/(3*'OddsRatio_working_3-way'!X56^(1/3))*COS(('OddsRatio_working_3-way'!Y56+2*PI())/3)</f>
        <v>-0.44820040164223773</v>
      </c>
      <c r="AH56" s="11">
        <f>-'OddsRatio_working_3-way'!U56/(3*'OddsRatio_working_3-way'!X56^(1/3))*COS(('OddsRatio_working_3-way'!Y56+4*PI())/3)</f>
        <v>-0.10565948116144512</v>
      </c>
      <c r="AI56" s="11">
        <f>'OddsRatio_working_3-way'!U56/(3*'OddsRatio_working_3-way'!X56^(1/3))*SIN(('OddsRatio_working_3-way'!Y56)/3)</f>
        <v>-0.19776609264804793</v>
      </c>
      <c r="AJ56" s="11">
        <f>'OddsRatio_working_3-way'!U56/(3*'OddsRatio_working_3-way'!X56^(1/3))*SIN(('OddsRatio_working_3-way'!Y56+2*PI())/3)</f>
        <v>-0.38077368232103725</v>
      </c>
      <c r="AK56" s="11">
        <f>'OddsRatio_working_3-way'!U56/(3*'OddsRatio_working_3-way'!X56^(1/3))*SIN(('OddsRatio_working_3-way'!Y56+4*PI())/3)</f>
        <v>0.57853977496908515</v>
      </c>
      <c r="AL56" s="11">
        <f>'OddsRatio_working_3-way'!Z56+'OddsRatio_working_3-way'!AF56</f>
        <v>1.1077197656073656</v>
      </c>
      <c r="AM56" s="11">
        <f>'OddsRatio_working_3-way'!AA56+'OddsRatio_working_3-way'!AG56</f>
        <v>-0.89640080328447547</v>
      </c>
      <c r="AN56" s="11">
        <f>'OddsRatio_working_3-way'!AB56+'OddsRatio_working_3-way'!AH56</f>
        <v>-0.21131896232289027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1.1077197656073656</v>
      </c>
      <c r="AS56" s="11">
        <f>IF(('OddsRatio_working_3-way'!X56=0),IF(Q56&gt;0,-Q56^(1/3),(-Q56)^(1/3)),'OddsRatio_working_3-way'!AM56-'OddsRatio_working_3-way'!R56/3)</f>
        <v>-0.89640080328447547</v>
      </c>
      <c r="AT56" s="11">
        <f>IF(('OddsRatio_working_3-way'!X56=0),IF(Q56&gt;0,-Q56^(1/3),(-Q56)^(1/3)),'OddsRatio_working_3-way'!AN56-'OddsRatio_working_3-way'!R56/3)</f>
        <v>-0.21131896232289027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2.39</v>
      </c>
      <c r="B57" s="4">
        <f>IF('True_Odds_Calculator_3-way'!B56="","",'True_Odds_Calculator_3-way'!B56)</f>
        <v>3.63</v>
      </c>
      <c r="C57" s="4">
        <f>IF('True_Odds_Calculator_3-way'!C56="","",'True_Odds_Calculator_3-way'!C56)</f>
        <v>3</v>
      </c>
      <c r="D57" s="9">
        <f t="shared" si="13"/>
        <v>0.40842069363890354</v>
      </c>
      <c r="E57" s="9">
        <f t="shared" si="14"/>
        <v>0.2673365518124084</v>
      </c>
      <c r="F57" s="9">
        <f t="shared" si="15"/>
        <v>0.32424275454868795</v>
      </c>
      <c r="G57" s="9">
        <f t="shared" si="16"/>
        <v>1.0420545038730249</v>
      </c>
      <c r="H57" s="9">
        <f t="shared" si="17"/>
        <v>2.4484557603835047</v>
      </c>
      <c r="I57" s="9">
        <f t="shared" si="18"/>
        <v>3.740603345186055</v>
      </c>
      <c r="J57" s="9">
        <f t="shared" si="19"/>
        <v>3.0841090077460498</v>
      </c>
      <c r="K57" s="11">
        <f t="shared" si="20"/>
        <v>0.41841004184100417</v>
      </c>
      <c r="L57" s="11">
        <f t="shared" si="21"/>
        <v>0.27548209366391185</v>
      </c>
      <c r="M57" s="11">
        <f t="shared" si="22"/>
        <v>0.33333333333333331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-0.28091489255429913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0.23129737850163867</v>
      </c>
      <c r="Q57" s="11">
        <f>2*'OddsRatio_working_3-way'!K57*'OddsRatio_working_3-way'!L57*'OddsRatio_working_3-way'!M57</f>
        <v>7.684298289090985E-2</v>
      </c>
      <c r="R57" s="11">
        <f t="shared" si="23"/>
        <v>0</v>
      </c>
      <c r="S57" s="11">
        <f t="shared" si="24"/>
        <v>-0.82337172087425126</v>
      </c>
      <c r="T57" s="11">
        <f t="shared" si="25"/>
        <v>-0.27354542221735922</v>
      </c>
      <c r="U57" s="11">
        <f>'OddsRatio_working_3-way'!S57-'OddsRatio_working_3-way'!R57^2/3</f>
        <v>-0.82337172087425126</v>
      </c>
      <c r="V57" s="11">
        <f>'OddsRatio_working_3-way'!S57*'OddsRatio_working_3-way'!R57/3-2*'OddsRatio_working_3-way'!R57^3/27-'OddsRatio_working_3-way'!T57</f>
        <v>0.27354542221735922</v>
      </c>
      <c r="W57" s="11">
        <f>'OddsRatio_working_3-way'!V57^2+4*'OddsRatio_working_3-way'!U57^3/27</f>
        <v>-7.8688190495596194E-3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0.14378448896319881</v>
      </c>
      <c r="Y57" s="11">
        <f>IF('OddsRatio_working_3-way'!W57&gt;=0,IF('OddsRatio_working_3-way'!V57+SQRT('OddsRatio_working_3-way'!W57)&gt;0,0,PI()),ACOS('OddsRatio_working_3-way'!V57/(2*'OddsRatio_working_3-way'!X57)))</f>
        <v>0.31358403467932106</v>
      </c>
      <c r="Z57" s="11">
        <f>'OddsRatio_working_3-way'!X57^(1/3)*COS('OddsRatio_working_3-way'!Y57/3)</f>
        <v>0.52102725193651245</v>
      </c>
      <c r="AA57" s="11">
        <f>'OddsRatio_working_3-way'!X57^(1/3)*COS(('OddsRatio_working_3-way'!Y57+2*PI())/3)</f>
        <v>-0.30785158402706292</v>
      </c>
      <c r="AB57" s="11">
        <f>'OddsRatio_working_3-way'!X57^(1/3)*COS(('OddsRatio_working_3-way'!Y57+4*PI())/3)</f>
        <v>-0.21317566790944964</v>
      </c>
      <c r="AC57" s="11">
        <f>'OddsRatio_working_3-way'!X57^(1/3)*SIN('OddsRatio_working_3-way'!Y57/3)</f>
        <v>5.4661165656278619E-2</v>
      </c>
      <c r="AD57" s="11">
        <f>'OddsRatio_working_3-way'!X57^(1/3)*SIN(('OddsRatio_working_3-way'!Y57+2*PI())/3)</f>
        <v>0.4238922534128754</v>
      </c>
      <c r="AE57" s="11">
        <f>'OddsRatio_working_3-way'!X57^(1/3)*SIN(('OddsRatio_working_3-way'!Y57+4*PI())/3)</f>
        <v>-0.47855341906915383</v>
      </c>
      <c r="AF57" s="11">
        <f>-'OddsRatio_working_3-way'!U57/(3*'OddsRatio_working_3-way'!X57^(1/3))*COS(('OddsRatio_working_3-way'!Y57)/3)</f>
        <v>0.52102725193651234</v>
      </c>
      <c r="AG57" s="11">
        <f>-'OddsRatio_working_3-way'!U57/(3*'OddsRatio_working_3-way'!X57^(1/3))*COS(('OddsRatio_working_3-way'!Y57+2*PI())/3)</f>
        <v>-0.30785158402706286</v>
      </c>
      <c r="AH57" s="11">
        <f>-'OddsRatio_working_3-way'!U57/(3*'OddsRatio_working_3-way'!X57^(1/3))*COS(('OddsRatio_working_3-way'!Y57+4*PI())/3)</f>
        <v>-0.21317566790944958</v>
      </c>
      <c r="AI57" s="11">
        <f>'OddsRatio_working_3-way'!U57/(3*'OddsRatio_working_3-way'!X57^(1/3))*SIN(('OddsRatio_working_3-way'!Y57)/3)</f>
        <v>-5.4661165656278612E-2</v>
      </c>
      <c r="AJ57" s="11">
        <f>'OddsRatio_working_3-way'!U57/(3*'OddsRatio_working_3-way'!X57^(1/3))*SIN(('OddsRatio_working_3-way'!Y57+2*PI())/3)</f>
        <v>-0.42389225341287529</v>
      </c>
      <c r="AK57" s="11">
        <f>'OddsRatio_working_3-way'!U57/(3*'OddsRatio_working_3-way'!X57^(1/3))*SIN(('OddsRatio_working_3-way'!Y57+4*PI())/3)</f>
        <v>0.47855341906915377</v>
      </c>
      <c r="AL57" s="11">
        <f>'OddsRatio_working_3-way'!Z57+'OddsRatio_working_3-way'!AF57</f>
        <v>1.0420545038730249</v>
      </c>
      <c r="AM57" s="11">
        <f>'OddsRatio_working_3-way'!AA57+'OddsRatio_working_3-way'!AG57</f>
        <v>-0.61570316805412584</v>
      </c>
      <c r="AN57" s="11">
        <f>'OddsRatio_working_3-way'!AB57+'OddsRatio_working_3-way'!AH57</f>
        <v>-0.42635133581889922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1.0420545038730249</v>
      </c>
      <c r="AS57" s="11">
        <f>IF(('OddsRatio_working_3-way'!X57=0),IF(Q57&gt;0,-Q57^(1/3),(-Q57)^(1/3)),'OddsRatio_working_3-way'!AM57-'OddsRatio_working_3-way'!R57/3)</f>
        <v>-0.61570316805412584</v>
      </c>
      <c r="AT57" s="11">
        <f>IF(('OddsRatio_working_3-way'!X57=0),IF(Q57&gt;0,-Q57^(1/3),(-Q57)^(1/3)),'OddsRatio_working_3-way'!AN57-'OddsRatio_working_3-way'!R57/3)</f>
        <v>-0.42635133581889922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2.3199999999999998</v>
      </c>
      <c r="B58" s="4">
        <f>IF('True_Odds_Calculator_3-way'!B57="","",'True_Odds_Calculator_3-way'!B57)</f>
        <v>3.46</v>
      </c>
      <c r="C58" s="4">
        <f>IF('True_Odds_Calculator_3-way'!C57="","",'True_Odds_Calculator_3-way'!C57)</f>
        <v>3.25</v>
      </c>
      <c r="D58" s="9">
        <f t="shared" si="13"/>
        <v>0.42074763793976833</v>
      </c>
      <c r="E58" s="9">
        <f t="shared" si="14"/>
        <v>0.28044917774496142</v>
      </c>
      <c r="F58" s="9">
        <f t="shared" si="15"/>
        <v>0.29880318431527036</v>
      </c>
      <c r="G58" s="9">
        <f t="shared" si="16"/>
        <v>1.0429709104585558</v>
      </c>
      <c r="H58" s="9">
        <f t="shared" si="17"/>
        <v>2.3767216018052939</v>
      </c>
      <c r="I58" s="9">
        <f t="shared" si="18"/>
        <v>3.5657084397280467</v>
      </c>
      <c r="J58" s="9">
        <f t="shared" si="19"/>
        <v>3.3466845485317505</v>
      </c>
      <c r="K58" s="11">
        <f t="shared" si="20"/>
        <v>0.43103448275862072</v>
      </c>
      <c r="L58" s="11">
        <f t="shared" si="21"/>
        <v>0.28901734104046245</v>
      </c>
      <c r="M58" s="11">
        <f t="shared" si="22"/>
        <v>0.30769230769230771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-0.28005550359546771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0.23113721040769075</v>
      </c>
      <c r="Q58" s="11">
        <f>2*'OddsRatio_working_3-way'!K58*'OddsRatio_working_3-way'!L58*'OddsRatio_working_3-way'!M58</f>
        <v>7.666242467916777E-2</v>
      </c>
      <c r="R58" s="11">
        <f t="shared" si="23"/>
        <v>0</v>
      </c>
      <c r="S58" s="11">
        <f t="shared" si="24"/>
        <v>-0.82532643508253256</v>
      </c>
      <c r="T58" s="11">
        <f t="shared" si="25"/>
        <v>-0.27374011113848518</v>
      </c>
      <c r="U58" s="11">
        <f>'OddsRatio_working_3-way'!S58-'OddsRatio_working_3-way'!R58^2/3</f>
        <v>-0.82532643508253256</v>
      </c>
      <c r="V58" s="11">
        <f>'OddsRatio_working_3-way'!S58*'OddsRatio_working_3-way'!R58/3-2*'OddsRatio_working_3-way'!R58^3/27-'OddsRatio_working_3-way'!T58</f>
        <v>0.27374011113848518</v>
      </c>
      <c r="W58" s="11">
        <f>'OddsRatio_working_3-way'!V58^2+4*'OddsRatio_working_3-way'!U58^3/27</f>
        <v>-8.3526372434589991E-3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0.14429681709030279</v>
      </c>
      <c r="Y58" s="11">
        <f>IF('OddsRatio_working_3-way'!W58&gt;=0,IF('OddsRatio_working_3-way'!V58+SQRT('OddsRatio_working_3-way'!W58)&gt;0,0,PI()),ACOS('OddsRatio_working_3-way'!V58/(2*'OddsRatio_working_3-way'!X58)))</f>
        <v>0.32223069183007147</v>
      </c>
      <c r="Z58" s="11">
        <f>'OddsRatio_working_3-way'!X58^(1/3)*COS('OddsRatio_working_3-way'!Y58/3)</f>
        <v>0.52148545522927792</v>
      </c>
      <c r="AA58" s="11">
        <f>'OddsRatio_working_3-way'!X58^(1/3)*COS(('OddsRatio_working_3-way'!Y58+2*PI())/3)</f>
        <v>-0.30943871059955969</v>
      </c>
      <c r="AB58" s="11">
        <f>'OddsRatio_working_3-way'!X58^(1/3)*COS(('OddsRatio_working_3-way'!Y58+4*PI())/3)</f>
        <v>-0.21204674462971831</v>
      </c>
      <c r="AC58" s="11">
        <f>'OddsRatio_working_3-way'!X58^(1/3)*SIN('OddsRatio_working_3-way'!Y58/3)</f>
        <v>5.6229277769594771E-2</v>
      </c>
      <c r="AD58" s="11">
        <f>'OddsRatio_working_3-way'!X58^(1/3)*SIN(('OddsRatio_working_3-way'!Y58+2*PI())/3)</f>
        <v>0.42350501304784977</v>
      </c>
      <c r="AE58" s="11">
        <f>'OddsRatio_working_3-way'!X58^(1/3)*SIN(('OddsRatio_working_3-way'!Y58+4*PI())/3)</f>
        <v>-0.47973429081744456</v>
      </c>
      <c r="AF58" s="11">
        <f>-'OddsRatio_working_3-way'!U58/(3*'OddsRatio_working_3-way'!X58^(1/3))*COS(('OddsRatio_working_3-way'!Y58)/3)</f>
        <v>0.52148545522927792</v>
      </c>
      <c r="AG58" s="11">
        <f>-'OddsRatio_working_3-way'!U58/(3*'OddsRatio_working_3-way'!X58^(1/3))*COS(('OddsRatio_working_3-way'!Y58+2*PI())/3)</f>
        <v>-0.30943871059955969</v>
      </c>
      <c r="AH58" s="11">
        <f>-'OddsRatio_working_3-way'!U58/(3*'OddsRatio_working_3-way'!X58^(1/3))*COS(('OddsRatio_working_3-way'!Y58+4*PI())/3)</f>
        <v>-0.21204674462971831</v>
      </c>
      <c r="AI58" s="11">
        <f>'OddsRatio_working_3-way'!U58/(3*'OddsRatio_working_3-way'!X58^(1/3))*SIN(('OddsRatio_working_3-way'!Y58)/3)</f>
        <v>-5.6229277769594771E-2</v>
      </c>
      <c r="AJ58" s="11">
        <f>'OddsRatio_working_3-way'!U58/(3*'OddsRatio_working_3-way'!X58^(1/3))*SIN(('OddsRatio_working_3-way'!Y58+2*PI())/3)</f>
        <v>-0.42350501304784977</v>
      </c>
      <c r="AK58" s="11">
        <f>'OddsRatio_working_3-way'!U58/(3*'OddsRatio_working_3-way'!X58^(1/3))*SIN(('OddsRatio_working_3-way'!Y58+4*PI())/3)</f>
        <v>0.47973429081744456</v>
      </c>
      <c r="AL58" s="11">
        <f>'OddsRatio_working_3-way'!Z58+'OddsRatio_working_3-way'!AF58</f>
        <v>1.0429709104585558</v>
      </c>
      <c r="AM58" s="11">
        <f>'OddsRatio_working_3-way'!AA58+'OddsRatio_working_3-way'!AG58</f>
        <v>-0.61887742119911937</v>
      </c>
      <c r="AN58" s="11">
        <f>'OddsRatio_working_3-way'!AB58+'OddsRatio_working_3-way'!AH58</f>
        <v>-0.42409348925943663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1.0429709104585558</v>
      </c>
      <c r="AS58" s="11">
        <f>IF(('OddsRatio_working_3-way'!X58=0),IF(Q58&gt;0,-Q58^(1/3),(-Q58)^(1/3)),'OddsRatio_working_3-way'!AM58-'OddsRatio_working_3-way'!R58/3)</f>
        <v>-0.61887742119911937</v>
      </c>
      <c r="AT58" s="11">
        <f>IF(('OddsRatio_working_3-way'!X58=0),IF(Q58&gt;0,-Q58^(1/3),(-Q58)^(1/3)),'OddsRatio_working_3-way'!AN58-'OddsRatio_working_3-way'!R58/3)</f>
        <v>-0.42409348925943663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1.52</v>
      </c>
      <c r="B59" s="4">
        <f>IF('True_Odds_Calculator_3-way'!B58="","",'True_Odds_Calculator_3-way'!B58)</f>
        <v>4.49</v>
      </c>
      <c r="C59" s="4">
        <f>IF('True_Odds_Calculator_3-way'!C58="","",'True_Odds_Calculator_3-way'!C58)</f>
        <v>6.7</v>
      </c>
      <c r="D59" s="9">
        <f t="shared" si="13"/>
        <v>0.64490054848472278</v>
      </c>
      <c r="E59" s="9">
        <f t="shared" si="14"/>
        <v>0.21296749819866351</v>
      </c>
      <c r="F59" s="9">
        <f t="shared" si="15"/>
        <v>0.14213195331661357</v>
      </c>
      <c r="G59" s="9">
        <f t="shared" si="16"/>
        <v>1.0588974721929227</v>
      </c>
      <c r="H59" s="9">
        <f t="shared" si="17"/>
        <v>1.5506266855403199</v>
      </c>
      <c r="I59" s="9">
        <f t="shared" si="18"/>
        <v>4.6955521779533003</v>
      </c>
      <c r="J59" s="9">
        <f t="shared" si="19"/>
        <v>7.0357155914996605</v>
      </c>
      <c r="K59" s="11">
        <f t="shared" si="20"/>
        <v>0.65789473684210531</v>
      </c>
      <c r="L59" s="11">
        <f t="shared" si="21"/>
        <v>0.22271714922048996</v>
      </c>
      <c r="M59" s="11">
        <f t="shared" si="22"/>
        <v>0.14925373134328357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-0.22622411328657366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0.21235109180390391</v>
      </c>
      <c r="Q59" s="11">
        <f>2*'OddsRatio_working_3-way'!K59*'OddsRatio_working_3-way'!L59*'OddsRatio_working_3-way'!M59</f>
        <v>4.3738638888548696E-2</v>
      </c>
      <c r="R59" s="11">
        <f t="shared" si="23"/>
        <v>0</v>
      </c>
      <c r="S59" s="11">
        <f t="shared" si="24"/>
        <v>-0.93867576147775267</v>
      </c>
      <c r="T59" s="11">
        <f t="shared" si="25"/>
        <v>-0.1933420723950057</v>
      </c>
      <c r="U59" s="11">
        <f>'OddsRatio_working_3-way'!S59-'OddsRatio_working_3-way'!R59^2/3</f>
        <v>-0.93867576147775267</v>
      </c>
      <c r="V59" s="11">
        <f>'OddsRatio_working_3-way'!S59*'OddsRatio_working_3-way'!R59/3-2*'OddsRatio_working_3-way'!R59^3/27-'OddsRatio_working_3-way'!T59</f>
        <v>0.1933420723950057</v>
      </c>
      <c r="W59" s="11">
        <f>'OddsRatio_working_3-way'!V59^2+4*'OddsRatio_working_3-way'!U59^3/27</f>
        <v>-8.5149013616321975E-2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0.17502154908347542</v>
      </c>
      <c r="Y59" s="11">
        <f>IF('OddsRatio_working_3-way'!W59&gt;=0,IF('OddsRatio_working_3-way'!V59+SQRT('OddsRatio_working_3-way'!W59)&gt;0,0,PI()),ACOS('OddsRatio_working_3-way'!V59/(2*'OddsRatio_working_3-way'!X59)))</f>
        <v>0.98563016290057126</v>
      </c>
      <c r="Z59" s="11">
        <f>'OddsRatio_working_3-way'!X59^(1/3)*COS('OddsRatio_working_3-way'!Y59/3)</f>
        <v>0.52944873609646137</v>
      </c>
      <c r="AA59" s="11">
        <f>'OddsRatio_working_3-way'!X59^(1/3)*COS(('OddsRatio_working_3-way'!Y59+2*PI())/3)</f>
        <v>-0.42103165275957383</v>
      </c>
      <c r="AB59" s="11">
        <f>'OddsRatio_working_3-way'!X59^(1/3)*COS(('OddsRatio_working_3-way'!Y59+4*PI())/3)</f>
        <v>-0.10841708333688764</v>
      </c>
      <c r="AC59" s="11">
        <f>'OddsRatio_working_3-way'!X59^(1/3)*SIN('OddsRatio_working_3-way'!Y59/3)</f>
        <v>0.1804881058087868</v>
      </c>
      <c r="AD59" s="11">
        <f>'OddsRatio_working_3-way'!X59^(1/3)*SIN(('OddsRatio_working_3-way'!Y59+2*PI())/3)</f>
        <v>0.36827200255670522</v>
      </c>
      <c r="AE59" s="11">
        <f>'OddsRatio_working_3-way'!X59^(1/3)*SIN(('OddsRatio_working_3-way'!Y59+4*PI())/3)</f>
        <v>-0.54876010836549205</v>
      </c>
      <c r="AF59" s="11">
        <f>-'OddsRatio_working_3-way'!U59/(3*'OddsRatio_working_3-way'!X59^(1/3))*COS(('OddsRatio_working_3-way'!Y59)/3)</f>
        <v>0.52944873609646137</v>
      </c>
      <c r="AG59" s="11">
        <f>-'OddsRatio_working_3-way'!U59/(3*'OddsRatio_working_3-way'!X59^(1/3))*COS(('OddsRatio_working_3-way'!Y59+2*PI())/3)</f>
        <v>-0.42103165275957383</v>
      </c>
      <c r="AH59" s="11">
        <f>-'OddsRatio_working_3-way'!U59/(3*'OddsRatio_working_3-way'!X59^(1/3))*COS(('OddsRatio_working_3-way'!Y59+4*PI())/3)</f>
        <v>-0.10841708333688764</v>
      </c>
      <c r="AI59" s="11">
        <f>'OddsRatio_working_3-way'!U59/(3*'OddsRatio_working_3-way'!X59^(1/3))*SIN(('OddsRatio_working_3-way'!Y59)/3)</f>
        <v>-0.1804881058087868</v>
      </c>
      <c r="AJ59" s="11">
        <f>'OddsRatio_working_3-way'!U59/(3*'OddsRatio_working_3-way'!X59^(1/3))*SIN(('OddsRatio_working_3-way'!Y59+2*PI())/3)</f>
        <v>-0.36827200255670522</v>
      </c>
      <c r="AK59" s="11">
        <f>'OddsRatio_working_3-way'!U59/(3*'OddsRatio_working_3-way'!X59^(1/3))*SIN(('OddsRatio_working_3-way'!Y59+4*PI())/3)</f>
        <v>0.54876010836549205</v>
      </c>
      <c r="AL59" s="11">
        <f>'OddsRatio_working_3-way'!Z59+'OddsRatio_working_3-way'!AF59</f>
        <v>1.0588974721929227</v>
      </c>
      <c r="AM59" s="11">
        <f>'OddsRatio_working_3-way'!AA59+'OddsRatio_working_3-way'!AG59</f>
        <v>-0.84206330551914765</v>
      </c>
      <c r="AN59" s="11">
        <f>'OddsRatio_working_3-way'!AB59+'OddsRatio_working_3-way'!AH59</f>
        <v>-0.21683416667377528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1.0588974721929227</v>
      </c>
      <c r="AS59" s="11">
        <f>IF(('OddsRatio_working_3-way'!X59=0),IF(Q59&gt;0,-Q59^(1/3),(-Q59)^(1/3)),'OddsRatio_working_3-way'!AM59-'OddsRatio_working_3-way'!R59/3)</f>
        <v>-0.84206330551914765</v>
      </c>
      <c r="AT59" s="11">
        <f>IF(('OddsRatio_working_3-way'!X59=0),IF(Q59&gt;0,-Q59^(1/3),(-Q59)^(1/3)),'OddsRatio_working_3-way'!AN59-'OddsRatio_working_3-way'!R59/3)</f>
        <v>-0.21683416667377528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3.83</v>
      </c>
      <c r="B60" s="4">
        <f>IF('True_Odds_Calculator_3-way'!B59="","",'True_Odds_Calculator_3-way'!B59)</f>
        <v>3.62</v>
      </c>
      <c r="C60" s="4">
        <f>IF('True_Odds_Calculator_3-way'!C59="","",'True_Odds_Calculator_3-way'!C59)</f>
        <v>2.0299999999999998</v>
      </c>
      <c r="D60" s="9">
        <f t="shared" si="13"/>
        <v>0.25214725820758305</v>
      </c>
      <c r="E60" s="9">
        <f t="shared" si="14"/>
        <v>0.26696215566873216</v>
      </c>
      <c r="F60" s="9">
        <f t="shared" si="15"/>
        <v>0.48089058612368502</v>
      </c>
      <c r="G60" s="9">
        <f t="shared" si="16"/>
        <v>1.0480340783389521</v>
      </c>
      <c r="H60" s="9">
        <f t="shared" si="17"/>
        <v>3.9659364416992346</v>
      </c>
      <c r="I60" s="9">
        <f t="shared" si="18"/>
        <v>3.7458492852480538</v>
      </c>
      <c r="J60" s="9">
        <f t="shared" si="19"/>
        <v>2.0794751006891206</v>
      </c>
      <c r="K60" s="11">
        <f t="shared" si="20"/>
        <v>0.2610966057441253</v>
      </c>
      <c r="L60" s="11">
        <f t="shared" si="21"/>
        <v>0.27624309392265195</v>
      </c>
      <c r="M60" s="11">
        <f t="shared" si="22"/>
        <v>0.49261083743842371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-0.27134484115871094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0.23023514754129115</v>
      </c>
      <c r="Q60" s="11">
        <f>2*'OddsRatio_working_3-way'!K60*'OddsRatio_working_3-way'!L60*'OddsRatio_working_3-way'!M60</f>
        <v>7.1060230722620729E-2</v>
      </c>
      <c r="R60" s="11">
        <f t="shared" si="23"/>
        <v>0</v>
      </c>
      <c r="S60" s="11">
        <f t="shared" si="24"/>
        <v>-0.84849649824971418</v>
      </c>
      <c r="T60" s="11">
        <f t="shared" si="25"/>
        <v>-0.2618816352622575</v>
      </c>
      <c r="U60" s="11">
        <f>'OddsRatio_working_3-way'!S60-'OddsRatio_working_3-way'!R60^2/3</f>
        <v>-0.84849649824971418</v>
      </c>
      <c r="V60" s="11">
        <f>'OddsRatio_working_3-way'!S60*'OddsRatio_working_3-way'!R60/3-2*'OddsRatio_working_3-way'!R60^3/27-'OddsRatio_working_3-way'!T60</f>
        <v>0.2618816352622575</v>
      </c>
      <c r="W60" s="11">
        <f>'OddsRatio_working_3-way'!V60^2+4*'OddsRatio_working_3-way'!U60^3/27</f>
        <v>-2.1917552946028443E-2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0.15041571047738209</v>
      </c>
      <c r="Y60" s="11">
        <f>IF('OddsRatio_working_3-way'!W60&gt;=0,IF('OddsRatio_working_3-way'!V60+SQRT('OddsRatio_working_3-way'!W60)&gt;0,0,PI()),ACOS('OddsRatio_working_3-way'!V60/(2*'OddsRatio_working_3-way'!X60)))</f>
        <v>0.51452575804511702</v>
      </c>
      <c r="Z60" s="11">
        <f>'OddsRatio_working_3-way'!X60^(1/3)*COS('OddsRatio_working_3-way'!Y60/3)</f>
        <v>0.52401703916947617</v>
      </c>
      <c r="AA60" s="11">
        <f>'OddsRatio_working_3-way'!X60^(1/3)*COS(('OddsRatio_working_3-way'!Y60+2*PI())/3)</f>
        <v>-0.3406134275579068</v>
      </c>
      <c r="AB60" s="11">
        <f>'OddsRatio_working_3-way'!X60^(1/3)*COS(('OddsRatio_working_3-way'!Y60+4*PI())/3)</f>
        <v>-0.18340361161156946</v>
      </c>
      <c r="AC60" s="11">
        <f>'OddsRatio_working_3-way'!X60^(1/3)*SIN('OddsRatio_working_3-way'!Y60/3)</f>
        <v>9.0765129555869406E-2</v>
      </c>
      <c r="AD60" s="11">
        <f>'OddsRatio_working_3-way'!X60^(1/3)*SIN(('OddsRatio_working_3-way'!Y60+2*PI())/3)</f>
        <v>0.40842950315873688</v>
      </c>
      <c r="AE60" s="11">
        <f>'OddsRatio_working_3-way'!X60^(1/3)*SIN(('OddsRatio_working_3-way'!Y60+4*PI())/3)</f>
        <v>-0.49919463271460635</v>
      </c>
      <c r="AF60" s="11">
        <f>-'OddsRatio_working_3-way'!U60/(3*'OddsRatio_working_3-way'!X60^(1/3))*COS(('OddsRatio_working_3-way'!Y60)/3)</f>
        <v>0.52401703916947606</v>
      </c>
      <c r="AG60" s="11">
        <f>-'OddsRatio_working_3-way'!U60/(3*'OddsRatio_working_3-way'!X60^(1/3))*COS(('OddsRatio_working_3-way'!Y60+2*PI())/3)</f>
        <v>-0.34061342755790674</v>
      </c>
      <c r="AH60" s="11">
        <f>-'OddsRatio_working_3-way'!U60/(3*'OddsRatio_working_3-way'!X60^(1/3))*COS(('OddsRatio_working_3-way'!Y60+4*PI())/3)</f>
        <v>-0.1834036116115694</v>
      </c>
      <c r="AI60" s="11">
        <f>'OddsRatio_working_3-way'!U60/(3*'OddsRatio_working_3-way'!X60^(1/3))*SIN(('OddsRatio_working_3-way'!Y60)/3)</f>
        <v>-9.0765129555869378E-2</v>
      </c>
      <c r="AJ60" s="11">
        <f>'OddsRatio_working_3-way'!U60/(3*'OddsRatio_working_3-way'!X60^(1/3))*SIN(('OddsRatio_working_3-way'!Y60+2*PI())/3)</f>
        <v>-0.40842950315873677</v>
      </c>
      <c r="AK60" s="11">
        <f>'OddsRatio_working_3-way'!U60/(3*'OddsRatio_working_3-way'!X60^(1/3))*SIN(('OddsRatio_working_3-way'!Y60+4*PI())/3)</f>
        <v>0.49919463271460623</v>
      </c>
      <c r="AL60" s="11">
        <f>'OddsRatio_working_3-way'!Z60+'OddsRatio_working_3-way'!AF60</f>
        <v>1.0480340783389521</v>
      </c>
      <c r="AM60" s="11">
        <f>'OddsRatio_working_3-way'!AA60+'OddsRatio_working_3-way'!AG60</f>
        <v>-0.6812268551158136</v>
      </c>
      <c r="AN60" s="11">
        <f>'OddsRatio_working_3-way'!AB60+'OddsRatio_working_3-way'!AH60</f>
        <v>-0.36680722322313886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1.0480340783389521</v>
      </c>
      <c r="AS60" s="11">
        <f>IF(('OddsRatio_working_3-way'!X60=0),IF(Q60&gt;0,-Q60^(1/3),(-Q60)^(1/3)),'OddsRatio_working_3-way'!AM60-'OddsRatio_working_3-way'!R60/3)</f>
        <v>-0.6812268551158136</v>
      </c>
      <c r="AT60" s="11">
        <f>IF(('OddsRatio_working_3-way'!X60=0),IF(Q60&gt;0,-Q60^(1/3),(-Q60)^(1/3)),'OddsRatio_working_3-way'!AN60-'OddsRatio_working_3-way'!R60/3)</f>
        <v>-0.36680722322313886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2.34</v>
      </c>
      <c r="B61" s="4">
        <f>IF('True_Odds_Calculator_3-way'!B60="","",'True_Odds_Calculator_3-way'!B60)</f>
        <v>3.58</v>
      </c>
      <c r="C61" s="4">
        <f>IF('True_Odds_Calculator_3-way'!C60="","",'True_Odds_Calculator_3-way'!C60)</f>
        <v>3.02</v>
      </c>
      <c r="D61" s="9">
        <f t="shared" si="13"/>
        <v>0.41342983274066714</v>
      </c>
      <c r="E61" s="9">
        <f t="shared" si="14"/>
        <v>0.26797435258283303</v>
      </c>
      <c r="F61" s="9">
        <f t="shared" si="15"/>
        <v>0.31859581467649989</v>
      </c>
      <c r="G61" s="9">
        <f t="shared" si="16"/>
        <v>1.0587986064980663</v>
      </c>
      <c r="H61" s="9">
        <f t="shared" si="17"/>
        <v>2.4187901327074086</v>
      </c>
      <c r="I61" s="9">
        <f t="shared" si="18"/>
        <v>3.7317004047650117</v>
      </c>
      <c r="J61" s="9">
        <f t="shared" si="19"/>
        <v>3.1387731851260932</v>
      </c>
      <c r="K61" s="11">
        <f t="shared" si="20"/>
        <v>0.42735042735042739</v>
      </c>
      <c r="L61" s="11">
        <f t="shared" si="21"/>
        <v>0.27932960893854747</v>
      </c>
      <c r="M61" s="11">
        <f t="shared" si="22"/>
        <v>0.33112582781456956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-0.27603874660739502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0.23479055259735274</v>
      </c>
      <c r="Q61" s="11">
        <f>2*'OddsRatio_working_3-way'!K61*'OddsRatio_working_3-way'!L61*'OddsRatio_working_3-way'!M61</f>
        <v>7.9054058113586775E-2</v>
      </c>
      <c r="R61" s="11">
        <f t="shared" si="23"/>
        <v>0</v>
      </c>
      <c r="S61" s="11">
        <f t="shared" si="24"/>
        <v>-0.85057099948106607</v>
      </c>
      <c r="T61" s="11">
        <f t="shared" si="25"/>
        <v>-0.28638754191281685</v>
      </c>
      <c r="U61" s="11">
        <f>'OddsRatio_working_3-way'!S61-'OddsRatio_working_3-way'!R61^2/3</f>
        <v>-0.85057099948106607</v>
      </c>
      <c r="V61" s="11">
        <f>'OddsRatio_working_3-way'!S61*'OddsRatio_working_3-way'!R61/3-2*'OddsRatio_working_3-way'!R61^3/27-'OddsRatio_working_3-way'!T61</f>
        <v>0.28638754191281685</v>
      </c>
      <c r="W61" s="11">
        <f>'OddsRatio_working_3-way'!V61^2+4*'OddsRatio_working_3-way'!U61^3/27</f>
        <v>-9.1471347948261922E-3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0.15096767779701356</v>
      </c>
      <c r="Y61" s="11">
        <f>IF('OddsRatio_working_3-way'!W61&gt;=0,IF('OddsRatio_working_3-way'!V61+SQRT('OddsRatio_working_3-way'!W61)&gt;0,0,PI()),ACOS('OddsRatio_working_3-way'!V61/(2*'OddsRatio_working_3-way'!X61)))</f>
        <v>0.32231027341742613</v>
      </c>
      <c r="Z61" s="11">
        <f>'OddsRatio_working_3-way'!X61^(1/3)*COS('OddsRatio_working_3-way'!Y61/3)</f>
        <v>0.52939930324903317</v>
      </c>
      <c r="AA61" s="11">
        <f>'OddsRatio_working_3-way'!X61^(1/3)*COS(('OddsRatio_working_3-way'!Y61+2*PI())/3)</f>
        <v>-0.31414692819102891</v>
      </c>
      <c r="AB61" s="11">
        <f>'OddsRatio_working_3-way'!X61^(1/3)*COS(('OddsRatio_working_3-way'!Y61+4*PI())/3)</f>
        <v>-0.21525237505800446</v>
      </c>
      <c r="AC61" s="11">
        <f>'OddsRatio_working_3-way'!X61^(1/3)*SIN('OddsRatio_working_3-way'!Y61/3)</f>
        <v>5.70967968727394E-2</v>
      </c>
      <c r="AD61" s="11">
        <f>'OddsRatio_working_3-way'!X61^(1/3)*SIN(('OddsRatio_working_3-way'!Y61+2*PI())/3)</f>
        <v>0.42992484692307475</v>
      </c>
      <c r="AE61" s="11">
        <f>'OddsRatio_working_3-way'!X61^(1/3)*SIN(('OddsRatio_working_3-way'!Y61+4*PI())/3)</f>
        <v>-0.48702164379581414</v>
      </c>
      <c r="AF61" s="11">
        <f>-'OddsRatio_working_3-way'!U61/(3*'OddsRatio_working_3-way'!X61^(1/3))*COS(('OddsRatio_working_3-way'!Y61)/3)</f>
        <v>0.52939930324903317</v>
      </c>
      <c r="AG61" s="11">
        <f>-'OddsRatio_working_3-way'!U61/(3*'OddsRatio_working_3-way'!X61^(1/3))*COS(('OddsRatio_working_3-way'!Y61+2*PI())/3)</f>
        <v>-0.31414692819102891</v>
      </c>
      <c r="AH61" s="11">
        <f>-'OddsRatio_working_3-way'!U61/(3*'OddsRatio_working_3-way'!X61^(1/3))*COS(('OddsRatio_working_3-way'!Y61+4*PI())/3)</f>
        <v>-0.21525237505800446</v>
      </c>
      <c r="AI61" s="11">
        <f>'OddsRatio_working_3-way'!U61/(3*'OddsRatio_working_3-way'!X61^(1/3))*SIN(('OddsRatio_working_3-way'!Y61)/3)</f>
        <v>-5.70967968727394E-2</v>
      </c>
      <c r="AJ61" s="11">
        <f>'OddsRatio_working_3-way'!U61/(3*'OddsRatio_working_3-way'!X61^(1/3))*SIN(('OddsRatio_working_3-way'!Y61+2*PI())/3)</f>
        <v>-0.42992484692307475</v>
      </c>
      <c r="AK61" s="11">
        <f>'OddsRatio_working_3-way'!U61/(3*'OddsRatio_working_3-way'!X61^(1/3))*SIN(('OddsRatio_working_3-way'!Y61+4*PI())/3)</f>
        <v>0.48702164379581414</v>
      </c>
      <c r="AL61" s="11">
        <f>'OddsRatio_working_3-way'!Z61+'OddsRatio_working_3-way'!AF61</f>
        <v>1.0587986064980663</v>
      </c>
      <c r="AM61" s="11">
        <f>'OddsRatio_working_3-way'!AA61+'OddsRatio_working_3-way'!AG61</f>
        <v>-0.62829385638205781</v>
      </c>
      <c r="AN61" s="11">
        <f>'OddsRatio_working_3-way'!AB61+'OddsRatio_working_3-way'!AH61</f>
        <v>-0.43050475011600892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1.0587986064980663</v>
      </c>
      <c r="AS61" s="11">
        <f>IF(('OddsRatio_working_3-way'!X61=0),IF(Q61&gt;0,-Q61^(1/3),(-Q61)^(1/3)),'OddsRatio_working_3-way'!AM61-'OddsRatio_working_3-way'!R61/3)</f>
        <v>-0.62829385638205781</v>
      </c>
      <c r="AT61" s="11">
        <f>IF(('OddsRatio_working_3-way'!X61=0),IF(Q61&gt;0,-Q61^(1/3),(-Q61)^(1/3)),'OddsRatio_working_3-way'!AN61-'OddsRatio_working_3-way'!R61/3)</f>
        <v>-0.43050475011600892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2.52</v>
      </c>
      <c r="B62" s="4">
        <f>IF('True_Odds_Calculator_3-way'!B61="","",'True_Odds_Calculator_3-way'!B61)</f>
        <v>3.68</v>
      </c>
      <c r="C62" s="4">
        <f>IF('True_Odds_Calculator_3-way'!C61="","",'True_Odds_Calculator_3-way'!C61)</f>
        <v>2.7</v>
      </c>
      <c r="D62" s="9">
        <f t="shared" si="13"/>
        <v>0.382888143964011</v>
      </c>
      <c r="E62" s="9">
        <f t="shared" si="14"/>
        <v>0.26029923434879482</v>
      </c>
      <c r="F62" s="9">
        <f t="shared" si="15"/>
        <v>0.3568126216871943</v>
      </c>
      <c r="G62" s="9">
        <f t="shared" si="16"/>
        <v>1.0603479071608468</v>
      </c>
      <c r="H62" s="9">
        <f t="shared" si="17"/>
        <v>2.6117288188844872</v>
      </c>
      <c r="I62" s="9">
        <f t="shared" si="18"/>
        <v>3.8417323911910692</v>
      </c>
      <c r="J62" s="9">
        <f t="shared" si="19"/>
        <v>2.8025914421734401</v>
      </c>
      <c r="K62" s="11">
        <f t="shared" si="20"/>
        <v>0.3968253968253968</v>
      </c>
      <c r="L62" s="11">
        <f t="shared" si="21"/>
        <v>0.27173913043478259</v>
      </c>
      <c r="M62" s="11">
        <f t="shared" si="22"/>
        <v>0.37037037037037035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-0.27657643841218738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0.2356350484369808</v>
      </c>
      <c r="Q62" s="11">
        <f>2*'OddsRatio_working_3-way'!K62*'OddsRatio_working_3-way'!L62*'OddsRatio_working_3-way'!M62</f>
        <v>7.9876287605756185E-2</v>
      </c>
      <c r="R62" s="11">
        <f t="shared" si="23"/>
        <v>0</v>
      </c>
      <c r="S62" s="11">
        <f t="shared" si="24"/>
        <v>-0.85197079617392857</v>
      </c>
      <c r="T62" s="11">
        <f t="shared" si="25"/>
        <v>-0.28880365971997574</v>
      </c>
      <c r="U62" s="11">
        <f>'OddsRatio_working_3-way'!S62-'OddsRatio_working_3-way'!R62^2/3</f>
        <v>-0.85197079617392857</v>
      </c>
      <c r="V62" s="11">
        <f>'OddsRatio_working_3-way'!S62*'OddsRatio_working_3-way'!R62/3-2*'OddsRatio_working_3-way'!R62^3/27-'OddsRatio_working_3-way'!T62</f>
        <v>0.28880365971997574</v>
      </c>
      <c r="W62" s="11">
        <f>'OddsRatio_working_3-way'!V62^2+4*'OddsRatio_working_3-way'!U62^3/27</f>
        <v>-8.208240600113284E-3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0.15134050553946621</v>
      </c>
      <c r="Y62" s="11">
        <f>IF('OddsRatio_working_3-way'!W62&gt;=0,IF('OddsRatio_working_3-way'!V62+SQRT('OddsRatio_working_3-way'!W62)&gt;0,0,PI()),ACOS('OddsRatio_working_3-way'!V62/(2*'OddsRatio_working_3-way'!X62)))</f>
        <v>0.30398288079356295</v>
      </c>
      <c r="Z62" s="11">
        <f>'OddsRatio_working_3-way'!X62^(1/3)*COS('OddsRatio_working_3-way'!Y62/3)</f>
        <v>0.53017395358042352</v>
      </c>
      <c r="AA62" s="11">
        <f>'OddsRatio_working_3-way'!X62^(1/3)*COS(('OddsRatio_working_3-way'!Y62+2*PI())/3)</f>
        <v>-0.31177084179900705</v>
      </c>
      <c r="AB62" s="11">
        <f>'OddsRatio_working_3-way'!X62^(1/3)*COS(('OddsRatio_working_3-way'!Y62+4*PI())/3)</f>
        <v>-0.21840311178141675</v>
      </c>
      <c r="AC62" s="11">
        <f>'OddsRatio_working_3-way'!X62^(1/3)*SIN('OddsRatio_working_3-way'!Y62/3)</f>
        <v>5.390588405928029E-2</v>
      </c>
      <c r="AD62" s="11">
        <f>'OddsRatio_working_3-way'!X62^(1/3)*SIN(('OddsRatio_working_3-way'!Y62+2*PI())/3)</f>
        <v>0.43219117019583836</v>
      </c>
      <c r="AE62" s="11">
        <f>'OddsRatio_working_3-way'!X62^(1/3)*SIN(('OddsRatio_working_3-way'!Y62+4*PI())/3)</f>
        <v>-0.48609705425511851</v>
      </c>
      <c r="AF62" s="11">
        <f>-'OddsRatio_working_3-way'!U62/(3*'OddsRatio_working_3-way'!X62^(1/3))*COS(('OddsRatio_working_3-way'!Y62)/3)</f>
        <v>0.5301739535804233</v>
      </c>
      <c r="AG62" s="11">
        <f>-'OddsRatio_working_3-way'!U62/(3*'OddsRatio_working_3-way'!X62^(1/3))*COS(('OddsRatio_working_3-way'!Y62+2*PI())/3)</f>
        <v>-0.31177084179900688</v>
      </c>
      <c r="AH62" s="11">
        <f>-'OddsRatio_working_3-way'!U62/(3*'OddsRatio_working_3-way'!X62^(1/3))*COS(('OddsRatio_working_3-way'!Y62+4*PI())/3)</f>
        <v>-0.21840311178141666</v>
      </c>
      <c r="AI62" s="11">
        <f>'OddsRatio_working_3-way'!U62/(3*'OddsRatio_working_3-way'!X62^(1/3))*SIN(('OddsRatio_working_3-way'!Y62)/3)</f>
        <v>-5.3905884059280262E-2</v>
      </c>
      <c r="AJ62" s="11">
        <f>'OddsRatio_working_3-way'!U62/(3*'OddsRatio_working_3-way'!X62^(1/3))*SIN(('OddsRatio_working_3-way'!Y62+2*PI())/3)</f>
        <v>-0.43219117019583819</v>
      </c>
      <c r="AK62" s="11">
        <f>'OddsRatio_working_3-way'!U62/(3*'OddsRatio_working_3-way'!X62^(1/3))*SIN(('OddsRatio_working_3-way'!Y62+4*PI())/3)</f>
        <v>0.48609705425511829</v>
      </c>
      <c r="AL62" s="11">
        <f>'OddsRatio_working_3-way'!Z62+'OddsRatio_working_3-way'!AF62</f>
        <v>1.0603479071608468</v>
      </c>
      <c r="AM62" s="11">
        <f>'OddsRatio_working_3-way'!AA62+'OddsRatio_working_3-way'!AG62</f>
        <v>-0.62354168359801387</v>
      </c>
      <c r="AN62" s="11">
        <f>'OddsRatio_working_3-way'!AB62+'OddsRatio_working_3-way'!AH62</f>
        <v>-0.43680622356283338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1.0603479071608468</v>
      </c>
      <c r="AS62" s="11">
        <f>IF(('OddsRatio_working_3-way'!X62=0),IF(Q62&gt;0,-Q62^(1/3),(-Q62)^(1/3)),'OddsRatio_working_3-way'!AM62-'OddsRatio_working_3-way'!R62/3)</f>
        <v>-0.62354168359801387</v>
      </c>
      <c r="AT62" s="11">
        <f>IF(('OddsRatio_working_3-way'!X62=0),IF(Q62&gt;0,-Q62^(1/3),(-Q62)^(1/3)),'OddsRatio_working_3-way'!AN62-'OddsRatio_working_3-way'!R62/3)</f>
        <v>-0.43680622356283338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3.93</v>
      </c>
      <c r="B63" s="4">
        <f>IF('True_Odds_Calculator_3-way'!B62="","",'True_Odds_Calculator_3-way'!B62)</f>
        <v>3.85</v>
      </c>
      <c r="C63" s="4">
        <f>IF('True_Odds_Calculator_3-way'!C62="","",'True_Odds_Calculator_3-way'!C62)</f>
        <v>1.9</v>
      </c>
      <c r="D63" s="9">
        <f t="shared" si="13"/>
        <v>0.24236510277195292</v>
      </c>
      <c r="E63" s="9">
        <f t="shared" si="14"/>
        <v>0.24748463857292821</v>
      </c>
      <c r="F63" s="9">
        <f t="shared" si="15"/>
        <v>0.51015025865511898</v>
      </c>
      <c r="G63" s="9">
        <f t="shared" si="16"/>
        <v>1.066896431294674</v>
      </c>
      <c r="H63" s="9">
        <f t="shared" si="17"/>
        <v>4.1260065436933955</v>
      </c>
      <c r="I63" s="9">
        <f t="shared" si="18"/>
        <v>4.0406548291898217</v>
      </c>
      <c r="J63" s="9">
        <f t="shared" si="19"/>
        <v>1.9602067881652063</v>
      </c>
      <c r="K63" s="11">
        <f t="shared" si="20"/>
        <v>0.2544529262086514</v>
      </c>
      <c r="L63" s="11">
        <f t="shared" si="21"/>
        <v>0.25974025974025972</v>
      </c>
      <c r="M63" s="11">
        <f t="shared" si="22"/>
        <v>0.52631578947368418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-0.26142559730346004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0.23236439467857706</v>
      </c>
      <c r="Q63" s="11">
        <f>2*'OddsRatio_working_3-way'!K63*'OddsRatio_working_3-way'!L63*'OddsRatio_working_3-way'!M63</f>
        <v>6.9570178047478157E-2</v>
      </c>
      <c r="R63" s="11">
        <f t="shared" si="23"/>
        <v>0</v>
      </c>
      <c r="S63" s="11">
        <f t="shared" si="24"/>
        <v>-0.88883566519636159</v>
      </c>
      <c r="T63" s="11">
        <f t="shared" si="25"/>
        <v>-0.2661184626336412</v>
      </c>
      <c r="U63" s="11">
        <f>'OddsRatio_working_3-way'!S63-'OddsRatio_working_3-way'!R63^2/3</f>
        <v>-0.88883566519636159</v>
      </c>
      <c r="V63" s="11">
        <f>'OddsRatio_working_3-way'!S63*'OddsRatio_working_3-way'!R63/3-2*'OddsRatio_working_3-way'!R63^3/27-'OddsRatio_working_3-way'!T63</f>
        <v>0.2661184626336412</v>
      </c>
      <c r="W63" s="11">
        <f>'OddsRatio_working_3-way'!V63^2+4*'OddsRatio_working_3-way'!U63^3/27</f>
        <v>-3.3211454109408373E-2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0.1612687898074989</v>
      </c>
      <c r="Y63" s="11">
        <f>IF('OddsRatio_working_3-way'!W63&gt;=0,IF('OddsRatio_working_3-way'!V63+SQRT('OddsRatio_working_3-way'!W63)&gt;0,0,PI()),ACOS('OddsRatio_working_3-way'!V63/(2*'OddsRatio_working_3-way'!X63)))</f>
        <v>0.60045718139728765</v>
      </c>
      <c r="Z63" s="11">
        <f>'OddsRatio_working_3-way'!X63^(1/3)*COS('OddsRatio_working_3-way'!Y63/3)</f>
        <v>0.53344821564733702</v>
      </c>
      <c r="AA63" s="11">
        <f>'OddsRatio_working_3-way'!X63^(1/3)*COS(('OddsRatio_working_3-way'!Y63+2*PI())/3)</f>
        <v>-0.36044532855886074</v>
      </c>
      <c r="AB63" s="11">
        <f>'OddsRatio_working_3-way'!X63^(1/3)*COS(('OddsRatio_working_3-way'!Y63+4*PI())/3)</f>
        <v>-0.17300288708847664</v>
      </c>
      <c r="AC63" s="11">
        <f>'OddsRatio_working_3-way'!X63^(1/3)*SIN('OddsRatio_working_3-way'!Y63/3)</f>
        <v>0.10821994404048714</v>
      </c>
      <c r="AD63" s="11">
        <f>'OddsRatio_working_3-way'!X63^(1/3)*SIN(('OddsRatio_working_3-way'!Y63+2*PI())/3)</f>
        <v>0.40786973433382973</v>
      </c>
      <c r="AE63" s="11">
        <f>'OddsRatio_working_3-way'!X63^(1/3)*SIN(('OddsRatio_working_3-way'!Y63+4*PI())/3)</f>
        <v>-0.51608967837431674</v>
      </c>
      <c r="AF63" s="11">
        <f>-'OddsRatio_working_3-way'!U63/(3*'OddsRatio_working_3-way'!X63^(1/3))*COS(('OddsRatio_working_3-way'!Y63)/3)</f>
        <v>0.53344821564733691</v>
      </c>
      <c r="AG63" s="11">
        <f>-'OddsRatio_working_3-way'!U63/(3*'OddsRatio_working_3-way'!X63^(1/3))*COS(('OddsRatio_working_3-way'!Y63+2*PI())/3)</f>
        <v>-0.36044532855886063</v>
      </c>
      <c r="AH63" s="11">
        <f>-'OddsRatio_working_3-way'!U63/(3*'OddsRatio_working_3-way'!X63^(1/3))*COS(('OddsRatio_working_3-way'!Y63+4*PI())/3)</f>
        <v>-0.17300288708847661</v>
      </c>
      <c r="AI63" s="11">
        <f>'OddsRatio_working_3-way'!U63/(3*'OddsRatio_working_3-way'!X63^(1/3))*SIN(('OddsRatio_working_3-way'!Y63)/3)</f>
        <v>-0.10821994404048711</v>
      </c>
      <c r="AJ63" s="11">
        <f>'OddsRatio_working_3-way'!U63/(3*'OddsRatio_working_3-way'!X63^(1/3))*SIN(('OddsRatio_working_3-way'!Y63+2*PI())/3)</f>
        <v>-0.40786973433382967</v>
      </c>
      <c r="AK63" s="11">
        <f>'OddsRatio_working_3-way'!U63/(3*'OddsRatio_working_3-way'!X63^(1/3))*SIN(('OddsRatio_working_3-way'!Y63+4*PI())/3)</f>
        <v>0.51608967837431663</v>
      </c>
      <c r="AL63" s="11">
        <f>'OddsRatio_working_3-way'!Z63+'OddsRatio_working_3-way'!AF63</f>
        <v>1.066896431294674</v>
      </c>
      <c r="AM63" s="11">
        <f>'OddsRatio_working_3-way'!AA63+'OddsRatio_working_3-way'!AG63</f>
        <v>-0.72089065711772138</v>
      </c>
      <c r="AN63" s="11">
        <f>'OddsRatio_working_3-way'!AB63+'OddsRatio_working_3-way'!AH63</f>
        <v>-0.34600577417695322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1.066896431294674</v>
      </c>
      <c r="AS63" s="11">
        <f>IF(('OddsRatio_working_3-way'!X63=0),IF(Q63&gt;0,-Q63^(1/3),(-Q63)^(1/3)),'OddsRatio_working_3-way'!AM63-'OddsRatio_working_3-way'!R63/3)</f>
        <v>-0.72089065711772138</v>
      </c>
      <c r="AT63" s="11">
        <f>IF(('OddsRatio_working_3-way'!X63=0),IF(Q63&gt;0,-Q63^(1/3),(-Q63)^(1/3)),'OddsRatio_working_3-way'!AN63-'OddsRatio_working_3-way'!R63/3)</f>
        <v>-0.34600577417695322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3.42</v>
      </c>
      <c r="B64" s="4">
        <f>IF('True_Odds_Calculator_3-way'!B63="","",'True_Odds_Calculator_3-way'!B63)</f>
        <v>3.55</v>
      </c>
      <c r="C64" s="4">
        <f>IF('True_Odds_Calculator_3-way'!C63="","",'True_Odds_Calculator_3-way'!C63)</f>
        <v>2.15</v>
      </c>
      <c r="D64" s="9">
        <f t="shared" si="13"/>
        <v>0.28011651393554649</v>
      </c>
      <c r="E64" s="9">
        <f t="shared" si="14"/>
        <v>0.269687320427698</v>
      </c>
      <c r="F64" s="9">
        <f t="shared" si="15"/>
        <v>0.45019616563675569</v>
      </c>
      <c r="G64" s="9">
        <f t="shared" si="16"/>
        <v>1.0619599348973539</v>
      </c>
      <c r="H64" s="9">
        <f t="shared" si="17"/>
        <v>3.5699430424515972</v>
      </c>
      <c r="I64" s="9">
        <f t="shared" si="18"/>
        <v>3.7079978339882524</v>
      </c>
      <c r="J64" s="9">
        <f t="shared" si="19"/>
        <v>2.2212539251319563</v>
      </c>
      <c r="K64" s="11">
        <f t="shared" si="20"/>
        <v>0.29239766081871343</v>
      </c>
      <c r="L64" s="11">
        <f t="shared" si="21"/>
        <v>0.28169014084507044</v>
      </c>
      <c r="M64" s="11">
        <f t="shared" si="22"/>
        <v>0.46511627906976744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-0.27186948701593505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0.23445446239246992</v>
      </c>
      <c r="Q64" s="11">
        <f>2*'OddsRatio_working_3-way'!K64*'OddsRatio_working_3-way'!L64*'OddsRatio_working_3-way'!M64</f>
        <v>7.6619105357016298E-2</v>
      </c>
      <c r="R64" s="11">
        <f t="shared" si="23"/>
        <v>0</v>
      </c>
      <c r="S64" s="11">
        <f t="shared" si="24"/>
        <v>-0.86237872799137572</v>
      </c>
      <c r="T64" s="11">
        <f t="shared" si="25"/>
        <v>-0.28182311372267177</v>
      </c>
      <c r="U64" s="11">
        <f>'OddsRatio_working_3-way'!S64-'OddsRatio_working_3-way'!R64^2/3</f>
        <v>-0.86237872799137572</v>
      </c>
      <c r="V64" s="11">
        <f>'OddsRatio_working_3-way'!S64*'OddsRatio_working_3-way'!R64/3-2*'OddsRatio_working_3-way'!R64^3/27-'OddsRatio_working_3-way'!T64</f>
        <v>0.28182311372267177</v>
      </c>
      <c r="W64" s="11">
        <f>'OddsRatio_working_3-way'!V64^2+4*'OddsRatio_working_3-way'!U64^3/27</f>
        <v>-1.5590330151187423E-2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0.15412218981990344</v>
      </c>
      <c r="Y64" s="11">
        <f>IF('OddsRatio_working_3-way'!W64&gt;=0,IF('OddsRatio_working_3-way'!V64+SQRT('OddsRatio_working_3-way'!W64)&gt;0,0,PI()),ACOS('OddsRatio_working_3-way'!V64/(2*'OddsRatio_working_3-way'!X64)))</f>
        <v>0.41705784985688088</v>
      </c>
      <c r="Z64" s="11">
        <f>'OddsRatio_working_3-way'!X64^(1/3)*COS('OddsRatio_working_3-way'!Y64/3)</f>
        <v>0.53097996744867693</v>
      </c>
      <c r="AA64" s="11">
        <f>'OddsRatio_working_3-way'!X64^(1/3)*COS(('OddsRatio_working_3-way'!Y64+2*PI())/3)</f>
        <v>-0.32983194222728918</v>
      </c>
      <c r="AB64" s="11">
        <f>'OddsRatio_working_3-way'!X64^(1/3)*COS(('OddsRatio_working_3-way'!Y64+4*PI())/3)</f>
        <v>-0.20114802522138786</v>
      </c>
      <c r="AC64" s="11">
        <f>'OddsRatio_working_3-way'!X64^(1/3)*SIN('OddsRatio_working_3-way'!Y64/3)</f>
        <v>7.4295694123732658E-2</v>
      </c>
      <c r="AD64" s="11">
        <f>'OddsRatio_working_3-way'!X64^(1/3)*SIN(('OddsRatio_working_3-way'!Y64+2*PI())/3)</f>
        <v>0.42269429364932215</v>
      </c>
      <c r="AE64" s="11">
        <f>'OddsRatio_working_3-way'!X64^(1/3)*SIN(('OddsRatio_working_3-way'!Y64+4*PI())/3)</f>
        <v>-0.49698998777305481</v>
      </c>
      <c r="AF64" s="11">
        <f>-'OddsRatio_working_3-way'!U64/(3*'OddsRatio_working_3-way'!X64^(1/3))*COS(('OddsRatio_working_3-way'!Y64)/3)</f>
        <v>0.53097996744867693</v>
      </c>
      <c r="AG64" s="11">
        <f>-'OddsRatio_working_3-way'!U64/(3*'OddsRatio_working_3-way'!X64^(1/3))*COS(('OddsRatio_working_3-way'!Y64+2*PI())/3)</f>
        <v>-0.32983194222728918</v>
      </c>
      <c r="AH64" s="11">
        <f>-'OddsRatio_working_3-way'!U64/(3*'OddsRatio_working_3-way'!X64^(1/3))*COS(('OddsRatio_working_3-way'!Y64+4*PI())/3)</f>
        <v>-0.20114802522138786</v>
      </c>
      <c r="AI64" s="11">
        <f>'OddsRatio_working_3-way'!U64/(3*'OddsRatio_working_3-way'!X64^(1/3))*SIN(('OddsRatio_working_3-way'!Y64)/3)</f>
        <v>-7.4295694123732658E-2</v>
      </c>
      <c r="AJ64" s="11">
        <f>'OddsRatio_working_3-way'!U64/(3*'OddsRatio_working_3-way'!X64^(1/3))*SIN(('OddsRatio_working_3-way'!Y64+2*PI())/3)</f>
        <v>-0.42269429364932215</v>
      </c>
      <c r="AK64" s="11">
        <f>'OddsRatio_working_3-way'!U64/(3*'OddsRatio_working_3-way'!X64^(1/3))*SIN(('OddsRatio_working_3-way'!Y64+4*PI())/3)</f>
        <v>0.49698998777305481</v>
      </c>
      <c r="AL64" s="11">
        <f>'OddsRatio_working_3-way'!Z64+'OddsRatio_working_3-way'!AF64</f>
        <v>1.0619599348973539</v>
      </c>
      <c r="AM64" s="11">
        <f>'OddsRatio_working_3-way'!AA64+'OddsRatio_working_3-way'!AG64</f>
        <v>-0.65966388445457835</v>
      </c>
      <c r="AN64" s="11">
        <f>'OddsRatio_working_3-way'!AB64+'OddsRatio_working_3-way'!AH64</f>
        <v>-0.40229605044277572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1.0619599348973539</v>
      </c>
      <c r="AS64" s="11">
        <f>IF(('OddsRatio_working_3-way'!X64=0),IF(Q64&gt;0,-Q64^(1/3),(-Q64)^(1/3)),'OddsRatio_working_3-way'!AM64-'OddsRatio_working_3-way'!R64/3)</f>
        <v>-0.65966388445457835</v>
      </c>
      <c r="AT64" s="11">
        <f>IF(('OddsRatio_working_3-way'!X64=0),IF(Q64&gt;0,-Q64^(1/3),(-Q64)^(1/3)),'OddsRatio_working_3-way'!AN64-'OddsRatio_working_3-way'!R64/3)</f>
        <v>-0.40229605044277572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4.6100000000000003</v>
      </c>
      <c r="B65" s="4">
        <f>IF('True_Odds_Calculator_3-way'!B64="","",'True_Odds_Calculator_3-way'!B64)</f>
        <v>4.2300000000000004</v>
      </c>
      <c r="C65" s="4">
        <f>IF('True_Odds_Calculator_3-way'!C64="","",'True_Odds_Calculator_3-way'!C64)</f>
        <v>1.74</v>
      </c>
      <c r="D65" s="9">
        <f t="shared" si="13"/>
        <v>0.20897010118668902</v>
      </c>
      <c r="E65" s="9">
        <f t="shared" si="14"/>
        <v>0.22795071497639419</v>
      </c>
      <c r="F65" s="9">
        <f t="shared" si="15"/>
        <v>0.5630791838369168</v>
      </c>
      <c r="G65" s="9">
        <f t="shared" si="16"/>
        <v>1.0485799374294105</v>
      </c>
      <c r="H65" s="9">
        <f t="shared" si="17"/>
        <v>4.7853735741201717</v>
      </c>
      <c r="I65" s="9">
        <f t="shared" si="18"/>
        <v>4.3869131978969955</v>
      </c>
      <c r="J65" s="9">
        <f t="shared" si="19"/>
        <v>1.7759491536977638</v>
      </c>
      <c r="K65" s="11">
        <f t="shared" si="20"/>
        <v>0.21691973969631234</v>
      </c>
      <c r="L65" s="11">
        <f t="shared" si="21"/>
        <v>0.23640661938534277</v>
      </c>
      <c r="M65" s="11">
        <f t="shared" si="22"/>
        <v>0.57471264367816088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-0.25430266000623269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0.22339768306541227</v>
      </c>
      <c r="Q65" s="11">
        <f>2*'OddsRatio_working_3-way'!K65*'OddsRatio_working_3-way'!L65*'OddsRatio_working_3-way'!M65</f>
        <v>5.894397970063648E-2</v>
      </c>
      <c r="R65" s="11">
        <f t="shared" si="23"/>
        <v>0</v>
      </c>
      <c r="S65" s="11">
        <f t="shared" si="24"/>
        <v>-0.87847167253357483</v>
      </c>
      <c r="T65" s="11">
        <f t="shared" si="25"/>
        <v>-0.23178672098511208</v>
      </c>
      <c r="U65" s="11">
        <f>'OddsRatio_working_3-way'!S65-'OddsRatio_working_3-way'!R65^2/3</f>
        <v>-0.87847167253357483</v>
      </c>
      <c r="V65" s="11">
        <f>'OddsRatio_working_3-way'!S65*'OddsRatio_working_3-way'!R65/3-2*'OddsRatio_working_3-way'!R65^3/27-'OddsRatio_working_3-way'!T65</f>
        <v>0.23178672098511208</v>
      </c>
      <c r="W65" s="11">
        <f>'OddsRatio_working_3-way'!V65^2+4*'OddsRatio_working_3-way'!U65^3/27</f>
        <v>-4.670862746121375E-2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0.15845639107199491</v>
      </c>
      <c r="Y65" s="11">
        <f>IF('OddsRatio_working_3-way'!W65&gt;=0,IF('OddsRatio_working_3-way'!V65+SQRT('OddsRatio_working_3-way'!W65)&gt;0,0,PI()),ACOS('OddsRatio_working_3-way'!V65/(2*'OddsRatio_working_3-way'!X65)))</f>
        <v>0.75043890272412306</v>
      </c>
      <c r="Z65" s="11">
        <f>'OddsRatio_working_3-way'!X65^(1/3)*COS('OddsRatio_working_3-way'!Y65/3)</f>
        <v>0.52428996871470523</v>
      </c>
      <c r="AA65" s="11">
        <f>'OddsRatio_working_3-way'!X65^(1/3)*COS(('OddsRatio_working_3-way'!Y65+2*PI())/3)</f>
        <v>-0.37815334466920142</v>
      </c>
      <c r="AB65" s="11">
        <f>'OddsRatio_working_3-way'!X65^(1/3)*COS(('OddsRatio_working_3-way'!Y65+4*PI())/3)</f>
        <v>-0.14613662404550373</v>
      </c>
      <c r="AC65" s="11">
        <f>'OddsRatio_working_3-way'!X65^(1/3)*SIN('OddsRatio_working_3-way'!Y65/3)</f>
        <v>0.13395491610858604</v>
      </c>
      <c r="AD65" s="11">
        <f>'OddsRatio_working_3-way'!X65^(1/3)*SIN(('OddsRatio_working_3-way'!Y65+2*PI())/3)</f>
        <v>0.38707097380199035</v>
      </c>
      <c r="AE65" s="11">
        <f>'OddsRatio_working_3-way'!X65^(1/3)*SIN(('OddsRatio_working_3-way'!Y65+4*PI())/3)</f>
        <v>-0.5210258899105763</v>
      </c>
      <c r="AF65" s="11">
        <f>-'OddsRatio_working_3-way'!U65/(3*'OddsRatio_working_3-way'!X65^(1/3))*COS(('OddsRatio_working_3-way'!Y65)/3)</f>
        <v>0.52428996871470523</v>
      </c>
      <c r="AG65" s="11">
        <f>-'OddsRatio_working_3-way'!U65/(3*'OddsRatio_working_3-way'!X65^(1/3))*COS(('OddsRatio_working_3-way'!Y65+2*PI())/3)</f>
        <v>-0.37815334466920142</v>
      </c>
      <c r="AH65" s="11">
        <f>-'OddsRatio_working_3-way'!U65/(3*'OddsRatio_working_3-way'!X65^(1/3))*COS(('OddsRatio_working_3-way'!Y65+4*PI())/3)</f>
        <v>-0.14613662404550373</v>
      </c>
      <c r="AI65" s="11">
        <f>'OddsRatio_working_3-way'!U65/(3*'OddsRatio_working_3-way'!X65^(1/3))*SIN(('OddsRatio_working_3-way'!Y65)/3)</f>
        <v>-0.13395491610858604</v>
      </c>
      <c r="AJ65" s="11">
        <f>'OddsRatio_working_3-way'!U65/(3*'OddsRatio_working_3-way'!X65^(1/3))*SIN(('OddsRatio_working_3-way'!Y65+2*PI())/3)</f>
        <v>-0.38707097380199035</v>
      </c>
      <c r="AK65" s="11">
        <f>'OddsRatio_working_3-way'!U65/(3*'OddsRatio_working_3-way'!X65^(1/3))*SIN(('OddsRatio_working_3-way'!Y65+4*PI())/3)</f>
        <v>0.5210258899105763</v>
      </c>
      <c r="AL65" s="11">
        <f>'OddsRatio_working_3-way'!Z65+'OddsRatio_working_3-way'!AF65</f>
        <v>1.0485799374294105</v>
      </c>
      <c r="AM65" s="11">
        <f>'OddsRatio_working_3-way'!AA65+'OddsRatio_working_3-way'!AG65</f>
        <v>-0.75630668933840284</v>
      </c>
      <c r="AN65" s="11">
        <f>'OddsRatio_working_3-way'!AB65+'OddsRatio_working_3-way'!AH65</f>
        <v>-0.29227324809100746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1.0485799374294105</v>
      </c>
      <c r="AS65" s="11">
        <f>IF(('OddsRatio_working_3-way'!X65=0),IF(Q65&gt;0,-Q65^(1/3),(-Q65)^(1/3)),'OddsRatio_working_3-way'!AM65-'OddsRatio_working_3-way'!R65/3)</f>
        <v>-0.75630668933840284</v>
      </c>
      <c r="AT65" s="11">
        <f>IF(('OddsRatio_working_3-way'!X65=0),IF(Q65&gt;0,-Q65^(1/3),(-Q65)^(1/3)),'OddsRatio_working_3-way'!AN65-'OddsRatio_working_3-way'!R65/3)</f>
        <v>-0.29227324809100746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2.3199999999999998</v>
      </c>
      <c r="B66" s="4">
        <f>IF('True_Odds_Calculator_3-way'!B65="","",'True_Odds_Calculator_3-way'!B65)</f>
        <v>3.18</v>
      </c>
      <c r="C66" s="4">
        <f>IF('True_Odds_Calculator_3-way'!C65="","",'True_Odds_Calculator_3-way'!C65)</f>
        <v>3.53</v>
      </c>
      <c r="D66" s="9">
        <f t="shared" si="13"/>
        <v>0.42036191510406712</v>
      </c>
      <c r="E66" s="9">
        <f t="shared" si="14"/>
        <v>0.30513123989288921</v>
      </c>
      <c r="F66" s="9">
        <f t="shared" si="15"/>
        <v>0.27450684500304379</v>
      </c>
      <c r="G66" s="9">
        <f t="shared" si="16"/>
        <v>1.0446230866944424</v>
      </c>
      <c r="H66" s="9">
        <f t="shared" si="17"/>
        <v>2.3789024744366638</v>
      </c>
      <c r="I66" s="9">
        <f t="shared" si="18"/>
        <v>3.2772783289938845</v>
      </c>
      <c r="J66" s="9">
        <f t="shared" si="19"/>
        <v>3.6428964093369394</v>
      </c>
      <c r="K66" s="11">
        <f t="shared" si="20"/>
        <v>0.43103448275862072</v>
      </c>
      <c r="L66" s="11">
        <f t="shared" si="21"/>
        <v>0.31446540880503143</v>
      </c>
      <c r="M66" s="11">
        <f t="shared" si="22"/>
        <v>0.28328611898016998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-0.27955105508873657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0.231540785275757</v>
      </c>
      <c r="Q66" s="11">
        <f>2*'OddsRatio_working_3-way'!K66*'OddsRatio_working_3-way'!L66*'OddsRatio_working_3-way'!M66</f>
        <v>7.6796280356801652E-2</v>
      </c>
      <c r="R66" s="11">
        <f t="shared" si="23"/>
        <v>0</v>
      </c>
      <c r="S66" s="11">
        <f t="shared" si="24"/>
        <v>-0.82825938611557059</v>
      </c>
      <c r="T66" s="11">
        <f t="shared" si="25"/>
        <v>-0.27471289755076966</v>
      </c>
      <c r="U66" s="11">
        <f>'OddsRatio_working_3-way'!S66-'OddsRatio_working_3-way'!R66^2/3</f>
        <v>-0.82825938611557059</v>
      </c>
      <c r="V66" s="11">
        <f>'OddsRatio_working_3-way'!S66*'OddsRatio_working_3-way'!R66/3-2*'OddsRatio_working_3-way'!R66^3/27-'OddsRatio_working_3-way'!T66</f>
        <v>0.27471289755076966</v>
      </c>
      <c r="W66" s="11">
        <f>'OddsRatio_working_3-way'!V66^2+4*'OddsRatio_working_3-way'!U66^3/27</f>
        <v>-8.7101886682703633E-3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0.14506667841807266</v>
      </c>
      <c r="Y66" s="11">
        <f>IF('OddsRatio_working_3-way'!W66&gt;=0,IF('OddsRatio_working_3-way'!V66+SQRT('OddsRatio_working_3-way'!W66)&gt;0,0,PI()),ACOS('OddsRatio_working_3-way'!V66/(2*'OddsRatio_working_3-way'!X66)))</f>
        <v>0.32749704834629423</v>
      </c>
      <c r="Z66" s="11">
        <f>'OddsRatio_working_3-way'!X66^(1/3)*COS('OddsRatio_working_3-way'!Y66/3)</f>
        <v>0.52231154334722119</v>
      </c>
      <c r="AA66" s="11">
        <f>'OddsRatio_working_3-way'!X66^(1/3)*COS(('OddsRatio_working_3-way'!Y66+2*PI())/3)</f>
        <v>-0.31073233159435865</v>
      </c>
      <c r="AB66" s="11">
        <f>'OddsRatio_working_3-way'!X66^(1/3)*COS(('OddsRatio_working_3-way'!Y66+4*PI())/3)</f>
        <v>-0.21157921175286268</v>
      </c>
      <c r="AC66" s="11">
        <f>'OddsRatio_working_3-way'!X66^(1/3)*SIN('OddsRatio_working_3-way'!Y66/3)</f>
        <v>5.7246080431478968E-2</v>
      </c>
      <c r="AD66" s="11">
        <f>'OddsRatio_working_3-way'!X66^(1/3)*SIN(('OddsRatio_working_3-way'!Y66+2*PI())/3)</f>
        <v>0.42371202501281108</v>
      </c>
      <c r="AE66" s="11">
        <f>'OddsRatio_working_3-way'!X66^(1/3)*SIN(('OddsRatio_working_3-way'!Y66+4*PI())/3)</f>
        <v>-0.48095810544429002</v>
      </c>
      <c r="AF66" s="11">
        <f>-'OddsRatio_working_3-way'!U66/(3*'OddsRatio_working_3-way'!X66^(1/3))*COS(('OddsRatio_working_3-way'!Y66)/3)</f>
        <v>0.52231154334722119</v>
      </c>
      <c r="AG66" s="11">
        <f>-'OddsRatio_working_3-way'!U66/(3*'OddsRatio_working_3-way'!X66^(1/3))*COS(('OddsRatio_working_3-way'!Y66+2*PI())/3)</f>
        <v>-0.31073233159435865</v>
      </c>
      <c r="AH66" s="11">
        <f>-'OddsRatio_working_3-way'!U66/(3*'OddsRatio_working_3-way'!X66^(1/3))*COS(('OddsRatio_working_3-way'!Y66+4*PI())/3)</f>
        <v>-0.21157921175286268</v>
      </c>
      <c r="AI66" s="11">
        <f>'OddsRatio_working_3-way'!U66/(3*'OddsRatio_working_3-way'!X66^(1/3))*SIN(('OddsRatio_working_3-way'!Y66)/3)</f>
        <v>-5.7246080431478968E-2</v>
      </c>
      <c r="AJ66" s="11">
        <f>'OddsRatio_working_3-way'!U66/(3*'OddsRatio_working_3-way'!X66^(1/3))*SIN(('OddsRatio_working_3-way'!Y66+2*PI())/3)</f>
        <v>-0.42371202501281108</v>
      </c>
      <c r="AK66" s="11">
        <f>'OddsRatio_working_3-way'!U66/(3*'OddsRatio_working_3-way'!X66^(1/3))*SIN(('OddsRatio_working_3-way'!Y66+4*PI())/3)</f>
        <v>0.48095810544429002</v>
      </c>
      <c r="AL66" s="11">
        <f>'OddsRatio_working_3-way'!Z66+'OddsRatio_working_3-way'!AF66</f>
        <v>1.0446230866944424</v>
      </c>
      <c r="AM66" s="11">
        <f>'OddsRatio_working_3-way'!AA66+'OddsRatio_working_3-way'!AG66</f>
        <v>-0.62146466318871729</v>
      </c>
      <c r="AN66" s="11">
        <f>'OddsRatio_working_3-way'!AB66+'OddsRatio_working_3-way'!AH66</f>
        <v>-0.42315842350572536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1.0446230866944424</v>
      </c>
      <c r="AS66" s="11">
        <f>IF(('OddsRatio_working_3-way'!X66=0),IF(Q66&gt;0,-Q66^(1/3),(-Q66)^(1/3)),'OddsRatio_working_3-way'!AM66-'OddsRatio_working_3-way'!R66/3)</f>
        <v>-0.62146466318871729</v>
      </c>
      <c r="AT66" s="11">
        <f>IF(('OddsRatio_working_3-way'!X66=0),IF(Q66&gt;0,-Q66^(1/3),(-Q66)^(1/3)),'OddsRatio_working_3-way'!AN66-'OddsRatio_working_3-way'!R66/3)</f>
        <v>-0.42315842350572536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2.7</v>
      </c>
      <c r="B67" s="4">
        <f>IF('True_Odds_Calculator_3-way'!B66="","",'True_Odds_Calculator_3-way'!B66)</f>
        <v>3.19</v>
      </c>
      <c r="C67" s="4">
        <f>IF('True_Odds_Calculator_3-way'!C66="","",'True_Odds_Calculator_3-way'!C66)</f>
        <v>2.92</v>
      </c>
      <c r="D67" s="9">
        <f t="shared" si="13"/>
        <v>0.36125008310500739</v>
      </c>
      <c r="E67" s="9">
        <f t="shared" si="14"/>
        <v>0.30508145415799803</v>
      </c>
      <c r="F67" s="9">
        <f t="shared" si="15"/>
        <v>0.33366846273699469</v>
      </c>
      <c r="G67" s="9">
        <f t="shared" si="16"/>
        <v>1.0400973253842285</v>
      </c>
      <c r="H67" s="9">
        <f t="shared" si="17"/>
        <v>2.768165453153189</v>
      </c>
      <c r="I67" s="9">
        <f t="shared" si="18"/>
        <v>3.2778131425914601</v>
      </c>
      <c r="J67" s="9">
        <f t="shared" si="19"/>
        <v>2.9969868647377185</v>
      </c>
      <c r="K67" s="11">
        <f t="shared" si="20"/>
        <v>0.37037037037037035</v>
      </c>
      <c r="L67" s="11">
        <f t="shared" si="21"/>
        <v>0.31347962382445144</v>
      </c>
      <c r="M67" s="11">
        <f t="shared" si="22"/>
        <v>0.34246575342465752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-0.28422152560083602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0.23101428391933823</v>
      </c>
      <c r="Q67" s="11">
        <f>2*'OddsRatio_working_3-way'!K67*'OddsRatio_working_3-way'!L67*'OddsRatio_working_3-way'!M67</f>
        <v>7.9522989300977023E-2</v>
      </c>
      <c r="R67" s="11">
        <f t="shared" si="23"/>
        <v>0</v>
      </c>
      <c r="S67" s="11">
        <f t="shared" si="24"/>
        <v>-0.812796579819142</v>
      </c>
      <c r="T67" s="11">
        <f t="shared" si="25"/>
        <v>-0.27979228220968749</v>
      </c>
      <c r="U67" s="11">
        <f>'OddsRatio_working_3-way'!S67-'OddsRatio_working_3-way'!R67^2/3</f>
        <v>-0.812796579819142</v>
      </c>
      <c r="V67" s="11">
        <f>'OddsRatio_working_3-way'!S67*'OddsRatio_working_3-way'!R67/3-2*'OddsRatio_working_3-way'!R67^3/27-'OddsRatio_working_3-way'!T67</f>
        <v>0.27979228220968749</v>
      </c>
      <c r="W67" s="11">
        <f>'OddsRatio_working_3-way'!V67^2+4*'OddsRatio_working_3-way'!U67^3/27</f>
        <v>-1.2665802405281978E-3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0.14102331493819878</v>
      </c>
      <c r="Y67" s="11">
        <f>IF('OddsRatio_working_3-way'!W67&gt;=0,IF('OddsRatio_working_3-way'!V67+SQRT('OddsRatio_working_3-way'!W67)&gt;0,0,PI()),ACOS('OddsRatio_working_3-way'!V67/(2*'OddsRatio_working_3-way'!X67)))</f>
        <v>0.12651868869775229</v>
      </c>
      <c r="Z67" s="11">
        <f>'OddsRatio_working_3-way'!X67^(1/3)*COS('OddsRatio_working_3-way'!Y67/3)</f>
        <v>0.52004866269211425</v>
      </c>
      <c r="AA67" s="11">
        <f>'OddsRatio_working_3-way'!X67^(1/3)*COS(('OddsRatio_working_3-way'!Y67+2*PI())/3)</f>
        <v>-0.27902923278997765</v>
      </c>
      <c r="AB67" s="11">
        <f>'OddsRatio_working_3-way'!X67^(1/3)*COS(('OddsRatio_working_3-way'!Y67+4*PI())/3)</f>
        <v>-0.24101942990213676</v>
      </c>
      <c r="AC67" s="11">
        <f>'OddsRatio_working_3-way'!X67^(1/3)*SIN('OddsRatio_working_3-way'!Y67/3)</f>
        <v>2.1944969929139774E-2</v>
      </c>
      <c r="AD67" s="11">
        <f>'OddsRatio_working_3-way'!X67^(1/3)*SIN(('OddsRatio_working_3-way'!Y67+2*PI())/3)</f>
        <v>0.43940286813092583</v>
      </c>
      <c r="AE67" s="11">
        <f>'OddsRatio_working_3-way'!X67^(1/3)*SIN(('OddsRatio_working_3-way'!Y67+4*PI())/3)</f>
        <v>-0.46134783806006535</v>
      </c>
      <c r="AF67" s="11">
        <f>-'OddsRatio_working_3-way'!U67/(3*'OddsRatio_working_3-way'!X67^(1/3))*COS(('OddsRatio_working_3-way'!Y67)/3)</f>
        <v>0.52004866269211425</v>
      </c>
      <c r="AG67" s="11">
        <f>-'OddsRatio_working_3-way'!U67/(3*'OddsRatio_working_3-way'!X67^(1/3))*COS(('OddsRatio_working_3-way'!Y67+2*PI())/3)</f>
        <v>-0.27902923278997765</v>
      </c>
      <c r="AH67" s="11">
        <f>-'OddsRatio_working_3-way'!U67/(3*'OddsRatio_working_3-way'!X67^(1/3))*COS(('OddsRatio_working_3-way'!Y67+4*PI())/3)</f>
        <v>-0.24101942990213676</v>
      </c>
      <c r="AI67" s="11">
        <f>'OddsRatio_working_3-way'!U67/(3*'OddsRatio_working_3-way'!X67^(1/3))*SIN(('OddsRatio_working_3-way'!Y67)/3)</f>
        <v>-2.1944969929139774E-2</v>
      </c>
      <c r="AJ67" s="11">
        <f>'OddsRatio_working_3-way'!U67/(3*'OddsRatio_working_3-way'!X67^(1/3))*SIN(('OddsRatio_working_3-way'!Y67+2*PI())/3)</f>
        <v>-0.43940286813092583</v>
      </c>
      <c r="AK67" s="11">
        <f>'OddsRatio_working_3-way'!U67/(3*'OddsRatio_working_3-way'!X67^(1/3))*SIN(('OddsRatio_working_3-way'!Y67+4*PI())/3)</f>
        <v>0.46134783806006535</v>
      </c>
      <c r="AL67" s="11">
        <f>'OddsRatio_working_3-way'!Z67+'OddsRatio_working_3-way'!AF67</f>
        <v>1.0400973253842285</v>
      </c>
      <c r="AM67" s="11">
        <f>'OddsRatio_working_3-way'!AA67+'OddsRatio_working_3-way'!AG67</f>
        <v>-0.55805846557995531</v>
      </c>
      <c r="AN67" s="11">
        <f>'OddsRatio_working_3-way'!AB67+'OddsRatio_working_3-way'!AH67</f>
        <v>-0.48203885980427352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1.0400973253842285</v>
      </c>
      <c r="AS67" s="11">
        <f>IF(('OddsRatio_working_3-way'!X67=0),IF(Q67&gt;0,-Q67^(1/3),(-Q67)^(1/3)),'OddsRatio_working_3-way'!AM67-'OddsRatio_working_3-way'!R67/3)</f>
        <v>-0.55805846557995531</v>
      </c>
      <c r="AT67" s="11">
        <f>IF(('OddsRatio_working_3-way'!X67=0),IF(Q67&gt;0,-Q67^(1/3),(-Q67)^(1/3)),'OddsRatio_working_3-way'!AN67-'OddsRatio_working_3-way'!R67/3)</f>
        <v>-0.48203885980427352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2.27</v>
      </c>
      <c r="B68" s="4">
        <f>IF('True_Odds_Calculator_3-way'!B67="","",'True_Odds_Calculator_3-way'!B67)</f>
        <v>3.07</v>
      </c>
      <c r="C68" s="4">
        <f>IF('True_Odds_Calculator_3-way'!C67="","",'True_Odds_Calculator_3-way'!C67)</f>
        <v>3.66</v>
      </c>
      <c r="D68" s="9">
        <f t="shared" ref="D68:D131" si="26">(K68/(AR68+K68-(AR68*K68)))</f>
        <v>0.42581049239354613</v>
      </c>
      <c r="E68" s="9">
        <f t="shared" ref="E68:E131" si="27">(L68/(AR68+L68-(AR68*L68)))</f>
        <v>0.31270640593673033</v>
      </c>
      <c r="F68" s="9">
        <f t="shared" ref="F68:F131" si="28">(M68/(AR68+M68-(AR68*M68)))</f>
        <v>0.26148310166972377</v>
      </c>
      <c r="G68" s="9">
        <f t="shared" ref="G68:G131" si="29">AR68</f>
        <v>1.061781545079699</v>
      </c>
      <c r="H68" s="9">
        <f t="shared" ref="H68:H131" si="30">IF(A68="","",1/D68)</f>
        <v>2.3484625622512176</v>
      </c>
      <c r="I68" s="9">
        <f t="shared" ref="I68:I131" si="31">IF(B68="","",1/E68)</f>
        <v>3.1978877983149769</v>
      </c>
      <c r="J68" s="9">
        <f t="shared" ref="J68:J131" si="32">IF(C68="","",1/F68)</f>
        <v>3.8243389099119995</v>
      </c>
      <c r="K68" s="11">
        <f t="shared" ref="K68:K131" si="33">1/A68</f>
        <v>0.44052863436123346</v>
      </c>
      <c r="L68" s="11">
        <f t="shared" ref="L68:L131" si="34">1/B68</f>
        <v>0.32573289902280134</v>
      </c>
      <c r="M68" s="11">
        <f t="shared" ref="M68:M131" si="35">1/C68</f>
        <v>0.27322404371584696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-0.2741639730051243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0.23523716257875443</v>
      </c>
      <c r="Q68" s="11">
        <f>2*'OddsRatio_working_3-way'!K68*'OddsRatio_working_3-way'!L68*'OddsRatio_working_3-way'!M68</f>
        <v>7.8412387526251487E-2</v>
      </c>
      <c r="R68" s="11">
        <f t="shared" ref="R68:R131" si="36">O68/N68</f>
        <v>0</v>
      </c>
      <c r="S68" s="11">
        <f t="shared" ref="S68:S131" si="37">P68/N68</f>
        <v>-0.85801631775433052</v>
      </c>
      <c r="T68" s="11">
        <f t="shared" ref="T68:T131" si="38">Q68/N68</f>
        <v>-0.28600543925144356</v>
      </c>
      <c r="U68" s="11">
        <f>'OddsRatio_working_3-way'!S68-'OddsRatio_working_3-way'!R68^2/3</f>
        <v>-0.85801631775433052</v>
      </c>
      <c r="V68" s="11">
        <f>'OddsRatio_working_3-way'!S68*'OddsRatio_working_3-way'!R68/3-2*'OddsRatio_working_3-way'!R68^3/27-'OddsRatio_working_3-way'!T68</f>
        <v>0.28600543925144356</v>
      </c>
      <c r="W68" s="11">
        <f>'OddsRatio_working_3-way'!V68^2+4*'OddsRatio_working_3-way'!U68^3/27</f>
        <v>-1.1780851728259628E-2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0.15295421129350345</v>
      </c>
      <c r="Y68" s="11">
        <f>IF('OddsRatio_working_3-way'!W68&gt;=0,IF('OddsRatio_working_3-way'!V68+SQRT('OddsRatio_working_3-way'!W68)&gt;0,0,PI()),ACOS('OddsRatio_working_3-way'!V68/(2*'OddsRatio_working_3-way'!X68)))</f>
        <v>0.36271176280578965</v>
      </c>
      <c r="Z68" s="11">
        <f>'OddsRatio_working_3-way'!X68^(1/3)*COS('OddsRatio_working_3-way'!Y68/3)</f>
        <v>0.53089077253984962</v>
      </c>
      <c r="AA68" s="11">
        <f>'OddsRatio_working_3-way'!X68^(1/3)*COS(('OddsRatio_working_3-way'!Y68+2*PI())/3)</f>
        <v>-0.32130521228660602</v>
      </c>
      <c r="AB68" s="11">
        <f>'OddsRatio_working_3-way'!X68^(1/3)*COS(('OddsRatio_working_3-way'!Y68+4*PI())/3)</f>
        <v>-0.20958556025324368</v>
      </c>
      <c r="AC68" s="11">
        <f>'OddsRatio_working_3-way'!X68^(1/3)*SIN('OddsRatio_working_3-way'!Y68/3)</f>
        <v>6.4501371175233191E-2</v>
      </c>
      <c r="AD68" s="11">
        <f>'OddsRatio_working_3-way'!X68^(1/3)*SIN(('OddsRatio_working_3-way'!Y68+2*PI())/3)</f>
        <v>0.42751421006663926</v>
      </c>
      <c r="AE68" s="11">
        <f>'OddsRatio_working_3-way'!X68^(1/3)*SIN(('OddsRatio_working_3-way'!Y68+4*PI())/3)</f>
        <v>-0.49201558124187239</v>
      </c>
      <c r="AF68" s="11">
        <f>-'OddsRatio_working_3-way'!U68/(3*'OddsRatio_working_3-way'!X68^(1/3))*COS(('OddsRatio_working_3-way'!Y68)/3)</f>
        <v>0.53089077253984951</v>
      </c>
      <c r="AG68" s="11">
        <f>-'OddsRatio_working_3-way'!U68/(3*'OddsRatio_working_3-way'!X68^(1/3))*COS(('OddsRatio_working_3-way'!Y68+2*PI())/3)</f>
        <v>-0.32130521228660597</v>
      </c>
      <c r="AH68" s="11">
        <f>-'OddsRatio_working_3-way'!U68/(3*'OddsRatio_working_3-way'!X68^(1/3))*COS(('OddsRatio_working_3-way'!Y68+4*PI())/3)</f>
        <v>-0.20958556025324365</v>
      </c>
      <c r="AI68" s="11">
        <f>'OddsRatio_working_3-way'!U68/(3*'OddsRatio_working_3-way'!X68^(1/3))*SIN(('OddsRatio_working_3-way'!Y68)/3)</f>
        <v>-6.4501371175233177E-2</v>
      </c>
      <c r="AJ68" s="11">
        <f>'OddsRatio_working_3-way'!U68/(3*'OddsRatio_working_3-way'!X68^(1/3))*SIN(('OddsRatio_working_3-way'!Y68+2*PI())/3)</f>
        <v>-0.4275142100666392</v>
      </c>
      <c r="AK68" s="11">
        <f>'OddsRatio_working_3-way'!U68/(3*'OddsRatio_working_3-way'!X68^(1/3))*SIN(('OddsRatio_working_3-way'!Y68+4*PI())/3)</f>
        <v>0.49201558124187228</v>
      </c>
      <c r="AL68" s="11">
        <f>'OddsRatio_working_3-way'!Z68+'OddsRatio_working_3-way'!AF68</f>
        <v>1.061781545079699</v>
      </c>
      <c r="AM68" s="11">
        <f>'OddsRatio_working_3-way'!AA68+'OddsRatio_working_3-way'!AG68</f>
        <v>-0.64261042457321205</v>
      </c>
      <c r="AN68" s="11">
        <f>'OddsRatio_working_3-way'!AB68+'OddsRatio_working_3-way'!AH68</f>
        <v>-0.4191711205064873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1.061781545079699</v>
      </c>
      <c r="AS68" s="11">
        <f>IF(('OddsRatio_working_3-way'!X68=0),IF(Q68&gt;0,-Q68^(1/3),(-Q68)^(1/3)),'OddsRatio_working_3-way'!AM68-'OddsRatio_working_3-way'!R68/3)</f>
        <v>-0.64261042457321205</v>
      </c>
      <c r="AT68" s="11">
        <f>IF(('OddsRatio_working_3-way'!X68=0),IF(Q68&gt;0,-Q68^(1/3),(-Q68)^(1/3)),'OddsRatio_working_3-way'!AN68-'OddsRatio_working_3-way'!R68/3)</f>
        <v>-0.4191711205064873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2.52</v>
      </c>
      <c r="B69" s="4">
        <f>IF('True_Odds_Calculator_3-way'!B68="","",'True_Odds_Calculator_3-way'!B68)</f>
        <v>3.33</v>
      </c>
      <c r="C69" s="4">
        <f>IF('True_Odds_Calculator_3-way'!C68="","",'True_Odds_Calculator_3-way'!C68)</f>
        <v>2.94</v>
      </c>
      <c r="D69" s="9">
        <f t="shared" si="26"/>
        <v>0.38355530629911216</v>
      </c>
      <c r="E69" s="9">
        <f t="shared" si="27"/>
        <v>0.28871303571704693</v>
      </c>
      <c r="F69" s="9">
        <f t="shared" si="28"/>
        <v>0.32773165798384118</v>
      </c>
      <c r="G69" s="9">
        <f t="shared" si="29"/>
        <v>1.0573591679729986</v>
      </c>
      <c r="H69" s="9">
        <f t="shared" si="30"/>
        <v>2.6071859353189577</v>
      </c>
      <c r="I69" s="9">
        <f t="shared" si="31"/>
        <v>3.4636468613770854</v>
      </c>
      <c r="J69" s="9">
        <f t="shared" si="32"/>
        <v>3.0512767858676169</v>
      </c>
      <c r="K69" s="11">
        <f t="shared" si="33"/>
        <v>0.3968253968253968</v>
      </c>
      <c r="L69" s="11">
        <f t="shared" si="34"/>
        <v>0.3003003003003003</v>
      </c>
      <c r="M69" s="11">
        <f t="shared" si="35"/>
        <v>0.3401360544217687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-0.27848969799083179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0.23468560883526868</v>
      </c>
      <c r="Q69" s="11">
        <f>2*'OddsRatio_working_3-way'!K69*'OddsRatio_working_3-way'!L69*'OddsRatio_working_3-way'!M69</f>
        <v>8.1065840703028913E-2</v>
      </c>
      <c r="R69" s="11">
        <f t="shared" si="36"/>
        <v>0</v>
      </c>
      <c r="S69" s="11">
        <f t="shared" si="37"/>
        <v>-0.84270840368032141</v>
      </c>
      <c r="T69" s="11">
        <f t="shared" si="38"/>
        <v>-0.2910909857272268</v>
      </c>
      <c r="U69" s="11">
        <f>'OddsRatio_working_3-way'!S69-'OddsRatio_working_3-way'!R69^2/3</f>
        <v>-0.84270840368032141</v>
      </c>
      <c r="V69" s="11">
        <f>'OddsRatio_working_3-way'!S69*'OddsRatio_working_3-way'!R69/3-2*'OddsRatio_working_3-way'!R69^3/27-'OddsRatio_working_3-way'!T69</f>
        <v>0.2910909857272268</v>
      </c>
      <c r="W69" s="11">
        <f>'OddsRatio_working_3-way'!V69^2+4*'OddsRatio_working_3-way'!U69^3/27</f>
        <v>-3.9261349339980017E-3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0.14887922698083719</v>
      </c>
      <c r="Y69" s="11">
        <f>IF('OddsRatio_working_3-way'!W69&gt;=0,IF('OddsRatio_working_3-way'!V69+SQRT('OddsRatio_working_3-way'!W69)&gt;0,0,PI()),ACOS('OddsRatio_working_3-way'!V69/(2*'OddsRatio_working_3-way'!X69)))</f>
        <v>0.21202016762879028</v>
      </c>
      <c r="Z69" s="11">
        <f>'OddsRatio_working_3-way'!X69^(1/3)*COS('OddsRatio_working_3-way'!Y69/3)</f>
        <v>0.52867958398649928</v>
      </c>
      <c r="AA69" s="11">
        <f>'OddsRatio_working_3-way'!X69^(1/3)*COS(('OddsRatio_working_3-way'!Y69+2*PI())/3)</f>
        <v>-0.2967515803884746</v>
      </c>
      <c r="AB69" s="11">
        <f>'OddsRatio_working_3-way'!X69^(1/3)*COS(('OddsRatio_working_3-way'!Y69+4*PI())/3)</f>
        <v>-0.23192800359802465</v>
      </c>
      <c r="AC69" s="11">
        <f>'OddsRatio_working_3-way'!X69^(1/3)*SIN('OddsRatio_working_3-way'!Y69/3)</f>
        <v>3.7425909509800723E-2</v>
      </c>
      <c r="AD69" s="11">
        <f>'OddsRatio_working_3-way'!X69^(1/3)*SIN(('OddsRatio_working_3-way'!Y69+2*PI())/3)</f>
        <v>0.43913699543959683</v>
      </c>
      <c r="AE69" s="11">
        <f>'OddsRatio_working_3-way'!X69^(1/3)*SIN(('OddsRatio_working_3-way'!Y69+4*PI())/3)</f>
        <v>-0.47656290494939746</v>
      </c>
      <c r="AF69" s="11">
        <f>-'OddsRatio_working_3-way'!U69/(3*'OddsRatio_working_3-way'!X69^(1/3))*COS(('OddsRatio_working_3-way'!Y69)/3)</f>
        <v>0.52867958398649928</v>
      </c>
      <c r="AG69" s="11">
        <f>-'OddsRatio_working_3-way'!U69/(3*'OddsRatio_working_3-way'!X69^(1/3))*COS(('OddsRatio_working_3-way'!Y69+2*PI())/3)</f>
        <v>-0.2967515803884746</v>
      </c>
      <c r="AH69" s="11">
        <f>-'OddsRatio_working_3-way'!U69/(3*'OddsRatio_working_3-way'!X69^(1/3))*COS(('OddsRatio_working_3-way'!Y69+4*PI())/3)</f>
        <v>-0.23192800359802465</v>
      </c>
      <c r="AI69" s="11">
        <f>'OddsRatio_working_3-way'!U69/(3*'OddsRatio_working_3-way'!X69^(1/3))*SIN(('OddsRatio_working_3-way'!Y69)/3)</f>
        <v>-3.7425909509800723E-2</v>
      </c>
      <c r="AJ69" s="11">
        <f>'OddsRatio_working_3-way'!U69/(3*'OddsRatio_working_3-way'!X69^(1/3))*SIN(('OddsRatio_working_3-way'!Y69+2*PI())/3)</f>
        <v>-0.43913699543959683</v>
      </c>
      <c r="AK69" s="11">
        <f>'OddsRatio_working_3-way'!U69/(3*'OddsRatio_working_3-way'!X69^(1/3))*SIN(('OddsRatio_working_3-way'!Y69+4*PI())/3)</f>
        <v>0.47656290494939746</v>
      </c>
      <c r="AL69" s="11">
        <f>'OddsRatio_working_3-way'!Z69+'OddsRatio_working_3-way'!AF69</f>
        <v>1.0573591679729986</v>
      </c>
      <c r="AM69" s="11">
        <f>'OddsRatio_working_3-way'!AA69+'OddsRatio_working_3-way'!AG69</f>
        <v>-0.5935031607769492</v>
      </c>
      <c r="AN69" s="11">
        <f>'OddsRatio_working_3-way'!AB69+'OddsRatio_working_3-way'!AH69</f>
        <v>-0.4638560071960493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1.0573591679729986</v>
      </c>
      <c r="AS69" s="11">
        <f>IF(('OddsRatio_working_3-way'!X69=0),IF(Q69&gt;0,-Q69^(1/3),(-Q69)^(1/3)),'OddsRatio_working_3-way'!AM69-'OddsRatio_working_3-way'!R69/3)</f>
        <v>-0.5935031607769492</v>
      </c>
      <c r="AT69" s="11">
        <f>IF(('OddsRatio_working_3-way'!X69=0),IF(Q69&gt;0,-Q69^(1/3),(-Q69)^(1/3)),'OddsRatio_working_3-way'!AN69-'OddsRatio_working_3-way'!R69/3)</f>
        <v>-0.4638560071960493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2.17</v>
      </c>
      <c r="B70" s="4">
        <f>IF('True_Odds_Calculator_3-way'!B69="","",'True_Odds_Calculator_3-way'!B69)</f>
        <v>3.25</v>
      </c>
      <c r="C70" s="4">
        <f>IF('True_Odds_Calculator_3-way'!C69="","",'True_Odds_Calculator_3-way'!C69)</f>
        <v>3.69</v>
      </c>
      <c r="D70" s="9">
        <f t="shared" si="26"/>
        <v>0.44583306711084386</v>
      </c>
      <c r="E70" s="9">
        <f t="shared" si="27"/>
        <v>0.29495312621695186</v>
      </c>
      <c r="F70" s="9">
        <f t="shared" si="28"/>
        <v>0.25921380667220428</v>
      </c>
      <c r="G70" s="9">
        <f t="shared" si="29"/>
        <v>1.0623863192937053</v>
      </c>
      <c r="H70" s="9">
        <f t="shared" si="30"/>
        <v>2.2429919935736353</v>
      </c>
      <c r="I70" s="9">
        <f t="shared" si="31"/>
        <v>3.3903692184108372</v>
      </c>
      <c r="J70" s="9">
        <f t="shared" si="32"/>
        <v>3.8578191989000672</v>
      </c>
      <c r="K70" s="11">
        <f t="shared" si="33"/>
        <v>0.46082949308755761</v>
      </c>
      <c r="L70" s="11">
        <f t="shared" si="34"/>
        <v>0.30769230769230771</v>
      </c>
      <c r="M70" s="11">
        <f t="shared" si="35"/>
        <v>0.2710027100271003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-0.27211419579633578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0.23478575799582882</v>
      </c>
      <c r="Q70" s="11">
        <f>2*'OddsRatio_working_3-way'!K70*'OddsRatio_working_3-way'!L70*'OddsRatio_working_3-way'!M70</f>
        <v>7.6852948607472618E-2</v>
      </c>
      <c r="R70" s="11">
        <f t="shared" si="36"/>
        <v>0</v>
      </c>
      <c r="S70" s="11">
        <f t="shared" si="37"/>
        <v>-0.86282068933865741</v>
      </c>
      <c r="T70" s="11">
        <f t="shared" si="38"/>
        <v>-0.28242903088008431</v>
      </c>
      <c r="U70" s="11">
        <f>'OddsRatio_working_3-way'!S70-'OddsRatio_working_3-way'!R70^2/3</f>
        <v>-0.86282068933865741</v>
      </c>
      <c r="V70" s="11">
        <f>'OddsRatio_working_3-way'!S70*'OddsRatio_working_3-way'!R70/3-2*'OddsRatio_working_3-way'!R70^3/27-'OddsRatio_working_3-way'!T70</f>
        <v>0.28242903088008431</v>
      </c>
      <c r="W70" s="11">
        <f>'OddsRatio_working_3-way'!V70^2+4*'OddsRatio_working_3-way'!U70^3/27</f>
        <v>-1.5394597356249193E-2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0.154240684354123</v>
      </c>
      <c r="Y70" s="11">
        <f>IF('OddsRatio_working_3-way'!W70&gt;=0,IF('OddsRatio_working_3-way'!V70+SQRT('OddsRatio_working_3-way'!W70)&gt;0,0,PI()),ACOS('OddsRatio_working_3-way'!V70/(2*'OddsRatio_working_3-way'!X70)))</f>
        <v>0.41393181753173147</v>
      </c>
      <c r="Z70" s="11">
        <f>'OddsRatio_working_3-way'!X70^(1/3)*COS('OddsRatio_working_3-way'!Y70/3)</f>
        <v>0.53119315964685276</v>
      </c>
      <c r="AA70" s="11">
        <f>'OddsRatio_working_3-way'!X70^(1/3)*COS(('OddsRatio_working_3-way'!Y70+2*PI())/3)</f>
        <v>-0.32947570546677918</v>
      </c>
      <c r="AB70" s="11">
        <f>'OddsRatio_working_3-way'!X70^(1/3)*COS(('OddsRatio_working_3-way'!Y70+4*PI())/3)</f>
        <v>-0.20171745418007384</v>
      </c>
      <c r="AC70" s="11">
        <f>'OddsRatio_working_3-way'!X70^(1/3)*SIN('OddsRatio_working_3-way'!Y70/3)</f>
        <v>7.3761260771575424E-2</v>
      </c>
      <c r="AD70" s="11">
        <f>'OddsRatio_working_3-way'!X70^(1/3)*SIN(('OddsRatio_working_3-way'!Y70+2*PI())/3)</f>
        <v>0.42314614018490992</v>
      </c>
      <c r="AE70" s="11">
        <f>'OddsRatio_working_3-way'!X70^(1/3)*SIN(('OddsRatio_working_3-way'!Y70+4*PI())/3)</f>
        <v>-0.49690740095648506</v>
      </c>
      <c r="AF70" s="11">
        <f>-'OddsRatio_working_3-way'!U70/(3*'OddsRatio_working_3-way'!X70^(1/3))*COS(('OddsRatio_working_3-way'!Y70)/3)</f>
        <v>0.53119315964685254</v>
      </c>
      <c r="AG70" s="11">
        <f>-'OddsRatio_working_3-way'!U70/(3*'OddsRatio_working_3-way'!X70^(1/3))*COS(('OddsRatio_working_3-way'!Y70+2*PI())/3)</f>
        <v>-0.32947570546677901</v>
      </c>
      <c r="AH70" s="11">
        <f>-'OddsRatio_working_3-way'!U70/(3*'OddsRatio_working_3-way'!X70^(1/3))*COS(('OddsRatio_working_3-way'!Y70+4*PI())/3)</f>
        <v>-0.20171745418007375</v>
      </c>
      <c r="AI70" s="11">
        <f>'OddsRatio_working_3-way'!U70/(3*'OddsRatio_working_3-way'!X70^(1/3))*SIN(('OddsRatio_working_3-way'!Y70)/3)</f>
        <v>-7.3761260771575382E-2</v>
      </c>
      <c r="AJ70" s="11">
        <f>'OddsRatio_working_3-way'!U70/(3*'OddsRatio_working_3-way'!X70^(1/3))*SIN(('OddsRatio_working_3-way'!Y70+2*PI())/3)</f>
        <v>-0.42314614018490976</v>
      </c>
      <c r="AK70" s="11">
        <f>'OddsRatio_working_3-way'!U70/(3*'OddsRatio_working_3-way'!X70^(1/3))*SIN(('OddsRatio_working_3-way'!Y70+4*PI())/3)</f>
        <v>0.49690740095648489</v>
      </c>
      <c r="AL70" s="11">
        <f>'OddsRatio_working_3-way'!Z70+'OddsRatio_working_3-way'!AF70</f>
        <v>1.0623863192937053</v>
      </c>
      <c r="AM70" s="11">
        <f>'OddsRatio_working_3-way'!AA70+'OddsRatio_working_3-way'!AG70</f>
        <v>-0.65895141093355813</v>
      </c>
      <c r="AN70" s="11">
        <f>'OddsRatio_working_3-way'!AB70+'OddsRatio_working_3-way'!AH70</f>
        <v>-0.40343490836014761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1.0623863192937053</v>
      </c>
      <c r="AS70" s="11">
        <f>IF(('OddsRatio_working_3-way'!X70=0),IF(Q70&gt;0,-Q70^(1/3),(-Q70)^(1/3)),'OddsRatio_working_3-way'!AM70-'OddsRatio_working_3-way'!R70/3)</f>
        <v>-0.65895141093355813</v>
      </c>
      <c r="AT70" s="11">
        <f>IF(('OddsRatio_working_3-way'!X70=0),IF(Q70&gt;0,-Q70^(1/3),(-Q70)^(1/3)),'OddsRatio_working_3-way'!AN70-'OddsRatio_working_3-way'!R70/3)</f>
        <v>-0.40343490836014761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2.2599999999999998</v>
      </c>
      <c r="B71" s="4">
        <f>IF('True_Odds_Calculator_3-way'!B70="","",'True_Odds_Calculator_3-way'!B70)</f>
        <v>2.92</v>
      </c>
      <c r="C71" s="4">
        <f>IF('True_Odds_Calculator_3-way'!C70="","",'True_Odds_Calculator_3-way'!C70)</f>
        <v>3.7</v>
      </c>
      <c r="D71" s="9">
        <f t="shared" si="26"/>
        <v>0.42197884983644457</v>
      </c>
      <c r="E71" s="9">
        <f t="shared" si="27"/>
        <v>0.32390819828716483</v>
      </c>
      <c r="F71" s="9">
        <f t="shared" si="28"/>
        <v>0.25411295187639038</v>
      </c>
      <c r="G71" s="9">
        <f t="shared" si="29"/>
        <v>1.087132553567689</v>
      </c>
      <c r="H71" s="9">
        <f t="shared" si="30"/>
        <v>2.369787017495288</v>
      </c>
      <c r="I71" s="9">
        <f t="shared" si="31"/>
        <v>3.0872945028499639</v>
      </c>
      <c r="J71" s="9">
        <f t="shared" si="32"/>
        <v>3.9352578946327603</v>
      </c>
      <c r="K71" s="11">
        <f t="shared" si="33"/>
        <v>0.44247787610619471</v>
      </c>
      <c r="L71" s="11">
        <f t="shared" si="34"/>
        <v>0.34246575342465752</v>
      </c>
      <c r="M71" s="11">
        <f t="shared" si="35"/>
        <v>0.27027027027027023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-0.26751154112046338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0.24081543053539656</v>
      </c>
      <c r="Q71" s="11">
        <f>2*'OddsRatio_working_3-way'!K71*'OddsRatio_working_3-way'!L71*'OddsRatio_working_3-way'!M71</f>
        <v>8.1910010386189308E-2</v>
      </c>
      <c r="R71" s="11">
        <f t="shared" si="36"/>
        <v>0</v>
      </c>
      <c r="S71" s="11">
        <f t="shared" si="37"/>
        <v>-0.90020576131687247</v>
      </c>
      <c r="T71" s="11">
        <f t="shared" si="38"/>
        <v>-0.30619243582206546</v>
      </c>
      <c r="U71" s="11">
        <f>'OddsRatio_working_3-way'!S71-'OddsRatio_working_3-way'!R71^2/3</f>
        <v>-0.90020576131687247</v>
      </c>
      <c r="V71" s="11">
        <f>'OddsRatio_working_3-way'!S71*'OddsRatio_working_3-way'!R71/3-2*'OddsRatio_working_3-way'!R71^3/27-'OddsRatio_working_3-way'!T71</f>
        <v>0.30619243582206546</v>
      </c>
      <c r="W71" s="11">
        <f>'OddsRatio_working_3-way'!V71^2+4*'OddsRatio_working_3-way'!U71^3/27</f>
        <v>-1.4320283255802813E-2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0.16437312052952308</v>
      </c>
      <c r="Y71" s="11">
        <f>IF('OddsRatio_working_3-way'!W71&gt;=0,IF('OddsRatio_working_3-way'!V71+SQRT('OddsRatio_working_3-way'!W71)&gt;0,0,PI()),ACOS('OddsRatio_working_3-way'!V71/(2*'OddsRatio_working_3-way'!X71)))</f>
        <v>0.37257118458915661</v>
      </c>
      <c r="Z71" s="11">
        <f>'OddsRatio_working_3-way'!X71^(1/3)*COS('OddsRatio_working_3-way'!Y71/3)</f>
        <v>0.54356627678384439</v>
      </c>
      <c r="AA71" s="11">
        <f>'OddsRatio_working_3-way'!X71^(1/3)*COS(('OddsRatio_working_3-way'!Y71+2*PI())/3)</f>
        <v>-0.33054722084651278</v>
      </c>
      <c r="AB71" s="11">
        <f>'OddsRatio_working_3-way'!X71^(1/3)*COS(('OddsRatio_working_3-way'!Y71+4*PI())/3)</f>
        <v>-0.2130190559373315</v>
      </c>
      <c r="AC71" s="11">
        <f>'OddsRatio_working_3-way'!X71^(1/3)*SIN('OddsRatio_working_3-way'!Y71/3)</f>
        <v>6.7854917647678439E-2</v>
      </c>
      <c r="AD71" s="11">
        <f>'OddsRatio_working_3-way'!X71^(1/3)*SIN(('OddsRatio_working_3-way'!Y71+2*PI())/3)</f>
        <v>0.43681474551149357</v>
      </c>
      <c r="AE71" s="11">
        <f>'OddsRatio_working_3-way'!X71^(1/3)*SIN(('OddsRatio_working_3-way'!Y71+4*PI())/3)</f>
        <v>-0.50466966315917205</v>
      </c>
      <c r="AF71" s="11">
        <f>-'OddsRatio_working_3-way'!U71/(3*'OddsRatio_working_3-way'!X71^(1/3))*COS(('OddsRatio_working_3-way'!Y71)/3)</f>
        <v>0.5435662767838445</v>
      </c>
      <c r="AG71" s="11">
        <f>-'OddsRatio_working_3-way'!U71/(3*'OddsRatio_working_3-way'!X71^(1/3))*COS(('OddsRatio_working_3-way'!Y71+2*PI())/3)</f>
        <v>-0.33054722084651283</v>
      </c>
      <c r="AH71" s="11">
        <f>-'OddsRatio_working_3-way'!U71/(3*'OddsRatio_working_3-way'!X71^(1/3))*COS(('OddsRatio_working_3-way'!Y71+4*PI())/3)</f>
        <v>-0.21301905593733156</v>
      </c>
      <c r="AI71" s="11">
        <f>'OddsRatio_working_3-way'!U71/(3*'OddsRatio_working_3-way'!X71^(1/3))*SIN(('OddsRatio_working_3-way'!Y71)/3)</f>
        <v>-6.7854917647678453E-2</v>
      </c>
      <c r="AJ71" s="11">
        <f>'OddsRatio_working_3-way'!U71/(3*'OddsRatio_working_3-way'!X71^(1/3))*SIN(('OddsRatio_working_3-way'!Y71+2*PI())/3)</f>
        <v>-0.43681474551149363</v>
      </c>
      <c r="AK71" s="11">
        <f>'OddsRatio_working_3-way'!U71/(3*'OddsRatio_working_3-way'!X71^(1/3))*SIN(('OddsRatio_working_3-way'!Y71+4*PI())/3)</f>
        <v>0.50466966315917217</v>
      </c>
      <c r="AL71" s="11">
        <f>'OddsRatio_working_3-way'!Z71+'OddsRatio_working_3-way'!AF71</f>
        <v>1.087132553567689</v>
      </c>
      <c r="AM71" s="11">
        <f>'OddsRatio_working_3-way'!AA71+'OddsRatio_working_3-way'!AG71</f>
        <v>-0.66109444169302556</v>
      </c>
      <c r="AN71" s="11">
        <f>'OddsRatio_working_3-way'!AB71+'OddsRatio_working_3-way'!AH71</f>
        <v>-0.42603811187466306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1.087132553567689</v>
      </c>
      <c r="AS71" s="11">
        <f>IF(('OddsRatio_working_3-way'!X71=0),IF(Q71&gt;0,-Q71^(1/3),(-Q71)^(1/3)),'OddsRatio_working_3-way'!AM71-'OddsRatio_working_3-way'!R71/3)</f>
        <v>-0.66109444169302556</v>
      </c>
      <c r="AT71" s="11">
        <f>IF(('OddsRatio_working_3-way'!X71=0),IF(Q71&gt;0,-Q71^(1/3),(-Q71)^(1/3)),'OddsRatio_working_3-way'!AN71-'OddsRatio_working_3-way'!R71/3)</f>
        <v>-0.42603811187466306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2.13</v>
      </c>
      <c r="B72" s="4">
        <f>IF('True_Odds_Calculator_3-way'!B71="","",'True_Odds_Calculator_3-way'!B71)</f>
        <v>3.03</v>
      </c>
      <c r="C72" s="4">
        <f>IF('True_Odds_Calculator_3-way'!C71="","",'True_Odds_Calculator_3-way'!C71)</f>
        <v>3.9</v>
      </c>
      <c r="D72" s="9">
        <f t="shared" si="26"/>
        <v>0.44821157181278759</v>
      </c>
      <c r="E72" s="9">
        <f t="shared" si="27"/>
        <v>0.31137101410459989</v>
      </c>
      <c r="F72" s="9">
        <f t="shared" si="28"/>
        <v>0.24041741408261255</v>
      </c>
      <c r="G72" s="9">
        <f t="shared" si="29"/>
        <v>1.0894594745814976</v>
      </c>
      <c r="H72" s="9">
        <f t="shared" si="30"/>
        <v>2.2310892062770917</v>
      </c>
      <c r="I72" s="9">
        <f t="shared" si="31"/>
        <v>3.21160273340044</v>
      </c>
      <c r="J72" s="9">
        <f t="shared" si="32"/>
        <v>4.1594324762863417</v>
      </c>
      <c r="K72" s="11">
        <f t="shared" si="33"/>
        <v>0.46948356807511737</v>
      </c>
      <c r="L72" s="11">
        <f t="shared" si="34"/>
        <v>0.33003300330033003</v>
      </c>
      <c r="M72" s="11">
        <f t="shared" si="35"/>
        <v>0.25641025641025644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-0.26429298762306697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0.2407608041410858</v>
      </c>
      <c r="Q72" s="11">
        <f>2*'OddsRatio_working_3-way'!K72*'OddsRatio_working_3-way'!L72*'OddsRatio_working_3-way'!M72</f>
        <v>7.9459011267685106E-2</v>
      </c>
      <c r="R72" s="11">
        <f t="shared" si="36"/>
        <v>0</v>
      </c>
      <c r="S72" s="11">
        <f t="shared" si="37"/>
        <v>-0.91096175614185182</v>
      </c>
      <c r="T72" s="11">
        <f t="shared" si="38"/>
        <v>-0.30064744427123835</v>
      </c>
      <c r="U72" s="11">
        <f>'OddsRatio_working_3-way'!S72-'OddsRatio_working_3-way'!R72^2/3</f>
        <v>-0.91096175614185182</v>
      </c>
      <c r="V72" s="11">
        <f>'OddsRatio_working_3-way'!S72*'OddsRatio_working_3-way'!R72/3-2*'OddsRatio_working_3-way'!R72^3/27-'OddsRatio_working_3-way'!T72</f>
        <v>0.30064744427123835</v>
      </c>
      <c r="W72" s="11">
        <f>'OddsRatio_working_3-way'!V72^2+4*'OddsRatio_working_3-way'!U72^3/27</f>
        <v>-2.1605605638982311E-2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0.16732789022291658</v>
      </c>
      <c r="Y72" s="11">
        <f>IF('OddsRatio_working_3-way'!W72&gt;=0,IF('OddsRatio_working_3-way'!V72+SQRT('OddsRatio_working_3-way'!W72)&gt;0,0,PI()),ACOS('OddsRatio_working_3-way'!V72/(2*'OddsRatio_working_3-way'!X72)))</f>
        <v>0.4547333929534676</v>
      </c>
      <c r="Z72" s="11">
        <f>'OddsRatio_working_3-way'!X72^(1/3)*COS('OddsRatio_working_3-way'!Y72/3)</f>
        <v>0.54472973729074892</v>
      </c>
      <c r="AA72" s="11">
        <f>'OddsRatio_working_3-way'!X72^(1/3)*COS(('OddsRatio_working_3-way'!Y72+2*PI())/3)</f>
        <v>-0.34442438584349905</v>
      </c>
      <c r="AB72" s="11">
        <f>'OddsRatio_working_3-way'!X72^(1/3)*COS(('OddsRatio_working_3-way'!Y72+4*PI())/3)</f>
        <v>-0.20030535144724995</v>
      </c>
      <c r="AC72" s="11">
        <f>'OddsRatio_working_3-way'!X72^(1/3)*SIN('OddsRatio_working_3-way'!Y72/3)</f>
        <v>8.3207163304023293E-2</v>
      </c>
      <c r="AD72" s="11">
        <f>'OddsRatio_working_3-way'!X72^(1/3)*SIN(('OddsRatio_working_3-way'!Y72+2*PI())/3)</f>
        <v>0.43014620903860029</v>
      </c>
      <c r="AE72" s="11">
        <f>'OddsRatio_working_3-way'!X72^(1/3)*SIN(('OddsRatio_working_3-way'!Y72+4*PI())/3)</f>
        <v>-0.51335337234262368</v>
      </c>
      <c r="AF72" s="11">
        <f>-'OddsRatio_working_3-way'!U72/(3*'OddsRatio_working_3-way'!X72^(1/3))*COS(('OddsRatio_working_3-way'!Y72)/3)</f>
        <v>0.54472973729074869</v>
      </c>
      <c r="AG72" s="11">
        <f>-'OddsRatio_working_3-way'!U72/(3*'OddsRatio_working_3-way'!X72^(1/3))*COS(('OddsRatio_working_3-way'!Y72+2*PI())/3)</f>
        <v>-0.34442438584349888</v>
      </c>
      <c r="AH72" s="11">
        <f>-'OddsRatio_working_3-way'!U72/(3*'OddsRatio_working_3-way'!X72^(1/3))*COS(('OddsRatio_working_3-way'!Y72+4*PI())/3)</f>
        <v>-0.20030535144724987</v>
      </c>
      <c r="AI72" s="11">
        <f>'OddsRatio_working_3-way'!U72/(3*'OddsRatio_working_3-way'!X72^(1/3))*SIN(('OddsRatio_working_3-way'!Y72)/3)</f>
        <v>-8.3207163304023252E-2</v>
      </c>
      <c r="AJ72" s="11">
        <f>'OddsRatio_working_3-way'!U72/(3*'OddsRatio_working_3-way'!X72^(1/3))*SIN(('OddsRatio_working_3-way'!Y72+2*PI())/3)</f>
        <v>-0.43014620903860012</v>
      </c>
      <c r="AK72" s="11">
        <f>'OddsRatio_working_3-way'!U72/(3*'OddsRatio_working_3-way'!X72^(1/3))*SIN(('OddsRatio_working_3-way'!Y72+4*PI())/3)</f>
        <v>0.51335337234262346</v>
      </c>
      <c r="AL72" s="11">
        <f>'OddsRatio_working_3-way'!Z72+'OddsRatio_working_3-way'!AF72</f>
        <v>1.0894594745814976</v>
      </c>
      <c r="AM72" s="11">
        <f>'OddsRatio_working_3-way'!AA72+'OddsRatio_working_3-way'!AG72</f>
        <v>-0.68884877168699798</v>
      </c>
      <c r="AN72" s="11">
        <f>'OddsRatio_working_3-way'!AB72+'OddsRatio_working_3-way'!AH72</f>
        <v>-0.40061070289449985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1.0894594745814976</v>
      </c>
      <c r="AS72" s="11">
        <f>IF(('OddsRatio_working_3-way'!X72=0),IF(Q72&gt;0,-Q72^(1/3),(-Q72)^(1/3)),'OddsRatio_working_3-way'!AM72-'OddsRatio_working_3-way'!R72/3)</f>
        <v>-0.68884877168699798</v>
      </c>
      <c r="AT72" s="11">
        <f>IF(('OddsRatio_working_3-way'!X72=0),IF(Q72&gt;0,-Q72^(1/3),(-Q72)^(1/3)),'OddsRatio_working_3-way'!AN72-'OddsRatio_working_3-way'!R72/3)</f>
        <v>-0.40061070289449985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2.4</v>
      </c>
      <c r="B73" s="4">
        <f>IF('True_Odds_Calculator_3-way'!B72="","",'True_Odds_Calculator_3-way'!B72)</f>
        <v>3.16</v>
      </c>
      <c r="C73" s="4">
        <f>IF('True_Odds_Calculator_3-way'!C72="","",'True_Odds_Calculator_3-way'!C72)</f>
        <v>3.1</v>
      </c>
      <c r="D73" s="9">
        <f t="shared" si="26"/>
        <v>0.39659201029640323</v>
      </c>
      <c r="E73" s="9">
        <f t="shared" si="27"/>
        <v>0.2987365652746074</v>
      </c>
      <c r="F73" s="9">
        <f t="shared" si="28"/>
        <v>0.30467142442898937</v>
      </c>
      <c r="G73" s="9">
        <f t="shared" si="29"/>
        <v>1.0867735499991977</v>
      </c>
      <c r="H73" s="9">
        <f t="shared" si="30"/>
        <v>2.521482969998877</v>
      </c>
      <c r="I73" s="9">
        <f t="shared" si="31"/>
        <v>3.3474308679982672</v>
      </c>
      <c r="J73" s="9">
        <f t="shared" si="32"/>
        <v>3.2822244549983153</v>
      </c>
      <c r="K73" s="11">
        <f t="shared" si="33"/>
        <v>0.41666666666666669</v>
      </c>
      <c r="L73" s="11">
        <f t="shared" si="34"/>
        <v>0.31645569620253161</v>
      </c>
      <c r="M73" s="11">
        <f t="shared" si="35"/>
        <v>0.32258064516129031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-0.27011024908125769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0.24074452157343137</v>
      </c>
      <c r="Q73" s="11">
        <f>2*'OddsRatio_working_3-way'!K73*'OddsRatio_working_3-way'!L73*'OddsRatio_working_3-way'!M73</f>
        <v>8.5068735538314955E-2</v>
      </c>
      <c r="R73" s="11">
        <f t="shared" si="36"/>
        <v>0</v>
      </c>
      <c r="S73" s="11">
        <f t="shared" si="37"/>
        <v>-0.89128243890148651</v>
      </c>
      <c r="T73" s="11">
        <f t="shared" si="38"/>
        <v>-0.31494079113126727</v>
      </c>
      <c r="U73" s="11">
        <f>'OddsRatio_working_3-way'!S73-'OddsRatio_working_3-way'!R73^2/3</f>
        <v>-0.89128243890148651</v>
      </c>
      <c r="V73" s="11">
        <f>'OddsRatio_working_3-way'!S73*'OddsRatio_working_3-way'!R73/3-2*'OddsRatio_working_3-way'!R73^3/27-'OddsRatio_working_3-way'!T73</f>
        <v>0.31494079113126727</v>
      </c>
      <c r="W73" s="11">
        <f>'OddsRatio_working_3-way'!V73^2+4*'OddsRatio_working_3-way'!U73^3/27</f>
        <v>-5.7042762868005359E-3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0.16193515539035144</v>
      </c>
      <c r="Y73" s="11">
        <f>IF('OddsRatio_working_3-way'!W73&gt;=0,IF('OddsRatio_working_3-way'!V73+SQRT('OddsRatio_working_3-way'!W73)&gt;0,0,PI()),ACOS('OddsRatio_working_3-way'!V73/(2*'OddsRatio_working_3-way'!X73)))</f>
        <v>0.23536744769280604</v>
      </c>
      <c r="Z73" s="11">
        <f>'OddsRatio_working_3-way'!X73^(1/3)*COS('OddsRatio_working_3-way'!Y73/3)</f>
        <v>0.54338677499959886</v>
      </c>
      <c r="AA73" s="11">
        <f>'OddsRatio_working_3-way'!X73^(1/3)*COS(('OddsRatio_working_3-way'!Y73+2*PI())/3)</f>
        <v>-0.30868959395428758</v>
      </c>
      <c r="AB73" s="11">
        <f>'OddsRatio_working_3-way'!X73^(1/3)*COS(('OddsRatio_working_3-way'!Y73+4*PI())/3)</f>
        <v>-0.2346971810453114</v>
      </c>
      <c r="AC73" s="11">
        <f>'OddsRatio_working_3-way'!X73^(1/3)*SIN('OddsRatio_working_3-way'!Y73/3)</f>
        <v>4.2719539510987628E-2</v>
      </c>
      <c r="AD73" s="11">
        <f>'OddsRatio_working_3-way'!X73^(1/3)*SIN(('OddsRatio_working_3-way'!Y73+2*PI())/3)</f>
        <v>0.44922698147465778</v>
      </c>
      <c r="AE73" s="11">
        <f>'OddsRatio_working_3-way'!X73^(1/3)*SIN(('OddsRatio_working_3-way'!Y73+4*PI())/3)</f>
        <v>-0.49194652098564517</v>
      </c>
      <c r="AF73" s="11">
        <f>-'OddsRatio_working_3-way'!U73/(3*'OddsRatio_working_3-way'!X73^(1/3))*COS(('OddsRatio_working_3-way'!Y73)/3)</f>
        <v>0.54338677499959886</v>
      </c>
      <c r="AG73" s="11">
        <f>-'OddsRatio_working_3-way'!U73/(3*'OddsRatio_working_3-way'!X73^(1/3))*COS(('OddsRatio_working_3-way'!Y73+2*PI())/3)</f>
        <v>-0.30868959395428758</v>
      </c>
      <c r="AH73" s="11">
        <f>-'OddsRatio_working_3-way'!U73/(3*'OddsRatio_working_3-way'!X73^(1/3))*COS(('OddsRatio_working_3-way'!Y73+4*PI())/3)</f>
        <v>-0.2346971810453114</v>
      </c>
      <c r="AI73" s="11">
        <f>'OddsRatio_working_3-way'!U73/(3*'OddsRatio_working_3-way'!X73^(1/3))*SIN(('OddsRatio_working_3-way'!Y73)/3)</f>
        <v>-4.2719539510987628E-2</v>
      </c>
      <c r="AJ73" s="11">
        <f>'OddsRatio_working_3-way'!U73/(3*'OddsRatio_working_3-way'!X73^(1/3))*SIN(('OddsRatio_working_3-way'!Y73+2*PI())/3)</f>
        <v>-0.44922698147465778</v>
      </c>
      <c r="AK73" s="11">
        <f>'OddsRatio_working_3-way'!U73/(3*'OddsRatio_working_3-way'!X73^(1/3))*SIN(('OddsRatio_working_3-way'!Y73+4*PI())/3)</f>
        <v>0.49194652098564517</v>
      </c>
      <c r="AL73" s="11">
        <f>'OddsRatio_working_3-way'!Z73+'OddsRatio_working_3-way'!AF73</f>
        <v>1.0867735499991977</v>
      </c>
      <c r="AM73" s="11">
        <f>'OddsRatio_working_3-way'!AA73+'OddsRatio_working_3-way'!AG73</f>
        <v>-0.61737918790857516</v>
      </c>
      <c r="AN73" s="11">
        <f>'OddsRatio_working_3-way'!AB73+'OddsRatio_working_3-way'!AH73</f>
        <v>-0.4693943620906228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1.0867735499991977</v>
      </c>
      <c r="AS73" s="11">
        <f>IF(('OddsRatio_working_3-way'!X73=0),IF(Q73&gt;0,-Q73^(1/3),(-Q73)^(1/3)),'OddsRatio_working_3-way'!AM73-'OddsRatio_working_3-way'!R73/3)</f>
        <v>-0.61737918790857516</v>
      </c>
      <c r="AT73" s="11">
        <f>IF(('OddsRatio_working_3-way'!X73=0),IF(Q73&gt;0,-Q73^(1/3),(-Q73)^(1/3)),'OddsRatio_working_3-way'!AN73-'OddsRatio_working_3-way'!R73/3)</f>
        <v>-0.4693943620906228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2.44</v>
      </c>
      <c r="B74" s="4">
        <f>IF('True_Odds_Calculator_3-way'!B73="","",'True_Odds_Calculator_3-way'!B73)</f>
        <v>3.17</v>
      </c>
      <c r="C74" s="4">
        <f>IF('True_Odds_Calculator_3-way'!C73="","",'True_Odds_Calculator_3-way'!C73)</f>
        <v>3.3</v>
      </c>
      <c r="D74" s="9">
        <f t="shared" si="26"/>
        <v>0.39956828761733043</v>
      </c>
      <c r="E74" s="9">
        <f t="shared" si="27"/>
        <v>0.30632683453407822</v>
      </c>
      <c r="F74" s="9">
        <f t="shared" si="28"/>
        <v>0.29410487784859157</v>
      </c>
      <c r="G74" s="9">
        <f t="shared" si="29"/>
        <v>1.0435424428170368</v>
      </c>
      <c r="H74" s="9">
        <f t="shared" si="30"/>
        <v>2.502701117656533</v>
      </c>
      <c r="I74" s="9">
        <f t="shared" si="31"/>
        <v>3.2644871009129699</v>
      </c>
      <c r="J74" s="9">
        <f t="shared" si="32"/>
        <v>3.4001476184791843</v>
      </c>
      <c r="K74" s="11">
        <f t="shared" si="33"/>
        <v>0.4098360655737705</v>
      </c>
      <c r="L74" s="11">
        <f t="shared" si="34"/>
        <v>0.31545741324921134</v>
      </c>
      <c r="M74" s="11">
        <f t="shared" si="35"/>
        <v>0.30303030303030304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-0.28157042316425895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0.23153915950109771</v>
      </c>
      <c r="Q74" s="11">
        <f>2*'OddsRatio_working_3-way'!K74*'OddsRatio_working_3-way'!L74*'OddsRatio_working_3-way'!M74</f>
        <v>7.835504551644594E-2</v>
      </c>
      <c r="R74" s="11">
        <f t="shared" si="36"/>
        <v>0</v>
      </c>
      <c r="S74" s="11">
        <f t="shared" si="37"/>
        <v>-0.82231349762906514</v>
      </c>
      <c r="T74" s="11">
        <f t="shared" si="38"/>
        <v>-0.27827867940069889</v>
      </c>
      <c r="U74" s="11">
        <f>'OddsRatio_working_3-way'!S74-'OddsRatio_working_3-way'!R74^2/3</f>
        <v>-0.82231349762906514</v>
      </c>
      <c r="V74" s="11">
        <f>'OddsRatio_working_3-way'!S74*'OddsRatio_working_3-way'!R74/3-2*'OddsRatio_working_3-way'!R74^3/27-'OddsRatio_working_3-way'!T74</f>
        <v>0.27827867940069889</v>
      </c>
      <c r="W74" s="11">
        <f>'OddsRatio_working_3-way'!V74^2+4*'OddsRatio_working_3-way'!U74^3/27</f>
        <v>-4.9384530928052867E-3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0.14350738352241868</v>
      </c>
      <c r="Y74" s="11">
        <f>IF('OddsRatio_working_3-way'!W74&gt;=0,IF('OddsRatio_working_3-way'!V74+SQRT('OddsRatio_working_3-way'!W74)&gt;0,0,PI()),ACOS('OddsRatio_working_3-way'!V74/(2*'OddsRatio_working_3-way'!X74)))</f>
        <v>0.24735981454808753</v>
      </c>
      <c r="Z74" s="11">
        <f>'OddsRatio_working_3-way'!X74^(1/3)*COS('OddsRatio_working_3-way'!Y74/3)</f>
        <v>0.52177122140851839</v>
      </c>
      <c r="AA74" s="11">
        <f>'OddsRatio_working_3-way'!X74^(1/3)*COS(('OddsRatio_working_3-way'!Y74+2*PI())/3)</f>
        <v>-0.29822819751427299</v>
      </c>
      <c r="AB74" s="11">
        <f>'OddsRatio_working_3-way'!X74^(1/3)*COS(('OddsRatio_working_3-way'!Y74+4*PI())/3)</f>
        <v>-0.22354302389424557</v>
      </c>
      <c r="AC74" s="11">
        <f>'OddsRatio_working_3-way'!X74^(1/3)*SIN('OddsRatio_working_3-way'!Y74/3)</f>
        <v>4.3119505093996875E-2</v>
      </c>
      <c r="AD74" s="11">
        <f>'OddsRatio_working_3-way'!X74^(1/3)*SIN(('OddsRatio_working_3-way'!Y74+2*PI())/3)</f>
        <v>0.43030738015641351</v>
      </c>
      <c r="AE74" s="11">
        <f>'OddsRatio_working_3-way'!X74^(1/3)*SIN(('OddsRatio_working_3-way'!Y74+4*PI())/3)</f>
        <v>-0.47342688525041027</v>
      </c>
      <c r="AF74" s="11">
        <f>-'OddsRatio_working_3-way'!U74/(3*'OddsRatio_working_3-way'!X74^(1/3))*COS(('OddsRatio_working_3-way'!Y74)/3)</f>
        <v>0.52177122140851828</v>
      </c>
      <c r="AG74" s="11">
        <f>-'OddsRatio_working_3-way'!U74/(3*'OddsRatio_working_3-way'!X74^(1/3))*COS(('OddsRatio_working_3-way'!Y74+2*PI())/3)</f>
        <v>-0.29822819751427293</v>
      </c>
      <c r="AH74" s="11">
        <f>-'OddsRatio_working_3-way'!U74/(3*'OddsRatio_working_3-way'!X74^(1/3))*COS(('OddsRatio_working_3-way'!Y74+4*PI())/3)</f>
        <v>-0.22354302389424552</v>
      </c>
      <c r="AI74" s="11">
        <f>'OddsRatio_working_3-way'!U74/(3*'OddsRatio_working_3-way'!X74^(1/3))*SIN(('OddsRatio_working_3-way'!Y74)/3)</f>
        <v>-4.3119505093996861E-2</v>
      </c>
      <c r="AJ74" s="11">
        <f>'OddsRatio_working_3-way'!U74/(3*'OddsRatio_working_3-way'!X74^(1/3))*SIN(('OddsRatio_working_3-way'!Y74+2*PI())/3)</f>
        <v>-0.4303073801564134</v>
      </c>
      <c r="AK74" s="11">
        <f>'OddsRatio_working_3-way'!U74/(3*'OddsRatio_working_3-way'!X74^(1/3))*SIN(('OddsRatio_working_3-way'!Y74+4*PI())/3)</f>
        <v>0.47342688525041021</v>
      </c>
      <c r="AL74" s="11">
        <f>'OddsRatio_working_3-way'!Z74+'OddsRatio_working_3-way'!AF74</f>
        <v>1.0435424428170368</v>
      </c>
      <c r="AM74" s="11">
        <f>'OddsRatio_working_3-way'!AA74+'OddsRatio_working_3-way'!AG74</f>
        <v>-0.59645639502854597</v>
      </c>
      <c r="AN74" s="11">
        <f>'OddsRatio_working_3-way'!AB74+'OddsRatio_working_3-way'!AH74</f>
        <v>-0.44708604778849109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1.0435424428170368</v>
      </c>
      <c r="AS74" s="11">
        <f>IF(('OddsRatio_working_3-way'!X74=0),IF(Q74&gt;0,-Q74^(1/3),(-Q74)^(1/3)),'OddsRatio_working_3-way'!AM74-'OddsRatio_working_3-way'!R74/3)</f>
        <v>-0.59645639502854597</v>
      </c>
      <c r="AT74" s="11">
        <f>IF(('OddsRatio_working_3-way'!X74=0),IF(Q74&gt;0,-Q74^(1/3),(-Q74)^(1/3)),'OddsRatio_working_3-way'!AN74-'OddsRatio_working_3-way'!R74/3)</f>
        <v>-0.44708604778849109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1.95</v>
      </c>
      <c r="B75" s="4">
        <f>IF('True_Odds_Calculator_3-way'!B74="","",'True_Odds_Calculator_3-way'!B74)</f>
        <v>3.92</v>
      </c>
      <c r="C75" s="4">
        <f>IF('True_Odds_Calculator_3-way'!C74="","",'True_Odds_Calculator_3-way'!C74)</f>
        <v>3.8</v>
      </c>
      <c r="D75" s="9">
        <f t="shared" si="26"/>
        <v>0.50047579268949183</v>
      </c>
      <c r="E75" s="9">
        <f t="shared" si="27"/>
        <v>0.24583070957639339</v>
      </c>
      <c r="F75" s="9">
        <f t="shared" si="28"/>
        <v>0.25369349773411476</v>
      </c>
      <c r="G75" s="9">
        <f t="shared" si="29"/>
        <v>1.0506301458418832</v>
      </c>
      <c r="H75" s="9">
        <f t="shared" si="30"/>
        <v>1.998098638549789</v>
      </c>
      <c r="I75" s="9">
        <f t="shared" si="31"/>
        <v>4.067840025858299</v>
      </c>
      <c r="J75" s="9">
        <f t="shared" si="32"/>
        <v>3.9417644083572729</v>
      </c>
      <c r="K75" s="11">
        <f t="shared" si="33"/>
        <v>0.51282051282051289</v>
      </c>
      <c r="L75" s="11">
        <f t="shared" si="34"/>
        <v>0.25510204081632654</v>
      </c>
      <c r="M75" s="11">
        <f t="shared" si="35"/>
        <v>0.26315789473684209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-0.26739926739926734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0.22962626346084991</v>
      </c>
      <c r="Q75" s="11">
        <f>2*'OddsRatio_working_3-way'!K75*'OddsRatio_working_3-way'!L75*'OddsRatio_working_3-way'!M75</f>
        <v>6.8853452312098939E-2</v>
      </c>
      <c r="R75" s="11">
        <f t="shared" si="36"/>
        <v>0</v>
      </c>
      <c r="S75" s="11">
        <f t="shared" si="37"/>
        <v>-0.85873931403852111</v>
      </c>
      <c r="T75" s="11">
        <f t="shared" si="38"/>
        <v>-0.25749304768771253</v>
      </c>
      <c r="U75" s="11">
        <f>'OddsRatio_working_3-way'!S75-'OddsRatio_working_3-way'!R75^2/3</f>
        <v>-0.85873931403852111</v>
      </c>
      <c r="V75" s="11">
        <f>'OddsRatio_working_3-way'!S75*'OddsRatio_working_3-way'!R75/3-2*'OddsRatio_working_3-way'!R75^3/27-'OddsRatio_working_3-way'!T75</f>
        <v>0.25749304768771253</v>
      </c>
      <c r="W75" s="11">
        <f>'OddsRatio_working_3-way'!V75^2+4*'OddsRatio_working_3-way'!U75^3/27</f>
        <v>-2.7514054607913674E-2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0.15314757932744177</v>
      </c>
      <c r="Y75" s="11">
        <f>IF('OddsRatio_working_3-way'!W75&gt;=0,IF('OddsRatio_working_3-way'!V75+SQRT('OddsRatio_working_3-way'!W75)&gt;0,0,PI()),ACOS('OddsRatio_working_3-way'!V75/(2*'OddsRatio_working_3-way'!X75)))</f>
        <v>0.57227771816082529</v>
      </c>
      <c r="Z75" s="11">
        <f>'OddsRatio_working_3-way'!X75^(1/3)*COS('OddsRatio_working_3-way'!Y75/3)</f>
        <v>0.52531507292094159</v>
      </c>
      <c r="AA75" s="11">
        <f>'OddsRatio_working_3-way'!X75^(1/3)*COS(('OddsRatio_working_3-way'!Y75+2*PI())/3)</f>
        <v>-0.35050902552684726</v>
      </c>
      <c r="AB75" s="11">
        <f>'OddsRatio_working_3-way'!X75^(1/3)*COS(('OddsRatio_working_3-way'!Y75+4*PI())/3)</f>
        <v>-0.17480604739409439</v>
      </c>
      <c r="AC75" s="11">
        <f>'OddsRatio_working_3-way'!X75^(1/3)*SIN('OddsRatio_working_3-way'!Y75/3)</f>
        <v>0.10144216172236377</v>
      </c>
      <c r="AD75" s="11">
        <f>'OddsRatio_working_3-way'!X75^(1/3)*SIN(('OddsRatio_working_3-way'!Y75+2*PI())/3)</f>
        <v>0.40421511727922832</v>
      </c>
      <c r="AE75" s="11">
        <f>'OddsRatio_working_3-way'!X75^(1/3)*SIN(('OddsRatio_working_3-way'!Y75+4*PI())/3)</f>
        <v>-0.50565727900159207</v>
      </c>
      <c r="AF75" s="11">
        <f>-'OddsRatio_working_3-way'!U75/(3*'OddsRatio_working_3-way'!X75^(1/3))*COS(('OddsRatio_working_3-way'!Y75)/3)</f>
        <v>0.52531507292094159</v>
      </c>
      <c r="AG75" s="11">
        <f>-'OddsRatio_working_3-way'!U75/(3*'OddsRatio_working_3-way'!X75^(1/3))*COS(('OddsRatio_working_3-way'!Y75+2*PI())/3)</f>
        <v>-0.35050902552684726</v>
      </c>
      <c r="AH75" s="11">
        <f>-'OddsRatio_working_3-way'!U75/(3*'OddsRatio_working_3-way'!X75^(1/3))*COS(('OddsRatio_working_3-way'!Y75+4*PI())/3)</f>
        <v>-0.17480604739409439</v>
      </c>
      <c r="AI75" s="11">
        <f>'OddsRatio_working_3-way'!U75/(3*'OddsRatio_working_3-way'!X75^(1/3))*SIN(('OddsRatio_working_3-way'!Y75)/3)</f>
        <v>-0.10144216172236377</v>
      </c>
      <c r="AJ75" s="11">
        <f>'OddsRatio_working_3-way'!U75/(3*'OddsRatio_working_3-way'!X75^(1/3))*SIN(('OddsRatio_working_3-way'!Y75+2*PI())/3)</f>
        <v>-0.40421511727922832</v>
      </c>
      <c r="AK75" s="11">
        <f>'OddsRatio_working_3-way'!U75/(3*'OddsRatio_working_3-way'!X75^(1/3))*SIN(('OddsRatio_working_3-way'!Y75+4*PI())/3)</f>
        <v>0.50565727900159207</v>
      </c>
      <c r="AL75" s="11">
        <f>'OddsRatio_working_3-way'!Z75+'OddsRatio_working_3-way'!AF75</f>
        <v>1.0506301458418832</v>
      </c>
      <c r="AM75" s="11">
        <f>'OddsRatio_working_3-way'!AA75+'OddsRatio_working_3-way'!AG75</f>
        <v>-0.70101805105369452</v>
      </c>
      <c r="AN75" s="11">
        <f>'OddsRatio_working_3-way'!AB75+'OddsRatio_working_3-way'!AH75</f>
        <v>-0.34961209478818878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1.0506301458418832</v>
      </c>
      <c r="AS75" s="11">
        <f>IF(('OddsRatio_working_3-way'!X75=0),IF(Q75&gt;0,-Q75^(1/3),(-Q75)^(1/3)),'OddsRatio_working_3-way'!AM75-'OddsRatio_working_3-way'!R75/3)</f>
        <v>-0.70101805105369452</v>
      </c>
      <c r="AT75" s="11">
        <f>IF(('OddsRatio_working_3-way'!X75=0),IF(Q75&gt;0,-Q75^(1/3),(-Q75)^(1/3)),'OddsRatio_working_3-way'!AN75-'OddsRatio_working_3-way'!R75/3)</f>
        <v>-0.34961209478818878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2</v>
      </c>
      <c r="B76" s="4">
        <f>IF('True_Odds_Calculator_3-way'!B75="","",'True_Odds_Calculator_3-way'!B75)</f>
        <v>3.43</v>
      </c>
      <c r="C76" s="4">
        <f>IF('True_Odds_Calculator_3-way'!C75="","",'True_Odds_Calculator_3-way'!C75)</f>
        <v>4.21</v>
      </c>
      <c r="D76" s="9">
        <f t="shared" si="26"/>
        <v>0.48852687430654568</v>
      </c>
      <c r="E76" s="9">
        <f t="shared" si="27"/>
        <v>0.28215607058684294</v>
      </c>
      <c r="F76" s="9">
        <f t="shared" si="28"/>
        <v>0.22931705510661124</v>
      </c>
      <c r="G76" s="9">
        <f t="shared" si="29"/>
        <v>1.046970294969914</v>
      </c>
      <c r="H76" s="9">
        <f t="shared" si="30"/>
        <v>2.0469702949699142</v>
      </c>
      <c r="I76" s="9">
        <f t="shared" si="31"/>
        <v>3.5441378167768915</v>
      </c>
      <c r="J76" s="9">
        <f t="shared" si="32"/>
        <v>4.3607746468534252</v>
      </c>
      <c r="K76" s="11">
        <f t="shared" si="33"/>
        <v>0.5</v>
      </c>
      <c r="L76" s="11">
        <f t="shared" si="34"/>
        <v>0.29154518950437314</v>
      </c>
      <c r="M76" s="11">
        <f t="shared" si="35"/>
        <v>0.23752969121140144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-0.27008787906068432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0.22991212093931568</v>
      </c>
      <c r="Q76" s="11">
        <f>2*'OddsRatio_working_3-way'!K76*'OddsRatio_working_3-way'!L76*'OddsRatio_working_3-way'!M76</f>
        <v>6.9250638837143261E-2</v>
      </c>
      <c r="R76" s="11">
        <f t="shared" si="36"/>
        <v>0</v>
      </c>
      <c r="S76" s="11">
        <f t="shared" si="37"/>
        <v>-0.85124931092393896</v>
      </c>
      <c r="T76" s="11">
        <f t="shared" si="38"/>
        <v>-0.25640039485660804</v>
      </c>
      <c r="U76" s="11">
        <f>'OddsRatio_working_3-way'!S76-'OddsRatio_working_3-way'!R76^2/3</f>
        <v>-0.85124931092393896</v>
      </c>
      <c r="V76" s="11">
        <f>'OddsRatio_working_3-way'!S76*'OddsRatio_working_3-way'!R76/3-2*'OddsRatio_working_3-way'!R76^3/27-'OddsRatio_working_3-way'!T76</f>
        <v>0.25640039485660804</v>
      </c>
      <c r="W76" s="11">
        <f>'OddsRatio_working_3-way'!V76^2+4*'OddsRatio_working_3-way'!U76^3/27</f>
        <v>-2.5642076533802932E-2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0.15114830384131628</v>
      </c>
      <c r="Y76" s="11">
        <f>IF('OddsRatio_working_3-way'!W76&gt;=0,IF('OddsRatio_working_3-way'!V76+SQRT('OddsRatio_working_3-way'!W76)&gt;0,0,PI()),ACOS('OddsRatio_working_3-way'!V76/(2*'OddsRatio_working_3-way'!X76)))</f>
        <v>0.55826602665779856</v>
      </c>
      <c r="Z76" s="11">
        <f>'OddsRatio_working_3-way'!X76^(1/3)*COS('OddsRatio_working_3-way'!Y76/3)</f>
        <v>0.523485147484957</v>
      </c>
      <c r="AA76" s="11">
        <f>'OddsRatio_working_3-way'!X76^(1/3)*COS(('OddsRatio_working_3-way'!Y76+2*PI())/3)</f>
        <v>-0.34709363116401448</v>
      </c>
      <c r="AB76" s="11">
        <f>'OddsRatio_working_3-way'!X76^(1/3)*COS(('OddsRatio_working_3-way'!Y76+4*PI())/3)</f>
        <v>-0.1763915163209423</v>
      </c>
      <c r="AC76" s="11">
        <f>'OddsRatio_working_3-way'!X76^(1/3)*SIN('OddsRatio_working_3-way'!Y76/3)</f>
        <v>9.8554911955886101E-2</v>
      </c>
      <c r="AD76" s="11">
        <f>'OddsRatio_working_3-way'!X76^(1/3)*SIN(('OddsRatio_working_3-way'!Y76+2*PI())/3)</f>
        <v>0.40407398024787339</v>
      </c>
      <c r="AE76" s="11">
        <f>'OddsRatio_working_3-way'!X76^(1/3)*SIN(('OddsRatio_working_3-way'!Y76+4*PI())/3)</f>
        <v>-0.50262889220375939</v>
      </c>
      <c r="AF76" s="11">
        <f>-'OddsRatio_working_3-way'!U76/(3*'OddsRatio_working_3-way'!X76^(1/3))*COS(('OddsRatio_working_3-way'!Y76)/3)</f>
        <v>0.523485147484957</v>
      </c>
      <c r="AG76" s="11">
        <f>-'OddsRatio_working_3-way'!U76/(3*'OddsRatio_working_3-way'!X76^(1/3))*COS(('OddsRatio_working_3-way'!Y76+2*PI())/3)</f>
        <v>-0.34709363116401448</v>
      </c>
      <c r="AH76" s="11">
        <f>-'OddsRatio_working_3-way'!U76/(3*'OddsRatio_working_3-way'!X76^(1/3))*COS(('OddsRatio_working_3-way'!Y76+4*PI())/3)</f>
        <v>-0.1763915163209423</v>
      </c>
      <c r="AI76" s="11">
        <f>'OddsRatio_working_3-way'!U76/(3*'OddsRatio_working_3-way'!X76^(1/3))*SIN(('OddsRatio_working_3-way'!Y76)/3)</f>
        <v>-9.8554911955886101E-2</v>
      </c>
      <c r="AJ76" s="11">
        <f>'OddsRatio_working_3-way'!U76/(3*'OddsRatio_working_3-way'!X76^(1/3))*SIN(('OddsRatio_working_3-way'!Y76+2*PI())/3)</f>
        <v>-0.40407398024787339</v>
      </c>
      <c r="AK76" s="11">
        <f>'OddsRatio_working_3-way'!U76/(3*'OddsRatio_working_3-way'!X76^(1/3))*SIN(('OddsRatio_working_3-way'!Y76+4*PI())/3)</f>
        <v>0.50262889220375939</v>
      </c>
      <c r="AL76" s="11">
        <f>'OddsRatio_working_3-way'!Z76+'OddsRatio_working_3-way'!AF76</f>
        <v>1.046970294969914</v>
      </c>
      <c r="AM76" s="11">
        <f>'OddsRatio_working_3-way'!AA76+'OddsRatio_working_3-way'!AG76</f>
        <v>-0.69418726232802896</v>
      </c>
      <c r="AN76" s="11">
        <f>'OddsRatio_working_3-way'!AB76+'OddsRatio_working_3-way'!AH76</f>
        <v>-0.3527830326418846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1.046970294969914</v>
      </c>
      <c r="AS76" s="11">
        <f>IF(('OddsRatio_working_3-way'!X76=0),IF(Q76&gt;0,-Q76^(1/3),(-Q76)^(1/3)),'OddsRatio_working_3-way'!AM76-'OddsRatio_working_3-way'!R76/3)</f>
        <v>-0.69418726232802896</v>
      </c>
      <c r="AT76" s="11">
        <f>IF(('OddsRatio_working_3-way'!X76=0),IF(Q76&gt;0,-Q76^(1/3),(-Q76)^(1/3)),'OddsRatio_working_3-way'!AN76-'OddsRatio_working_3-way'!R76/3)</f>
        <v>-0.3527830326418846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2.0299999999999998</v>
      </c>
      <c r="B77" s="4">
        <f>IF('True_Odds_Calculator_3-way'!B76="","",'True_Odds_Calculator_3-way'!B76)</f>
        <v>3.64</v>
      </c>
      <c r="C77" s="4">
        <f>IF('True_Odds_Calculator_3-way'!C76="","",'True_Odds_Calculator_3-way'!C76)</f>
        <v>3.59</v>
      </c>
      <c r="D77" s="9">
        <f t="shared" si="26"/>
        <v>0.47480376963721904</v>
      </c>
      <c r="E77" s="9">
        <f t="shared" si="27"/>
        <v>0.26074683628733597</v>
      </c>
      <c r="F77" s="9">
        <f t="shared" si="28"/>
        <v>0.26444939407544532</v>
      </c>
      <c r="G77" s="9">
        <f t="shared" si="29"/>
        <v>1.0739157634931908</v>
      </c>
      <c r="H77" s="9">
        <f t="shared" si="30"/>
        <v>2.1061332363979863</v>
      </c>
      <c r="I77" s="9">
        <f t="shared" si="31"/>
        <v>3.8351376156220245</v>
      </c>
      <c r="J77" s="9">
        <f t="shared" si="32"/>
        <v>3.7814418274473636</v>
      </c>
      <c r="K77" s="11">
        <f t="shared" si="33"/>
        <v>0.49261083743842371</v>
      </c>
      <c r="L77" s="11">
        <f t="shared" si="34"/>
        <v>0.27472527472527469</v>
      </c>
      <c r="M77" s="11">
        <f t="shared" si="35"/>
        <v>0.2785515320334262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-0.26549053674209777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0.23598394826628705</v>
      </c>
      <c r="Q77" s="11">
        <f>2*'OddsRatio_working_3-way'!K77*'OddsRatio_working_3-way'!L77*'OddsRatio_working_3-way'!M77</f>
        <v>7.5394232672935144E-2</v>
      </c>
      <c r="R77" s="11">
        <f t="shared" si="36"/>
        <v>0</v>
      </c>
      <c r="S77" s="11">
        <f t="shared" si="37"/>
        <v>-0.88886011216108263</v>
      </c>
      <c r="T77" s="11">
        <f t="shared" si="38"/>
        <v>-0.28398086650513815</v>
      </c>
      <c r="U77" s="11">
        <f>'OddsRatio_working_3-way'!S77-'OddsRatio_working_3-way'!R77^2/3</f>
        <v>-0.88886011216108263</v>
      </c>
      <c r="V77" s="11">
        <f>'OddsRatio_working_3-way'!S77*'OddsRatio_working_3-way'!R77/3-2*'OddsRatio_working_3-way'!R77^3/27-'OddsRatio_working_3-way'!T77</f>
        <v>0.28398086650513815</v>
      </c>
      <c r="W77" s="11">
        <f>'OddsRatio_working_3-way'!V77^2+4*'OddsRatio_working_3-way'!U77^3/27</f>
        <v>-2.3393941873289525E-2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0.16127544327508345</v>
      </c>
      <c r="Y77" s="11">
        <f>IF('OddsRatio_working_3-way'!W77&gt;=0,IF('OddsRatio_working_3-way'!V77+SQRT('OddsRatio_working_3-way'!W77)&gt;0,0,PI()),ACOS('OddsRatio_working_3-way'!V77/(2*'OddsRatio_working_3-way'!X77)))</f>
        <v>0.49404512049749094</v>
      </c>
      <c r="Z77" s="11">
        <f>'OddsRatio_working_3-way'!X77^(1/3)*COS('OddsRatio_working_3-way'!Y77/3)</f>
        <v>0.53695788174659542</v>
      </c>
      <c r="AA77" s="11">
        <f>'OddsRatio_working_3-way'!X77^(1/3)*COS(('OddsRatio_working_3-way'!Y77+2*PI())/3)</f>
        <v>-0.34575897039533882</v>
      </c>
      <c r="AB77" s="11">
        <f>'OddsRatio_working_3-way'!X77^(1/3)*COS(('OddsRatio_working_3-way'!Y77+4*PI())/3)</f>
        <v>-0.19119891135125677</v>
      </c>
      <c r="AC77" s="11">
        <f>'OddsRatio_working_3-way'!X77^(1/3)*SIN('OddsRatio_working_3-way'!Y77/3)</f>
        <v>8.9235291695065264E-2</v>
      </c>
      <c r="AD77" s="11">
        <f>'OddsRatio_working_3-way'!X77^(1/3)*SIN(('OddsRatio_working_3-way'!Y77+2*PI())/3)</f>
        <v>0.42040152050729956</v>
      </c>
      <c r="AE77" s="11">
        <f>'OddsRatio_working_3-way'!X77^(1/3)*SIN(('OddsRatio_working_3-way'!Y77+4*PI())/3)</f>
        <v>-0.50963681220236479</v>
      </c>
      <c r="AF77" s="11">
        <f>-'OddsRatio_working_3-way'!U77/(3*'OddsRatio_working_3-way'!X77^(1/3))*COS(('OddsRatio_working_3-way'!Y77)/3)</f>
        <v>0.53695788174659542</v>
      </c>
      <c r="AG77" s="11">
        <f>-'OddsRatio_working_3-way'!U77/(3*'OddsRatio_working_3-way'!X77^(1/3))*COS(('OddsRatio_working_3-way'!Y77+2*PI())/3)</f>
        <v>-0.34575897039533882</v>
      </c>
      <c r="AH77" s="11">
        <f>-'OddsRatio_working_3-way'!U77/(3*'OddsRatio_working_3-way'!X77^(1/3))*COS(('OddsRatio_working_3-way'!Y77+4*PI())/3)</f>
        <v>-0.19119891135125677</v>
      </c>
      <c r="AI77" s="11">
        <f>'OddsRatio_working_3-way'!U77/(3*'OddsRatio_working_3-way'!X77^(1/3))*SIN(('OddsRatio_working_3-way'!Y77)/3)</f>
        <v>-8.9235291695065264E-2</v>
      </c>
      <c r="AJ77" s="11">
        <f>'OddsRatio_working_3-way'!U77/(3*'OddsRatio_working_3-way'!X77^(1/3))*SIN(('OddsRatio_working_3-way'!Y77+2*PI())/3)</f>
        <v>-0.42040152050729956</v>
      </c>
      <c r="AK77" s="11">
        <f>'OddsRatio_working_3-way'!U77/(3*'OddsRatio_working_3-way'!X77^(1/3))*SIN(('OddsRatio_working_3-way'!Y77+4*PI())/3)</f>
        <v>0.50963681220236479</v>
      </c>
      <c r="AL77" s="11">
        <f>'OddsRatio_working_3-way'!Z77+'OddsRatio_working_3-way'!AF77</f>
        <v>1.0739157634931908</v>
      </c>
      <c r="AM77" s="11">
        <f>'OddsRatio_working_3-way'!AA77+'OddsRatio_working_3-way'!AG77</f>
        <v>-0.69151794079067763</v>
      </c>
      <c r="AN77" s="11">
        <f>'OddsRatio_working_3-way'!AB77+'OddsRatio_working_3-way'!AH77</f>
        <v>-0.38239782270251355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1.0739157634931908</v>
      </c>
      <c r="AS77" s="11">
        <f>IF(('OddsRatio_working_3-way'!X77=0),IF(Q77&gt;0,-Q77^(1/3),(-Q77)^(1/3)),'OddsRatio_working_3-way'!AM77-'OddsRatio_working_3-way'!R77/3)</f>
        <v>-0.69151794079067763</v>
      </c>
      <c r="AT77" s="11">
        <f>IF(('OddsRatio_working_3-way'!X77=0),IF(Q77&gt;0,-Q77^(1/3),(-Q77)^(1/3)),'OddsRatio_working_3-way'!AN77-'OddsRatio_working_3-way'!R77/3)</f>
        <v>-0.38239782270251355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2.9</v>
      </c>
      <c r="B78" s="4">
        <f>IF('True_Odds_Calculator_3-way'!B77="","",'True_Odds_Calculator_3-way'!B77)</f>
        <v>3.45</v>
      </c>
      <c r="C78" s="4">
        <f>IF('True_Odds_Calculator_3-way'!C77="","",'True_Odds_Calculator_3-way'!C77)</f>
        <v>2.44</v>
      </c>
      <c r="D78" s="9">
        <f t="shared" si="26"/>
        <v>0.32990356476682897</v>
      </c>
      <c r="E78" s="9">
        <f t="shared" si="27"/>
        <v>0.27630686264614313</v>
      </c>
      <c r="F78" s="9">
        <f t="shared" si="28"/>
        <v>0.39378957258702807</v>
      </c>
      <c r="G78" s="9">
        <f t="shared" si="29"/>
        <v>1.0690467518364608</v>
      </c>
      <c r="H78" s="9">
        <f t="shared" si="30"/>
        <v>3.0311888284892752</v>
      </c>
      <c r="I78" s="9">
        <f t="shared" si="31"/>
        <v>3.6191645419993286</v>
      </c>
      <c r="J78" s="9">
        <f t="shared" si="32"/>
        <v>2.5394273226445034</v>
      </c>
      <c r="K78" s="11">
        <f t="shared" si="33"/>
        <v>0.34482758620689657</v>
      </c>
      <c r="L78" s="11">
        <f t="shared" si="34"/>
        <v>0.28985507246376813</v>
      </c>
      <c r="M78" s="11">
        <f t="shared" si="35"/>
        <v>0.4098360655737705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-0.27458401946567701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0.23717649372035296</v>
      </c>
      <c r="Q78" s="11">
        <f>2*'OddsRatio_working_3-way'!K78*'OddsRatio_working_3-way'!L78*'OddsRatio_working_3-way'!M78</f>
        <v>8.1926249989759226E-2</v>
      </c>
      <c r="R78" s="11">
        <f t="shared" si="36"/>
        <v>0</v>
      </c>
      <c r="S78" s="11">
        <f t="shared" si="37"/>
        <v>-0.86376655925528112</v>
      </c>
      <c r="T78" s="11">
        <f t="shared" si="38"/>
        <v>-0.29836496001909535</v>
      </c>
      <c r="U78" s="11">
        <f>'OddsRatio_working_3-way'!S78-'OddsRatio_working_3-way'!R78^2/3</f>
        <v>-0.86376655925528112</v>
      </c>
      <c r="V78" s="11">
        <f>'OddsRatio_working_3-way'!S78*'OddsRatio_working_3-way'!R78/3-2*'OddsRatio_working_3-way'!R78^3/27-'OddsRatio_working_3-way'!T78</f>
        <v>0.29836496001909535</v>
      </c>
      <c r="W78" s="11">
        <f>'OddsRatio_working_3-way'!V78^2+4*'OddsRatio_working_3-way'!U78^3/27</f>
        <v>-6.452409520318364E-3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0.15449438411113423</v>
      </c>
      <c r="Y78" s="11">
        <f>IF('OddsRatio_working_3-way'!W78&gt;=0,IF('OddsRatio_working_3-way'!V78+SQRT('OddsRatio_working_3-way'!W78)&gt;0,0,PI()),ACOS('OddsRatio_working_3-way'!V78/(2*'OddsRatio_working_3-way'!X78)))</f>
        <v>0.26298805631824029</v>
      </c>
      <c r="Z78" s="11">
        <f>'OddsRatio_working_3-way'!X78^(1/3)*COS('OddsRatio_working_3-way'!Y78/3)</f>
        <v>0.53452337591823051</v>
      </c>
      <c r="AA78" s="11">
        <f>'OddsRatio_working_3-way'!X78^(1/3)*COS(('OddsRatio_working_3-way'!Y78+2*PI())/3)</f>
        <v>-0.30794596331893742</v>
      </c>
      <c r="AB78" s="11">
        <f>'OddsRatio_working_3-way'!X78^(1/3)*COS(('OddsRatio_working_3-way'!Y78+4*PI())/3)</f>
        <v>-0.2265774125992932</v>
      </c>
      <c r="AC78" s="11">
        <f>'OddsRatio_working_3-way'!X78^(1/3)*SIN('OddsRatio_working_3-way'!Y78/3)</f>
        <v>4.6978154661556436E-2</v>
      </c>
      <c r="AD78" s="11">
        <f>'OddsRatio_working_3-way'!X78^(1/3)*SIN(('OddsRatio_working_3-way'!Y78+2*PI())/3)</f>
        <v>0.43942174513102866</v>
      </c>
      <c r="AE78" s="11">
        <f>'OddsRatio_working_3-way'!X78^(1/3)*SIN(('OddsRatio_working_3-way'!Y78+4*PI())/3)</f>
        <v>-0.48639989979258502</v>
      </c>
      <c r="AF78" s="11">
        <f>-'OddsRatio_working_3-way'!U78/(3*'OddsRatio_working_3-way'!X78^(1/3))*COS(('OddsRatio_working_3-way'!Y78)/3)</f>
        <v>0.5345233759182304</v>
      </c>
      <c r="AG78" s="11">
        <f>-'OddsRatio_working_3-way'!U78/(3*'OddsRatio_working_3-way'!X78^(1/3))*COS(('OddsRatio_working_3-way'!Y78+2*PI())/3)</f>
        <v>-0.30794596331893737</v>
      </c>
      <c r="AH78" s="11">
        <f>-'OddsRatio_working_3-way'!U78/(3*'OddsRatio_working_3-way'!X78^(1/3))*COS(('OddsRatio_working_3-way'!Y78+4*PI())/3)</f>
        <v>-0.22657741259929315</v>
      </c>
      <c r="AI78" s="11">
        <f>'OddsRatio_working_3-way'!U78/(3*'OddsRatio_working_3-way'!X78^(1/3))*SIN(('OddsRatio_working_3-way'!Y78)/3)</f>
        <v>-4.6978154661556422E-2</v>
      </c>
      <c r="AJ78" s="11">
        <f>'OddsRatio_working_3-way'!U78/(3*'OddsRatio_working_3-way'!X78^(1/3))*SIN(('OddsRatio_working_3-way'!Y78+2*PI())/3)</f>
        <v>-0.43942174513102861</v>
      </c>
      <c r="AK78" s="11">
        <f>'OddsRatio_working_3-way'!U78/(3*'OddsRatio_working_3-way'!X78^(1/3))*SIN(('OddsRatio_working_3-way'!Y78+4*PI())/3)</f>
        <v>0.48639989979258497</v>
      </c>
      <c r="AL78" s="11">
        <f>'OddsRatio_working_3-way'!Z78+'OddsRatio_working_3-way'!AF78</f>
        <v>1.0690467518364608</v>
      </c>
      <c r="AM78" s="11">
        <f>'OddsRatio_working_3-way'!AA78+'OddsRatio_working_3-way'!AG78</f>
        <v>-0.61589192663787484</v>
      </c>
      <c r="AN78" s="11">
        <f>'OddsRatio_working_3-way'!AB78+'OddsRatio_working_3-way'!AH78</f>
        <v>-0.45315482519858635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1.0690467518364608</v>
      </c>
      <c r="AS78" s="11">
        <f>IF(('OddsRatio_working_3-way'!X78=0),IF(Q78&gt;0,-Q78^(1/3),(-Q78)^(1/3)),'OddsRatio_working_3-way'!AM78-'OddsRatio_working_3-way'!R78/3)</f>
        <v>-0.61589192663787484</v>
      </c>
      <c r="AT78" s="11">
        <f>IF(('OddsRatio_working_3-way'!X78=0),IF(Q78&gt;0,-Q78^(1/3),(-Q78)^(1/3)),'OddsRatio_working_3-way'!AN78-'OddsRatio_working_3-way'!R78/3)</f>
        <v>-0.45315482519858635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2.27</v>
      </c>
      <c r="B79" s="4">
        <f>IF('True_Odds_Calculator_3-way'!B78="","",'True_Odds_Calculator_3-way'!B78)</f>
        <v>3.69</v>
      </c>
      <c r="C79" s="4">
        <f>IF('True_Odds_Calculator_3-way'!C78="","",'True_Odds_Calculator_3-way'!C78)</f>
        <v>3</v>
      </c>
      <c r="D79" s="9">
        <f t="shared" si="26"/>
        <v>0.42383559343860283</v>
      </c>
      <c r="E79" s="9">
        <f t="shared" si="27"/>
        <v>0.25777377700898724</v>
      </c>
      <c r="F79" s="9">
        <f t="shared" si="28"/>
        <v>0.31839062955240988</v>
      </c>
      <c r="G79" s="9">
        <f t="shared" si="29"/>
        <v>1.070397975288703</v>
      </c>
      <c r="H79" s="9">
        <f t="shared" si="30"/>
        <v>2.3594054286166526</v>
      </c>
      <c r="I79" s="9">
        <f t="shared" si="31"/>
        <v>3.879370553526611</v>
      </c>
      <c r="J79" s="9">
        <f t="shared" si="32"/>
        <v>3.1407959505774063</v>
      </c>
      <c r="K79" s="11">
        <f t="shared" si="33"/>
        <v>0.44052863436123346</v>
      </c>
      <c r="L79" s="11">
        <f t="shared" si="34"/>
        <v>0.2710027100271003</v>
      </c>
      <c r="M79" s="11">
        <f t="shared" si="35"/>
        <v>0.33333333333333331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-0.27190207291206536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0.2371771147961112</v>
      </c>
      <c r="Q79" s="11">
        <f>2*'OddsRatio_working_3-way'!K79*'OddsRatio_working_3-way'!L79*'OddsRatio_working_3-way'!M79</f>
        <v>7.9589635837621228E-2</v>
      </c>
      <c r="R79" s="11">
        <f t="shared" si="36"/>
        <v>0</v>
      </c>
      <c r="S79" s="11">
        <f t="shared" si="37"/>
        <v>-0.87228873342505042</v>
      </c>
      <c r="T79" s="11">
        <f t="shared" si="38"/>
        <v>-0.29271434007552033</v>
      </c>
      <c r="U79" s="11">
        <f>'OddsRatio_working_3-way'!S79-'OddsRatio_working_3-way'!R79^2/3</f>
        <v>-0.87228873342505042</v>
      </c>
      <c r="V79" s="11">
        <f>'OddsRatio_working_3-way'!S79*'OddsRatio_working_3-way'!R79/3-2*'OddsRatio_working_3-way'!R79^3/27-'OddsRatio_working_3-way'!T79</f>
        <v>0.29271434007552033</v>
      </c>
      <c r="W79" s="11">
        <f>'OddsRatio_working_3-way'!V79^2+4*'OddsRatio_working_3-way'!U79^3/27</f>
        <v>-1.2646272290765842E-2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0.15678644486738419</v>
      </c>
      <c r="Y79" s="11">
        <f>IF('OddsRatio_working_3-way'!W79&gt;=0,IF('OddsRatio_working_3-way'!V79+SQRT('OddsRatio_working_3-way'!W79)&gt;0,0,PI()),ACOS('OddsRatio_working_3-way'!V79/(2*'OddsRatio_working_3-way'!X79)))</f>
        <v>0.3667964372680439</v>
      </c>
      <c r="Z79" s="11">
        <f>'OddsRatio_working_3-way'!X79^(1/3)*COS('OddsRatio_working_3-way'!Y79/3)</f>
        <v>0.53519898764435148</v>
      </c>
      <c r="AA79" s="11">
        <f>'OddsRatio_working_3-way'!X79^(1/3)*COS(('OddsRatio_working_3-way'!Y79+2*PI())/3)</f>
        <v>-0.3245531247389894</v>
      </c>
      <c r="AB79" s="11">
        <f>'OddsRatio_working_3-way'!X79^(1/3)*COS(('OddsRatio_working_3-way'!Y79+4*PI())/3)</f>
        <v>-0.21064586290536216</v>
      </c>
      <c r="AC79" s="11">
        <f>'OddsRatio_working_3-way'!X79^(1/3)*SIN('OddsRatio_working_3-way'!Y79/3)</f>
        <v>6.5764388282297886E-2</v>
      </c>
      <c r="AD79" s="11">
        <f>'OddsRatio_working_3-way'!X79^(1/3)*SIN(('OddsRatio_working_3-way'!Y79+2*PI())/3)</f>
        <v>0.43061372523857327</v>
      </c>
      <c r="AE79" s="11">
        <f>'OddsRatio_working_3-way'!X79^(1/3)*SIN(('OddsRatio_working_3-way'!Y79+4*PI())/3)</f>
        <v>-0.49637811352087119</v>
      </c>
      <c r="AF79" s="11">
        <f>-'OddsRatio_working_3-way'!U79/(3*'OddsRatio_working_3-way'!X79^(1/3))*COS(('OddsRatio_working_3-way'!Y79)/3)</f>
        <v>0.53519898764435136</v>
      </c>
      <c r="AG79" s="11">
        <f>-'OddsRatio_working_3-way'!U79/(3*'OddsRatio_working_3-way'!X79^(1/3))*COS(('OddsRatio_working_3-way'!Y79+2*PI())/3)</f>
        <v>-0.32455312473898934</v>
      </c>
      <c r="AH79" s="11">
        <f>-'OddsRatio_working_3-way'!U79/(3*'OddsRatio_working_3-way'!X79^(1/3))*COS(('OddsRatio_working_3-way'!Y79+4*PI())/3)</f>
        <v>-0.21064586290536214</v>
      </c>
      <c r="AI79" s="11">
        <f>'OddsRatio_working_3-way'!U79/(3*'OddsRatio_working_3-way'!X79^(1/3))*SIN(('OddsRatio_working_3-way'!Y79)/3)</f>
        <v>-6.5764388282297873E-2</v>
      </c>
      <c r="AJ79" s="11">
        <f>'OddsRatio_working_3-way'!U79/(3*'OddsRatio_working_3-way'!X79^(1/3))*SIN(('OddsRatio_working_3-way'!Y79+2*PI())/3)</f>
        <v>-0.43061372523857322</v>
      </c>
      <c r="AK79" s="11">
        <f>'OddsRatio_working_3-way'!U79/(3*'OddsRatio_working_3-way'!X79^(1/3))*SIN(('OddsRatio_working_3-way'!Y79+4*PI())/3)</f>
        <v>0.49637811352087108</v>
      </c>
      <c r="AL79" s="11">
        <f>'OddsRatio_working_3-way'!Z79+'OddsRatio_working_3-way'!AF79</f>
        <v>1.070397975288703</v>
      </c>
      <c r="AM79" s="11">
        <f>'OddsRatio_working_3-way'!AA79+'OddsRatio_working_3-way'!AG79</f>
        <v>-0.64910624947797868</v>
      </c>
      <c r="AN79" s="11">
        <f>'OddsRatio_working_3-way'!AB79+'OddsRatio_working_3-way'!AH79</f>
        <v>-0.42129172581072427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1.070397975288703</v>
      </c>
      <c r="AS79" s="11">
        <f>IF(('OddsRatio_working_3-way'!X79=0),IF(Q79&gt;0,-Q79^(1/3),(-Q79)^(1/3)),'OddsRatio_working_3-way'!AM79-'OddsRatio_working_3-way'!R79/3)</f>
        <v>-0.64910624947797868</v>
      </c>
      <c r="AT79" s="11">
        <f>IF(('OddsRatio_working_3-way'!X79=0),IF(Q79&gt;0,-Q79^(1/3),(-Q79)^(1/3)),'OddsRatio_working_3-way'!AN79-'OddsRatio_working_3-way'!R79/3)</f>
        <v>-0.42129172581072427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2.4900000000000002</v>
      </c>
      <c r="B80" s="4">
        <f>IF('True_Odds_Calculator_3-way'!B79="","",'True_Odds_Calculator_3-way'!B79)</f>
        <v>3.36</v>
      </c>
      <c r="C80" s="4">
        <f>IF('True_Odds_Calculator_3-way'!C79="","",'True_Odds_Calculator_3-way'!C79)</f>
        <v>3.04</v>
      </c>
      <c r="D80" s="9">
        <f t="shared" si="26"/>
        <v>0.39147882414392432</v>
      </c>
      <c r="E80" s="9">
        <f t="shared" si="27"/>
        <v>0.2888479601712311</v>
      </c>
      <c r="F80" s="9">
        <f t="shared" si="28"/>
        <v>0.31967321568484458</v>
      </c>
      <c r="G80" s="9">
        <f t="shared" si="29"/>
        <v>1.0432326055489611</v>
      </c>
      <c r="H80" s="9">
        <f t="shared" si="30"/>
        <v>2.5544165822679528</v>
      </c>
      <c r="I80" s="9">
        <f t="shared" si="31"/>
        <v>3.4620289490955485</v>
      </c>
      <c r="J80" s="9">
        <f t="shared" si="32"/>
        <v>3.1281945153198802</v>
      </c>
      <c r="K80" s="11">
        <f t="shared" si="33"/>
        <v>0.40160642570281119</v>
      </c>
      <c r="L80" s="11">
        <f t="shared" si="34"/>
        <v>0.29761904761904762</v>
      </c>
      <c r="M80" s="11">
        <f t="shared" si="35"/>
        <v>0.32894736842105265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-0.28204358788537609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0.2315810862497609</v>
      </c>
      <c r="Q80" s="11">
        <f>2*'OddsRatio_working_3-way'!K80*'OddsRatio_working_3-way'!L80*'OddsRatio_working_3-way'!M80</f>
        <v>7.8635343378526637E-2</v>
      </c>
      <c r="R80" s="11">
        <f t="shared" si="36"/>
        <v>0</v>
      </c>
      <c r="S80" s="11">
        <f t="shared" si="37"/>
        <v>-0.82108261345716749</v>
      </c>
      <c r="T80" s="11">
        <f t="shared" si="38"/>
        <v>-0.27880564124182261</v>
      </c>
      <c r="U80" s="11">
        <f>'OddsRatio_working_3-way'!S80-'OddsRatio_working_3-way'!R80^2/3</f>
        <v>-0.82108261345716749</v>
      </c>
      <c r="V80" s="11">
        <f>'OddsRatio_working_3-way'!S80*'OddsRatio_working_3-way'!R80/3-2*'OddsRatio_working_3-way'!R80^3/27-'OddsRatio_working_3-way'!T80</f>
        <v>0.27880564124182261</v>
      </c>
      <c r="W80" s="11">
        <f>'OddsRatio_working_3-way'!V80^2+4*'OddsRatio_working_3-way'!U80^3/27</f>
        <v>-4.27552291282432E-3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0.14318528948628786</v>
      </c>
      <c r="Y80" s="11">
        <f>IF('OddsRatio_working_3-way'!W80&gt;=0,IF('OddsRatio_working_3-way'!V80+SQRT('OddsRatio_working_3-way'!W80)&gt;0,0,PI()),ACOS('OddsRatio_working_3-way'!V80/(2*'OddsRatio_working_3-way'!X80)))</f>
        <v>0.23036377712064615</v>
      </c>
      <c r="Z80" s="11">
        <f>'OddsRatio_working_3-way'!X80^(1/3)*COS('OddsRatio_working_3-way'!Y80/3)</f>
        <v>0.52161630277448057</v>
      </c>
      <c r="AA80" s="11">
        <f>'OddsRatio_working_3-way'!X80^(1/3)*COS(('OddsRatio_working_3-way'!Y80+2*PI())/3)</f>
        <v>-0.29556412748061056</v>
      </c>
      <c r="AB80" s="11">
        <f>'OddsRatio_working_3-way'!X80^(1/3)*COS(('OddsRatio_working_3-way'!Y80+4*PI())/3)</f>
        <v>-0.22605217529387009</v>
      </c>
      <c r="AC80" s="11">
        <f>'OddsRatio_working_3-way'!X80^(1/3)*SIN('OddsRatio_working_3-way'!Y80/3)</f>
        <v>4.0132744306911133E-2</v>
      </c>
      <c r="AD80" s="11">
        <f>'OddsRatio_working_3-way'!X80^(1/3)*SIN(('OddsRatio_working_3-way'!Y80+2*PI())/3)</f>
        <v>0.43166659707736005</v>
      </c>
      <c r="AE80" s="11">
        <f>'OddsRatio_working_3-way'!X80^(1/3)*SIN(('OddsRatio_working_3-way'!Y80+4*PI())/3)</f>
        <v>-0.47179934138427104</v>
      </c>
      <c r="AF80" s="11">
        <f>-'OddsRatio_working_3-way'!U80/(3*'OddsRatio_working_3-way'!X80^(1/3))*COS(('OddsRatio_working_3-way'!Y80)/3)</f>
        <v>0.52161630277448057</v>
      </c>
      <c r="AG80" s="11">
        <f>-'OddsRatio_working_3-way'!U80/(3*'OddsRatio_working_3-way'!X80^(1/3))*COS(('OddsRatio_working_3-way'!Y80+2*PI())/3)</f>
        <v>-0.29556412748061056</v>
      </c>
      <c r="AH80" s="11">
        <f>-'OddsRatio_working_3-way'!U80/(3*'OddsRatio_working_3-way'!X80^(1/3))*COS(('OddsRatio_working_3-way'!Y80+4*PI())/3)</f>
        <v>-0.22605217529387009</v>
      </c>
      <c r="AI80" s="11">
        <f>'OddsRatio_working_3-way'!U80/(3*'OddsRatio_working_3-way'!X80^(1/3))*SIN(('OddsRatio_working_3-way'!Y80)/3)</f>
        <v>-4.0132744306911133E-2</v>
      </c>
      <c r="AJ80" s="11">
        <f>'OddsRatio_working_3-way'!U80/(3*'OddsRatio_working_3-way'!X80^(1/3))*SIN(('OddsRatio_working_3-way'!Y80+2*PI())/3)</f>
        <v>-0.43166659707736005</v>
      </c>
      <c r="AK80" s="11">
        <f>'OddsRatio_working_3-way'!U80/(3*'OddsRatio_working_3-way'!X80^(1/3))*SIN(('OddsRatio_working_3-way'!Y80+4*PI())/3)</f>
        <v>0.47179934138427104</v>
      </c>
      <c r="AL80" s="11">
        <f>'OddsRatio_working_3-way'!Z80+'OddsRatio_working_3-way'!AF80</f>
        <v>1.0432326055489611</v>
      </c>
      <c r="AM80" s="11">
        <f>'OddsRatio_working_3-way'!AA80+'OddsRatio_working_3-way'!AG80</f>
        <v>-0.59112825496122112</v>
      </c>
      <c r="AN80" s="11">
        <f>'OddsRatio_working_3-way'!AB80+'OddsRatio_working_3-way'!AH80</f>
        <v>-0.45210435058774018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1.0432326055489611</v>
      </c>
      <c r="AS80" s="11">
        <f>IF(('OddsRatio_working_3-way'!X80=0),IF(Q80&gt;0,-Q80^(1/3),(-Q80)^(1/3)),'OddsRatio_working_3-way'!AM80-'OddsRatio_working_3-way'!R80/3)</f>
        <v>-0.59112825496122112</v>
      </c>
      <c r="AT80" s="11">
        <f>IF(('OddsRatio_working_3-way'!X80=0),IF(Q80&gt;0,-Q80^(1/3),(-Q80)^(1/3)),'OddsRatio_working_3-way'!AN80-'OddsRatio_working_3-way'!R80/3)</f>
        <v>-0.45210435058774018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1.92</v>
      </c>
      <c r="B81" s="4">
        <f>IF('True_Odds_Calculator_3-way'!B80="","",'True_Odds_Calculator_3-way'!B80)</f>
        <v>3.63</v>
      </c>
      <c r="C81" s="4">
        <f>IF('True_Odds_Calculator_3-way'!C80="","",'True_Odds_Calculator_3-way'!C80)</f>
        <v>4.1900000000000004</v>
      </c>
      <c r="D81" s="9">
        <f t="shared" si="26"/>
        <v>0.50687355182971061</v>
      </c>
      <c r="E81" s="9">
        <f t="shared" si="27"/>
        <v>0.2644688306766092</v>
      </c>
      <c r="F81" s="9">
        <f t="shared" si="28"/>
        <v>0.2286576174936801</v>
      </c>
      <c r="G81" s="9">
        <f t="shared" si="29"/>
        <v>1.0574767749192537</v>
      </c>
      <c r="H81" s="9">
        <f t="shared" si="30"/>
        <v>1.9728786329257131</v>
      </c>
      <c r="I81" s="9">
        <f t="shared" si="31"/>
        <v>3.7811639180376369</v>
      </c>
      <c r="J81" s="9">
        <f t="shared" si="32"/>
        <v>4.3733509119924205</v>
      </c>
      <c r="K81" s="11">
        <f t="shared" si="33"/>
        <v>0.52083333333333337</v>
      </c>
      <c r="L81" s="11">
        <f t="shared" si="34"/>
        <v>0.27548209366391185</v>
      </c>
      <c r="M81" s="11">
        <f t="shared" si="35"/>
        <v>0.2386634844868735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-0.26430926207179184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0.23080117731886016</v>
      </c>
      <c r="Q81" s="11">
        <f>2*'OddsRatio_working_3-way'!K81*'OddsRatio_working_3-way'!L81*'OddsRatio_working_3-way'!M81</f>
        <v>6.8486996237050485E-2</v>
      </c>
      <c r="R81" s="11">
        <f t="shared" si="36"/>
        <v>0</v>
      </c>
      <c r="S81" s="11">
        <f t="shared" si="37"/>
        <v>-0.87322394799834824</v>
      </c>
      <c r="T81" s="11">
        <f t="shared" si="38"/>
        <v>-0.25911689851583031</v>
      </c>
      <c r="U81" s="11">
        <f>'OddsRatio_working_3-way'!S81-'OddsRatio_working_3-way'!R81^2/3</f>
        <v>-0.87322394799834824</v>
      </c>
      <c r="V81" s="11">
        <f>'OddsRatio_working_3-way'!S81*'OddsRatio_working_3-way'!R81/3-2*'OddsRatio_working_3-way'!R81^3/27-'OddsRatio_working_3-way'!T81</f>
        <v>0.25911689851583031</v>
      </c>
      <c r="W81" s="11">
        <f>'OddsRatio_working_3-way'!V81^2+4*'OddsRatio_working_3-way'!U81^3/27</f>
        <v>-3.1502992926243256E-2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0.15703865767917335</v>
      </c>
      <c r="Y81" s="11">
        <f>IF('OddsRatio_working_3-way'!W81&gt;=0,IF('OddsRatio_working_3-way'!V81+SQRT('OddsRatio_working_3-way'!W81)&gt;0,0,PI()),ACOS('OddsRatio_working_3-way'!V81/(2*'OddsRatio_working_3-way'!X81)))</f>
        <v>0.60057658621101018</v>
      </c>
      <c r="Z81" s="11">
        <f>'OddsRatio_working_3-way'!X81^(1/3)*COS('OddsRatio_working_3-way'!Y81/3)</f>
        <v>0.52873838745962687</v>
      </c>
      <c r="AA81" s="11">
        <f>'OddsRatio_working_3-way'!X81^(1/3)*COS(('OddsRatio_working_3-way'!Y81+2*PI())/3)</f>
        <v>-0.35728192277988619</v>
      </c>
      <c r="AB81" s="11">
        <f>'OddsRatio_working_3-way'!X81^(1/3)*COS(('OddsRatio_working_3-way'!Y81+4*PI())/3)</f>
        <v>-0.17145646467974079</v>
      </c>
      <c r="AC81" s="11">
        <f>'OddsRatio_working_3-way'!X81^(1/3)*SIN('OddsRatio_working_3-way'!Y81/3)</f>
        <v>0.1072863782564044</v>
      </c>
      <c r="AD81" s="11">
        <f>'OddsRatio_working_3-way'!X81^(1/3)*SIN(('OddsRatio_working_3-way'!Y81+2*PI())/3)</f>
        <v>0.40425768636785403</v>
      </c>
      <c r="AE81" s="11">
        <f>'OddsRatio_working_3-way'!X81^(1/3)*SIN(('OddsRatio_working_3-way'!Y81+4*PI())/3)</f>
        <v>-0.5115440646242585</v>
      </c>
      <c r="AF81" s="11">
        <f>-'OddsRatio_working_3-way'!U81/(3*'OddsRatio_working_3-way'!X81^(1/3))*COS(('OddsRatio_working_3-way'!Y81)/3)</f>
        <v>0.52873838745962687</v>
      </c>
      <c r="AG81" s="11">
        <f>-'OddsRatio_working_3-way'!U81/(3*'OddsRatio_working_3-way'!X81^(1/3))*COS(('OddsRatio_working_3-way'!Y81+2*PI())/3)</f>
        <v>-0.35728192277988619</v>
      </c>
      <c r="AH81" s="11">
        <f>-'OddsRatio_working_3-way'!U81/(3*'OddsRatio_working_3-way'!X81^(1/3))*COS(('OddsRatio_working_3-way'!Y81+4*PI())/3)</f>
        <v>-0.17145646467974079</v>
      </c>
      <c r="AI81" s="11">
        <f>'OddsRatio_working_3-way'!U81/(3*'OddsRatio_working_3-way'!X81^(1/3))*SIN(('OddsRatio_working_3-way'!Y81)/3)</f>
        <v>-0.1072863782564044</v>
      </c>
      <c r="AJ81" s="11">
        <f>'OddsRatio_working_3-way'!U81/(3*'OddsRatio_working_3-way'!X81^(1/3))*SIN(('OddsRatio_working_3-way'!Y81+2*PI())/3)</f>
        <v>-0.40425768636785403</v>
      </c>
      <c r="AK81" s="11">
        <f>'OddsRatio_working_3-way'!U81/(3*'OddsRatio_working_3-way'!X81^(1/3))*SIN(('OddsRatio_working_3-way'!Y81+4*PI())/3)</f>
        <v>0.5115440646242585</v>
      </c>
      <c r="AL81" s="11">
        <f>'OddsRatio_working_3-way'!Z81+'OddsRatio_working_3-way'!AF81</f>
        <v>1.0574767749192537</v>
      </c>
      <c r="AM81" s="11">
        <f>'OddsRatio_working_3-way'!AA81+'OddsRatio_working_3-way'!AG81</f>
        <v>-0.71456384555977237</v>
      </c>
      <c r="AN81" s="11">
        <f>'OddsRatio_working_3-way'!AB81+'OddsRatio_working_3-way'!AH81</f>
        <v>-0.34291292935948159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1.0574767749192537</v>
      </c>
      <c r="AS81" s="11">
        <f>IF(('OddsRatio_working_3-way'!X81=0),IF(Q81&gt;0,-Q81^(1/3),(-Q81)^(1/3)),'OddsRatio_working_3-way'!AM81-'OddsRatio_working_3-way'!R81/3)</f>
        <v>-0.71456384555977237</v>
      </c>
      <c r="AT81" s="11">
        <f>IF(('OddsRatio_working_3-way'!X81=0),IF(Q81&gt;0,-Q81^(1/3),(-Q81)^(1/3)),'OddsRatio_working_3-way'!AN81-'OddsRatio_working_3-way'!R81/3)</f>
        <v>-0.34291292935948159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1.83</v>
      </c>
      <c r="B82" s="4">
        <f>IF('True_Odds_Calculator_3-way'!B81="","",'True_Odds_Calculator_3-way'!B81)</f>
        <v>3.85</v>
      </c>
      <c r="C82" s="4">
        <f>IF('True_Odds_Calculator_3-way'!C81="","",'True_Odds_Calculator_3-way'!C81)</f>
        <v>4.5</v>
      </c>
      <c r="D82" s="9">
        <f t="shared" si="26"/>
        <v>0.53486376951263215</v>
      </c>
      <c r="E82" s="9">
        <f t="shared" si="27"/>
        <v>0.25087203545344372</v>
      </c>
      <c r="F82" s="9">
        <f t="shared" si="28"/>
        <v>0.21426419503392424</v>
      </c>
      <c r="G82" s="9">
        <f t="shared" si="29"/>
        <v>1.0477529586335106</v>
      </c>
      <c r="H82" s="9">
        <f t="shared" si="30"/>
        <v>1.8696349556658136</v>
      </c>
      <c r="I82" s="9">
        <f t="shared" si="31"/>
        <v>3.9860959321055049</v>
      </c>
      <c r="J82" s="9">
        <f t="shared" si="32"/>
        <v>4.6671353552172867</v>
      </c>
      <c r="K82" s="11">
        <f t="shared" si="33"/>
        <v>0.54644808743169393</v>
      </c>
      <c r="L82" s="11">
        <f t="shared" si="34"/>
        <v>0.25974025974025972</v>
      </c>
      <c r="M82" s="11">
        <f t="shared" si="35"/>
        <v>0.22222222222222221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-0.26113594966053988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0.2264644887595707</v>
      </c>
      <c r="Q82" s="11">
        <f>2*'OddsRatio_working_3-way'!K82*'OddsRatio_working_3-way'!L82*'OddsRatio_working_3-way'!M82</f>
        <v>6.3082030295145031E-2</v>
      </c>
      <c r="R82" s="11">
        <f t="shared" si="36"/>
        <v>0</v>
      </c>
      <c r="S82" s="11">
        <f t="shared" si="37"/>
        <v>-0.86722831174321313</v>
      </c>
      <c r="T82" s="11">
        <f t="shared" si="38"/>
        <v>-0.24156777485883371</v>
      </c>
      <c r="U82" s="11">
        <f>'OddsRatio_working_3-way'!S82-'OddsRatio_working_3-way'!R82^2/3</f>
        <v>-0.86722831174321313</v>
      </c>
      <c r="V82" s="11">
        <f>'OddsRatio_working_3-way'!S82*'OddsRatio_working_3-way'!R82/3-2*'OddsRatio_working_3-way'!R82^3/27-'OddsRatio_working_3-way'!T82</f>
        <v>0.24156777485883371</v>
      </c>
      <c r="W82" s="11">
        <f>'OddsRatio_working_3-way'!V82^2+4*'OddsRatio_working_3-way'!U82^3/27</f>
        <v>-3.8271581537917043E-2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0.15542407421966942</v>
      </c>
      <c r="Y82" s="11">
        <f>IF('OddsRatio_working_3-way'!W82&gt;=0,IF('OddsRatio_working_3-way'!V82+SQRT('OddsRatio_working_3-way'!W82)&gt;0,0,PI()),ACOS('OddsRatio_working_3-way'!V82/(2*'OddsRatio_working_3-way'!X82)))</f>
        <v>0.68071218849126047</v>
      </c>
      <c r="Z82" s="11">
        <f>'OddsRatio_working_3-way'!X82^(1/3)*COS('OddsRatio_working_3-way'!Y82/3)</f>
        <v>0.52387647931675529</v>
      </c>
      <c r="AA82" s="11">
        <f>'OddsRatio_working_3-way'!X82^(1/3)*COS(('OddsRatio_working_3-way'!Y82+2*PI())/3)</f>
        <v>-0.36668628856533464</v>
      </c>
      <c r="AB82" s="11">
        <f>'OddsRatio_working_3-way'!X82^(1/3)*COS(('OddsRatio_working_3-way'!Y82+4*PI())/3)</f>
        <v>-0.15719019075142068</v>
      </c>
      <c r="AC82" s="11">
        <f>'OddsRatio_working_3-way'!X82^(1/3)*SIN('OddsRatio_working_3-way'!Y82/3)</f>
        <v>0.12095262846703957</v>
      </c>
      <c r="AD82" s="11">
        <f>'OddsRatio_working_3-way'!X82^(1/3)*SIN(('OddsRatio_working_3-way'!Y82+2*PI())/3)</f>
        <v>0.39321402529994337</v>
      </c>
      <c r="AE82" s="11">
        <f>'OddsRatio_working_3-way'!X82^(1/3)*SIN(('OddsRatio_working_3-way'!Y82+4*PI())/3)</f>
        <v>-0.51416665376698278</v>
      </c>
      <c r="AF82" s="11">
        <f>-'OddsRatio_working_3-way'!U82/(3*'OddsRatio_working_3-way'!X82^(1/3))*COS(('OddsRatio_working_3-way'!Y82)/3)</f>
        <v>0.52387647931675529</v>
      </c>
      <c r="AG82" s="11">
        <f>-'OddsRatio_working_3-way'!U82/(3*'OddsRatio_working_3-way'!X82^(1/3))*COS(('OddsRatio_working_3-way'!Y82+2*PI())/3)</f>
        <v>-0.36668628856533464</v>
      </c>
      <c r="AH82" s="11">
        <f>-'OddsRatio_working_3-way'!U82/(3*'OddsRatio_working_3-way'!X82^(1/3))*COS(('OddsRatio_working_3-way'!Y82+4*PI())/3)</f>
        <v>-0.15719019075142068</v>
      </c>
      <c r="AI82" s="11">
        <f>'OddsRatio_working_3-way'!U82/(3*'OddsRatio_working_3-way'!X82^(1/3))*SIN(('OddsRatio_working_3-way'!Y82)/3)</f>
        <v>-0.12095262846703957</v>
      </c>
      <c r="AJ82" s="11">
        <f>'OddsRatio_working_3-way'!U82/(3*'OddsRatio_working_3-way'!X82^(1/3))*SIN(('OddsRatio_working_3-way'!Y82+2*PI())/3)</f>
        <v>-0.39321402529994337</v>
      </c>
      <c r="AK82" s="11">
        <f>'OddsRatio_working_3-way'!U82/(3*'OddsRatio_working_3-way'!X82^(1/3))*SIN(('OddsRatio_working_3-way'!Y82+4*PI())/3)</f>
        <v>0.51416665376698278</v>
      </c>
      <c r="AL82" s="11">
        <f>'OddsRatio_working_3-way'!Z82+'OddsRatio_working_3-way'!AF82</f>
        <v>1.0477529586335106</v>
      </c>
      <c r="AM82" s="11">
        <f>'OddsRatio_working_3-way'!AA82+'OddsRatio_working_3-way'!AG82</f>
        <v>-0.73337257713066928</v>
      </c>
      <c r="AN82" s="11">
        <f>'OddsRatio_working_3-way'!AB82+'OddsRatio_working_3-way'!AH82</f>
        <v>-0.31438038150284137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1.0477529586335106</v>
      </c>
      <c r="AS82" s="11">
        <f>IF(('OddsRatio_working_3-way'!X82=0),IF(Q82&gt;0,-Q82^(1/3),(-Q82)^(1/3)),'OddsRatio_working_3-way'!AM82-'OddsRatio_working_3-way'!R82/3)</f>
        <v>-0.73337257713066928</v>
      </c>
      <c r="AT82" s="11">
        <f>IF(('OddsRatio_working_3-way'!X82=0),IF(Q82&gt;0,-Q82^(1/3),(-Q82)^(1/3)),'OddsRatio_working_3-way'!AN82-'OddsRatio_working_3-way'!R82/3)</f>
        <v>-0.31438038150284137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2.6</v>
      </c>
      <c r="B83" s="4">
        <f>IF('True_Odds_Calculator_3-way'!B82="","",'True_Odds_Calculator_3-way'!B82)</f>
        <v>3.54</v>
      </c>
      <c r="C83" s="4">
        <f>IF('True_Odds_Calculator_3-way'!C82="","",'True_Odds_Calculator_3-way'!C82)</f>
        <v>2.77</v>
      </c>
      <c r="D83" s="9">
        <f t="shared" si="26"/>
        <v>0.37466899456897235</v>
      </c>
      <c r="E83" s="9">
        <f t="shared" si="27"/>
        <v>0.27400463365019551</v>
      </c>
      <c r="F83" s="9">
        <f t="shared" si="28"/>
        <v>0.35132637178083215</v>
      </c>
      <c r="G83" s="9">
        <f t="shared" si="29"/>
        <v>1.0431391016062435</v>
      </c>
      <c r="H83" s="9">
        <f t="shared" si="30"/>
        <v>2.6690225625699893</v>
      </c>
      <c r="I83" s="9">
        <f t="shared" si="31"/>
        <v>3.6495733180798582</v>
      </c>
      <c r="J83" s="9">
        <f t="shared" si="32"/>
        <v>2.846356209843051</v>
      </c>
      <c r="K83" s="11">
        <f t="shared" si="33"/>
        <v>0.38461538461538458</v>
      </c>
      <c r="L83" s="11">
        <f t="shared" si="34"/>
        <v>0.2824858757062147</v>
      </c>
      <c r="M83" s="11">
        <f t="shared" si="35"/>
        <v>0.36101083032490977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-0.28214384893085254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0.23180943146677713</v>
      </c>
      <c r="Q83" s="11">
        <f>2*'OddsRatio_working_3-way'!K83*'OddsRatio_working_3-way'!L83*'OddsRatio_working_3-way'!M83</f>
        <v>7.844650811058447E-2</v>
      </c>
      <c r="R83" s="11">
        <f t="shared" si="36"/>
        <v>0</v>
      </c>
      <c r="S83" s="11">
        <f t="shared" si="37"/>
        <v>-0.8216001601494729</v>
      </c>
      <c r="T83" s="11">
        <f t="shared" si="38"/>
        <v>-0.27803727923840027</v>
      </c>
      <c r="U83" s="11">
        <f>'OddsRatio_working_3-way'!S83-'OddsRatio_working_3-way'!R83^2/3</f>
        <v>-0.8216001601494729</v>
      </c>
      <c r="V83" s="11">
        <f>'OddsRatio_working_3-way'!S83*'OddsRatio_working_3-way'!R83/3-2*'OddsRatio_working_3-way'!R83^3/27-'OddsRatio_working_3-way'!T83</f>
        <v>0.27803727923840027</v>
      </c>
      <c r="W83" s="11">
        <f>'OddsRatio_working_3-way'!V83^2+4*'OddsRatio_working_3-way'!U83^3/27</f>
        <v>-4.8585522443014006E-3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0.14332069014154372</v>
      </c>
      <c r="Y83" s="11">
        <f>IF('OddsRatio_working_3-way'!W83&gt;=0,IF('OddsRatio_working_3-way'!V83+SQRT('OddsRatio_working_3-way'!W83)&gt;0,0,PI()),ACOS('OddsRatio_working_3-way'!V83/(2*'OddsRatio_working_3-way'!X83)))</f>
        <v>0.2456352460792206</v>
      </c>
      <c r="Z83" s="11">
        <f>'OddsRatio_working_3-way'!X83^(1/3)*COS('OddsRatio_working_3-way'!Y83/3)</f>
        <v>0.52156955080312173</v>
      </c>
      <c r="AA83" s="11">
        <f>'OddsRatio_working_3-way'!X83^(1/3)*COS(('OddsRatio_working_3-way'!Y83+2*PI())/3)</f>
        <v>-0.29785150972818586</v>
      </c>
      <c r="AB83" s="11">
        <f>'OddsRatio_working_3-way'!X83^(1/3)*COS(('OddsRatio_working_3-way'!Y83+4*PI())/3)</f>
        <v>-0.22371804107493581</v>
      </c>
      <c r="AC83" s="11">
        <f>'OddsRatio_working_3-way'!X83^(1/3)*SIN('OddsRatio_working_3-way'!Y83/3)</f>
        <v>4.2800978082914498E-2</v>
      </c>
      <c r="AD83" s="11">
        <f>'OddsRatio_working_3-way'!X83^(1/3)*SIN(('OddsRatio_working_3-way'!Y83+2*PI())/3)</f>
        <v>0.43029199179448452</v>
      </c>
      <c r="AE83" s="11">
        <f>'OddsRatio_working_3-way'!X83^(1/3)*SIN(('OddsRatio_working_3-way'!Y83+4*PI())/3)</f>
        <v>-0.47309296987739907</v>
      </c>
      <c r="AF83" s="11">
        <f>-'OddsRatio_working_3-way'!U83/(3*'OddsRatio_working_3-way'!X83^(1/3))*COS(('OddsRatio_working_3-way'!Y83)/3)</f>
        <v>0.52156955080312173</v>
      </c>
      <c r="AG83" s="11">
        <f>-'OddsRatio_working_3-way'!U83/(3*'OddsRatio_working_3-way'!X83^(1/3))*COS(('OddsRatio_working_3-way'!Y83+2*PI())/3)</f>
        <v>-0.29785150972818586</v>
      </c>
      <c r="AH83" s="11">
        <f>-'OddsRatio_working_3-way'!U83/(3*'OddsRatio_working_3-way'!X83^(1/3))*COS(('OddsRatio_working_3-way'!Y83+4*PI())/3)</f>
        <v>-0.22371804107493581</v>
      </c>
      <c r="AI83" s="11">
        <f>'OddsRatio_working_3-way'!U83/(3*'OddsRatio_working_3-way'!X83^(1/3))*SIN(('OddsRatio_working_3-way'!Y83)/3)</f>
        <v>-4.2800978082914498E-2</v>
      </c>
      <c r="AJ83" s="11">
        <f>'OddsRatio_working_3-way'!U83/(3*'OddsRatio_working_3-way'!X83^(1/3))*SIN(('OddsRatio_working_3-way'!Y83+2*PI())/3)</f>
        <v>-0.43029199179448452</v>
      </c>
      <c r="AK83" s="11">
        <f>'OddsRatio_working_3-way'!U83/(3*'OddsRatio_working_3-way'!X83^(1/3))*SIN(('OddsRatio_working_3-way'!Y83+4*PI())/3)</f>
        <v>0.47309296987739907</v>
      </c>
      <c r="AL83" s="11">
        <f>'OddsRatio_working_3-way'!Z83+'OddsRatio_working_3-way'!AF83</f>
        <v>1.0431391016062435</v>
      </c>
      <c r="AM83" s="11">
        <f>'OddsRatio_working_3-way'!AA83+'OddsRatio_working_3-way'!AG83</f>
        <v>-0.59570301945637172</v>
      </c>
      <c r="AN83" s="11">
        <f>'OddsRatio_working_3-way'!AB83+'OddsRatio_working_3-way'!AH83</f>
        <v>-0.44743608214987163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1.0431391016062435</v>
      </c>
      <c r="AS83" s="11">
        <f>IF(('OddsRatio_working_3-way'!X83=0),IF(Q83&gt;0,-Q83^(1/3),(-Q83)^(1/3)),'OddsRatio_working_3-way'!AM83-'OddsRatio_working_3-way'!R83/3)</f>
        <v>-0.59570301945637172</v>
      </c>
      <c r="AT83" s="11">
        <f>IF(('OddsRatio_working_3-way'!X83=0),IF(Q83&gt;0,-Q83^(1/3),(-Q83)^(1/3)),'OddsRatio_working_3-way'!AN83-'OddsRatio_working_3-way'!R83/3)</f>
        <v>-0.44743608214987163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1.93</v>
      </c>
      <c r="B84" s="4">
        <f>IF('True_Odds_Calculator_3-way'!B83="","",'True_Odds_Calculator_3-way'!B83)</f>
        <v>3.36</v>
      </c>
      <c r="C84" s="4">
        <f>IF('True_Odds_Calculator_3-way'!C83="","",'True_Odds_Calculator_3-way'!C83)</f>
        <v>4.3099999999999996</v>
      </c>
      <c r="D84" s="9">
        <f t="shared" si="26"/>
        <v>0.49919256550804991</v>
      </c>
      <c r="E84" s="9">
        <f t="shared" si="27"/>
        <v>0.28202033824078576</v>
      </c>
      <c r="F84" s="9">
        <f t="shared" si="28"/>
        <v>0.21878709625116424</v>
      </c>
      <c r="G84" s="9">
        <f t="shared" si="29"/>
        <v>1.0787472709759256</v>
      </c>
      <c r="H84" s="9">
        <f t="shared" si="30"/>
        <v>2.0032349620076104</v>
      </c>
      <c r="I84" s="9">
        <f t="shared" si="31"/>
        <v>3.5458435595031852</v>
      </c>
      <c r="J84" s="9">
        <f t="shared" si="32"/>
        <v>4.5706534669303132</v>
      </c>
      <c r="K84" s="11">
        <f t="shared" si="33"/>
        <v>0.5181347150259068</v>
      </c>
      <c r="L84" s="11">
        <f t="shared" si="34"/>
        <v>0.29761904761904762</v>
      </c>
      <c r="M84" s="11">
        <f t="shared" si="35"/>
        <v>0.23201856148491881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-0.25992562010438247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0.23614028278442883</v>
      </c>
      <c r="Q84" s="11">
        <f>2*'OddsRatio_working_3-way'!K84*'OddsRatio_working_3-way'!L84*'OddsRatio_working_3-way'!M84</f>
        <v>7.1557661449826934E-2</v>
      </c>
      <c r="R84" s="11">
        <f t="shared" si="36"/>
        <v>0</v>
      </c>
      <c r="S84" s="11">
        <f t="shared" si="37"/>
        <v>-0.90849175502437285</v>
      </c>
      <c r="T84" s="11">
        <f t="shared" si="38"/>
        <v>-0.27530053182556757</v>
      </c>
      <c r="U84" s="11">
        <f>'OddsRatio_working_3-way'!S84-'OddsRatio_working_3-way'!R84^2/3</f>
        <v>-0.90849175502437285</v>
      </c>
      <c r="V84" s="11">
        <f>'OddsRatio_working_3-way'!S84*'OddsRatio_working_3-way'!R84/3-2*'OddsRatio_working_3-way'!R84^3/27-'OddsRatio_working_3-way'!T84</f>
        <v>0.27530053182556757</v>
      </c>
      <c r="W84" s="11">
        <f>'OddsRatio_working_3-way'!V84^2+4*'OddsRatio_working_3-way'!U84^3/27</f>
        <v>-3.5295583663674357E-2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0.16664780713162317</v>
      </c>
      <c r="Y84" s="11">
        <f>IF('OddsRatio_working_3-way'!W84&gt;=0,IF('OddsRatio_working_3-way'!V84+SQRT('OddsRatio_working_3-way'!W84)&gt;0,0,PI()),ACOS('OddsRatio_working_3-way'!V84/(2*'OddsRatio_working_3-way'!X84)))</f>
        <v>0.59883109775340615</v>
      </c>
      <c r="Z84" s="11">
        <f>'OddsRatio_working_3-way'!X84^(1/3)*COS('OddsRatio_working_3-way'!Y84/3)</f>
        <v>0.53937363548796291</v>
      </c>
      <c r="AA84" s="11">
        <f>'OddsRatio_working_3-way'!X84^(1/3)*COS(('OddsRatio_working_3-way'!Y84+2*PI())/3)</f>
        <v>-0.36418549372130321</v>
      </c>
      <c r="AB84" s="11">
        <f>'OddsRatio_working_3-way'!X84^(1/3)*COS(('OddsRatio_working_3-way'!Y84+4*PI())/3)</f>
        <v>-0.17518814176665959</v>
      </c>
      <c r="AC84" s="11">
        <f>'OddsRatio_working_3-way'!X84^(1/3)*SIN('OddsRatio_working_3-way'!Y84/3)</f>
        <v>0.10911767202713994</v>
      </c>
      <c r="AD84" s="11">
        <f>'OddsRatio_working_3-way'!X84^(1/3)*SIN(('OddsRatio_working_3-way'!Y84+2*PI())/3)</f>
        <v>0.41255243445057377</v>
      </c>
      <c r="AE84" s="11">
        <f>'OddsRatio_working_3-way'!X84^(1/3)*SIN(('OddsRatio_working_3-way'!Y84+4*PI())/3)</f>
        <v>-0.52167010647771361</v>
      </c>
      <c r="AF84" s="11">
        <f>-'OddsRatio_working_3-way'!U84/(3*'OddsRatio_working_3-way'!X84^(1/3))*COS(('OddsRatio_working_3-way'!Y84)/3)</f>
        <v>0.5393736354879628</v>
      </c>
      <c r="AG84" s="11">
        <f>-'OddsRatio_working_3-way'!U84/(3*'OddsRatio_working_3-way'!X84^(1/3))*COS(('OddsRatio_working_3-way'!Y84+2*PI())/3)</f>
        <v>-0.3641854937213031</v>
      </c>
      <c r="AH84" s="11">
        <f>-'OddsRatio_working_3-way'!U84/(3*'OddsRatio_working_3-way'!X84^(1/3))*COS(('OddsRatio_working_3-way'!Y84+4*PI())/3)</f>
        <v>-0.17518814176665956</v>
      </c>
      <c r="AI84" s="11">
        <f>'OddsRatio_working_3-way'!U84/(3*'OddsRatio_working_3-way'!X84^(1/3))*SIN(('OddsRatio_working_3-way'!Y84)/3)</f>
        <v>-0.10911767202713993</v>
      </c>
      <c r="AJ84" s="11">
        <f>'OddsRatio_working_3-way'!U84/(3*'OddsRatio_working_3-way'!X84^(1/3))*SIN(('OddsRatio_working_3-way'!Y84+2*PI())/3)</f>
        <v>-0.41255243445057371</v>
      </c>
      <c r="AK84" s="11">
        <f>'OddsRatio_working_3-way'!U84/(3*'OddsRatio_working_3-way'!X84^(1/3))*SIN(('OddsRatio_working_3-way'!Y84+4*PI())/3)</f>
        <v>0.5216701064777135</v>
      </c>
      <c r="AL84" s="11">
        <f>'OddsRatio_working_3-way'!Z84+'OddsRatio_working_3-way'!AF84</f>
        <v>1.0787472709759256</v>
      </c>
      <c r="AM84" s="11">
        <f>'OddsRatio_working_3-way'!AA84+'OddsRatio_working_3-way'!AG84</f>
        <v>-0.72837098744260631</v>
      </c>
      <c r="AN84" s="11">
        <f>'OddsRatio_working_3-way'!AB84+'OddsRatio_working_3-way'!AH84</f>
        <v>-0.35037628353331918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1.0787472709759256</v>
      </c>
      <c r="AS84" s="11">
        <f>IF(('OddsRatio_working_3-way'!X84=0),IF(Q84&gt;0,-Q84^(1/3),(-Q84)^(1/3)),'OddsRatio_working_3-way'!AM84-'OddsRatio_working_3-way'!R84/3)</f>
        <v>-0.72837098744260631</v>
      </c>
      <c r="AT84" s="11">
        <f>IF(('OddsRatio_working_3-way'!X84=0),IF(Q84&gt;0,-Q84^(1/3),(-Q84)^(1/3)),'OddsRatio_working_3-way'!AN84-'OddsRatio_working_3-way'!R84/3)</f>
        <v>-0.35037628353331918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2.09</v>
      </c>
      <c r="B85" s="4">
        <f>IF('True_Odds_Calculator_3-way'!B84="","",'True_Odds_Calculator_3-way'!B84)</f>
        <v>3.26</v>
      </c>
      <c r="C85" s="4">
        <f>IF('True_Odds_Calculator_3-way'!C84="","",'True_Odds_Calculator_3-way'!C84)</f>
        <v>3.62</v>
      </c>
      <c r="D85" s="9">
        <f t="shared" si="26"/>
        <v>0.45505521258227222</v>
      </c>
      <c r="E85" s="9">
        <f t="shared" si="27"/>
        <v>0.28711181591806401</v>
      </c>
      <c r="F85" s="9">
        <f t="shared" si="28"/>
        <v>0.25783297149966394</v>
      </c>
      <c r="G85" s="9">
        <f t="shared" si="29"/>
        <v>1.0986564540548083</v>
      </c>
      <c r="H85" s="9">
        <f t="shared" si="30"/>
        <v>2.1975355349197407</v>
      </c>
      <c r="I85" s="9">
        <f t="shared" si="31"/>
        <v>3.4829635861638661</v>
      </c>
      <c r="J85" s="9">
        <f t="shared" si="32"/>
        <v>3.8784799096235969</v>
      </c>
      <c r="K85" s="11">
        <f t="shared" si="33"/>
        <v>0.47846889952153115</v>
      </c>
      <c r="L85" s="11">
        <f t="shared" si="34"/>
        <v>0.30674846625766872</v>
      </c>
      <c r="M85" s="11">
        <f t="shared" si="35"/>
        <v>0.27624309392265195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-0.26167592720681887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0.24204820951628148</v>
      </c>
      <c r="Q85" s="11">
        <f>2*'OddsRatio_working_3-way'!K85*'OddsRatio_working_3-way'!L85*'OddsRatio_working_3-way'!M85</f>
        <v>8.1088177392389105E-2</v>
      </c>
      <c r="R85" s="11">
        <f t="shared" si="36"/>
        <v>0</v>
      </c>
      <c r="S85" s="11">
        <f t="shared" si="37"/>
        <v>-0.92499226849008398</v>
      </c>
      <c r="T85" s="11">
        <f t="shared" si="38"/>
        <v>-0.30988015694810184</v>
      </c>
      <c r="U85" s="11">
        <f>'OddsRatio_working_3-way'!S85-'OddsRatio_working_3-way'!R85^2/3</f>
        <v>-0.92499226849008398</v>
      </c>
      <c r="V85" s="11">
        <f>'OddsRatio_working_3-way'!S85*'OddsRatio_working_3-way'!R85/3-2*'OddsRatio_working_3-way'!R85^3/27-'OddsRatio_working_3-way'!T85</f>
        <v>0.30988015694810184</v>
      </c>
      <c r="W85" s="11">
        <f>'OddsRatio_working_3-way'!V85^2+4*'OddsRatio_working_3-way'!U85^3/27</f>
        <v>-2.1223663047799476E-2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0.17120848016232995</v>
      </c>
      <c r="Y85" s="11">
        <f>IF('OddsRatio_working_3-way'!W85&gt;=0,IF('OddsRatio_working_3-way'!V85+SQRT('OddsRatio_working_3-way'!W85)&gt;0,0,PI()),ACOS('OddsRatio_working_3-way'!V85/(2*'OddsRatio_working_3-way'!X85)))</f>
        <v>0.43946597636391349</v>
      </c>
      <c r="Z85" s="11">
        <f>'OddsRatio_working_3-way'!X85^(1/3)*COS('OddsRatio_working_3-way'!Y85/3)</f>
        <v>0.54932822702740425</v>
      </c>
      <c r="AA85" s="11">
        <f>'OddsRatio_working_3-way'!X85^(1/3)*COS(('OddsRatio_working_3-way'!Y85+2*PI())/3)</f>
        <v>-0.34485628804703283</v>
      </c>
      <c r="AB85" s="11">
        <f>'OddsRatio_working_3-way'!X85^(1/3)*COS(('OddsRatio_working_3-way'!Y85+4*PI())/3)</f>
        <v>-0.20447193898037147</v>
      </c>
      <c r="AC85" s="11">
        <f>'OddsRatio_working_3-way'!X85^(1/3)*SIN('OddsRatio_working_3-way'!Y85/3)</f>
        <v>8.1050941723647352E-2</v>
      </c>
      <c r="AD85" s="11">
        <f>'OddsRatio_working_3-way'!X85^(1/3)*SIN(('OddsRatio_working_3-way'!Y85+2*PI())/3)</f>
        <v>0.43520672875977379</v>
      </c>
      <c r="AE85" s="11">
        <f>'OddsRatio_working_3-way'!X85^(1/3)*SIN(('OddsRatio_working_3-way'!Y85+4*PI())/3)</f>
        <v>-0.51625767048342108</v>
      </c>
      <c r="AF85" s="11">
        <f>-'OddsRatio_working_3-way'!U85/(3*'OddsRatio_working_3-way'!X85^(1/3))*COS(('OddsRatio_working_3-way'!Y85)/3)</f>
        <v>0.54932822702740403</v>
      </c>
      <c r="AG85" s="11">
        <f>-'OddsRatio_working_3-way'!U85/(3*'OddsRatio_working_3-way'!X85^(1/3))*COS(('OddsRatio_working_3-way'!Y85+2*PI())/3)</f>
        <v>-0.34485628804703272</v>
      </c>
      <c r="AH85" s="11">
        <f>-'OddsRatio_working_3-way'!U85/(3*'OddsRatio_working_3-way'!X85^(1/3))*COS(('OddsRatio_working_3-way'!Y85+4*PI())/3)</f>
        <v>-0.20447193898037139</v>
      </c>
      <c r="AI85" s="11">
        <f>'OddsRatio_working_3-way'!U85/(3*'OddsRatio_working_3-way'!X85^(1/3))*SIN(('OddsRatio_working_3-way'!Y85)/3)</f>
        <v>-8.1050941723647324E-2</v>
      </c>
      <c r="AJ85" s="11">
        <f>'OddsRatio_working_3-way'!U85/(3*'OddsRatio_working_3-way'!X85^(1/3))*SIN(('OddsRatio_working_3-way'!Y85+2*PI())/3)</f>
        <v>-0.43520672875977362</v>
      </c>
      <c r="AK85" s="11">
        <f>'OddsRatio_working_3-way'!U85/(3*'OddsRatio_working_3-way'!X85^(1/3))*SIN(('OddsRatio_working_3-way'!Y85+4*PI())/3)</f>
        <v>0.51625767048342097</v>
      </c>
      <c r="AL85" s="11">
        <f>'OddsRatio_working_3-way'!Z85+'OddsRatio_working_3-way'!AF85</f>
        <v>1.0986564540548083</v>
      </c>
      <c r="AM85" s="11">
        <f>'OddsRatio_working_3-way'!AA85+'OddsRatio_working_3-way'!AG85</f>
        <v>-0.68971257609406555</v>
      </c>
      <c r="AN85" s="11">
        <f>'OddsRatio_working_3-way'!AB85+'OddsRatio_working_3-way'!AH85</f>
        <v>-0.40894387796074283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1.0986564540548083</v>
      </c>
      <c r="AS85" s="11">
        <f>IF(('OddsRatio_working_3-way'!X85=0),IF(Q85&gt;0,-Q85^(1/3),(-Q85)^(1/3)),'OddsRatio_working_3-way'!AM85-'OddsRatio_working_3-way'!R85/3)</f>
        <v>-0.68971257609406555</v>
      </c>
      <c r="AT85" s="11">
        <f>IF(('OddsRatio_working_3-way'!X85=0),IF(Q85&gt;0,-Q85^(1/3),(-Q85)^(1/3)),'OddsRatio_working_3-way'!AN85-'OddsRatio_working_3-way'!R85/3)</f>
        <v>-0.40894387796074283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1.49</v>
      </c>
      <c r="B86" s="4">
        <f>IF('True_Odds_Calculator_3-way'!B85="","",'True_Odds_Calculator_3-way'!B85)</f>
        <v>4.62</v>
      </c>
      <c r="C86" s="4">
        <f>IF('True_Odds_Calculator_3-way'!C85="","",'True_Odds_Calculator_3-way'!C85)</f>
        <v>6.36</v>
      </c>
      <c r="D86" s="9">
        <f t="shared" si="26"/>
        <v>0.65176513018605808</v>
      </c>
      <c r="E86" s="9">
        <f t="shared" si="27"/>
        <v>0.20213287234523894</v>
      </c>
      <c r="F86" s="9">
        <f t="shared" si="28"/>
        <v>0.14610199746870292</v>
      </c>
      <c r="G86" s="9">
        <f t="shared" si="29"/>
        <v>1.0903980204965515</v>
      </c>
      <c r="H86" s="9">
        <f t="shared" si="30"/>
        <v>1.5342950300433102</v>
      </c>
      <c r="I86" s="9">
        <f t="shared" si="31"/>
        <v>4.9472408341975163</v>
      </c>
      <c r="J86" s="9">
        <f t="shared" si="32"/>
        <v>6.8445333898615175</v>
      </c>
      <c r="K86" s="11">
        <f t="shared" si="33"/>
        <v>0.67114093959731547</v>
      </c>
      <c r="L86" s="11">
        <f t="shared" si="34"/>
        <v>0.21645021645021645</v>
      </c>
      <c r="M86" s="11">
        <f t="shared" si="35"/>
        <v>0.15723270440251572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-0.2171621239621746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0.21630403420956795</v>
      </c>
      <c r="Q86" s="11">
        <f>2*'OddsRatio_working_3-way'!K86*'OddsRatio_working_3-way'!L86*'OddsRatio_working_3-way'!M86</f>
        <v>4.5681950202654267E-2</v>
      </c>
      <c r="R86" s="11">
        <f t="shared" si="36"/>
        <v>0</v>
      </c>
      <c r="S86" s="11">
        <f t="shared" si="37"/>
        <v>-0.99604862147712225</v>
      </c>
      <c r="T86" s="11">
        <f t="shared" si="38"/>
        <v>-0.21035873737637217</v>
      </c>
      <c r="U86" s="11">
        <f>'OddsRatio_working_3-way'!S86-'OddsRatio_working_3-way'!R86^2/3</f>
        <v>-0.99604862147712225</v>
      </c>
      <c r="V86" s="11">
        <f>'OddsRatio_working_3-way'!S86*'OddsRatio_working_3-way'!R86/3-2*'OddsRatio_working_3-way'!R86^3/27-'OddsRatio_working_3-way'!T86</f>
        <v>0.21035873737637217</v>
      </c>
      <c r="W86" s="11">
        <f>'OddsRatio_working_3-way'!V86^2+4*'OddsRatio_working_3-way'!U86^3/27</f>
        <v>-0.10214811167069807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0.19131055254564475</v>
      </c>
      <c r="Y86" s="11">
        <f>IF('OddsRatio_working_3-way'!W86&gt;=0,IF('OddsRatio_working_3-way'!V86+SQRT('OddsRatio_working_3-way'!W86)&gt;0,0,PI()),ACOS('OddsRatio_working_3-way'!V86/(2*'OddsRatio_working_3-way'!X86)))</f>
        <v>0.98869140023457591</v>
      </c>
      <c r="Z86" s="11">
        <f>'OddsRatio_working_3-way'!X86^(1/3)*COS('OddsRatio_working_3-way'!Y86/3)</f>
        <v>0.54519901024827577</v>
      </c>
      <c r="AA86" s="11">
        <f>'OddsRatio_working_3-way'!X86^(1/3)*COS(('OddsRatio_working_3-way'!Y86+2*PI())/3)</f>
        <v>-0.43409465919232021</v>
      </c>
      <c r="AB86" s="11">
        <f>'OddsRatio_working_3-way'!X86^(1/3)*COS(('OddsRatio_working_3-way'!Y86+4*PI())/3)</f>
        <v>-0.11110435105595551</v>
      </c>
      <c r="AC86" s="11">
        <f>'OddsRatio_working_3-way'!X86^(1/3)*SIN('OddsRatio_working_3-way'!Y86/3)</f>
        <v>0.18647854134817038</v>
      </c>
      <c r="AD86" s="11">
        <f>'OddsRatio_working_3-way'!X86^(1/3)*SIN(('OddsRatio_working_3-way'!Y86+2*PI())/3)</f>
        <v>0.37891692231905427</v>
      </c>
      <c r="AE86" s="11">
        <f>'OddsRatio_working_3-way'!X86^(1/3)*SIN(('OddsRatio_working_3-way'!Y86+4*PI())/3)</f>
        <v>-0.56539546366722448</v>
      </c>
      <c r="AF86" s="11">
        <f>-'OddsRatio_working_3-way'!U86/(3*'OddsRatio_working_3-way'!X86^(1/3))*COS(('OddsRatio_working_3-way'!Y86)/3)</f>
        <v>0.54519901024827566</v>
      </c>
      <c r="AG86" s="11">
        <f>-'OddsRatio_working_3-way'!U86/(3*'OddsRatio_working_3-way'!X86^(1/3))*COS(('OddsRatio_working_3-way'!Y86+2*PI())/3)</f>
        <v>-0.4340946591923201</v>
      </c>
      <c r="AH86" s="11">
        <f>-'OddsRatio_working_3-way'!U86/(3*'OddsRatio_working_3-way'!X86^(1/3))*COS(('OddsRatio_working_3-way'!Y86+4*PI())/3)</f>
        <v>-0.11110435105595549</v>
      </c>
      <c r="AI86" s="11">
        <f>'OddsRatio_working_3-way'!U86/(3*'OddsRatio_working_3-way'!X86^(1/3))*SIN(('OddsRatio_working_3-way'!Y86)/3)</f>
        <v>-0.18647854134817035</v>
      </c>
      <c r="AJ86" s="11">
        <f>'OddsRatio_working_3-way'!U86/(3*'OddsRatio_working_3-way'!X86^(1/3))*SIN(('OddsRatio_working_3-way'!Y86+2*PI())/3)</f>
        <v>-0.37891692231905422</v>
      </c>
      <c r="AK86" s="11">
        <f>'OddsRatio_working_3-way'!U86/(3*'OddsRatio_working_3-way'!X86^(1/3))*SIN(('OddsRatio_working_3-way'!Y86+4*PI())/3)</f>
        <v>0.56539546366722437</v>
      </c>
      <c r="AL86" s="11">
        <f>'OddsRatio_working_3-way'!Z86+'OddsRatio_working_3-way'!AF86</f>
        <v>1.0903980204965515</v>
      </c>
      <c r="AM86" s="11">
        <f>'OddsRatio_working_3-way'!AA86+'OddsRatio_working_3-way'!AG86</f>
        <v>-0.86818931838464031</v>
      </c>
      <c r="AN86" s="11">
        <f>'OddsRatio_working_3-way'!AB86+'OddsRatio_working_3-way'!AH86</f>
        <v>-0.22220870211191102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1.0903980204965515</v>
      </c>
      <c r="AS86" s="11">
        <f>IF(('OddsRatio_working_3-way'!X86=0),IF(Q86&gt;0,-Q86^(1/3),(-Q86)^(1/3)),'OddsRatio_working_3-way'!AM86-'OddsRatio_working_3-way'!R86/3)</f>
        <v>-0.86818931838464031</v>
      </c>
      <c r="AT86" s="11">
        <f>IF(('OddsRatio_working_3-way'!X86=0),IF(Q86&gt;0,-Q86^(1/3),(-Q86)^(1/3)),'OddsRatio_working_3-way'!AN86-'OddsRatio_working_3-way'!R86/3)</f>
        <v>-0.22220870211191102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2.6</v>
      </c>
      <c r="B87" s="4">
        <f>IF('True_Odds_Calculator_3-way'!B86="","",'True_Odds_Calculator_3-way'!B86)</f>
        <v>3.3</v>
      </c>
      <c r="C87" s="4">
        <f>IF('True_Odds_Calculator_3-way'!C86="","",'True_Odds_Calculator_3-way'!C86)</f>
        <v>2.9</v>
      </c>
      <c r="D87" s="9">
        <f t="shared" si="26"/>
        <v>0.37318724692755201</v>
      </c>
      <c r="E87" s="9">
        <f t="shared" si="27"/>
        <v>0.29287261892820843</v>
      </c>
      <c r="F87" s="9">
        <f t="shared" si="28"/>
        <v>0.33394013414423951</v>
      </c>
      <c r="G87" s="9">
        <f t="shared" si="29"/>
        <v>1.049762482227409</v>
      </c>
      <c r="H87" s="9">
        <f t="shared" si="30"/>
        <v>2.6796199715638545</v>
      </c>
      <c r="I87" s="9">
        <f t="shared" si="31"/>
        <v>3.4144537091230402</v>
      </c>
      <c r="J87" s="9">
        <f t="shared" si="32"/>
        <v>2.9945487162320772</v>
      </c>
      <c r="K87" s="11">
        <f t="shared" si="33"/>
        <v>0.38461538461538458</v>
      </c>
      <c r="L87" s="11">
        <f t="shared" si="34"/>
        <v>0.30303030303030304</v>
      </c>
      <c r="M87" s="11">
        <f t="shared" si="35"/>
        <v>0.34482758620689657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-0.28100634997186724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0.23310023310023306</v>
      </c>
      <c r="Q87" s="11">
        <f>2*'OddsRatio_working_3-way'!K87*'OddsRatio_working_3-way'!L87*'OddsRatio_working_3-way'!M87</f>
        <v>8.0379390724218305E-2</v>
      </c>
      <c r="R87" s="11">
        <f t="shared" si="36"/>
        <v>0</v>
      </c>
      <c r="S87" s="11">
        <f t="shared" si="37"/>
        <v>-0.82951945080091516</v>
      </c>
      <c r="T87" s="11">
        <f t="shared" si="38"/>
        <v>-0.28604118993135008</v>
      </c>
      <c r="U87" s="11">
        <f>'OddsRatio_working_3-way'!S87-'OddsRatio_working_3-way'!R87^2/3</f>
        <v>-0.82951945080091516</v>
      </c>
      <c r="V87" s="11">
        <f>'OddsRatio_working_3-way'!S87*'OddsRatio_working_3-way'!R87/3-2*'OddsRatio_working_3-way'!R87^3/27-'OddsRatio_working_3-way'!T87</f>
        <v>0.28604118993135008</v>
      </c>
      <c r="W87" s="11">
        <f>'OddsRatio_working_3-way'!V87^2+4*'OddsRatio_working_3-way'!U87^3/27</f>
        <v>-2.7425745321144612E-3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0.14539784804928954</v>
      </c>
      <c r="Y87" s="11">
        <f>IF('OddsRatio_working_3-way'!W87&gt;=0,IF('OddsRatio_working_3-way'!V87+SQRT('OddsRatio_working_3-way'!W87)&gt;0,0,PI()),ACOS('OddsRatio_working_3-way'!V87/(2*'OddsRatio_working_3-way'!X87)))</f>
        <v>0.18107864067175483</v>
      </c>
      <c r="Z87" s="11">
        <f>'OddsRatio_working_3-way'!X87^(1/3)*COS('OddsRatio_working_3-way'!Y87/3)</f>
        <v>0.52488124111370438</v>
      </c>
      <c r="AA87" s="11">
        <f>'OddsRatio_working_3-way'!X87^(1/3)*COS(('OddsRatio_working_3-way'!Y87+2*PI())/3)</f>
        <v>-0.2899110545802126</v>
      </c>
      <c r="AB87" s="11">
        <f>'OddsRatio_working_3-way'!X87^(1/3)*COS(('OddsRatio_working_3-way'!Y87+4*PI())/3)</f>
        <v>-0.23497018653349183</v>
      </c>
      <c r="AC87" s="11">
        <f>'OddsRatio_working_3-way'!X87^(1/3)*SIN('OddsRatio_working_3-way'!Y87/3)</f>
        <v>3.1720124956285935E-2</v>
      </c>
      <c r="AD87" s="11">
        <f>'OddsRatio_working_3-way'!X87^(1/3)*SIN(('OddsRatio_working_3-way'!Y87+2*PI())/3)</f>
        <v>0.43870042629623013</v>
      </c>
      <c r="AE87" s="11">
        <f>'OddsRatio_working_3-way'!X87^(1/3)*SIN(('OddsRatio_working_3-way'!Y87+4*PI())/3)</f>
        <v>-0.47042055125251608</v>
      </c>
      <c r="AF87" s="11">
        <f>-'OddsRatio_working_3-way'!U87/(3*'OddsRatio_working_3-way'!X87^(1/3))*COS(('OddsRatio_working_3-way'!Y87)/3)</f>
        <v>0.52488124111370449</v>
      </c>
      <c r="AG87" s="11">
        <f>-'OddsRatio_working_3-way'!U87/(3*'OddsRatio_working_3-way'!X87^(1/3))*COS(('OddsRatio_working_3-way'!Y87+2*PI())/3)</f>
        <v>-0.28991105458021266</v>
      </c>
      <c r="AH87" s="11">
        <f>-'OddsRatio_working_3-way'!U87/(3*'OddsRatio_working_3-way'!X87^(1/3))*COS(('OddsRatio_working_3-way'!Y87+4*PI())/3)</f>
        <v>-0.23497018653349189</v>
      </c>
      <c r="AI87" s="11">
        <f>'OddsRatio_working_3-way'!U87/(3*'OddsRatio_working_3-way'!X87^(1/3))*SIN(('OddsRatio_working_3-way'!Y87)/3)</f>
        <v>-3.1720124956285942E-2</v>
      </c>
      <c r="AJ87" s="11">
        <f>'OddsRatio_working_3-way'!U87/(3*'OddsRatio_working_3-way'!X87^(1/3))*SIN(('OddsRatio_working_3-way'!Y87+2*PI())/3)</f>
        <v>-0.43870042629623024</v>
      </c>
      <c r="AK87" s="11">
        <f>'OddsRatio_working_3-way'!U87/(3*'OddsRatio_working_3-way'!X87^(1/3))*SIN(('OddsRatio_working_3-way'!Y87+4*PI())/3)</f>
        <v>0.47042055125251619</v>
      </c>
      <c r="AL87" s="11">
        <f>'OddsRatio_working_3-way'!Z87+'OddsRatio_working_3-way'!AF87</f>
        <v>1.049762482227409</v>
      </c>
      <c r="AM87" s="11">
        <f>'OddsRatio_working_3-way'!AA87+'OddsRatio_working_3-way'!AG87</f>
        <v>-0.5798221091604252</v>
      </c>
      <c r="AN87" s="11">
        <f>'OddsRatio_working_3-way'!AB87+'OddsRatio_working_3-way'!AH87</f>
        <v>-0.46994037306698372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1.049762482227409</v>
      </c>
      <c r="AS87" s="11">
        <f>IF(('OddsRatio_working_3-way'!X87=0),IF(Q87&gt;0,-Q87^(1/3),(-Q87)^(1/3)),'OddsRatio_working_3-way'!AM87-'OddsRatio_working_3-way'!R87/3)</f>
        <v>-0.5798221091604252</v>
      </c>
      <c r="AT87" s="11">
        <f>IF(('OddsRatio_working_3-way'!X87=0),IF(Q87&gt;0,-Q87^(1/3),(-Q87)^(1/3)),'OddsRatio_working_3-way'!AN87-'OddsRatio_working_3-way'!R87/3)</f>
        <v>-0.46994037306698372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2.46</v>
      </c>
      <c r="B88" s="4">
        <f>IF('True_Odds_Calculator_3-way'!B87="","",'True_Odds_Calculator_3-way'!B87)</f>
        <v>3.26</v>
      </c>
      <c r="C88" s="4">
        <f>IF('True_Odds_Calculator_3-way'!C87="","",'True_Odds_Calculator_3-way'!C87)</f>
        <v>3.25</v>
      </c>
      <c r="D88" s="9">
        <f t="shared" si="26"/>
        <v>0.39891228699389175</v>
      </c>
      <c r="E88" s="9">
        <f t="shared" si="27"/>
        <v>0.30007774239200374</v>
      </c>
      <c r="F88" s="9">
        <f t="shared" si="28"/>
        <v>0.30100997061410439</v>
      </c>
      <c r="G88" s="9">
        <f t="shared" si="29"/>
        <v>1.0320662622863417</v>
      </c>
      <c r="H88" s="9">
        <f t="shared" si="30"/>
        <v>2.5068167429380592</v>
      </c>
      <c r="I88" s="9">
        <f t="shared" si="31"/>
        <v>3.3324697527671328</v>
      </c>
      <c r="J88" s="9">
        <f t="shared" si="32"/>
        <v>3.322149090144269</v>
      </c>
      <c r="K88" s="11">
        <f t="shared" si="33"/>
        <v>0.4065040650406504</v>
      </c>
      <c r="L88" s="11">
        <f t="shared" si="34"/>
        <v>0.30674846625766872</v>
      </c>
      <c r="M88" s="11">
        <f t="shared" si="35"/>
        <v>0.30769230769230771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-0.28484443881720556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0.22905420182092331</v>
      </c>
      <c r="Q88" s="11">
        <f>2*'OddsRatio_working_3-way'!K88*'OddsRatio_working_3-way'!L88*'OddsRatio_working_3-way'!M88</f>
        <v>7.6735075986908999E-2</v>
      </c>
      <c r="R88" s="11">
        <f t="shared" si="36"/>
        <v>0</v>
      </c>
      <c r="S88" s="11">
        <f t="shared" si="37"/>
        <v>-0.80413787529801573</v>
      </c>
      <c r="T88" s="11">
        <f t="shared" si="38"/>
        <v>-0.26939292304791151</v>
      </c>
      <c r="U88" s="11">
        <f>'OddsRatio_working_3-way'!S88-'OddsRatio_working_3-way'!R88^2/3</f>
        <v>-0.80413787529801573</v>
      </c>
      <c r="V88" s="11">
        <f>'OddsRatio_working_3-way'!S88*'OddsRatio_working_3-way'!R88/3-2*'OddsRatio_working_3-way'!R88^3/27-'OddsRatio_working_3-way'!T88</f>
        <v>0.26939292304791151</v>
      </c>
      <c r="W88" s="11">
        <f>'OddsRatio_working_3-way'!V88^2+4*'OddsRatio_working_3-way'!U88^3/27</f>
        <v>-4.4623988264719944E-3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0.13877584967742942</v>
      </c>
      <c r="Y88" s="11">
        <f>IF('OddsRatio_working_3-way'!W88&gt;=0,IF('OddsRatio_working_3-way'!V88+SQRT('OddsRatio_working_3-way'!W88)&gt;0,0,PI()),ACOS('OddsRatio_working_3-way'!V88/(2*'OddsRatio_working_3-way'!X88)))</f>
        <v>0.2430665546033266</v>
      </c>
      <c r="Z88" s="11">
        <f>'OddsRatio_working_3-way'!X88^(1/3)*COS('OddsRatio_working_3-way'!Y88/3)</f>
        <v>0.51603313114317084</v>
      </c>
      <c r="AA88" s="11">
        <f>'OddsRatio_working_3-way'!X88^(1/3)*COS(('OddsRatio_working_3-way'!Y88+2*PI())/3)</f>
        <v>-0.29430464207662033</v>
      </c>
      <c r="AB88" s="11">
        <f>'OddsRatio_working_3-way'!X88^(1/3)*COS(('OddsRatio_working_3-way'!Y88+4*PI())/3)</f>
        <v>-0.22172848906655038</v>
      </c>
      <c r="AC88" s="11">
        <f>'OddsRatio_working_3-way'!X88^(1/3)*SIN('OddsRatio_working_3-way'!Y88/3)</f>
        <v>4.1901861477111335E-2</v>
      </c>
      <c r="AD88" s="11">
        <f>'OddsRatio_working_3-way'!X88^(1/3)*SIN(('OddsRatio_working_3-way'!Y88+2*PI())/3)</f>
        <v>0.42594687002585696</v>
      </c>
      <c r="AE88" s="11">
        <f>'OddsRatio_working_3-way'!X88^(1/3)*SIN(('OddsRatio_working_3-way'!Y88+4*PI())/3)</f>
        <v>-0.46784873150296835</v>
      </c>
      <c r="AF88" s="11">
        <f>-'OddsRatio_working_3-way'!U88/(3*'OddsRatio_working_3-way'!X88^(1/3))*COS(('OddsRatio_working_3-way'!Y88)/3)</f>
        <v>0.51603313114317084</v>
      </c>
      <c r="AG88" s="11">
        <f>-'OddsRatio_working_3-way'!U88/(3*'OddsRatio_working_3-way'!X88^(1/3))*COS(('OddsRatio_working_3-way'!Y88+2*PI())/3)</f>
        <v>-0.29430464207662033</v>
      </c>
      <c r="AH88" s="11">
        <f>-'OddsRatio_working_3-way'!U88/(3*'OddsRatio_working_3-way'!X88^(1/3))*COS(('OddsRatio_working_3-way'!Y88+4*PI())/3)</f>
        <v>-0.22172848906655038</v>
      </c>
      <c r="AI88" s="11">
        <f>'OddsRatio_working_3-way'!U88/(3*'OddsRatio_working_3-way'!X88^(1/3))*SIN(('OddsRatio_working_3-way'!Y88)/3)</f>
        <v>-4.1901861477111335E-2</v>
      </c>
      <c r="AJ88" s="11">
        <f>'OddsRatio_working_3-way'!U88/(3*'OddsRatio_working_3-way'!X88^(1/3))*SIN(('OddsRatio_working_3-way'!Y88+2*PI())/3)</f>
        <v>-0.42594687002585696</v>
      </c>
      <c r="AK88" s="11">
        <f>'OddsRatio_working_3-way'!U88/(3*'OddsRatio_working_3-way'!X88^(1/3))*SIN(('OddsRatio_working_3-way'!Y88+4*PI())/3)</f>
        <v>0.46784873150296835</v>
      </c>
      <c r="AL88" s="11">
        <f>'OddsRatio_working_3-way'!Z88+'OddsRatio_working_3-way'!AF88</f>
        <v>1.0320662622863417</v>
      </c>
      <c r="AM88" s="11">
        <f>'OddsRatio_working_3-way'!AA88+'OddsRatio_working_3-way'!AG88</f>
        <v>-0.58860928415324065</v>
      </c>
      <c r="AN88" s="11">
        <f>'OddsRatio_working_3-way'!AB88+'OddsRatio_working_3-way'!AH88</f>
        <v>-0.44345697813310075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1.0320662622863417</v>
      </c>
      <c r="AS88" s="11">
        <f>IF(('OddsRatio_working_3-way'!X88=0),IF(Q88&gt;0,-Q88^(1/3),(-Q88)^(1/3)),'OddsRatio_working_3-way'!AM88-'OddsRatio_working_3-way'!R88/3)</f>
        <v>-0.58860928415324065</v>
      </c>
      <c r="AT88" s="11">
        <f>IF(('OddsRatio_working_3-way'!X88=0),IF(Q88&gt;0,-Q88^(1/3),(-Q88)^(1/3)),'OddsRatio_working_3-way'!AN88-'OddsRatio_working_3-way'!R88/3)</f>
        <v>-0.44345697813310075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1.87</v>
      </c>
      <c r="B89" s="4">
        <f>IF('True_Odds_Calculator_3-way'!B88="","",'True_Odds_Calculator_3-way'!B88)</f>
        <v>3.7</v>
      </c>
      <c r="C89" s="4">
        <f>IF('True_Odds_Calculator_3-way'!C88="","",'True_Odds_Calculator_3-way'!C88)</f>
        <v>4.5</v>
      </c>
      <c r="D89" s="9">
        <f t="shared" si="26"/>
        <v>0.5237206195211892</v>
      </c>
      <c r="E89" s="9">
        <f t="shared" si="27"/>
        <v>0.26162105185429241</v>
      </c>
      <c r="F89" s="9">
        <f t="shared" si="28"/>
        <v>0.21465832862451836</v>
      </c>
      <c r="G89" s="9">
        <f t="shared" si="29"/>
        <v>1.0453045829458669</v>
      </c>
      <c r="H89" s="9">
        <f t="shared" si="30"/>
        <v>1.9094149871629047</v>
      </c>
      <c r="I89" s="9">
        <f t="shared" si="31"/>
        <v>3.8223223739538414</v>
      </c>
      <c r="J89" s="9">
        <f t="shared" si="32"/>
        <v>4.6585660403105349</v>
      </c>
      <c r="K89" s="11">
        <f t="shared" si="33"/>
        <v>0.53475935828876997</v>
      </c>
      <c r="L89" s="11">
        <f t="shared" si="34"/>
        <v>0.27027027027027023</v>
      </c>
      <c r="M89" s="11">
        <f t="shared" si="35"/>
        <v>0.22222222222222221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-0.26405549934961703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0.22707199177787407</v>
      </c>
      <c r="Q89" s="11">
        <f>2*'OddsRatio_working_3-way'!K89*'OddsRatio_working_3-way'!L89*'OddsRatio_working_3-way'!M89</f>
        <v>6.4235358353005395E-2</v>
      </c>
      <c r="R89" s="11">
        <f t="shared" si="36"/>
        <v>0</v>
      </c>
      <c r="S89" s="11">
        <f t="shared" si="37"/>
        <v>-0.85994040017028495</v>
      </c>
      <c r="T89" s="11">
        <f t="shared" si="38"/>
        <v>-0.24326461108070294</v>
      </c>
      <c r="U89" s="11">
        <f>'OddsRatio_working_3-way'!S89-'OddsRatio_working_3-way'!R89^2/3</f>
        <v>-0.85994040017028495</v>
      </c>
      <c r="V89" s="11">
        <f>'OddsRatio_working_3-way'!S89*'OddsRatio_working_3-way'!R89/3-2*'OddsRatio_working_3-way'!R89^3/27-'OddsRatio_working_3-way'!T89</f>
        <v>0.24326461108070294</v>
      </c>
      <c r="W89" s="11">
        <f>'OddsRatio_working_3-way'!V89^2+4*'OddsRatio_working_3-way'!U89^3/27</f>
        <v>-3.5033257745700541E-2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0.15346899422191621</v>
      </c>
      <c r="Y89" s="11">
        <f>IF('OddsRatio_working_3-way'!W89&gt;=0,IF('OddsRatio_working_3-way'!V89+SQRT('OddsRatio_working_3-way'!W89)&gt;0,0,PI()),ACOS('OddsRatio_working_3-way'!V89/(2*'OddsRatio_working_3-way'!X89)))</f>
        <v>0.65581211486701418</v>
      </c>
      <c r="Z89" s="11">
        <f>'OddsRatio_working_3-way'!X89^(1/3)*COS('OddsRatio_working_3-way'!Y89/3)</f>
        <v>0.52265229147293357</v>
      </c>
      <c r="AA89" s="11">
        <f>'OddsRatio_working_3-way'!X89^(1/3)*COS(('OddsRatio_working_3-way'!Y89+2*PI())/3)</f>
        <v>-0.36187979662065906</v>
      </c>
      <c r="AB89" s="11">
        <f>'OddsRatio_working_3-way'!X89^(1/3)*COS(('OddsRatio_working_3-way'!Y89+4*PI())/3)</f>
        <v>-0.16077249485227463</v>
      </c>
      <c r="AC89" s="11">
        <f>'OddsRatio_working_3-way'!X89^(1/3)*SIN('OddsRatio_working_3-way'!Y89/3)</f>
        <v>0.11610935481197616</v>
      </c>
      <c r="AD89" s="11">
        <f>'OddsRatio_working_3-way'!X89^(1/3)*SIN(('OddsRatio_working_3-way'!Y89+2*PI())/3)</f>
        <v>0.39457548435572137</v>
      </c>
      <c r="AE89" s="11">
        <f>'OddsRatio_working_3-way'!X89^(1/3)*SIN(('OddsRatio_working_3-way'!Y89+4*PI())/3)</f>
        <v>-0.51068483916769747</v>
      </c>
      <c r="AF89" s="11">
        <f>-'OddsRatio_working_3-way'!U89/(3*'OddsRatio_working_3-way'!X89^(1/3))*COS(('OddsRatio_working_3-way'!Y89)/3)</f>
        <v>0.52265229147293346</v>
      </c>
      <c r="AG89" s="11">
        <f>-'OddsRatio_working_3-way'!U89/(3*'OddsRatio_working_3-way'!X89^(1/3))*COS(('OddsRatio_working_3-way'!Y89+2*PI())/3)</f>
        <v>-0.361879796620659</v>
      </c>
      <c r="AH89" s="11">
        <f>-'OddsRatio_working_3-way'!U89/(3*'OddsRatio_working_3-way'!X89^(1/3))*COS(('OddsRatio_working_3-way'!Y89+4*PI())/3)</f>
        <v>-0.1607724948522746</v>
      </c>
      <c r="AI89" s="11">
        <f>'OddsRatio_working_3-way'!U89/(3*'OddsRatio_working_3-way'!X89^(1/3))*SIN(('OddsRatio_working_3-way'!Y89)/3)</f>
        <v>-0.11610935481197615</v>
      </c>
      <c r="AJ89" s="11">
        <f>'OddsRatio_working_3-way'!U89/(3*'OddsRatio_working_3-way'!X89^(1/3))*SIN(('OddsRatio_working_3-way'!Y89+2*PI())/3)</f>
        <v>-0.39457548435572126</v>
      </c>
      <c r="AK89" s="11">
        <f>'OddsRatio_working_3-way'!U89/(3*'OddsRatio_working_3-way'!X89^(1/3))*SIN(('OddsRatio_working_3-way'!Y89+4*PI())/3)</f>
        <v>0.51068483916769736</v>
      </c>
      <c r="AL89" s="11">
        <f>'OddsRatio_working_3-way'!Z89+'OddsRatio_working_3-way'!AF89</f>
        <v>1.0453045829458669</v>
      </c>
      <c r="AM89" s="11">
        <f>'OddsRatio_working_3-way'!AA89+'OddsRatio_working_3-way'!AG89</f>
        <v>-0.72375959324131811</v>
      </c>
      <c r="AN89" s="11">
        <f>'OddsRatio_working_3-way'!AB89+'OddsRatio_working_3-way'!AH89</f>
        <v>-0.32154498970454926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1.0453045829458669</v>
      </c>
      <c r="AS89" s="11">
        <f>IF(('OddsRatio_working_3-way'!X89=0),IF(Q89&gt;0,-Q89^(1/3),(-Q89)^(1/3)),'OddsRatio_working_3-way'!AM89-'OddsRatio_working_3-way'!R89/3)</f>
        <v>-0.72375959324131811</v>
      </c>
      <c r="AT89" s="11">
        <f>IF(('OddsRatio_working_3-way'!X89=0),IF(Q89&gt;0,-Q89^(1/3),(-Q89)^(1/3)),'OddsRatio_working_3-way'!AN89-'OddsRatio_working_3-way'!R89/3)</f>
        <v>-0.32154498970454926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3.45</v>
      </c>
      <c r="B90" s="4">
        <f>IF('True_Odds_Calculator_3-way'!B89="","",'True_Odds_Calculator_3-way'!B89)</f>
        <v>3.32</v>
      </c>
      <c r="C90" s="4">
        <f>IF('True_Odds_Calculator_3-way'!C89="","",'True_Odds_Calculator_3-way'!C89)</f>
        <v>2.2999999999999998</v>
      </c>
      <c r="D90" s="9">
        <f t="shared" si="26"/>
        <v>0.2818385509419955</v>
      </c>
      <c r="E90" s="9">
        <f t="shared" si="27"/>
        <v>0.29300391209789156</v>
      </c>
      <c r="F90" s="9">
        <f t="shared" si="28"/>
        <v>0.42515753696011305</v>
      </c>
      <c r="G90" s="9">
        <f t="shared" si="29"/>
        <v>1.0400533251564277</v>
      </c>
      <c r="H90" s="9">
        <f t="shared" si="30"/>
        <v>3.5481306466332474</v>
      </c>
      <c r="I90" s="9">
        <f t="shared" si="31"/>
        <v>3.4129237143629112</v>
      </c>
      <c r="J90" s="9">
        <f t="shared" si="32"/>
        <v>2.3520693227033558</v>
      </c>
      <c r="K90" s="11">
        <f t="shared" si="33"/>
        <v>0.28985507246376813</v>
      </c>
      <c r="L90" s="11">
        <f t="shared" si="34"/>
        <v>0.30120481927710846</v>
      </c>
      <c r="M90" s="11">
        <f t="shared" si="35"/>
        <v>0.43478260869565222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-0.28048678646533198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0.23041124801664126</v>
      </c>
      <c r="Q90" s="11">
        <f>2*'OddsRatio_working_3-way'!K90*'OddsRatio_working_3-way'!L90*'OddsRatio_working_3-way'!M90</f>
        <v>7.591803888521953E-2</v>
      </c>
      <c r="R90" s="11">
        <f t="shared" si="36"/>
        <v>0</v>
      </c>
      <c r="S90" s="11">
        <f t="shared" si="37"/>
        <v>-0.821469171222866</v>
      </c>
      <c r="T90" s="11">
        <f t="shared" si="38"/>
        <v>-0.27066529529583727</v>
      </c>
      <c r="U90" s="11">
        <f>'OddsRatio_working_3-way'!S90-'OddsRatio_working_3-way'!R90^2/3</f>
        <v>-0.821469171222866</v>
      </c>
      <c r="V90" s="11">
        <f>'OddsRatio_working_3-way'!S90*'OddsRatio_working_3-way'!R90/3-2*'OddsRatio_working_3-way'!R90^3/27-'OddsRatio_working_3-way'!T90</f>
        <v>0.27066529529583727</v>
      </c>
      <c r="W90" s="11">
        <f>'OddsRatio_working_3-way'!V90^2+4*'OddsRatio_working_3-way'!U90^3/27</f>
        <v>-8.8642868385002682E-3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0.14328641676383971</v>
      </c>
      <c r="Y90" s="11">
        <f>IF('OddsRatio_working_3-way'!W90&gt;=0,IF('OddsRatio_working_3-way'!V90+SQRT('OddsRatio_working_3-way'!W90)&gt;0,0,PI()),ACOS('OddsRatio_working_3-way'!V90/(2*'OddsRatio_working_3-way'!X90)))</f>
        <v>0.33475625355099803</v>
      </c>
      <c r="Z90" s="11">
        <f>'OddsRatio_working_3-way'!X90^(1/3)*COS('OddsRatio_working_3-way'!Y90/3)</f>
        <v>0.52002666257821395</v>
      </c>
      <c r="AA90" s="11">
        <f>'OddsRatio_working_3-way'!X90^(1/3)*COS(('OddsRatio_working_3-way'!Y90+2*PI())/3)</f>
        <v>-0.31047614394892492</v>
      </c>
      <c r="AB90" s="11">
        <f>'OddsRatio_working_3-way'!X90^(1/3)*COS(('OddsRatio_working_3-way'!Y90+4*PI())/3)</f>
        <v>-0.2095505186292892</v>
      </c>
      <c r="AC90" s="11">
        <f>'OddsRatio_working_3-way'!X90^(1/3)*SIN('OddsRatio_working_3-way'!Y90/3)</f>
        <v>5.8269436946423073E-2</v>
      </c>
      <c r="AD90" s="11">
        <f>'OddsRatio_working_3-way'!X90^(1/3)*SIN(('OddsRatio_working_3-way'!Y90+2*PI())/3)</f>
        <v>0.42122158196476028</v>
      </c>
      <c r="AE90" s="11">
        <f>'OddsRatio_working_3-way'!X90^(1/3)*SIN(('OddsRatio_working_3-way'!Y90+4*PI())/3)</f>
        <v>-0.47949101891118323</v>
      </c>
      <c r="AF90" s="11">
        <f>-'OddsRatio_working_3-way'!U90/(3*'OddsRatio_working_3-way'!X90^(1/3))*COS(('OddsRatio_working_3-way'!Y90)/3)</f>
        <v>0.52002666257821373</v>
      </c>
      <c r="AG90" s="11">
        <f>-'OddsRatio_working_3-way'!U90/(3*'OddsRatio_working_3-way'!X90^(1/3))*COS(('OddsRatio_working_3-way'!Y90+2*PI())/3)</f>
        <v>-0.31047614394892475</v>
      </c>
      <c r="AH90" s="11">
        <f>-'OddsRatio_working_3-way'!U90/(3*'OddsRatio_working_3-way'!X90^(1/3))*COS(('OddsRatio_working_3-way'!Y90+4*PI())/3)</f>
        <v>-0.20955051862928911</v>
      </c>
      <c r="AI90" s="11">
        <f>'OddsRatio_working_3-way'!U90/(3*'OddsRatio_working_3-way'!X90^(1/3))*SIN(('OddsRatio_working_3-way'!Y90)/3)</f>
        <v>-5.8269436946423045E-2</v>
      </c>
      <c r="AJ90" s="11">
        <f>'OddsRatio_working_3-way'!U90/(3*'OddsRatio_working_3-way'!X90^(1/3))*SIN(('OddsRatio_working_3-way'!Y90+2*PI())/3)</f>
        <v>-0.42122158196476012</v>
      </c>
      <c r="AK90" s="11">
        <f>'OddsRatio_working_3-way'!U90/(3*'OddsRatio_working_3-way'!X90^(1/3))*SIN(('OddsRatio_working_3-way'!Y90+4*PI())/3)</f>
        <v>0.47949101891118301</v>
      </c>
      <c r="AL90" s="11">
        <f>'OddsRatio_working_3-way'!Z90+'OddsRatio_working_3-way'!AF90</f>
        <v>1.0400533251564277</v>
      </c>
      <c r="AM90" s="11">
        <f>'OddsRatio_working_3-way'!AA90+'OddsRatio_working_3-way'!AG90</f>
        <v>-0.62095228789784973</v>
      </c>
      <c r="AN90" s="11">
        <f>'OddsRatio_working_3-way'!AB90+'OddsRatio_working_3-way'!AH90</f>
        <v>-0.41910103725857828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1.0400533251564277</v>
      </c>
      <c r="AS90" s="11">
        <f>IF(('OddsRatio_working_3-way'!X90=0),IF(Q90&gt;0,-Q90^(1/3),(-Q90)^(1/3)),'OddsRatio_working_3-way'!AM90-'OddsRatio_working_3-way'!R90/3)</f>
        <v>-0.62095228789784973</v>
      </c>
      <c r="AT90" s="11">
        <f>IF(('OddsRatio_working_3-way'!X90=0),IF(Q90&gt;0,-Q90^(1/3),(-Q90)^(1/3)),'OddsRatio_working_3-way'!AN90-'OddsRatio_working_3-way'!R90/3)</f>
        <v>-0.41910103725857828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1.39</v>
      </c>
      <c r="B91" s="4">
        <f>IF('True_Odds_Calculator_3-way'!B90="","",'True_Odds_Calculator_3-way'!B90)</f>
        <v>4.8</v>
      </c>
      <c r="C91" s="4">
        <f>IF('True_Odds_Calculator_3-way'!C90="","",'True_Odds_Calculator_3-way'!C90)</f>
        <v>10</v>
      </c>
      <c r="D91" s="9">
        <f t="shared" si="26"/>
        <v>0.7069289888303476</v>
      </c>
      <c r="E91" s="9">
        <f t="shared" si="27"/>
        <v>0.19843661471344751</v>
      </c>
      <c r="F91" s="9">
        <f t="shared" si="28"/>
        <v>9.4634396456204667E-2</v>
      </c>
      <c r="G91" s="9">
        <f t="shared" si="29"/>
        <v>1.0629980423459156</v>
      </c>
      <c r="H91" s="9">
        <f t="shared" si="30"/>
        <v>1.414569236514907</v>
      </c>
      <c r="I91" s="9">
        <f t="shared" si="31"/>
        <v>5.0393925609144787</v>
      </c>
      <c r="J91" s="9">
        <f t="shared" si="32"/>
        <v>10.56698238111324</v>
      </c>
      <c r="K91" s="11">
        <f t="shared" si="33"/>
        <v>0.71942446043165476</v>
      </c>
      <c r="L91" s="11">
        <f t="shared" si="34"/>
        <v>0.20833333333333334</v>
      </c>
      <c r="M91" s="11">
        <f t="shared" si="35"/>
        <v>0.1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-0.19991007194244581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0.19769184652278177</v>
      </c>
      <c r="Q91" s="11">
        <f>2*'OddsRatio_working_3-way'!K91*'OddsRatio_working_3-way'!L91*'OddsRatio_working_3-way'!M91</f>
        <v>2.9976019184652283E-2</v>
      </c>
      <c r="R91" s="11">
        <f t="shared" si="36"/>
        <v>0</v>
      </c>
      <c r="S91" s="11">
        <f t="shared" si="37"/>
        <v>-0.9889038836407269</v>
      </c>
      <c r="T91" s="11">
        <f t="shared" si="38"/>
        <v>-0.1499475183685712</v>
      </c>
      <c r="U91" s="11">
        <f>'OddsRatio_working_3-way'!S91-'OddsRatio_working_3-way'!R91^2/3</f>
        <v>-0.9889038836407269</v>
      </c>
      <c r="V91" s="11">
        <f>'OddsRatio_working_3-way'!S91*'OddsRatio_working_3-way'!R91/3-2*'OddsRatio_working_3-way'!R91^3/27-'OddsRatio_working_3-way'!T91</f>
        <v>0.1499475183685712</v>
      </c>
      <c r="W91" s="11">
        <f>'OddsRatio_working_3-way'!V91^2+4*'OddsRatio_working_3-way'!U91^3/27</f>
        <v>-0.12078680190117577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0.1892558190426841</v>
      </c>
      <c r="Y91" s="11">
        <f>IF('OddsRatio_working_3-way'!W91&gt;=0,IF('OddsRatio_working_3-way'!V91+SQRT('OddsRatio_working_3-way'!W91)&gt;0,0,PI()),ACOS('OddsRatio_working_3-way'!V91/(2*'OddsRatio_working_3-way'!X91)))</f>
        <v>1.1634759613089796</v>
      </c>
      <c r="Z91" s="11">
        <f>'OddsRatio_working_3-way'!X91^(1/3)*COS('OddsRatio_working_3-way'!Y91/3)</f>
        <v>0.53149902117295778</v>
      </c>
      <c r="AA91" s="11">
        <f>'OddsRatio_working_3-way'!X91^(1/3)*COS(('OddsRatio_working_3-way'!Y91+2*PI())/3)</f>
        <v>-0.45378558100734939</v>
      </c>
      <c r="AB91" s="11">
        <f>'OddsRatio_working_3-way'!X91^(1/3)*COS(('OddsRatio_working_3-way'!Y91+4*PI())/3)</f>
        <v>-7.7713440165608508E-2</v>
      </c>
      <c r="AC91" s="11">
        <f>'OddsRatio_working_3-way'!X91^(1/3)*SIN('OddsRatio_working_3-way'!Y91/3)</f>
        <v>0.21712535174969805</v>
      </c>
      <c r="AD91" s="11">
        <f>'OddsRatio_working_3-way'!X91^(1/3)*SIN(('OddsRatio_working_3-way'!Y91+2*PI())/3)</f>
        <v>0.35172897854749563</v>
      </c>
      <c r="AE91" s="11">
        <f>'OddsRatio_working_3-way'!X91^(1/3)*SIN(('OddsRatio_working_3-way'!Y91+4*PI())/3)</f>
        <v>-0.56885433029719368</v>
      </c>
      <c r="AF91" s="11">
        <f>-'OddsRatio_working_3-way'!U91/(3*'OddsRatio_working_3-way'!X91^(1/3))*COS(('OddsRatio_working_3-way'!Y91)/3)</f>
        <v>0.53149902117295778</v>
      </c>
      <c r="AG91" s="11">
        <f>-'OddsRatio_working_3-way'!U91/(3*'OddsRatio_working_3-way'!X91^(1/3))*COS(('OddsRatio_working_3-way'!Y91+2*PI())/3)</f>
        <v>-0.45378558100734939</v>
      </c>
      <c r="AH91" s="11">
        <f>-'OddsRatio_working_3-way'!U91/(3*'OddsRatio_working_3-way'!X91^(1/3))*COS(('OddsRatio_working_3-way'!Y91+4*PI())/3)</f>
        <v>-7.7713440165608508E-2</v>
      </c>
      <c r="AI91" s="11">
        <f>'OddsRatio_working_3-way'!U91/(3*'OddsRatio_working_3-way'!X91^(1/3))*SIN(('OddsRatio_working_3-way'!Y91)/3)</f>
        <v>-0.21712535174969805</v>
      </c>
      <c r="AJ91" s="11">
        <f>'OddsRatio_working_3-way'!U91/(3*'OddsRatio_working_3-way'!X91^(1/3))*SIN(('OddsRatio_working_3-way'!Y91+2*PI())/3)</f>
        <v>-0.35172897854749563</v>
      </c>
      <c r="AK91" s="11">
        <f>'OddsRatio_working_3-way'!U91/(3*'OddsRatio_working_3-way'!X91^(1/3))*SIN(('OddsRatio_working_3-way'!Y91+4*PI())/3)</f>
        <v>0.56885433029719368</v>
      </c>
      <c r="AL91" s="11">
        <f>'OddsRatio_working_3-way'!Z91+'OddsRatio_working_3-way'!AF91</f>
        <v>1.0629980423459156</v>
      </c>
      <c r="AM91" s="11">
        <f>'OddsRatio_working_3-way'!AA91+'OddsRatio_working_3-way'!AG91</f>
        <v>-0.90757116201469878</v>
      </c>
      <c r="AN91" s="11">
        <f>'OddsRatio_working_3-way'!AB91+'OddsRatio_working_3-way'!AH91</f>
        <v>-0.15542688033121702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1.0629980423459156</v>
      </c>
      <c r="AS91" s="11">
        <f>IF(('OddsRatio_working_3-way'!X91=0),IF(Q91&gt;0,-Q91^(1/3),(-Q91)^(1/3)),'OddsRatio_working_3-way'!AM91-'OddsRatio_working_3-way'!R91/3)</f>
        <v>-0.90757116201469878</v>
      </c>
      <c r="AT91" s="11">
        <f>IF(('OddsRatio_working_3-way'!X91=0),IF(Q91&gt;0,-Q91^(1/3),(-Q91)^(1/3)),'OddsRatio_working_3-way'!AN91-'OddsRatio_working_3-way'!R91/3)</f>
        <v>-0.15542688033121702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2.06</v>
      </c>
      <c r="B92" s="4">
        <f>IF('True_Odds_Calculator_3-way'!B91="","",'True_Odds_Calculator_3-way'!B91)</f>
        <v>3.49</v>
      </c>
      <c r="C92" s="4">
        <f>IF('True_Odds_Calculator_3-way'!C91="","",'True_Odds_Calculator_3-way'!C91)</f>
        <v>3.89</v>
      </c>
      <c r="D92" s="9">
        <f t="shared" si="26"/>
        <v>0.47412824845790719</v>
      </c>
      <c r="E92" s="9">
        <f t="shared" si="27"/>
        <v>0.27736031185728932</v>
      </c>
      <c r="F92" s="9">
        <f t="shared" si="28"/>
        <v>0.24851143968480374</v>
      </c>
      <c r="G92" s="9">
        <f t="shared" si="29"/>
        <v>1.0463528119167749</v>
      </c>
      <c r="H92" s="9">
        <f t="shared" si="30"/>
        <v>2.1091339806317815</v>
      </c>
      <c r="I92" s="9">
        <f t="shared" si="31"/>
        <v>3.6054185016727689</v>
      </c>
      <c r="J92" s="9">
        <f t="shared" si="32"/>
        <v>4.0239596264394795</v>
      </c>
      <c r="K92" s="11">
        <f t="shared" si="33"/>
        <v>0.4854368932038835</v>
      </c>
      <c r="L92" s="11">
        <f t="shared" si="34"/>
        <v>0.28653295128939826</v>
      </c>
      <c r="M92" s="11">
        <f t="shared" si="35"/>
        <v>0.25706940874035988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-0.27274751753563509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0.2302733179803485</v>
      </c>
      <c r="Q92" s="11">
        <f>2*'OddsRatio_working_3-way'!K92*'OddsRatio_working_3-way'!L92*'OddsRatio_working_3-way'!M92</f>
        <v>7.1513452788928109E-2</v>
      </c>
      <c r="R92" s="11">
        <f t="shared" si="36"/>
        <v>0</v>
      </c>
      <c r="S92" s="11">
        <f t="shared" si="37"/>
        <v>-0.84427282807537474</v>
      </c>
      <c r="T92" s="11">
        <f t="shared" si="38"/>
        <v>-0.26219653045819091</v>
      </c>
      <c r="U92" s="11">
        <f>'OddsRatio_working_3-way'!S92-'OddsRatio_working_3-way'!R92^2/3</f>
        <v>-0.84427282807537474</v>
      </c>
      <c r="V92" s="11">
        <f>'OddsRatio_working_3-way'!S92*'OddsRatio_working_3-way'!R92/3-2*'OddsRatio_working_3-way'!R92^3/27-'OddsRatio_working_3-way'!T92</f>
        <v>0.26219653045819091</v>
      </c>
      <c r="W92" s="11">
        <f>'OddsRatio_working_3-way'!V92^2+4*'OddsRatio_working_3-way'!U92^3/27</f>
        <v>-2.0407765826032181E-2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0.14929399385972064</v>
      </c>
      <c r="Y92" s="11">
        <f>IF('OddsRatio_working_3-way'!W92&gt;=0,IF('OddsRatio_working_3-way'!V92+SQRT('OddsRatio_working_3-way'!W92)&gt;0,0,PI()),ACOS('OddsRatio_working_3-way'!V92/(2*'OddsRatio_working_3-way'!X92)))</f>
        <v>0.49887471612037171</v>
      </c>
      <c r="Z92" s="11">
        <f>'OddsRatio_working_3-way'!X92^(1/3)*COS('OddsRatio_working_3-way'!Y92/3)</f>
        <v>0.52317640595838744</v>
      </c>
      <c r="AA92" s="11">
        <f>'OddsRatio_working_3-way'!X92^(1/3)*COS(('OddsRatio_working_3-way'!Y92+2*PI())/3)</f>
        <v>-0.33763452573836528</v>
      </c>
      <c r="AB92" s="11">
        <f>'OddsRatio_working_3-way'!X92^(1/3)*COS(('OddsRatio_working_3-way'!Y92+4*PI())/3)</f>
        <v>-0.18554188022002185</v>
      </c>
      <c r="AC92" s="11">
        <f>'OddsRatio_working_3-way'!X92^(1/3)*SIN('OddsRatio_working_3-way'!Y92/3)</f>
        <v>8.7810729831777831E-2</v>
      </c>
      <c r="AD92" s="11">
        <f>'OddsRatio_working_3-way'!X92^(1/3)*SIN(('OddsRatio_working_3-way'!Y92+2*PI())/3)</f>
        <v>0.40917869330471501</v>
      </c>
      <c r="AE92" s="11">
        <f>'OddsRatio_working_3-way'!X92^(1/3)*SIN(('OddsRatio_working_3-way'!Y92+4*PI())/3)</f>
        <v>-0.49698942313649286</v>
      </c>
      <c r="AF92" s="11">
        <f>-'OddsRatio_working_3-way'!U92/(3*'OddsRatio_working_3-way'!X92^(1/3))*COS(('OddsRatio_working_3-way'!Y92)/3)</f>
        <v>0.52317640595838755</v>
      </c>
      <c r="AG92" s="11">
        <f>-'OddsRatio_working_3-way'!U92/(3*'OddsRatio_working_3-way'!X92^(1/3))*COS(('OddsRatio_working_3-way'!Y92+2*PI())/3)</f>
        <v>-0.33763452573836533</v>
      </c>
      <c r="AH92" s="11">
        <f>-'OddsRatio_working_3-way'!U92/(3*'OddsRatio_working_3-way'!X92^(1/3))*COS(('OddsRatio_working_3-way'!Y92+4*PI())/3)</f>
        <v>-0.18554188022002188</v>
      </c>
      <c r="AI92" s="11">
        <f>'OddsRatio_working_3-way'!U92/(3*'OddsRatio_working_3-way'!X92^(1/3))*SIN(('OddsRatio_working_3-way'!Y92)/3)</f>
        <v>-8.7810729831777845E-2</v>
      </c>
      <c r="AJ92" s="11">
        <f>'OddsRatio_working_3-way'!U92/(3*'OddsRatio_working_3-way'!X92^(1/3))*SIN(('OddsRatio_working_3-way'!Y92+2*PI())/3)</f>
        <v>-0.40917869330471507</v>
      </c>
      <c r="AK92" s="11">
        <f>'OddsRatio_working_3-way'!U92/(3*'OddsRatio_working_3-way'!X92^(1/3))*SIN(('OddsRatio_working_3-way'!Y92+4*PI())/3)</f>
        <v>0.49698942313649297</v>
      </c>
      <c r="AL92" s="11">
        <f>'OddsRatio_working_3-way'!Z92+'OddsRatio_working_3-way'!AF92</f>
        <v>1.0463528119167749</v>
      </c>
      <c r="AM92" s="11">
        <f>'OddsRatio_working_3-way'!AA92+'OddsRatio_working_3-way'!AG92</f>
        <v>-0.67526905147673055</v>
      </c>
      <c r="AN92" s="11">
        <f>'OddsRatio_working_3-way'!AB92+'OddsRatio_working_3-way'!AH92</f>
        <v>-0.37108376044004376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1.0463528119167749</v>
      </c>
      <c r="AS92" s="11">
        <f>IF(('OddsRatio_working_3-way'!X92=0),IF(Q92&gt;0,-Q92^(1/3),(-Q92)^(1/3)),'OddsRatio_working_3-way'!AM92-'OddsRatio_working_3-way'!R92/3)</f>
        <v>-0.67526905147673055</v>
      </c>
      <c r="AT92" s="11">
        <f>IF(('OddsRatio_working_3-way'!X92=0),IF(Q92&gt;0,-Q92^(1/3),(-Q92)^(1/3)),'OddsRatio_working_3-way'!AN92-'OddsRatio_working_3-way'!R92/3)</f>
        <v>-0.37108376044004376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1.73</v>
      </c>
      <c r="B93" s="4">
        <f>IF('True_Odds_Calculator_3-way'!B92="","",'True_Odds_Calculator_3-way'!B92)</f>
        <v>3.83</v>
      </c>
      <c r="C93" s="4">
        <f>IF('True_Odds_Calculator_3-way'!C92="","",'True_Odds_Calculator_3-way'!C92)</f>
        <v>4.9000000000000004</v>
      </c>
      <c r="D93" s="9">
        <f t="shared" si="26"/>
        <v>0.56018734158832328</v>
      </c>
      <c r="E93" s="9">
        <f t="shared" si="27"/>
        <v>0.24729991017605887</v>
      </c>
      <c r="F93" s="9">
        <f t="shared" si="28"/>
        <v>0.19251274823561798</v>
      </c>
      <c r="G93" s="9">
        <f t="shared" si="29"/>
        <v>1.0755028701762162</v>
      </c>
      <c r="H93" s="9">
        <f t="shared" si="30"/>
        <v>1.7851170952286373</v>
      </c>
      <c r="I93" s="9">
        <f t="shared" si="31"/>
        <v>4.0436731225986922</v>
      </c>
      <c r="J93" s="9">
        <f t="shared" si="32"/>
        <v>5.1944611936872436</v>
      </c>
      <c r="K93" s="11">
        <f t="shared" si="33"/>
        <v>0.5780346820809249</v>
      </c>
      <c r="L93" s="11">
        <f t="shared" si="34"/>
        <v>0.2610966057441253</v>
      </c>
      <c r="M93" s="11">
        <f t="shared" si="35"/>
        <v>0.2040816326530612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-0.24816066573628348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0.2297724051965524</v>
      </c>
      <c r="Q93" s="11">
        <f>2*'OddsRatio_working_3-way'!K93*'OddsRatio_working_3-way'!L93*'OddsRatio_working_3-way'!M93</f>
        <v>6.1601181017842462E-2</v>
      </c>
      <c r="R93" s="11">
        <f t="shared" si="36"/>
        <v>0</v>
      </c>
      <c r="S93" s="11">
        <f t="shared" si="37"/>
        <v>-0.92590179235224968</v>
      </c>
      <c r="T93" s="11">
        <f t="shared" si="38"/>
        <v>-0.24823104352607228</v>
      </c>
      <c r="U93" s="11">
        <f>'OddsRatio_working_3-way'!S93-'OddsRatio_working_3-way'!R93^2/3</f>
        <v>-0.92590179235224968</v>
      </c>
      <c r="V93" s="11">
        <f>'OddsRatio_working_3-way'!S93*'OddsRatio_working_3-way'!R93/3-2*'OddsRatio_working_3-way'!R93^3/27-'OddsRatio_working_3-way'!T93</f>
        <v>0.24823104352607228</v>
      </c>
      <c r="W93" s="11">
        <f>'OddsRatio_working_3-way'!V93^2+4*'OddsRatio_working_3-way'!U93^3/27</f>
        <v>-5.597692987281043E-2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0.17146106033357342</v>
      </c>
      <c r="Y93" s="11">
        <f>IF('OddsRatio_working_3-way'!W93&gt;=0,IF('OddsRatio_working_3-way'!V93+SQRT('OddsRatio_working_3-way'!W93)&gt;0,0,PI()),ACOS('OddsRatio_working_3-way'!V93/(2*'OddsRatio_working_3-way'!X93)))</f>
        <v>0.76140114105047441</v>
      </c>
      <c r="Z93" s="11">
        <f>'OddsRatio_working_3-way'!X93^(1/3)*COS('OddsRatio_working_3-way'!Y93/3)</f>
        <v>0.53775143508810797</v>
      </c>
      <c r="AA93" s="11">
        <f>'OddsRatio_working_3-way'!X93^(1/3)*COS(('OddsRatio_working_3-way'!Y93+2*PI())/3)</f>
        <v>-0.38967718125030504</v>
      </c>
      <c r="AB93" s="11">
        <f>'OddsRatio_working_3-way'!X93^(1/3)*COS(('OddsRatio_working_3-way'!Y93+4*PI())/3)</f>
        <v>-0.14807425383780309</v>
      </c>
      <c r="AC93" s="11">
        <f>'OddsRatio_working_3-way'!X93^(1/3)*SIN('OddsRatio_working_3-way'!Y93/3)</f>
        <v>0.13948951517860958</v>
      </c>
      <c r="AD93" s="11">
        <f>'OddsRatio_working_3-way'!X93^(1/3)*SIN(('OddsRatio_working_3-way'!Y93+2*PI())/3)</f>
        <v>0.39596164611853524</v>
      </c>
      <c r="AE93" s="11">
        <f>'OddsRatio_working_3-way'!X93^(1/3)*SIN(('OddsRatio_working_3-way'!Y93+4*PI())/3)</f>
        <v>-0.53545116129714487</v>
      </c>
      <c r="AF93" s="11">
        <f>-'OddsRatio_working_3-way'!U93/(3*'OddsRatio_working_3-way'!X93^(1/3))*COS(('OddsRatio_working_3-way'!Y93)/3)</f>
        <v>0.53775143508810808</v>
      </c>
      <c r="AG93" s="11">
        <f>-'OddsRatio_working_3-way'!U93/(3*'OddsRatio_working_3-way'!X93^(1/3))*COS(('OddsRatio_working_3-way'!Y93+2*PI())/3)</f>
        <v>-0.38967718125030509</v>
      </c>
      <c r="AH93" s="11">
        <f>-'OddsRatio_working_3-way'!U93/(3*'OddsRatio_working_3-way'!X93^(1/3))*COS(('OddsRatio_working_3-way'!Y93+4*PI())/3)</f>
        <v>-0.14807425383780312</v>
      </c>
      <c r="AI93" s="11">
        <f>'OddsRatio_working_3-way'!U93/(3*'OddsRatio_working_3-way'!X93^(1/3))*SIN(('OddsRatio_working_3-way'!Y93)/3)</f>
        <v>-0.13948951517860961</v>
      </c>
      <c r="AJ93" s="11">
        <f>'OddsRatio_working_3-way'!U93/(3*'OddsRatio_working_3-way'!X93^(1/3))*SIN(('OddsRatio_working_3-way'!Y93+2*PI())/3)</f>
        <v>-0.39596164611853529</v>
      </c>
      <c r="AK93" s="11">
        <f>'OddsRatio_working_3-way'!U93/(3*'OddsRatio_working_3-way'!X93^(1/3))*SIN(('OddsRatio_working_3-way'!Y93+4*PI())/3)</f>
        <v>0.53545116129714498</v>
      </c>
      <c r="AL93" s="11">
        <f>'OddsRatio_working_3-way'!Z93+'OddsRatio_working_3-way'!AF93</f>
        <v>1.0755028701762162</v>
      </c>
      <c r="AM93" s="11">
        <f>'OddsRatio_working_3-way'!AA93+'OddsRatio_working_3-way'!AG93</f>
        <v>-0.77935436250061008</v>
      </c>
      <c r="AN93" s="11">
        <f>'OddsRatio_working_3-way'!AB93+'OddsRatio_working_3-way'!AH93</f>
        <v>-0.29614850767560619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1.0755028701762162</v>
      </c>
      <c r="AS93" s="11">
        <f>IF(('OddsRatio_working_3-way'!X93=0),IF(Q93&gt;0,-Q93^(1/3),(-Q93)^(1/3)),'OddsRatio_working_3-way'!AM93-'OddsRatio_working_3-way'!R93/3)</f>
        <v>-0.77935436250061008</v>
      </c>
      <c r="AT93" s="11">
        <f>IF(('OddsRatio_working_3-way'!X93=0),IF(Q93&gt;0,-Q93^(1/3),(-Q93)^(1/3)),'OddsRatio_working_3-way'!AN93-'OddsRatio_working_3-way'!R93/3)</f>
        <v>-0.29614850767560619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1.29</v>
      </c>
      <c r="B94" s="4">
        <f>IF('True_Odds_Calculator_3-way'!B93="","",'True_Odds_Calculator_3-way'!B93)</f>
        <v>5.99</v>
      </c>
      <c r="C94" s="4">
        <f>IF('True_Odds_Calculator_3-way'!C93="","",'True_Odds_Calculator_3-way'!C93)</f>
        <v>10.41</v>
      </c>
      <c r="D94" s="9">
        <f t="shared" si="26"/>
        <v>0.75798486370615281</v>
      </c>
      <c r="E94" s="9">
        <f t="shared" si="27"/>
        <v>0.15398953031393961</v>
      </c>
      <c r="F94" s="9">
        <f t="shared" si="28"/>
        <v>8.8025605979907481E-2</v>
      </c>
      <c r="G94" s="9">
        <f t="shared" si="29"/>
        <v>1.1009915800388947</v>
      </c>
      <c r="H94" s="9">
        <f t="shared" si="30"/>
        <v>1.3192875582112797</v>
      </c>
      <c r="I94" s="9">
        <f t="shared" si="31"/>
        <v>6.4939479843940848</v>
      </c>
      <c r="J94" s="9">
        <f t="shared" si="32"/>
        <v>11.360330768166</v>
      </c>
      <c r="K94" s="11">
        <f t="shared" si="33"/>
        <v>0.77519379844961234</v>
      </c>
      <c r="L94" s="11">
        <f t="shared" si="34"/>
        <v>0.1669449081803005</v>
      </c>
      <c r="M94" s="11">
        <f t="shared" si="35"/>
        <v>9.6061479346781942E-2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-0.16928594598714553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0.18262260506583666</v>
      </c>
      <c r="Q94" s="11">
        <f>2*'OddsRatio_working_3-way'!K94*'OddsRatio_working_3-way'!L94*'OddsRatio_working_3-way'!M94</f>
        <v>2.4863526898003634E-2</v>
      </c>
      <c r="R94" s="11">
        <f t="shared" si="36"/>
        <v>0</v>
      </c>
      <c r="S94" s="11">
        <f t="shared" si="37"/>
        <v>-1.0787818445348312</v>
      </c>
      <c r="T94" s="11">
        <f t="shared" si="38"/>
        <v>-0.14687295364667549</v>
      </c>
      <c r="U94" s="11">
        <f>'OddsRatio_working_3-way'!S94-'OddsRatio_working_3-way'!R94^2/3</f>
        <v>-1.0787818445348312</v>
      </c>
      <c r="V94" s="11">
        <f>'OddsRatio_working_3-way'!S94*'OddsRatio_working_3-way'!R94/3-2*'OddsRatio_working_3-way'!R94^3/27-'OddsRatio_working_3-way'!T94</f>
        <v>0.14687295364667549</v>
      </c>
      <c r="W94" s="11">
        <f>'OddsRatio_working_3-way'!V94^2+4*'OddsRatio_working_3-way'!U94^3/27</f>
        <v>-0.16442155569947572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0.21563465642863058</v>
      </c>
      <c r="Y94" s="11">
        <f>IF('OddsRatio_working_3-way'!W94&gt;=0,IF('OddsRatio_working_3-way'!V94+SQRT('OddsRatio_working_3-way'!W94)&gt;0,0,PI()),ACOS('OddsRatio_working_3-way'!V94/(2*'OddsRatio_working_3-way'!X94)))</f>
        <v>1.2232841946145161</v>
      </c>
      <c r="Z94" s="11">
        <f>'OddsRatio_working_3-way'!X94^(1/3)*COS('OddsRatio_working_3-way'!Y94/3)</f>
        <v>0.55049579001944737</v>
      </c>
      <c r="AA94" s="11">
        <f>'OddsRatio_working_3-way'!X94^(1/3)*COS(('OddsRatio_working_3-way'!Y94+2*PI())/3)</f>
        <v>-0.48118781346133466</v>
      </c>
      <c r="AB94" s="11">
        <f>'OddsRatio_working_3-way'!X94^(1/3)*COS(('OddsRatio_working_3-way'!Y94+4*PI())/3)</f>
        <v>-6.930797655811291E-2</v>
      </c>
      <c r="AC94" s="11">
        <f>'OddsRatio_working_3-way'!X94^(1/3)*SIN('OddsRatio_working_3-way'!Y94/3)</f>
        <v>0.23779893470985441</v>
      </c>
      <c r="AD94" s="11">
        <f>'OddsRatio_working_3-way'!X94^(1/3)*SIN(('OddsRatio_working_3-way'!Y94+2*PI())/3)</f>
        <v>0.35784387147829833</v>
      </c>
      <c r="AE94" s="11">
        <f>'OddsRatio_working_3-way'!X94^(1/3)*SIN(('OddsRatio_working_3-way'!Y94+4*PI())/3)</f>
        <v>-0.59564280618815268</v>
      </c>
      <c r="AF94" s="11">
        <f>-'OddsRatio_working_3-way'!U94/(3*'OddsRatio_working_3-way'!X94^(1/3))*COS(('OddsRatio_working_3-way'!Y94)/3)</f>
        <v>0.55049579001944726</v>
      </c>
      <c r="AG94" s="11">
        <f>-'OddsRatio_working_3-way'!U94/(3*'OddsRatio_working_3-way'!X94^(1/3))*COS(('OddsRatio_working_3-way'!Y94+2*PI())/3)</f>
        <v>-0.48118781346133455</v>
      </c>
      <c r="AH94" s="11">
        <f>-'OddsRatio_working_3-way'!U94/(3*'OddsRatio_working_3-way'!X94^(1/3))*COS(('OddsRatio_working_3-way'!Y94+4*PI())/3)</f>
        <v>-6.9307976558112896E-2</v>
      </c>
      <c r="AI94" s="11">
        <f>'OddsRatio_working_3-way'!U94/(3*'OddsRatio_working_3-way'!X94^(1/3))*SIN(('OddsRatio_working_3-way'!Y94)/3)</f>
        <v>-0.23779893470985439</v>
      </c>
      <c r="AJ94" s="11">
        <f>'OddsRatio_working_3-way'!U94/(3*'OddsRatio_working_3-way'!X94^(1/3))*SIN(('OddsRatio_working_3-way'!Y94+2*PI())/3)</f>
        <v>-0.35784387147829827</v>
      </c>
      <c r="AK94" s="11">
        <f>'OddsRatio_working_3-way'!U94/(3*'OddsRatio_working_3-way'!X94^(1/3))*SIN(('OddsRatio_working_3-way'!Y94+4*PI())/3)</f>
        <v>0.59564280618815257</v>
      </c>
      <c r="AL94" s="11">
        <f>'OddsRatio_working_3-way'!Z94+'OddsRatio_working_3-way'!AF94</f>
        <v>1.1009915800388947</v>
      </c>
      <c r="AM94" s="11">
        <f>'OddsRatio_working_3-way'!AA94+'OddsRatio_working_3-way'!AG94</f>
        <v>-0.9623756269226692</v>
      </c>
      <c r="AN94" s="11">
        <f>'OddsRatio_working_3-way'!AB94+'OddsRatio_working_3-way'!AH94</f>
        <v>-0.13861595311622582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1.1009915800388947</v>
      </c>
      <c r="AS94" s="11">
        <f>IF(('OddsRatio_working_3-way'!X94=0),IF(Q94&gt;0,-Q94^(1/3),(-Q94)^(1/3)),'OddsRatio_working_3-way'!AM94-'OddsRatio_working_3-way'!R94/3)</f>
        <v>-0.9623756269226692</v>
      </c>
      <c r="AT94" s="11">
        <f>IF(('OddsRatio_working_3-way'!X94=0),IF(Q94&gt;0,-Q94^(1/3),(-Q94)^(1/3)),'OddsRatio_working_3-way'!AN94-'OddsRatio_working_3-way'!R94/3)</f>
        <v>-0.13861595311622582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1.94</v>
      </c>
      <c r="B95" s="4">
        <f>IF('True_Odds_Calculator_3-way'!B94="","",'True_Odds_Calculator_3-way'!B94)</f>
        <v>3.72</v>
      </c>
      <c r="C95" s="4">
        <f>IF('True_Odds_Calculator_3-way'!C94="","",'True_Odds_Calculator_3-way'!C94)</f>
        <v>4</v>
      </c>
      <c r="D95" s="9">
        <f t="shared" si="26"/>
        <v>0.50184153061150594</v>
      </c>
      <c r="E95" s="9">
        <f t="shared" si="27"/>
        <v>0.2582390857912642</v>
      </c>
      <c r="F95" s="9">
        <f t="shared" si="28"/>
        <v>0.23991938359722978</v>
      </c>
      <c r="G95" s="9">
        <f t="shared" si="29"/>
        <v>1.0560222424250822</v>
      </c>
      <c r="H95" s="9">
        <f t="shared" si="30"/>
        <v>1.9926609078795772</v>
      </c>
      <c r="I95" s="9">
        <f t="shared" si="31"/>
        <v>3.8723804993962241</v>
      </c>
      <c r="J95" s="9">
        <f t="shared" si="32"/>
        <v>4.1680667272752467</v>
      </c>
      <c r="K95" s="11">
        <f t="shared" si="33"/>
        <v>0.51546391752577325</v>
      </c>
      <c r="L95" s="11">
        <f t="shared" si="34"/>
        <v>0.26881720430107525</v>
      </c>
      <c r="M95" s="11">
        <f t="shared" si="35"/>
        <v>0.25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-0.26571333555038223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0.2307116727635517</v>
      </c>
      <c r="Q95" s="11">
        <f>2*'OddsRatio_working_3-way'!K95*'OddsRatio_working_3-way'!L95*'OddsRatio_working_3-way'!M95</f>
        <v>6.9282784613679191E-2</v>
      </c>
      <c r="R95" s="11">
        <f t="shared" si="36"/>
        <v>0</v>
      </c>
      <c r="S95" s="11">
        <f t="shared" si="37"/>
        <v>-0.86827284105131475</v>
      </c>
      <c r="T95" s="11">
        <f t="shared" si="38"/>
        <v>-0.26074259491030471</v>
      </c>
      <c r="U95" s="11">
        <f>'OddsRatio_working_3-way'!S95-'OddsRatio_working_3-way'!R95^2/3</f>
        <v>-0.86827284105131475</v>
      </c>
      <c r="V95" s="11">
        <f>'OddsRatio_working_3-way'!S95*'OddsRatio_working_3-way'!R95/3-2*'OddsRatio_working_3-way'!R95^3/27-'OddsRatio_working_3-way'!T95</f>
        <v>0.26074259491030471</v>
      </c>
      <c r="W95" s="11">
        <f>'OddsRatio_working_3-way'!V95^2+4*'OddsRatio_working_3-way'!U95^3/27</f>
        <v>-2.8989435622646539E-2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0.15570495851385546</v>
      </c>
      <c r="Y95" s="11">
        <f>IF('OddsRatio_working_3-way'!W95&gt;=0,IF('OddsRatio_working_3-way'!V95+SQRT('OddsRatio_working_3-way'!W95)&gt;0,0,PI()),ACOS('OddsRatio_working_3-way'!V95/(2*'OddsRatio_working_3-way'!X95)))</f>
        <v>0.57847572322558583</v>
      </c>
      <c r="Z95" s="11">
        <f>'OddsRatio_working_3-way'!X95^(1/3)*COS('OddsRatio_working_3-way'!Y95/3)</f>
        <v>0.52801112121254123</v>
      </c>
      <c r="AA95" s="11">
        <f>'OddsRatio_working_3-way'!X95^(1/3)*COS(('OddsRatio_working_3-way'!Y95+2*PI())/3)</f>
        <v>-0.35328826984907435</v>
      </c>
      <c r="AB95" s="11">
        <f>'OddsRatio_working_3-way'!X95^(1/3)*COS(('OddsRatio_working_3-way'!Y95+4*PI())/3)</f>
        <v>-0.17472285136346696</v>
      </c>
      <c r="AC95" s="11">
        <f>'OddsRatio_working_3-way'!X95^(1/3)*SIN('OddsRatio_working_3-way'!Y95/3)</f>
        <v>0.10309479243062374</v>
      </c>
      <c r="AD95" s="11">
        <f>'OddsRatio_working_3-way'!X95^(1/3)*SIN(('OddsRatio_working_3-way'!Y95+2*PI())/3)</f>
        <v>0.40572364823545337</v>
      </c>
      <c r="AE95" s="11">
        <f>'OddsRatio_working_3-way'!X95^(1/3)*SIN(('OddsRatio_working_3-way'!Y95+4*PI())/3)</f>
        <v>-0.50881844066607695</v>
      </c>
      <c r="AF95" s="11">
        <f>-'OddsRatio_working_3-way'!U95/(3*'OddsRatio_working_3-way'!X95^(1/3))*COS(('OddsRatio_working_3-way'!Y95)/3)</f>
        <v>0.52801112121254112</v>
      </c>
      <c r="AG95" s="11">
        <f>-'OddsRatio_working_3-way'!U95/(3*'OddsRatio_working_3-way'!X95^(1/3))*COS(('OddsRatio_working_3-way'!Y95+2*PI())/3)</f>
        <v>-0.3532882698490743</v>
      </c>
      <c r="AH95" s="11">
        <f>-'OddsRatio_working_3-way'!U95/(3*'OddsRatio_working_3-way'!X95^(1/3))*COS(('OddsRatio_working_3-way'!Y95+4*PI())/3)</f>
        <v>-0.17472285136346691</v>
      </c>
      <c r="AI95" s="11">
        <f>'OddsRatio_working_3-way'!U95/(3*'OddsRatio_working_3-way'!X95^(1/3))*SIN(('OddsRatio_working_3-way'!Y95)/3)</f>
        <v>-0.10309479243062372</v>
      </c>
      <c r="AJ95" s="11">
        <f>'OddsRatio_working_3-way'!U95/(3*'OddsRatio_working_3-way'!X95^(1/3))*SIN(('OddsRatio_working_3-way'!Y95+2*PI())/3)</f>
        <v>-0.40572364823545332</v>
      </c>
      <c r="AK95" s="11">
        <f>'OddsRatio_working_3-way'!U95/(3*'OddsRatio_working_3-way'!X95^(1/3))*SIN(('OddsRatio_working_3-way'!Y95+4*PI())/3)</f>
        <v>0.50881844066607684</v>
      </c>
      <c r="AL95" s="11">
        <f>'OddsRatio_working_3-way'!Z95+'OddsRatio_working_3-way'!AF95</f>
        <v>1.0560222424250822</v>
      </c>
      <c r="AM95" s="11">
        <f>'OddsRatio_working_3-way'!AA95+'OddsRatio_working_3-way'!AG95</f>
        <v>-0.70657653969814871</v>
      </c>
      <c r="AN95" s="11">
        <f>'OddsRatio_working_3-way'!AB95+'OddsRatio_working_3-way'!AH95</f>
        <v>-0.34944570272693387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1.0560222424250822</v>
      </c>
      <c r="AS95" s="11">
        <f>IF(('OddsRatio_working_3-way'!X95=0),IF(Q95&gt;0,-Q95^(1/3),(-Q95)^(1/3)),'OddsRatio_working_3-way'!AM95-'OddsRatio_working_3-way'!R95/3)</f>
        <v>-0.70657653969814871</v>
      </c>
      <c r="AT95" s="11">
        <f>IF(('OddsRatio_working_3-way'!X95=0),IF(Q95&gt;0,-Q95^(1/3),(-Q95)^(1/3)),'OddsRatio_working_3-way'!AN95-'OddsRatio_working_3-way'!R95/3)</f>
        <v>-0.34944570272693387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2.06</v>
      </c>
      <c r="B96" s="4">
        <f>IF('True_Odds_Calculator_3-way'!B95="","",'True_Odds_Calculator_3-way'!B95)</f>
        <v>3.45</v>
      </c>
      <c r="C96" s="4">
        <f>IF('True_Odds_Calculator_3-way'!C95="","",'True_Odds_Calculator_3-way'!C95)</f>
        <v>3.96</v>
      </c>
      <c r="D96" s="9">
        <f t="shared" si="26"/>
        <v>0.47459290100507978</v>
      </c>
      <c r="E96" s="9">
        <f t="shared" si="27"/>
        <v>0.28099425591247479</v>
      </c>
      <c r="F96" s="9">
        <f t="shared" si="28"/>
        <v>0.24441284308244571</v>
      </c>
      <c r="G96" s="9">
        <f t="shared" si="29"/>
        <v>1.0444047381951977</v>
      </c>
      <c r="H96" s="9">
        <f t="shared" si="30"/>
        <v>2.1070690224869093</v>
      </c>
      <c r="I96" s="9">
        <f t="shared" si="31"/>
        <v>3.5587916085782338</v>
      </c>
      <c r="J96" s="9">
        <f t="shared" si="32"/>
        <v>4.0914380250577853</v>
      </c>
      <c r="K96" s="11">
        <f t="shared" si="33"/>
        <v>0.4854368932038835</v>
      </c>
      <c r="L96" s="11">
        <f t="shared" si="34"/>
        <v>0.28985507246376813</v>
      </c>
      <c r="M96" s="11">
        <f t="shared" si="35"/>
        <v>0.25252525252525254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-0.27313802155507527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0.22989142870949542</v>
      </c>
      <c r="Q96" s="11">
        <f>2*'OddsRatio_working_3-way'!K96*'OddsRatio_working_3-way'!L96*'OddsRatio_working_3-way'!M96</f>
        <v>7.1063811038483901E-2</v>
      </c>
      <c r="R96" s="11">
        <f t="shared" si="36"/>
        <v>0</v>
      </c>
      <c r="S96" s="11">
        <f t="shared" si="37"/>
        <v>-0.84166762064336165</v>
      </c>
      <c r="T96" s="11">
        <f t="shared" si="38"/>
        <v>-0.2601754623317965</v>
      </c>
      <c r="U96" s="11">
        <f>'OddsRatio_working_3-way'!S96-'OddsRatio_working_3-way'!R96^2/3</f>
        <v>-0.84166762064336165</v>
      </c>
      <c r="V96" s="11">
        <f>'OddsRatio_working_3-way'!S96*'OddsRatio_working_3-way'!R96/3-2*'OddsRatio_working_3-way'!R96^3/27-'OddsRatio_working_3-way'!T96</f>
        <v>0.2601754623317965</v>
      </c>
      <c r="W96" s="11">
        <f>'OddsRatio_working_3-way'!V96^2+4*'OddsRatio_working_3-way'!U96^3/27</f>
        <v>-2.0640733545791434E-2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0.14860350327747618</v>
      </c>
      <c r="Y96" s="11">
        <f>IF('OddsRatio_working_3-way'!W96&gt;=0,IF('OddsRatio_working_3-way'!V96+SQRT('OddsRatio_working_3-way'!W96)&gt;0,0,PI()),ACOS('OddsRatio_working_3-way'!V96/(2*'OddsRatio_working_3-way'!X96)))</f>
        <v>0.50453053209906695</v>
      </c>
      <c r="Z96" s="11">
        <f>'OddsRatio_working_3-way'!X96^(1/3)*COS('OddsRatio_working_3-way'!Y96/3)</f>
        <v>0.52220236909759898</v>
      </c>
      <c r="AA96" s="11">
        <f>'OddsRatio_working_3-way'!X96^(1/3)*COS(('OddsRatio_working_3-way'!Y96+2*PI())/3)</f>
        <v>-0.33788281934828596</v>
      </c>
      <c r="AB96" s="11">
        <f>'OddsRatio_working_3-way'!X96^(1/3)*COS(('OddsRatio_working_3-way'!Y96+4*PI())/3)</f>
        <v>-0.18431954974931297</v>
      </c>
      <c r="AC96" s="11">
        <f>'OddsRatio_working_3-way'!X96^(1/3)*SIN('OddsRatio_working_3-way'!Y96/3)</f>
        <v>8.8659795040606088E-2</v>
      </c>
      <c r="AD96" s="11">
        <f>'OddsRatio_working_3-way'!X96^(1/3)*SIN(('OddsRatio_working_3-way'!Y96+2*PI())/3)</f>
        <v>0.40791062003463563</v>
      </c>
      <c r="AE96" s="11">
        <f>'OddsRatio_working_3-way'!X96^(1/3)*SIN(('OddsRatio_working_3-way'!Y96+4*PI())/3)</f>
        <v>-0.49657041507524174</v>
      </c>
      <c r="AF96" s="11">
        <f>-'OddsRatio_working_3-way'!U96/(3*'OddsRatio_working_3-way'!X96^(1/3))*COS(('OddsRatio_working_3-way'!Y96)/3)</f>
        <v>0.52220236909759876</v>
      </c>
      <c r="AG96" s="11">
        <f>-'OddsRatio_working_3-way'!U96/(3*'OddsRatio_working_3-way'!X96^(1/3))*COS(('OddsRatio_working_3-way'!Y96+2*PI())/3)</f>
        <v>-0.33788281934828579</v>
      </c>
      <c r="AH96" s="11">
        <f>-'OddsRatio_working_3-way'!U96/(3*'OddsRatio_working_3-way'!X96^(1/3))*COS(('OddsRatio_working_3-way'!Y96+4*PI())/3)</f>
        <v>-0.18431954974931289</v>
      </c>
      <c r="AI96" s="11">
        <f>'OddsRatio_working_3-way'!U96/(3*'OddsRatio_working_3-way'!X96^(1/3))*SIN(('OddsRatio_working_3-way'!Y96)/3)</f>
        <v>-8.8659795040606046E-2</v>
      </c>
      <c r="AJ96" s="11">
        <f>'OddsRatio_working_3-way'!U96/(3*'OddsRatio_working_3-way'!X96^(1/3))*SIN(('OddsRatio_working_3-way'!Y96+2*PI())/3)</f>
        <v>-0.40791062003463546</v>
      </c>
      <c r="AK96" s="11">
        <f>'OddsRatio_working_3-way'!U96/(3*'OddsRatio_working_3-way'!X96^(1/3))*SIN(('OddsRatio_working_3-way'!Y96+4*PI())/3)</f>
        <v>0.49657041507524152</v>
      </c>
      <c r="AL96" s="11">
        <f>'OddsRatio_working_3-way'!Z96+'OddsRatio_working_3-way'!AF96</f>
        <v>1.0444047381951977</v>
      </c>
      <c r="AM96" s="11">
        <f>'OddsRatio_working_3-way'!AA96+'OddsRatio_working_3-way'!AG96</f>
        <v>-0.6757656386965718</v>
      </c>
      <c r="AN96" s="11">
        <f>'OddsRatio_working_3-way'!AB96+'OddsRatio_working_3-way'!AH96</f>
        <v>-0.36863909949862583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1.0444047381951977</v>
      </c>
      <c r="AS96" s="11">
        <f>IF(('OddsRatio_working_3-way'!X96=0),IF(Q96&gt;0,-Q96^(1/3),(-Q96)^(1/3)),'OddsRatio_working_3-way'!AM96-'OddsRatio_working_3-way'!R96/3)</f>
        <v>-0.6757656386965718</v>
      </c>
      <c r="AT96" s="11">
        <f>IF(('OddsRatio_working_3-way'!X96=0),IF(Q96&gt;0,-Q96^(1/3),(-Q96)^(1/3)),'OddsRatio_working_3-way'!AN96-'OddsRatio_working_3-way'!R96/3)</f>
        <v>-0.36863909949862583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2.2000000000000002</v>
      </c>
      <c r="B2" s="4">
        <f>IF('True_Odds_Calculator_3-way'!B3="","",'True_Odds_Calculator_3-way'!B3)</f>
        <v>3.27</v>
      </c>
      <c r="C2" s="4">
        <f>IF('True_Odds_Calculator_3-way'!C3="","",'True_Odds_Calculator_3-way'!C3)</f>
        <v>3.51</v>
      </c>
      <c r="D2" s="4">
        <f>IF(A2="","",((1/A2)+(1/B2)+(1/C2))-1)</f>
        <v>4.5256136999256125E-2</v>
      </c>
      <c r="E2" s="4">
        <f>IF(A2="","",(3*A2)/(3-($D2*A2)))</f>
        <v>2.2755195651351112</v>
      </c>
      <c r="F2" s="4">
        <f>IF(B2="","",(3*B2)/(3-($D2*B2)))</f>
        <v>3.4396764508764375</v>
      </c>
      <c r="G2" s="4">
        <f>IF(C2="","",(3*C2)/(3-($D2*C2)))</f>
        <v>3.7062444591873271</v>
      </c>
      <c r="I2" s="4">
        <f>IF(A2="","",D2+1)</f>
        <v>1.0452561369992561</v>
      </c>
    </row>
    <row r="3" spans="1:9" x14ac:dyDescent="0.2">
      <c r="A3" s="4">
        <f>IF('True_Odds_Calculator_3-way'!A4="","",'True_Odds_Calculator_3-way'!A4)</f>
        <v>2.14</v>
      </c>
      <c r="B3" s="4">
        <f>IF('True_Odds_Calculator_3-way'!B4="","",'True_Odds_Calculator_3-way'!B4)</f>
        <v>3.38</v>
      </c>
      <c r="C3" s="4">
        <f>IF('True_Odds_Calculator_3-way'!C4="","",'True_Odds_Calculator_3-way'!C4)</f>
        <v>3.6</v>
      </c>
      <c r="D3" s="4">
        <f t="shared" ref="D3:D66" si="0">IF(A3="","",((1/A3)+(1/B3)+(1/C3))-1)</f>
        <v>4.0925485569626385E-2</v>
      </c>
      <c r="E3" s="4">
        <f t="shared" ref="E3:E66" si="1">IF(A3="","",(3*A3)/(3-($D3*A3)))</f>
        <v>2.2043528022773087</v>
      </c>
      <c r="F3" s="4">
        <f t="shared" ref="F3:F66" si="2">IF(B3="","",(3*B3)/(3-($D3*B3)))</f>
        <v>3.5433832040902971</v>
      </c>
      <c r="G3" s="4">
        <f t="shared" ref="G3:G66" si="3">IF(C3="","",(3*C3)/(3-($D3*C3)))</f>
        <v>3.7859291884431072</v>
      </c>
      <c r="I3" s="4">
        <f t="shared" ref="I3:I66" si="4">IF(A3="","",D3+1)</f>
        <v>1.0409254855696264</v>
      </c>
    </row>
    <row r="4" spans="1:9" x14ac:dyDescent="0.2">
      <c r="A4" s="4">
        <f>IF('True_Odds_Calculator_3-way'!A5="","",'True_Odds_Calculator_3-way'!A5)</f>
        <v>2</v>
      </c>
      <c r="B4" s="4">
        <f>IF('True_Odds_Calculator_3-way'!B5="","",'True_Odds_Calculator_3-way'!B5)</f>
        <v>3.37</v>
      </c>
      <c r="C4" s="4">
        <f>IF('True_Odds_Calculator_3-way'!C5="","",'True_Odds_Calculator_3-way'!C5)</f>
        <v>4.22</v>
      </c>
      <c r="D4" s="4">
        <f t="shared" si="0"/>
        <v>3.3702729689060185E-2</v>
      </c>
      <c r="E4" s="4">
        <f t="shared" si="1"/>
        <v>2.0459698457761069</v>
      </c>
      <c r="F4" s="4">
        <f t="shared" si="2"/>
        <v>3.5026065825445172</v>
      </c>
      <c r="G4" s="4">
        <f t="shared" si="3"/>
        <v>4.4300206630878343</v>
      </c>
      <c r="I4" s="4">
        <f t="shared" si="4"/>
        <v>1.0337027296890602</v>
      </c>
    </row>
    <row r="5" spans="1:9" x14ac:dyDescent="0.2">
      <c r="A5" s="4">
        <f>IF('True_Odds_Calculator_3-way'!A6="","",'True_Odds_Calculator_3-way'!A6)</f>
        <v>4.93</v>
      </c>
      <c r="B5" s="4">
        <f>IF('True_Odds_Calculator_3-way'!B6="","",'True_Odds_Calculator_3-way'!B6)</f>
        <v>3.89</v>
      </c>
      <c r="C5" s="4">
        <f>IF('True_Odds_Calculator_3-way'!C6="","",'True_Odds_Calculator_3-way'!C6)</f>
        <v>1.75</v>
      </c>
      <c r="D5" s="4">
        <f t="shared" si="0"/>
        <v>3.1337736761223312E-2</v>
      </c>
      <c r="E5" s="4">
        <f t="shared" si="1"/>
        <v>5.19767149223508</v>
      </c>
      <c r="F5" s="4">
        <f t="shared" si="2"/>
        <v>4.0547636954545316</v>
      </c>
      <c r="G5" s="4">
        <f t="shared" si="3"/>
        <v>1.7825862950397364</v>
      </c>
      <c r="I5" s="4">
        <f t="shared" si="4"/>
        <v>1.0313377367612233</v>
      </c>
    </row>
    <row r="6" spans="1:9" x14ac:dyDescent="0.2">
      <c r="A6" s="4">
        <f>IF('True_Odds_Calculator_3-way'!A7="","",'True_Odds_Calculator_3-way'!A7)</f>
        <v>2.2400000000000002</v>
      </c>
      <c r="B6" s="4">
        <f>IF('True_Odds_Calculator_3-way'!B7="","",'True_Odds_Calculator_3-way'!B7)</f>
        <v>3.47</v>
      </c>
      <c r="C6" s="4">
        <f>IF('True_Odds_Calculator_3-way'!C7="","",'True_Odds_Calculator_3-way'!C7)</f>
        <v>3.41</v>
      </c>
      <c r="D6" s="4">
        <f t="shared" si="0"/>
        <v>2.7868141433726512E-2</v>
      </c>
      <c r="E6" s="4">
        <f t="shared" si="1"/>
        <v>2.2876008848011629</v>
      </c>
      <c r="F6" s="4">
        <f t="shared" si="2"/>
        <v>3.5855780620139797</v>
      </c>
      <c r="G6" s="4">
        <f t="shared" si="3"/>
        <v>3.5215514362693501</v>
      </c>
      <c r="I6" s="4">
        <f t="shared" si="4"/>
        <v>1.0278681414337265</v>
      </c>
    </row>
    <row r="7" spans="1:9" x14ac:dyDescent="0.2">
      <c r="A7" s="4">
        <f>IF('True_Odds_Calculator_3-way'!A8="","",'True_Odds_Calculator_3-way'!A8)</f>
        <v>3.66</v>
      </c>
      <c r="B7" s="4">
        <f>IF('True_Odds_Calculator_3-way'!B8="","",'True_Odds_Calculator_3-way'!B8)</f>
        <v>3.28</v>
      </c>
      <c r="C7" s="4">
        <f>IF('True_Odds_Calculator_3-way'!C8="","",'True_Odds_Calculator_3-way'!C8)</f>
        <v>2.2200000000000002</v>
      </c>
      <c r="D7" s="4">
        <f t="shared" si="0"/>
        <v>2.855254294678522E-2</v>
      </c>
      <c r="E7" s="4">
        <f t="shared" si="1"/>
        <v>3.792094197569932</v>
      </c>
      <c r="F7" s="4">
        <f t="shared" si="2"/>
        <v>3.3856926816973321</v>
      </c>
      <c r="G7" s="4">
        <f t="shared" si="3"/>
        <v>2.2679185836418418</v>
      </c>
      <c r="I7" s="4">
        <f t="shared" si="4"/>
        <v>1.0285525429467852</v>
      </c>
    </row>
    <row r="8" spans="1:9" x14ac:dyDescent="0.2">
      <c r="A8" s="4">
        <f>IF('True_Odds_Calculator_3-way'!A9="","",'True_Odds_Calculator_3-way'!A9)</f>
        <v>2.68</v>
      </c>
      <c r="B8" s="4">
        <f>IF('True_Odds_Calculator_3-way'!B9="","",'True_Odds_Calculator_3-way'!B9)</f>
        <v>3.21</v>
      </c>
      <c r="C8" s="4">
        <f>IF('True_Odds_Calculator_3-way'!C9="","",'True_Odds_Calculator_3-way'!C9)</f>
        <v>2.91</v>
      </c>
      <c r="D8" s="4">
        <f t="shared" si="0"/>
        <v>2.8303419792836682E-2</v>
      </c>
      <c r="E8" s="4">
        <f t="shared" si="1"/>
        <v>2.7495199296731574</v>
      </c>
      <c r="F8" s="4">
        <f t="shared" si="2"/>
        <v>3.3102497865817861</v>
      </c>
      <c r="G8" s="4">
        <f t="shared" si="3"/>
        <v>2.9921473628047472</v>
      </c>
      <c r="I8" s="4">
        <f t="shared" si="4"/>
        <v>1.0283034197928367</v>
      </c>
    </row>
    <row r="9" spans="1:9" x14ac:dyDescent="0.2">
      <c r="A9" s="4">
        <f>IF('True_Odds_Calculator_3-way'!A10="","",'True_Odds_Calculator_3-way'!A10)</f>
        <v>1.9</v>
      </c>
      <c r="B9" s="4">
        <f>IF('True_Odds_Calculator_3-way'!B10="","",'True_Odds_Calculator_3-way'!B10)</f>
        <v>3.52</v>
      </c>
      <c r="C9" s="4">
        <f>IF('True_Odds_Calculator_3-way'!C10="","",'True_Odds_Calculator_3-way'!C10)</f>
        <v>4.58</v>
      </c>
      <c r="D9" s="4">
        <f t="shared" si="0"/>
        <v>2.8747309918305097E-2</v>
      </c>
      <c r="E9" s="4">
        <f t="shared" si="1"/>
        <v>1.9352340903002763</v>
      </c>
      <c r="F9" s="4">
        <f t="shared" si="2"/>
        <v>3.642874812094457</v>
      </c>
      <c r="G9" s="4">
        <f t="shared" si="3"/>
        <v>4.7902315747332072</v>
      </c>
      <c r="I9" s="4">
        <f t="shared" si="4"/>
        <v>1.0287473099183051</v>
      </c>
    </row>
    <row r="10" spans="1:9" x14ac:dyDescent="0.2">
      <c r="A10" s="4">
        <f>IF('True_Odds_Calculator_3-way'!A11="","",'True_Odds_Calculator_3-way'!A11)</f>
        <v>3.13</v>
      </c>
      <c r="B10" s="4">
        <f>IF('True_Odds_Calculator_3-way'!B11="","",'True_Odds_Calculator_3-way'!B11)</f>
        <v>3.49</v>
      </c>
      <c r="C10" s="4">
        <f>IF('True_Odds_Calculator_3-way'!C11="","",'True_Odds_Calculator_3-way'!C11)</f>
        <v>2.37</v>
      </c>
      <c r="D10" s="4">
        <f t="shared" si="0"/>
        <v>2.7962697450814256E-2</v>
      </c>
      <c r="E10" s="4">
        <f t="shared" si="1"/>
        <v>3.2240600641702777</v>
      </c>
      <c r="F10" s="4">
        <f t="shared" si="2"/>
        <v>3.6073467667925248</v>
      </c>
      <c r="G10" s="4">
        <f t="shared" si="3"/>
        <v>2.4235372241460706</v>
      </c>
      <c r="I10" s="4">
        <f t="shared" si="4"/>
        <v>1.0279626974508143</v>
      </c>
    </row>
    <row r="11" spans="1:9" x14ac:dyDescent="0.2">
      <c r="A11" s="4">
        <f>IF('True_Odds_Calculator_3-way'!A12="","",'True_Odds_Calculator_3-way'!A12)</f>
        <v>1.45</v>
      </c>
      <c r="B11" s="4">
        <f>IF('True_Odds_Calculator_3-way'!B12="","",'True_Odds_Calculator_3-way'!B12)</f>
        <v>4.67</v>
      </c>
      <c r="C11" s="4">
        <f>IF('True_Odds_Calculator_3-way'!C12="","",'True_Odds_Calculator_3-way'!C12)</f>
        <v>7.75</v>
      </c>
      <c r="D11" s="4">
        <f t="shared" si="0"/>
        <v>3.2820192790943281E-2</v>
      </c>
      <c r="E11" s="4">
        <f t="shared" si="1"/>
        <v>1.4733722411536181</v>
      </c>
      <c r="F11" s="4">
        <f t="shared" si="2"/>
        <v>4.9214366933545914</v>
      </c>
      <c r="G11" s="4">
        <f t="shared" si="3"/>
        <v>8.4679602250953074</v>
      </c>
      <c r="I11" s="4">
        <f t="shared" si="4"/>
        <v>1.0328201927909433</v>
      </c>
    </row>
    <row r="12" spans="1:9" x14ac:dyDescent="0.2">
      <c r="A12" s="4">
        <f>IF('True_Odds_Calculator_3-way'!A13="","",'True_Odds_Calculator_3-way'!A13)</f>
        <v>1.75</v>
      </c>
      <c r="B12" s="4">
        <f>IF('True_Odds_Calculator_3-way'!B13="","",'True_Odds_Calculator_3-way'!B13)</f>
        <v>3.84</v>
      </c>
      <c r="C12" s="4">
        <f>IF('True_Odds_Calculator_3-way'!C13="","",'True_Odds_Calculator_3-way'!C13)</f>
        <v>5.01</v>
      </c>
      <c r="D12" s="4">
        <f t="shared" si="0"/>
        <v>3.1446036498431695E-2</v>
      </c>
      <c r="E12" s="4">
        <f t="shared" si="1"/>
        <v>1.782701014005454</v>
      </c>
      <c r="F12" s="4">
        <f t="shared" si="2"/>
        <v>4.0010458013452812</v>
      </c>
      <c r="G12" s="4">
        <f t="shared" si="3"/>
        <v>5.2876819902310306</v>
      </c>
      <c r="I12" s="4">
        <f t="shared" si="4"/>
        <v>1.0314460364984317</v>
      </c>
    </row>
    <row r="13" spans="1:9" x14ac:dyDescent="0.2">
      <c r="A13" s="4">
        <f>IF('True_Odds_Calculator_3-way'!A14="","",'True_Odds_Calculator_3-way'!A14)</f>
        <v>1.25</v>
      </c>
      <c r="B13" s="4">
        <f>IF('True_Odds_Calculator_3-way'!B14="","",'True_Odds_Calculator_3-way'!B14)</f>
        <v>5.59</v>
      </c>
      <c r="C13" s="4">
        <f>IF('True_Odds_Calculator_3-way'!C14="","",'True_Odds_Calculator_3-way'!C14)</f>
        <v>13.79</v>
      </c>
      <c r="D13" s="4">
        <f t="shared" si="0"/>
        <v>5.1407192736433682E-2</v>
      </c>
      <c r="E13" s="4">
        <f t="shared" si="1"/>
        <v>1.2773606351521671</v>
      </c>
      <c r="F13" s="4">
        <f t="shared" si="2"/>
        <v>6.1821835463848958</v>
      </c>
      <c r="G13" s="4">
        <f t="shared" si="3"/>
        <v>18.056869484556369</v>
      </c>
      <c r="I13" s="4">
        <f t="shared" si="4"/>
        <v>1.0514071927364337</v>
      </c>
    </row>
    <row r="14" spans="1:9" x14ac:dyDescent="0.2">
      <c r="A14" s="4">
        <f>IF('True_Odds_Calculator_3-way'!A15="","",'True_Odds_Calculator_3-way'!A15)</f>
        <v>1.68</v>
      </c>
      <c r="B14" s="4">
        <f>IF('True_Odds_Calculator_3-way'!B15="","",'True_Odds_Calculator_3-way'!B15)</f>
        <v>3.31</v>
      </c>
      <c r="C14" s="4">
        <f>IF('True_Odds_Calculator_3-way'!C15="","",'True_Odds_Calculator_3-way'!C15)</f>
        <v>6.64</v>
      </c>
      <c r="D14" s="4">
        <f t="shared" si="0"/>
        <v>4.7955308502027227E-2</v>
      </c>
      <c r="E14" s="4">
        <f t="shared" si="1"/>
        <v>1.7263613880520123</v>
      </c>
      <c r="F14" s="4">
        <f t="shared" si="2"/>
        <v>3.4949185534889642</v>
      </c>
      <c r="G14" s="4">
        <f t="shared" si="3"/>
        <v>7.4284653566270604</v>
      </c>
      <c r="I14" s="4">
        <f t="shared" si="4"/>
        <v>1.0479553085020272</v>
      </c>
    </row>
    <row r="15" spans="1:9" x14ac:dyDescent="0.2">
      <c r="A15" s="4">
        <f>IF('True_Odds_Calculator_3-way'!A16="","",'True_Odds_Calculator_3-way'!A16)</f>
        <v>3.29</v>
      </c>
      <c r="B15" s="4">
        <f>IF('True_Odds_Calculator_3-way'!B16="","",'True_Odds_Calculator_3-way'!B16)</f>
        <v>2.93</v>
      </c>
      <c r="C15" s="4">
        <f>IF('True_Odds_Calculator_3-way'!C16="","",'True_Odds_Calculator_3-way'!C16)</f>
        <v>2.58</v>
      </c>
      <c r="D15" s="4">
        <f t="shared" si="0"/>
        <v>3.2845195333606192E-2</v>
      </c>
      <c r="E15" s="4">
        <f t="shared" si="1"/>
        <v>3.4129346957270568</v>
      </c>
      <c r="F15" s="4">
        <f t="shared" si="2"/>
        <v>3.0271059488408789</v>
      </c>
      <c r="G15" s="4">
        <f t="shared" si="3"/>
        <v>2.6549953017956658</v>
      </c>
      <c r="I15" s="4">
        <f t="shared" si="4"/>
        <v>1.0328451953336062</v>
      </c>
    </row>
    <row r="16" spans="1:9" x14ac:dyDescent="0.2">
      <c r="A16" s="4">
        <f>IF('True_Odds_Calculator_3-way'!A17="","",'True_Odds_Calculator_3-way'!A17)</f>
        <v>1.36</v>
      </c>
      <c r="B16" s="4">
        <f>IF('True_Odds_Calculator_3-way'!B17="","",'True_Odds_Calculator_3-way'!B17)</f>
        <v>4.38</v>
      </c>
      <c r="C16" s="4">
        <f>IF('True_Odds_Calculator_3-way'!C17="","",'True_Odds_Calculator_3-way'!C17)</f>
        <v>11.24</v>
      </c>
      <c r="D16" s="4">
        <f t="shared" si="0"/>
        <v>5.2572591460412932E-2</v>
      </c>
      <c r="E16" s="4">
        <f t="shared" si="1"/>
        <v>1.3932041054497399</v>
      </c>
      <c r="F16" s="4">
        <f t="shared" si="2"/>
        <v>4.7441412258021121</v>
      </c>
      <c r="G16" s="4">
        <f t="shared" si="3"/>
        <v>13.997020856236244</v>
      </c>
      <c r="I16" s="4">
        <f t="shared" si="4"/>
        <v>1.0525725914604129</v>
      </c>
    </row>
    <row r="17" spans="1:9" x14ac:dyDescent="0.2">
      <c r="A17" s="4">
        <f>IF('True_Odds_Calculator_3-way'!A18="","",'True_Odds_Calculator_3-way'!A18)</f>
        <v>2</v>
      </c>
      <c r="B17" s="4">
        <f>IF('True_Odds_Calculator_3-way'!B18="","",'True_Odds_Calculator_3-way'!B18)</f>
        <v>3.51</v>
      </c>
      <c r="C17" s="4">
        <f>IF('True_Odds_Calculator_3-way'!C18="","",'True_Odds_Calculator_3-way'!C18)</f>
        <v>3.81</v>
      </c>
      <c r="D17" s="4">
        <f t="shared" si="0"/>
        <v>4.7367476501334771E-2</v>
      </c>
      <c r="E17" s="4">
        <f t="shared" si="1"/>
        <v>2.0652160484294408</v>
      </c>
      <c r="F17" s="4">
        <f t="shared" si="2"/>
        <v>3.7159370354418768</v>
      </c>
      <c r="G17" s="4">
        <f t="shared" si="3"/>
        <v>4.0538672567712988</v>
      </c>
      <c r="I17" s="4">
        <f t="shared" si="4"/>
        <v>1.0473674765013348</v>
      </c>
    </row>
    <row r="18" spans="1:9" x14ac:dyDescent="0.2">
      <c r="A18" s="4">
        <f>IF('True_Odds_Calculator_3-way'!A19="","",'True_Odds_Calculator_3-way'!A19)</f>
        <v>3.41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2.4300000000000002</v>
      </c>
      <c r="D18" s="4">
        <f t="shared" si="0"/>
        <v>4.3760816557122828E-2</v>
      </c>
      <c r="E18" s="4">
        <f t="shared" si="1"/>
        <v>3.5884970897863715</v>
      </c>
      <c r="F18" s="4">
        <f t="shared" si="2"/>
        <v>3.0826510029662639</v>
      </c>
      <c r="G18" s="4">
        <f t="shared" si="3"/>
        <v>2.5192997577878984</v>
      </c>
      <c r="I18" s="4">
        <f t="shared" si="4"/>
        <v>1.0437608165571228</v>
      </c>
    </row>
    <row r="19" spans="1:9" x14ac:dyDescent="0.2">
      <c r="A19" s="4">
        <f>IF('True_Odds_Calculator_3-way'!A20="","",'True_Odds_Calculator_3-way'!A20)</f>
        <v>3.08</v>
      </c>
      <c r="B19" s="4">
        <f>IF('True_Odds_Calculator_3-way'!B20="","",'True_Odds_Calculator_3-way'!B20)</f>
        <v>3.53</v>
      </c>
      <c r="C19" s="4">
        <f>IF('True_Odds_Calculator_3-way'!C20="","",'True_Odds_Calculator_3-way'!C20)</f>
        <v>2.38</v>
      </c>
      <c r="D19" s="4">
        <f t="shared" si="0"/>
        <v>2.8129510882385356E-2</v>
      </c>
      <c r="E19" s="4">
        <f t="shared" si="1"/>
        <v>3.1715944787760506</v>
      </c>
      <c r="F19" s="4">
        <f t="shared" si="2"/>
        <v>3.6508393424316963</v>
      </c>
      <c r="G19" s="4">
        <f t="shared" si="3"/>
        <v>2.4343245787177845</v>
      </c>
      <c r="I19" s="4">
        <f t="shared" si="4"/>
        <v>1.0281295108823854</v>
      </c>
    </row>
    <row r="20" spans="1:9" x14ac:dyDescent="0.2">
      <c r="A20" s="4">
        <f>IF('True_Odds_Calculator_3-way'!A21="","",'True_Odds_Calculator_3-way'!A21)</f>
        <v>2.44</v>
      </c>
      <c r="B20" s="4">
        <f>IF('True_Odds_Calculator_3-way'!B21="","",'True_Odds_Calculator_3-way'!B21)</f>
        <v>3.33</v>
      </c>
      <c r="C20" s="4">
        <f>IF('True_Odds_Calculator_3-way'!C21="","",'True_Odds_Calculator_3-way'!C21)</f>
        <v>3.16</v>
      </c>
      <c r="D20" s="4">
        <f t="shared" si="0"/>
        <v>2.6592062076602474E-2</v>
      </c>
      <c r="E20" s="4">
        <f t="shared" si="1"/>
        <v>2.4939394473132364</v>
      </c>
      <c r="F20" s="4">
        <f t="shared" si="2"/>
        <v>3.4312817928664239</v>
      </c>
      <c r="G20" s="4">
        <f t="shared" si="3"/>
        <v>3.2510632751711577</v>
      </c>
      <c r="I20" s="4">
        <f t="shared" si="4"/>
        <v>1.0265920620766025</v>
      </c>
    </row>
    <row r="21" spans="1:9" x14ac:dyDescent="0.2">
      <c r="A21" s="4">
        <f>IF('True_Odds_Calculator_3-way'!A22="","",'True_Odds_Calculator_3-way'!A22)</f>
        <v>2.09</v>
      </c>
      <c r="B21" s="4">
        <f>IF('True_Odds_Calculator_3-way'!B22="","",'True_Odds_Calculator_3-way'!B22)</f>
        <v>3.54</v>
      </c>
      <c r="C21" s="4">
        <f>IF('True_Odds_Calculator_3-way'!C22="","",'True_Odds_Calculator_3-way'!C22)</f>
        <v>3.73</v>
      </c>
      <c r="D21" s="4">
        <f t="shared" si="0"/>
        <v>2.9051289973054173E-2</v>
      </c>
      <c r="E21" s="4">
        <f t="shared" si="1"/>
        <v>2.1331734365813628</v>
      </c>
      <c r="F21" s="4">
        <f t="shared" si="2"/>
        <v>3.6656607651198052</v>
      </c>
      <c r="G21" s="4">
        <f t="shared" si="3"/>
        <v>3.8697780759703688</v>
      </c>
      <c r="I21" s="4">
        <f t="shared" si="4"/>
        <v>1.0290512899730542</v>
      </c>
    </row>
    <row r="22" spans="1:9" x14ac:dyDescent="0.2">
      <c r="A22" s="4">
        <f>IF('True_Odds_Calculator_3-way'!A23="","",'True_Odds_Calculator_3-way'!A23)</f>
        <v>2.1800000000000002</v>
      </c>
      <c r="B22" s="4">
        <f>IF('True_Odds_Calculator_3-way'!B23="","",'True_Odds_Calculator_3-way'!B23)</f>
        <v>3.5</v>
      </c>
      <c r="C22" s="4">
        <f>IF('True_Odds_Calculator_3-way'!C23="","",'True_Odds_Calculator_3-way'!C23)</f>
        <v>3.53</v>
      </c>
      <c r="D22" s="4">
        <f t="shared" si="0"/>
        <v>2.7716001024730819E-2</v>
      </c>
      <c r="E22" s="4">
        <f t="shared" si="1"/>
        <v>2.2248082932940516</v>
      </c>
      <c r="F22" s="4">
        <f t="shared" si="2"/>
        <v>3.6169554649346232</v>
      </c>
      <c r="G22" s="4">
        <f t="shared" si="3"/>
        <v>3.6490030934585764</v>
      </c>
      <c r="I22" s="4">
        <f t="shared" si="4"/>
        <v>1.0277160010247308</v>
      </c>
    </row>
    <row r="23" spans="1:9" x14ac:dyDescent="0.2">
      <c r="A23" s="4">
        <f>IF('True_Odds_Calculator_3-way'!A24="","",'True_Odds_Calculator_3-way'!A24)</f>
        <v>2.5299999999999998</v>
      </c>
      <c r="B23" s="4">
        <f>IF('True_Odds_Calculator_3-way'!B24="","",'True_Odds_Calculator_3-way'!B24)</f>
        <v>3.55</v>
      </c>
      <c r="C23" s="4">
        <f>IF('True_Odds_Calculator_3-way'!C24="","",'True_Odds_Calculator_3-way'!C24)</f>
        <v>2.86</v>
      </c>
      <c r="D23" s="4">
        <f t="shared" si="0"/>
        <v>2.659740749146744E-2</v>
      </c>
      <c r="E23" s="4">
        <f t="shared" si="1"/>
        <v>2.5880512322259119</v>
      </c>
      <c r="F23" s="4">
        <f t="shared" si="2"/>
        <v>3.6653621376138621</v>
      </c>
      <c r="G23" s="4">
        <f t="shared" si="3"/>
        <v>2.9344053548016871</v>
      </c>
      <c r="I23" s="4">
        <f t="shared" si="4"/>
        <v>1.0265974074914674</v>
      </c>
    </row>
    <row r="24" spans="1:9" x14ac:dyDescent="0.2">
      <c r="A24" s="4">
        <f>IF('True_Odds_Calculator_3-way'!A25="","",'True_Odds_Calculator_3-way'!A25)</f>
        <v>2.42</v>
      </c>
      <c r="B24" s="4">
        <f>IF('True_Odds_Calculator_3-way'!B25="","",'True_Odds_Calculator_3-way'!B25)</f>
        <v>3.21</v>
      </c>
      <c r="C24" s="4">
        <f>IF('True_Odds_Calculator_3-way'!C25="","",'True_Odds_Calculator_3-way'!C25)</f>
        <v>3.31</v>
      </c>
      <c r="D24" s="4">
        <f t="shared" si="0"/>
        <v>2.6864423872024146E-2</v>
      </c>
      <c r="E24" s="4">
        <f t="shared" si="1"/>
        <v>2.4736045826807396</v>
      </c>
      <c r="F24" s="4">
        <f t="shared" si="2"/>
        <v>3.3050020647097775</v>
      </c>
      <c r="G24" s="4">
        <f t="shared" si="3"/>
        <v>3.4111066133742329</v>
      </c>
      <c r="I24" s="4">
        <f t="shared" si="4"/>
        <v>1.0268644238720241</v>
      </c>
    </row>
    <row r="25" spans="1:9" x14ac:dyDescent="0.2">
      <c r="A25" s="4">
        <f>IF('True_Odds_Calculator_3-way'!A26="","",'True_Odds_Calculator_3-way'!A26)</f>
        <v>1.7</v>
      </c>
      <c r="B25" s="4">
        <f>IF('True_Odds_Calculator_3-way'!B26="","",'True_Odds_Calculator_3-way'!B26)</f>
        <v>3.95</v>
      </c>
      <c r="C25" s="4">
        <f>IF('True_Odds_Calculator_3-way'!C26="","",'True_Odds_Calculator_3-way'!C26)</f>
        <v>5.25</v>
      </c>
      <c r="D25" s="4">
        <f t="shared" si="0"/>
        <v>3.1876041555862766E-2</v>
      </c>
      <c r="E25" s="4">
        <f t="shared" si="1"/>
        <v>1.7312721245728551</v>
      </c>
      <c r="F25" s="4">
        <f t="shared" si="2"/>
        <v>4.1230446859314851</v>
      </c>
      <c r="G25" s="4">
        <f t="shared" si="3"/>
        <v>5.560162975619372</v>
      </c>
      <c r="I25" s="4">
        <f t="shared" si="4"/>
        <v>1.0318760415558628</v>
      </c>
    </row>
    <row r="26" spans="1:9" x14ac:dyDescent="0.2">
      <c r="A26" s="4">
        <f>IF('True_Odds_Calculator_3-way'!A27="","",'True_Odds_Calculator_3-way'!A27)</f>
        <v>1.87</v>
      </c>
      <c r="B26" s="4">
        <f>IF('True_Odds_Calculator_3-way'!B27="","",'True_Odds_Calculator_3-way'!B27)</f>
        <v>3.7</v>
      </c>
      <c r="C26" s="4">
        <f>IF('True_Odds_Calculator_3-way'!C27="","",'True_Odds_Calculator_3-way'!C27)</f>
        <v>4.45</v>
      </c>
      <c r="D26" s="4">
        <f t="shared" si="0"/>
        <v>2.9748729682635755E-2</v>
      </c>
      <c r="E26" s="4">
        <f t="shared" si="1"/>
        <v>1.9053312719618063</v>
      </c>
      <c r="F26" s="4">
        <f t="shared" si="2"/>
        <v>3.8409238810655943</v>
      </c>
      <c r="G26" s="4">
        <f t="shared" si="3"/>
        <v>4.6554315421814874</v>
      </c>
      <c r="I26" s="4">
        <f t="shared" si="4"/>
        <v>1.0297487296826358</v>
      </c>
    </row>
    <row r="27" spans="1:9" x14ac:dyDescent="0.2">
      <c r="A27" s="4">
        <f>IF('True_Odds_Calculator_3-way'!A28="","",'True_Odds_Calculator_3-way'!A28)</f>
        <v>2.8</v>
      </c>
      <c r="B27" s="4">
        <f>IF('True_Odds_Calculator_3-way'!B28="","",'True_Odds_Calculator_3-way'!B28)</f>
        <v>3.37</v>
      </c>
      <c r="C27" s="4">
        <f>IF('True_Odds_Calculator_3-way'!C28="","",'True_Odds_Calculator_3-way'!C28)</f>
        <v>2.68</v>
      </c>
      <c r="D27" s="4">
        <f t="shared" si="0"/>
        <v>2.7013090545576546E-2</v>
      </c>
      <c r="E27" s="4">
        <f t="shared" si="1"/>
        <v>2.8724200808127311</v>
      </c>
      <c r="F27" s="4">
        <f t="shared" si="2"/>
        <v>3.4754618651987643</v>
      </c>
      <c r="G27" s="4">
        <f t="shared" si="3"/>
        <v>2.7462722010014167</v>
      </c>
      <c r="I27" s="4">
        <f t="shared" si="4"/>
        <v>1.0270130905455765</v>
      </c>
    </row>
    <row r="28" spans="1:9" x14ac:dyDescent="0.2">
      <c r="A28" s="4">
        <f>IF('True_Odds_Calculator_3-way'!A29="","",'True_Odds_Calculator_3-way'!A29)</f>
        <v>4.42</v>
      </c>
      <c r="B28" s="4">
        <f>IF('True_Odds_Calculator_3-way'!B29="","",'True_Odds_Calculator_3-way'!B29)</f>
        <v>3.44</v>
      </c>
      <c r="C28" s="4">
        <f>IF('True_Odds_Calculator_3-way'!C29="","",'True_Odds_Calculator_3-way'!C29)</f>
        <v>1.95</v>
      </c>
      <c r="D28" s="4">
        <f t="shared" si="0"/>
        <v>2.9762531130520298E-2</v>
      </c>
      <c r="E28" s="4">
        <f t="shared" si="1"/>
        <v>4.6227062670594288</v>
      </c>
      <c r="F28" s="4">
        <f t="shared" si="2"/>
        <v>3.5615474306654455</v>
      </c>
      <c r="G28" s="4">
        <f t="shared" si="3"/>
        <v>1.9884682003650187</v>
      </c>
      <c r="I28" s="4">
        <f t="shared" si="4"/>
        <v>1.0297625311305203</v>
      </c>
    </row>
    <row r="29" spans="1:9" x14ac:dyDescent="0.2">
      <c r="A29" s="4">
        <f>IF('True_Odds_Calculator_3-way'!A30="","",'True_Odds_Calculator_3-way'!A30)</f>
        <v>2.68</v>
      </c>
      <c r="B29" s="4">
        <f>IF('True_Odds_Calculator_3-way'!B30="","",'True_Odds_Calculator_3-way'!B30)</f>
        <v>3.01</v>
      </c>
      <c r="C29" s="4">
        <f>IF('True_Odds_Calculator_3-way'!C30="","",'True_Odds_Calculator_3-way'!C30)</f>
        <v>3.11</v>
      </c>
      <c r="D29" s="4">
        <f t="shared" si="0"/>
        <v>2.6903650339599849E-2</v>
      </c>
      <c r="E29" s="4">
        <f t="shared" si="1"/>
        <v>2.7459970954834638</v>
      </c>
      <c r="F29" s="4">
        <f t="shared" si="2"/>
        <v>3.0935039709902168</v>
      </c>
      <c r="G29" s="4">
        <f t="shared" si="3"/>
        <v>3.1992268117487064</v>
      </c>
      <c r="I29" s="4">
        <f t="shared" si="4"/>
        <v>1.0269036503395998</v>
      </c>
    </row>
    <row r="30" spans="1:9" x14ac:dyDescent="0.2">
      <c r="A30" s="4">
        <f>IF('True_Odds_Calculator_3-way'!A31="","",'True_Odds_Calculator_3-way'!A31)</f>
        <v>1.6</v>
      </c>
      <c r="B30" s="4">
        <f>IF('True_Odds_Calculator_3-way'!B31="","",'True_Odds_Calculator_3-way'!B31)</f>
        <v>4.01</v>
      </c>
      <c r="C30" s="4">
        <f>IF('True_Odds_Calculator_3-way'!C31="","",'True_Odds_Calculator_3-way'!C31)</f>
        <v>6.43</v>
      </c>
      <c r="D30" s="4">
        <f t="shared" si="0"/>
        <v>2.9897553937861421E-2</v>
      </c>
      <c r="E30" s="4">
        <f t="shared" si="1"/>
        <v>1.6259259784748927</v>
      </c>
      <c r="F30" s="4">
        <f t="shared" si="2"/>
        <v>4.1769226252067959</v>
      </c>
      <c r="G30" s="4">
        <f t="shared" si="3"/>
        <v>6.8702484321033293</v>
      </c>
      <c r="I30" s="4">
        <f t="shared" si="4"/>
        <v>1.0298975539378614</v>
      </c>
    </row>
    <row r="31" spans="1:9" x14ac:dyDescent="0.2">
      <c r="A31" s="4">
        <f>IF('True_Odds_Calculator_3-way'!A32="","",'True_Odds_Calculator_3-way'!A32)</f>
        <v>2.78</v>
      </c>
      <c r="B31" s="4">
        <f>IF('True_Odds_Calculator_3-way'!B32="","",'True_Odds_Calculator_3-way'!B32)</f>
        <v>3.07</v>
      </c>
      <c r="C31" s="4">
        <f>IF('True_Odds_Calculator_3-way'!C32="","",'True_Odds_Calculator_3-way'!C32)</f>
        <v>2.83</v>
      </c>
      <c r="D31" s="4">
        <f t="shared" si="0"/>
        <v>3.8802019697992796E-2</v>
      </c>
      <c r="E31" s="4">
        <f t="shared" si="1"/>
        <v>2.8836874169174518</v>
      </c>
      <c r="F31" s="4">
        <f t="shared" si="2"/>
        <v>3.1969422658301001</v>
      </c>
      <c r="G31" s="4">
        <f t="shared" si="3"/>
        <v>2.937522849707245</v>
      </c>
      <c r="I31" s="4">
        <f t="shared" si="4"/>
        <v>1.0388020196979928</v>
      </c>
    </row>
    <row r="32" spans="1:9" x14ac:dyDescent="0.2">
      <c r="A32" s="4">
        <f>IF('True_Odds_Calculator_3-way'!A33="","",'True_Odds_Calculator_3-way'!A33)</f>
        <v>2.57</v>
      </c>
      <c r="B32" s="4">
        <f>IF('True_Odds_Calculator_3-way'!B33="","",'True_Odds_Calculator_3-way'!B33)</f>
        <v>3.35</v>
      </c>
      <c r="C32" s="4">
        <f>IF('True_Odds_Calculator_3-way'!C33="","",'True_Odds_Calculator_3-way'!C33)</f>
        <v>2.85</v>
      </c>
      <c r="D32" s="4">
        <f t="shared" si="0"/>
        <v>3.8489714034781963E-2</v>
      </c>
      <c r="E32" s="4">
        <f t="shared" si="1"/>
        <v>2.6576296367166306</v>
      </c>
      <c r="F32" s="4">
        <f t="shared" si="2"/>
        <v>3.5004499722408142</v>
      </c>
      <c r="G32" s="4">
        <f t="shared" si="3"/>
        <v>2.9581660158153356</v>
      </c>
      <c r="I32" s="4">
        <f t="shared" si="4"/>
        <v>1.038489714034782</v>
      </c>
    </row>
    <row r="33" spans="1:9" x14ac:dyDescent="0.2">
      <c r="A33" s="4">
        <f>IF('True_Odds_Calculator_3-way'!A34="","",'True_Odds_Calculator_3-way'!A34)</f>
        <v>2.29</v>
      </c>
      <c r="B33" s="4">
        <f>IF('True_Odds_Calculator_3-way'!B34="","",'True_Odds_Calculator_3-way'!B34)</f>
        <v>3.47</v>
      </c>
      <c r="C33" s="4">
        <f>IF('True_Odds_Calculator_3-way'!C34="","",'True_Odds_Calculator_3-way'!C34)</f>
        <v>3.18</v>
      </c>
      <c r="D33" s="4">
        <f t="shared" si="0"/>
        <v>3.9331069552800857E-2</v>
      </c>
      <c r="E33" s="4">
        <f t="shared" si="1"/>
        <v>2.3608800317060759</v>
      </c>
      <c r="F33" s="4">
        <f t="shared" si="2"/>
        <v>3.6353843097984182</v>
      </c>
      <c r="G33" s="4">
        <f t="shared" si="3"/>
        <v>3.3183448971885969</v>
      </c>
      <c r="I33" s="4">
        <f t="shared" si="4"/>
        <v>1.0393310695528009</v>
      </c>
    </row>
    <row r="34" spans="1:9" x14ac:dyDescent="0.2">
      <c r="A34" s="4">
        <f>IF('True_Odds_Calculator_3-way'!A35="","",'True_Odds_Calculator_3-way'!A35)</f>
        <v>17</v>
      </c>
      <c r="B34" s="4">
        <f>IF('True_Odds_Calculator_3-way'!B35="","",'True_Odds_Calculator_3-way'!B35)</f>
        <v>9</v>
      </c>
      <c r="C34" s="4">
        <f>IF('True_Odds_Calculator_3-way'!C35="","",'True_Odds_Calculator_3-way'!C35)</f>
        <v>1.17</v>
      </c>
      <c r="D34" s="4">
        <f t="shared" si="0"/>
        <v>2.4635495223730652E-2</v>
      </c>
      <c r="E34" s="4">
        <f t="shared" si="1"/>
        <v>19.758278145695382</v>
      </c>
      <c r="F34" s="4">
        <f t="shared" si="2"/>
        <v>9.7182410423452801</v>
      </c>
      <c r="G34" s="4">
        <f t="shared" si="3"/>
        <v>1.1813502276776875</v>
      </c>
      <c r="I34" s="4">
        <f t="shared" si="4"/>
        <v>1.0246354952237307</v>
      </c>
    </row>
    <row r="35" spans="1:9" x14ac:dyDescent="0.2">
      <c r="A35" s="4">
        <f>IF('True_Odds_Calculator_3-way'!A36="","",'True_Odds_Calculator_3-way'!A36)</f>
        <v>3.64</v>
      </c>
      <c r="B35" s="4">
        <f>IF('True_Odds_Calculator_3-way'!B36="","",'True_Odds_Calculator_3-way'!B36)</f>
        <v>3.07</v>
      </c>
      <c r="C35" s="4">
        <f>IF('True_Odds_Calculator_3-way'!C36="","",'True_Odds_Calculator_3-way'!C36)</f>
        <v>2.2000000000000002</v>
      </c>
      <c r="D35" s="4">
        <f t="shared" si="0"/>
        <v>5.5003628293530671E-2</v>
      </c>
      <c r="E35" s="4">
        <f t="shared" si="1"/>
        <v>3.9002969894911415</v>
      </c>
      <c r="F35" s="4">
        <f t="shared" si="2"/>
        <v>3.2531078310638435</v>
      </c>
      <c r="G35" s="4">
        <f t="shared" si="3"/>
        <v>2.2924690166902071</v>
      </c>
      <c r="I35" s="4">
        <f t="shared" si="4"/>
        <v>1.0550036282935307</v>
      </c>
    </row>
    <row r="36" spans="1:9" x14ac:dyDescent="0.2">
      <c r="A36" s="4">
        <f>IF('True_Odds_Calculator_3-way'!A37="","",'True_Odds_Calculator_3-way'!A37)</f>
        <v>1.88</v>
      </c>
      <c r="B36" s="4">
        <f>IF('True_Odds_Calculator_3-way'!B37="","",'True_Odds_Calculator_3-way'!B37)</f>
        <v>3.29</v>
      </c>
      <c r="C36" s="4">
        <f>IF('True_Odds_Calculator_3-way'!C37="","",'True_Odds_Calculator_3-way'!C37)</f>
        <v>4.4800000000000004</v>
      </c>
      <c r="D36" s="4">
        <f t="shared" si="0"/>
        <v>5.9080547112461801E-2</v>
      </c>
      <c r="E36" s="4">
        <f t="shared" si="1"/>
        <v>1.9522808752627019</v>
      </c>
      <c r="F36" s="4">
        <f t="shared" si="2"/>
        <v>3.5179327244375136</v>
      </c>
      <c r="G36" s="4">
        <f t="shared" si="3"/>
        <v>4.9135034225264462</v>
      </c>
      <c r="I36" s="4">
        <f t="shared" si="4"/>
        <v>1.0590805471124618</v>
      </c>
    </row>
    <row r="37" spans="1:9" x14ac:dyDescent="0.2">
      <c r="A37" s="4">
        <f>IF('True_Odds_Calculator_3-way'!A38="","",'True_Odds_Calculator_3-way'!A38)</f>
        <v>6.05</v>
      </c>
      <c r="B37" s="4">
        <f>IF('True_Odds_Calculator_3-way'!B38="","",'True_Odds_Calculator_3-way'!B38)</f>
        <v>3.78</v>
      </c>
      <c r="C37" s="4">
        <f>IF('True_Odds_Calculator_3-way'!C38="","",'True_Odds_Calculator_3-way'!C38)</f>
        <v>1.66</v>
      </c>
      <c r="D37" s="4">
        <f t="shared" si="0"/>
        <v>3.2249159302828678E-2</v>
      </c>
      <c r="E37" s="4">
        <f t="shared" si="1"/>
        <v>6.4708360274406926</v>
      </c>
      <c r="F37" s="4">
        <f t="shared" si="2"/>
        <v>3.9401018656455662</v>
      </c>
      <c r="G37" s="4">
        <f t="shared" si="3"/>
        <v>1.6901601211230057</v>
      </c>
      <c r="I37" s="4">
        <f t="shared" si="4"/>
        <v>1.0322491593028287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2.83</v>
      </c>
      <c r="B40" s="4">
        <f>IF('True_Odds_Calculator_3-way'!B39="","",'True_Odds_Calculator_3-way'!B39)</f>
        <v>3.15</v>
      </c>
      <c r="C40" s="4">
        <f>IF('True_Odds_Calculator_3-way'!C39="","",'True_Odds_Calculator_3-way'!C39)</f>
        <v>2.8</v>
      </c>
      <c r="D40" s="4">
        <f t="shared" si="0"/>
        <v>2.7960065062538675E-2</v>
      </c>
      <c r="E40" s="4">
        <f t="shared" si="1"/>
        <v>2.9066652175094423</v>
      </c>
      <c r="F40" s="4">
        <f t="shared" si="2"/>
        <v>3.2452750053089829</v>
      </c>
      <c r="G40" s="4">
        <f t="shared" si="3"/>
        <v>2.8750268759406579</v>
      </c>
      <c r="I40" s="4">
        <f t="shared" si="4"/>
        <v>1.0279600650625387</v>
      </c>
    </row>
    <row r="41" spans="1:9" x14ac:dyDescent="0.2">
      <c r="A41" s="4">
        <f>IF('True_Odds_Calculator_3-way'!A40="","",'True_Odds_Calculator_3-way'!A40)</f>
        <v>1.5</v>
      </c>
      <c r="B41" s="4">
        <f>IF('True_Odds_Calculator_3-way'!B40="","",'True_Odds_Calculator_3-way'!B40)</f>
        <v>4.74</v>
      </c>
      <c r="C41" s="4">
        <f>IF('True_Odds_Calculator_3-way'!C40="","",'True_Odds_Calculator_3-way'!C40)</f>
        <v>6.44</v>
      </c>
      <c r="D41" s="4">
        <f t="shared" si="0"/>
        <v>3.2916633907277726E-2</v>
      </c>
      <c r="E41" s="4">
        <f t="shared" si="1"/>
        <v>1.5251005888779343</v>
      </c>
      <c r="F41" s="4">
        <f t="shared" si="2"/>
        <v>5.0000436795666987</v>
      </c>
      <c r="G41" s="4">
        <f t="shared" si="3"/>
        <v>6.9296567588837084</v>
      </c>
      <c r="I41" s="4">
        <f t="shared" si="4"/>
        <v>1.0329166339072777</v>
      </c>
    </row>
    <row r="42" spans="1:9" x14ac:dyDescent="0.2">
      <c r="A42" s="4">
        <f>IF('True_Odds_Calculator_3-way'!A41="","",'True_Odds_Calculator_3-way'!A41)</f>
        <v>2.65</v>
      </c>
      <c r="B42" s="4">
        <f>IF('True_Odds_Calculator_3-way'!B41="","",'True_Odds_Calculator_3-way'!B41)</f>
        <v>3.19</v>
      </c>
      <c r="C42" s="4">
        <f>IF('True_Odds_Calculator_3-way'!C41="","",'True_Odds_Calculator_3-way'!C41)</f>
        <v>2.96</v>
      </c>
      <c r="D42" s="4">
        <f t="shared" si="0"/>
        <v>2.8675952228327084E-2</v>
      </c>
      <c r="E42" s="4">
        <f t="shared" si="1"/>
        <v>2.7188701345833306</v>
      </c>
      <c r="F42" s="4">
        <f t="shared" si="2"/>
        <v>3.2903290281689777</v>
      </c>
      <c r="G42" s="4">
        <f t="shared" si="3"/>
        <v>3.0461876333037914</v>
      </c>
      <c r="I42" s="4">
        <f t="shared" si="4"/>
        <v>1.0286759522283271</v>
      </c>
    </row>
    <row r="43" spans="1:9" x14ac:dyDescent="0.2">
      <c r="A43" s="4">
        <f>IF('True_Odds_Calculator_3-way'!A42="","",'True_Odds_Calculator_3-way'!A42)</f>
        <v>1.33</v>
      </c>
      <c r="B43" s="4">
        <f>IF('True_Odds_Calculator_3-way'!B42="","",'True_Odds_Calculator_3-way'!B42)</f>
        <v>5.05</v>
      </c>
      <c r="C43" s="4">
        <f>IF('True_Odds_Calculator_3-way'!C42="","",'True_Odds_Calculator_3-way'!C42)</f>
        <v>10.130000000000001</v>
      </c>
      <c r="D43" s="4">
        <f t="shared" si="0"/>
        <v>4.861618434776549E-2</v>
      </c>
      <c r="E43" s="4">
        <f t="shared" si="1"/>
        <v>1.359297169861738</v>
      </c>
      <c r="F43" s="4">
        <f t="shared" si="2"/>
        <v>5.5001141846428316</v>
      </c>
      <c r="G43" s="4">
        <f t="shared" si="3"/>
        <v>12.119553822955993</v>
      </c>
      <c r="I43" s="4">
        <f t="shared" si="4"/>
        <v>1.0486161843477655</v>
      </c>
    </row>
    <row r="44" spans="1:9" x14ac:dyDescent="0.2">
      <c r="A44" s="4">
        <f>IF('True_Odds_Calculator_3-way'!A43="","",'True_Odds_Calculator_3-way'!A43)</f>
        <v>2.31</v>
      </c>
      <c r="B44" s="4">
        <f>IF('True_Odds_Calculator_3-way'!B43="","",'True_Odds_Calculator_3-way'!B43)</f>
        <v>3.44</v>
      </c>
      <c r="C44" s="4">
        <f>IF('True_Odds_Calculator_3-way'!C43="","",'True_Odds_Calculator_3-way'!C43)</f>
        <v>3.12</v>
      </c>
      <c r="D44" s="4">
        <f t="shared" si="0"/>
        <v>4.4110927831858104E-2</v>
      </c>
      <c r="E44" s="4">
        <f t="shared" si="1"/>
        <v>2.391218735339868</v>
      </c>
      <c r="F44" s="4">
        <f t="shared" si="2"/>
        <v>3.6232667548975139</v>
      </c>
      <c r="G44" s="4">
        <f t="shared" si="3"/>
        <v>3.2700130416615667</v>
      </c>
      <c r="I44" s="4">
        <f t="shared" si="4"/>
        <v>1.0441109278318581</v>
      </c>
    </row>
    <row r="45" spans="1:9" x14ac:dyDescent="0.2">
      <c r="A45" s="4">
        <f>IF('True_Odds_Calculator_3-way'!A44="","",'True_Odds_Calculator_3-way'!A44)</f>
        <v>1.85</v>
      </c>
      <c r="B45" s="4">
        <f>IF('True_Odds_Calculator_3-way'!B44="","",'True_Odds_Calculator_3-way'!B44)</f>
        <v>3.69</v>
      </c>
      <c r="C45" s="4">
        <f>IF('True_Odds_Calculator_3-way'!C44="","",'True_Odds_Calculator_3-way'!C44)</f>
        <v>4.62</v>
      </c>
      <c r="D45" s="4">
        <f t="shared" si="0"/>
        <v>2.799346701785721E-2</v>
      </c>
      <c r="E45" s="4">
        <f t="shared" si="1"/>
        <v>1.8824968618516362</v>
      </c>
      <c r="F45" s="4">
        <f t="shared" si="2"/>
        <v>3.8215846673395766</v>
      </c>
      <c r="G45" s="4">
        <f t="shared" si="3"/>
        <v>4.8281408589129855</v>
      </c>
      <c r="I45" s="4">
        <f t="shared" si="4"/>
        <v>1.0279934670178572</v>
      </c>
    </row>
    <row r="46" spans="1:9" x14ac:dyDescent="0.2">
      <c r="A46" s="4">
        <f>IF('True_Odds_Calculator_3-way'!A45="","",'True_Odds_Calculator_3-way'!A45)</f>
        <v>1.67</v>
      </c>
      <c r="B46" s="4">
        <f>IF('True_Odds_Calculator_3-way'!B45="","",'True_Odds_Calculator_3-way'!B45)</f>
        <v>3.61</v>
      </c>
      <c r="C46" s="4">
        <f>IF('True_Odds_Calculator_3-way'!C45="","",'True_Odds_Calculator_3-way'!C45)</f>
        <v>6.42</v>
      </c>
      <c r="D46" s="4">
        <f t="shared" si="0"/>
        <v>3.157394533427782E-2</v>
      </c>
      <c r="E46" s="4">
        <f t="shared" si="1"/>
        <v>1.6998773207033691</v>
      </c>
      <c r="F46" s="4">
        <f t="shared" si="2"/>
        <v>3.7525752732017303</v>
      </c>
      <c r="G46" s="4">
        <f t="shared" si="3"/>
        <v>6.8852223789131619</v>
      </c>
      <c r="I46" s="4">
        <f t="shared" si="4"/>
        <v>1.0315739453342778</v>
      </c>
    </row>
    <row r="47" spans="1:9" x14ac:dyDescent="0.2">
      <c r="A47" s="4">
        <f>IF('True_Odds_Calculator_3-way'!A46="","",'True_Odds_Calculator_3-way'!A46)</f>
        <v>1.7</v>
      </c>
      <c r="B47" s="4">
        <f>IF('True_Odds_Calculator_3-way'!B46="","",'True_Odds_Calculator_3-way'!B46)</f>
        <v>4.05</v>
      </c>
      <c r="C47" s="4">
        <f>IF('True_Odds_Calculator_3-way'!C46="","",'True_Odds_Calculator_3-way'!C46)</f>
        <v>5.13</v>
      </c>
      <c r="D47" s="4">
        <f t="shared" si="0"/>
        <v>3.0080648243703045E-2</v>
      </c>
      <c r="E47" s="4">
        <f t="shared" si="1"/>
        <v>1.7294802018376925</v>
      </c>
      <c r="F47" s="4">
        <f t="shared" si="2"/>
        <v>4.2214274189210999</v>
      </c>
      <c r="G47" s="4">
        <f t="shared" si="3"/>
        <v>5.4081857644870128</v>
      </c>
      <c r="I47" s="4">
        <f t="shared" si="4"/>
        <v>1.030080648243703</v>
      </c>
    </row>
    <row r="48" spans="1:9" x14ac:dyDescent="0.2">
      <c r="A48" s="4">
        <f>IF('True_Odds_Calculator_3-way'!A47="","",'True_Odds_Calculator_3-way'!A47)</f>
        <v>2.08</v>
      </c>
      <c r="B48" s="4">
        <f>IF('True_Odds_Calculator_3-way'!B47="","",'True_Odds_Calculator_3-way'!B47)</f>
        <v>3.59</v>
      </c>
      <c r="C48" s="4">
        <f>IF('True_Odds_Calculator_3-way'!C47="","",'True_Odds_Calculator_3-way'!C47)</f>
        <v>3.7</v>
      </c>
      <c r="D48" s="4">
        <f t="shared" si="0"/>
        <v>2.9591033072927209E-2</v>
      </c>
      <c r="E48" s="4">
        <f t="shared" si="1"/>
        <v>2.1235680774268131</v>
      </c>
      <c r="F48" s="4">
        <f t="shared" si="2"/>
        <v>3.7217908581958867</v>
      </c>
      <c r="G48" s="4">
        <f t="shared" si="3"/>
        <v>3.8401485542094997</v>
      </c>
      <c r="I48" s="4">
        <f t="shared" si="4"/>
        <v>1.0295910330729272</v>
      </c>
    </row>
    <row r="49" spans="1:9" x14ac:dyDescent="0.2">
      <c r="A49" s="4">
        <f>IF('True_Odds_Calculator_3-way'!A48="","",'True_Odds_Calculator_3-way'!A48)</f>
        <v>1.64</v>
      </c>
      <c r="B49" s="4">
        <f>IF('True_Odds_Calculator_3-way'!B48="","",'True_Odds_Calculator_3-way'!B48)</f>
        <v>4.3099999999999996</v>
      </c>
      <c r="C49" s="4">
        <f>IF('True_Odds_Calculator_3-way'!C48="","",'True_Odds_Calculator_3-way'!C48)</f>
        <v>5.3</v>
      </c>
      <c r="D49" s="4">
        <f t="shared" si="0"/>
        <v>3.0453904328913373E-2</v>
      </c>
      <c r="E49" s="4">
        <f t="shared" si="1"/>
        <v>1.66776517878819</v>
      </c>
      <c r="F49" s="4">
        <f t="shared" si="2"/>
        <v>4.5071994841011396</v>
      </c>
      <c r="G49" s="4">
        <f t="shared" si="3"/>
        <v>5.6013640133331215</v>
      </c>
      <c r="I49" s="4">
        <f t="shared" si="4"/>
        <v>1.0304539043289134</v>
      </c>
    </row>
    <row r="50" spans="1:9" x14ac:dyDescent="0.2">
      <c r="A50" s="4">
        <f>IF('True_Odds_Calculator_3-way'!A49="","",'True_Odds_Calculator_3-way'!A49)</f>
        <v>1.63</v>
      </c>
      <c r="B50" s="4">
        <f>IF('True_Odds_Calculator_3-way'!B49="","",'True_Odds_Calculator_3-way'!B49)</f>
        <v>4.0999999999999996</v>
      </c>
      <c r="C50" s="4">
        <f>IF('True_Odds_Calculator_3-way'!C49="","",'True_Odds_Calculator_3-way'!C49)</f>
        <v>5.81</v>
      </c>
      <c r="D50" s="4">
        <f t="shared" si="0"/>
        <v>2.9516411126646824E-2</v>
      </c>
      <c r="E50" s="4">
        <f t="shared" si="1"/>
        <v>1.656566775597285</v>
      </c>
      <c r="F50" s="4">
        <f t="shared" si="2"/>
        <v>4.2723424279557216</v>
      </c>
      <c r="G50" s="4">
        <f t="shared" si="3"/>
        <v>6.1622557984397126</v>
      </c>
      <c r="I50" s="4">
        <f t="shared" si="4"/>
        <v>1.0295164111266468</v>
      </c>
    </row>
    <row r="51" spans="1:9" x14ac:dyDescent="0.2">
      <c r="A51" s="4">
        <f>IF('True_Odds_Calculator_3-way'!A50="","",'True_Odds_Calculator_3-way'!A50)</f>
        <v>2.04</v>
      </c>
      <c r="B51" s="4">
        <f>IF('True_Odds_Calculator_3-way'!B50="","",'True_Odds_Calculator_3-way'!B50)</f>
        <v>3.5</v>
      </c>
      <c r="C51" s="4">
        <f>IF('True_Odds_Calculator_3-way'!C50="","",'True_Odds_Calculator_3-way'!C50)</f>
        <v>3.95</v>
      </c>
      <c r="D51" s="4">
        <f t="shared" si="0"/>
        <v>2.9074921107683505E-2</v>
      </c>
      <c r="E51" s="4">
        <f t="shared" si="1"/>
        <v>2.081146230475956</v>
      </c>
      <c r="F51" s="4">
        <f t="shared" si="2"/>
        <v>3.6228911535497126</v>
      </c>
      <c r="G51" s="4">
        <f t="shared" si="3"/>
        <v>4.1072330097087377</v>
      </c>
      <c r="I51" s="4">
        <f t="shared" si="4"/>
        <v>1.0290749211076835</v>
      </c>
    </row>
    <row r="52" spans="1:9" x14ac:dyDescent="0.2">
      <c r="A52" s="4">
        <f>IF('True_Odds_Calculator_3-way'!A51="","",'True_Odds_Calculator_3-way'!A51)</f>
        <v>2.6</v>
      </c>
      <c r="B52" s="4">
        <f>IF('True_Odds_Calculator_3-way'!B51="","",'True_Odds_Calculator_3-way'!B51)</f>
        <v>3.4</v>
      </c>
      <c r="C52" s="4">
        <f>IF('True_Odds_Calculator_3-way'!C51="","",'True_Odds_Calculator_3-way'!C51)</f>
        <v>2.87</v>
      </c>
      <c r="D52" s="4">
        <f t="shared" si="0"/>
        <v>2.716508742333712E-2</v>
      </c>
      <c r="E52" s="4">
        <f t="shared" si="1"/>
        <v>2.6626878620805465</v>
      </c>
      <c r="F52" s="4">
        <f t="shared" si="2"/>
        <v>3.5080011798974966</v>
      </c>
      <c r="G52" s="4">
        <f t="shared" si="3"/>
        <v>2.9465754061043405</v>
      </c>
      <c r="I52" s="4">
        <f t="shared" si="4"/>
        <v>1.0271650874233371</v>
      </c>
    </row>
    <row r="53" spans="1:9" x14ac:dyDescent="0.2">
      <c r="A53" s="4">
        <f>IF('True_Odds_Calculator_3-way'!A52="","",'True_Odds_Calculator_3-way'!A52)</f>
        <v>4.1399999999999997</v>
      </c>
      <c r="B53" s="4">
        <f>IF('True_Odds_Calculator_3-way'!B52="","",'True_Odds_Calculator_3-way'!B52)</f>
        <v>3.11</v>
      </c>
      <c r="C53" s="4">
        <f>IF('True_Odds_Calculator_3-way'!C52="","",'True_Odds_Calculator_3-way'!C52)</f>
        <v>2.0699999999999998</v>
      </c>
      <c r="D53" s="4">
        <f t="shared" si="0"/>
        <v>4.6181089519548912E-2</v>
      </c>
      <c r="E53" s="4">
        <f t="shared" si="1"/>
        <v>4.4218009478672977</v>
      </c>
      <c r="F53" s="4">
        <f t="shared" si="2"/>
        <v>3.2663757674159011</v>
      </c>
      <c r="G53" s="4">
        <f t="shared" si="3"/>
        <v>2.1381314557109166</v>
      </c>
      <c r="I53" s="4">
        <f t="shared" si="4"/>
        <v>1.0461810895195489</v>
      </c>
    </row>
    <row r="54" spans="1:9" x14ac:dyDescent="0.2">
      <c r="A54" s="4">
        <f>IF('True_Odds_Calculator_3-way'!A53="","",'True_Odds_Calculator_3-way'!A53)</f>
        <v>1.86</v>
      </c>
      <c r="B54" s="4">
        <f>IF('True_Odds_Calculator_3-way'!B53="","",'True_Odds_Calculator_3-way'!B53)</f>
        <v>3.47</v>
      </c>
      <c r="C54" s="4">
        <f>IF('True_Odds_Calculator_3-way'!C53="","",'True_Odds_Calculator_3-way'!C53)</f>
        <v>4.51</v>
      </c>
      <c r="D54" s="4">
        <f t="shared" si="0"/>
        <v>4.7548336664669177E-2</v>
      </c>
      <c r="E54" s="4">
        <f t="shared" si="1"/>
        <v>1.9164983102616255</v>
      </c>
      <c r="F54" s="4">
        <f t="shared" si="2"/>
        <v>3.6719482534122179</v>
      </c>
      <c r="G54" s="4">
        <f t="shared" si="3"/>
        <v>4.8571973188927098</v>
      </c>
      <c r="I54" s="4">
        <f t="shared" si="4"/>
        <v>1.0475483366646692</v>
      </c>
    </row>
    <row r="55" spans="1:9" x14ac:dyDescent="0.2">
      <c r="A55" s="4">
        <f>IF('True_Odds_Calculator_3-way'!A54="","",'True_Odds_Calculator_3-way'!A54)</f>
        <v>3.55</v>
      </c>
      <c r="B55" s="4">
        <f>IF('True_Odds_Calculator_3-way'!B54="","",'True_Odds_Calculator_3-way'!B54)</f>
        <v>3.1</v>
      </c>
      <c r="C55" s="4">
        <f>IF('True_Odds_Calculator_3-way'!C54="","",'True_Odds_Calculator_3-way'!C54)</f>
        <v>2.27</v>
      </c>
      <c r="D55" s="4">
        <f t="shared" si="0"/>
        <v>4.4799420367594323E-2</v>
      </c>
      <c r="E55" s="4">
        <f t="shared" si="1"/>
        <v>3.748730107518814</v>
      </c>
      <c r="F55" s="4">
        <f t="shared" si="2"/>
        <v>3.2504732969442265</v>
      </c>
      <c r="G55" s="4">
        <f t="shared" si="3"/>
        <v>2.3496489355198249</v>
      </c>
      <c r="I55" s="4">
        <f t="shared" si="4"/>
        <v>1.0447994203675943</v>
      </c>
    </row>
    <row r="56" spans="1:9" x14ac:dyDescent="0.2">
      <c r="A56" s="4">
        <f>IF('True_Odds_Calculator_3-way'!A55="","",'True_Odds_Calculator_3-way'!A55)</f>
        <v>1.47</v>
      </c>
      <c r="B56" s="4">
        <f>IF('True_Odds_Calculator_3-way'!B55="","",'True_Odds_Calculator_3-way'!B55)</f>
        <v>4.33</v>
      </c>
      <c r="C56" s="4">
        <f>IF('True_Odds_Calculator_3-way'!C55="","",'True_Odds_Calculator_3-way'!C55)</f>
        <v>7.09</v>
      </c>
      <c r="D56" s="4">
        <f t="shared" si="0"/>
        <v>5.2262714614929262E-2</v>
      </c>
      <c r="E56" s="4">
        <f t="shared" si="1"/>
        <v>1.5086342063013001</v>
      </c>
      <c r="F56" s="4">
        <f t="shared" si="2"/>
        <v>4.6832709182835313</v>
      </c>
      <c r="G56" s="4">
        <f t="shared" si="3"/>
        <v>8.0891214959837789</v>
      </c>
      <c r="I56" s="4">
        <f t="shared" si="4"/>
        <v>1.0522627146149293</v>
      </c>
    </row>
    <row r="57" spans="1:9" x14ac:dyDescent="0.2">
      <c r="A57" s="4">
        <f>IF('True_Odds_Calculator_3-way'!A56="","",'True_Odds_Calculator_3-way'!A56)</f>
        <v>2.39</v>
      </c>
      <c r="B57" s="4">
        <f>IF('True_Odds_Calculator_3-way'!B56="","",'True_Odds_Calculator_3-way'!B56)</f>
        <v>3.63</v>
      </c>
      <c r="C57" s="4">
        <f>IF('True_Odds_Calculator_3-way'!C56="","",'True_Odds_Calculator_3-way'!C56)</f>
        <v>3</v>
      </c>
      <c r="D57" s="4">
        <f t="shared" si="0"/>
        <v>2.7225468838249389E-2</v>
      </c>
      <c r="E57" s="4">
        <f t="shared" si="1"/>
        <v>2.442987478646117</v>
      </c>
      <c r="F57" s="4">
        <f t="shared" si="2"/>
        <v>3.7536560039228131</v>
      </c>
      <c r="G57" s="4">
        <f t="shared" si="3"/>
        <v>3.0839623200426565</v>
      </c>
      <c r="I57" s="4">
        <f t="shared" si="4"/>
        <v>1.0272254688382494</v>
      </c>
    </row>
    <row r="58" spans="1:9" x14ac:dyDescent="0.2">
      <c r="A58" s="4">
        <f>IF('True_Odds_Calculator_3-way'!A57="","",'True_Odds_Calculator_3-way'!A57)</f>
        <v>2.3199999999999998</v>
      </c>
      <c r="B58" s="4">
        <f>IF('True_Odds_Calculator_3-way'!B57="","",'True_Odds_Calculator_3-way'!B57)</f>
        <v>3.46</v>
      </c>
      <c r="C58" s="4">
        <f>IF('True_Odds_Calculator_3-way'!C57="","",'True_Odds_Calculator_3-way'!C57)</f>
        <v>3.25</v>
      </c>
      <c r="D58" s="4">
        <f t="shared" si="0"/>
        <v>2.7744131491390878E-2</v>
      </c>
      <c r="E58" s="4">
        <f t="shared" si="1"/>
        <v>2.3708680690189992</v>
      </c>
      <c r="F58" s="4">
        <f t="shared" si="2"/>
        <v>3.5743736356080054</v>
      </c>
      <c r="G58" s="4">
        <f t="shared" si="3"/>
        <v>3.3507093990016186</v>
      </c>
      <c r="I58" s="4">
        <f t="shared" si="4"/>
        <v>1.0277441314913909</v>
      </c>
    </row>
    <row r="59" spans="1:9" x14ac:dyDescent="0.2">
      <c r="A59" s="4">
        <f>IF('True_Odds_Calculator_3-way'!A58="","",'True_Odds_Calculator_3-way'!A58)</f>
        <v>1.52</v>
      </c>
      <c r="B59" s="4">
        <f>IF('True_Odds_Calculator_3-way'!B58="","",'True_Odds_Calculator_3-way'!B58)</f>
        <v>4.49</v>
      </c>
      <c r="C59" s="4">
        <f>IF('True_Odds_Calculator_3-way'!C58="","",'True_Odds_Calculator_3-way'!C58)</f>
        <v>6.7</v>
      </c>
      <c r="D59" s="4">
        <f t="shared" si="0"/>
        <v>2.9865617405878897E-2</v>
      </c>
      <c r="E59" s="4">
        <f t="shared" si="1"/>
        <v>1.5433538966123697</v>
      </c>
      <c r="F59" s="4">
        <f t="shared" si="2"/>
        <v>4.7000886715575367</v>
      </c>
      <c r="G59" s="4">
        <f t="shared" si="3"/>
        <v>7.1788268835863773</v>
      </c>
      <c r="I59" s="4">
        <f t="shared" si="4"/>
        <v>1.0298656174058789</v>
      </c>
    </row>
    <row r="60" spans="1:9" x14ac:dyDescent="0.2">
      <c r="A60" s="4">
        <f>IF('True_Odds_Calculator_3-way'!A59="","",'True_Odds_Calculator_3-way'!A59)</f>
        <v>3.83</v>
      </c>
      <c r="B60" s="4">
        <f>IF('True_Odds_Calculator_3-way'!B59="","",'True_Odds_Calculator_3-way'!B59)</f>
        <v>3.62</v>
      </c>
      <c r="C60" s="4">
        <f>IF('True_Odds_Calculator_3-way'!C59="","",'True_Odds_Calculator_3-way'!C59)</f>
        <v>2.0299999999999998</v>
      </c>
      <c r="D60" s="4">
        <f t="shared" si="0"/>
        <v>2.9950537105200903E-2</v>
      </c>
      <c r="E60" s="4">
        <f t="shared" si="1"/>
        <v>3.9822694490237582</v>
      </c>
      <c r="F60" s="4">
        <f t="shared" si="2"/>
        <v>3.7557333868048817</v>
      </c>
      <c r="G60" s="4">
        <f t="shared" si="3"/>
        <v>2.0719920900767734</v>
      </c>
      <c r="I60" s="4">
        <f t="shared" si="4"/>
        <v>1.0299505371052009</v>
      </c>
    </row>
    <row r="61" spans="1:9" x14ac:dyDescent="0.2">
      <c r="A61" s="4">
        <f>IF('True_Odds_Calculator_3-way'!A60="","",'True_Odds_Calculator_3-way'!A60)</f>
        <v>2.34</v>
      </c>
      <c r="B61" s="4">
        <f>IF('True_Odds_Calculator_3-way'!B60="","",'True_Odds_Calculator_3-way'!B60)</f>
        <v>3.58</v>
      </c>
      <c r="C61" s="4">
        <f>IF('True_Odds_Calculator_3-way'!C60="","",'True_Odds_Calculator_3-way'!C60)</f>
        <v>3.02</v>
      </c>
      <c r="D61" s="4">
        <f t="shared" si="0"/>
        <v>3.7805864103544362E-2</v>
      </c>
      <c r="E61" s="4">
        <f t="shared" si="1"/>
        <v>2.4110998977582807</v>
      </c>
      <c r="F61" s="4">
        <f t="shared" si="2"/>
        <v>3.7491425583868438</v>
      </c>
      <c r="G61" s="4">
        <f t="shared" si="3"/>
        <v>3.1394821060838356</v>
      </c>
      <c r="I61" s="4">
        <f t="shared" si="4"/>
        <v>1.0378058641035444</v>
      </c>
    </row>
    <row r="62" spans="1:9" x14ac:dyDescent="0.2">
      <c r="A62" s="4">
        <f>IF('True_Odds_Calculator_3-way'!A61="","",'True_Odds_Calculator_3-way'!A61)</f>
        <v>2.52</v>
      </c>
      <c r="B62" s="4">
        <f>IF('True_Odds_Calculator_3-way'!B61="","",'True_Odds_Calculator_3-way'!B61)</f>
        <v>3.68</v>
      </c>
      <c r="C62" s="4">
        <f>IF('True_Odds_Calculator_3-way'!C61="","",'True_Odds_Calculator_3-way'!C61)</f>
        <v>2.7</v>
      </c>
      <c r="D62" s="4">
        <f t="shared" si="0"/>
        <v>3.8934897630549692E-2</v>
      </c>
      <c r="E62" s="4">
        <f t="shared" si="1"/>
        <v>2.6052040153823106</v>
      </c>
      <c r="F62" s="4">
        <f t="shared" si="2"/>
        <v>3.8645725292635946</v>
      </c>
      <c r="G62" s="4">
        <f t="shared" si="3"/>
        <v>2.798047524540042</v>
      </c>
      <c r="I62" s="4">
        <f t="shared" si="4"/>
        <v>1.0389348976305497</v>
      </c>
    </row>
    <row r="63" spans="1:9" x14ac:dyDescent="0.2">
      <c r="A63" s="4">
        <f>IF('True_Odds_Calculator_3-way'!A62="","",'True_Odds_Calculator_3-way'!A62)</f>
        <v>3.93</v>
      </c>
      <c r="B63" s="4">
        <f>IF('True_Odds_Calculator_3-way'!B62="","",'True_Odds_Calculator_3-way'!B62)</f>
        <v>3.85</v>
      </c>
      <c r="C63" s="4">
        <f>IF('True_Odds_Calculator_3-way'!C62="","",'True_Odds_Calculator_3-way'!C62)</f>
        <v>1.9</v>
      </c>
      <c r="D63" s="4">
        <f t="shared" si="0"/>
        <v>4.0508975422595128E-2</v>
      </c>
      <c r="E63" s="4">
        <f t="shared" si="1"/>
        <v>4.150239768628686</v>
      </c>
      <c r="F63" s="4">
        <f t="shared" si="2"/>
        <v>4.0611236812179055</v>
      </c>
      <c r="G63" s="4">
        <f t="shared" si="3"/>
        <v>1.9500293373158215</v>
      </c>
      <c r="I63" s="4">
        <f t="shared" si="4"/>
        <v>1.0405089754225951</v>
      </c>
    </row>
    <row r="64" spans="1:9" x14ac:dyDescent="0.2">
      <c r="A64" s="4">
        <f>IF('True_Odds_Calculator_3-way'!A63="","",'True_Odds_Calculator_3-way'!A63)</f>
        <v>3.42</v>
      </c>
      <c r="B64" s="4">
        <f>IF('True_Odds_Calculator_3-way'!B63="","",'True_Odds_Calculator_3-way'!B63)</f>
        <v>3.55</v>
      </c>
      <c r="C64" s="4">
        <f>IF('True_Odds_Calculator_3-way'!C63="","",'True_Odds_Calculator_3-way'!C63)</f>
        <v>2.15</v>
      </c>
      <c r="D64" s="4">
        <f t="shared" si="0"/>
        <v>3.9204080733551194E-2</v>
      </c>
      <c r="E64" s="4">
        <f t="shared" si="1"/>
        <v>3.5799996799875644</v>
      </c>
      <c r="F64" s="4">
        <f t="shared" si="2"/>
        <v>3.7227016992581632</v>
      </c>
      <c r="G64" s="4">
        <f t="shared" si="3"/>
        <v>2.2121532275036615</v>
      </c>
      <c r="I64" s="4">
        <f t="shared" si="4"/>
        <v>1.0392040807335512</v>
      </c>
    </row>
    <row r="65" spans="1:9" x14ac:dyDescent="0.2">
      <c r="A65" s="4">
        <f>IF('True_Odds_Calculator_3-way'!A64="","",'True_Odds_Calculator_3-way'!A64)</f>
        <v>4.6100000000000003</v>
      </c>
      <c r="B65" s="4">
        <f>IF('True_Odds_Calculator_3-way'!B64="","",'True_Odds_Calculator_3-way'!B64)</f>
        <v>4.2300000000000004</v>
      </c>
      <c r="C65" s="4">
        <f>IF('True_Odds_Calculator_3-way'!C64="","",'True_Odds_Calculator_3-way'!C64)</f>
        <v>1.74</v>
      </c>
      <c r="D65" s="4">
        <f t="shared" si="0"/>
        <v>2.8039002759816078E-2</v>
      </c>
      <c r="E65" s="4">
        <f t="shared" si="1"/>
        <v>4.8175728382237644</v>
      </c>
      <c r="F65" s="4">
        <f t="shared" si="2"/>
        <v>4.4041167279356888</v>
      </c>
      <c r="G65" s="4">
        <f t="shared" si="3"/>
        <v>1.7687647518601457</v>
      </c>
      <c r="I65" s="4">
        <f t="shared" si="4"/>
        <v>1.0280390027598161</v>
      </c>
    </row>
    <row r="66" spans="1:9" x14ac:dyDescent="0.2">
      <c r="A66" s="4">
        <f>IF('True_Odds_Calculator_3-way'!A65="","",'True_Odds_Calculator_3-way'!A65)</f>
        <v>2.3199999999999998</v>
      </c>
      <c r="B66" s="4">
        <f>IF('True_Odds_Calculator_3-way'!B65="","",'True_Odds_Calculator_3-way'!B65)</f>
        <v>3.18</v>
      </c>
      <c r="C66" s="4">
        <f>IF('True_Odds_Calculator_3-way'!C65="","",'True_Odds_Calculator_3-way'!C65)</f>
        <v>3.53</v>
      </c>
      <c r="D66" s="4">
        <f t="shared" si="0"/>
        <v>2.8786010543822016E-2</v>
      </c>
      <c r="E66" s="4">
        <f t="shared" si="1"/>
        <v>2.3728218171074698</v>
      </c>
      <c r="F66" s="4">
        <f t="shared" si="2"/>
        <v>3.2800858201022307</v>
      </c>
      <c r="G66" s="4">
        <f t="shared" si="3"/>
        <v>3.6537584211252905</v>
      </c>
      <c r="I66" s="4">
        <f t="shared" si="4"/>
        <v>1.028786010543822</v>
      </c>
    </row>
    <row r="67" spans="1:9" x14ac:dyDescent="0.2">
      <c r="A67" s="4">
        <f>IF('True_Odds_Calculator_3-way'!A66="","",'True_Odds_Calculator_3-way'!A66)</f>
        <v>2.7</v>
      </c>
      <c r="B67" s="4">
        <f>IF('True_Odds_Calculator_3-way'!B66="","",'True_Odds_Calculator_3-way'!B66)</f>
        <v>3.19</v>
      </c>
      <c r="C67" s="4">
        <f>IF('True_Odds_Calculator_3-way'!C66="","",'True_Odds_Calculator_3-way'!C66)</f>
        <v>2.92</v>
      </c>
      <c r="D67" s="4">
        <f t="shared" ref="D67:D130" si="5">IF(A67="","",((1/A67)+(1/B67)+(1/C67))-1)</f>
        <v>2.6315747619479302E-2</v>
      </c>
      <c r="E67" s="4">
        <f t="shared" ref="E67:E130" si="6">IF(A67="","",(3*A67)/(3-($D67*A67)))</f>
        <v>2.7654985455910301</v>
      </c>
      <c r="F67" s="4">
        <f t="shared" ref="F67:F130" si="7">IF(B67="","",(3*B67)/(3-($D67*B67)))</f>
        <v>3.2818336192527582</v>
      </c>
      <c r="G67" s="4">
        <f t="shared" ref="G67:G130" si="8">IF(C67="","",(3*C67)/(3-($D67*C67)))</f>
        <v>2.9967589672544479</v>
      </c>
      <c r="I67" s="4">
        <f t="shared" ref="I67:I130" si="9">IF(A67="","",D67+1)</f>
        <v>1.0263157476194793</v>
      </c>
    </row>
    <row r="68" spans="1:9" x14ac:dyDescent="0.2">
      <c r="A68" s="4">
        <f>IF('True_Odds_Calculator_3-way'!A67="","",'True_Odds_Calculator_3-way'!A67)</f>
        <v>2.27</v>
      </c>
      <c r="B68" s="4">
        <f>IF('True_Odds_Calculator_3-way'!B67="","",'True_Odds_Calculator_3-way'!B67)</f>
        <v>3.07</v>
      </c>
      <c r="C68" s="4">
        <f>IF('True_Odds_Calculator_3-way'!C67="","",'True_Odds_Calculator_3-way'!C67)</f>
        <v>3.66</v>
      </c>
      <c r="D68" s="4">
        <f t="shared" si="5"/>
        <v>3.9485577099881652E-2</v>
      </c>
      <c r="E68" s="4">
        <f t="shared" si="6"/>
        <v>2.3399104884385333</v>
      </c>
      <c r="F68" s="4">
        <f t="shared" si="7"/>
        <v>3.1992727158394731</v>
      </c>
      <c r="G68" s="4">
        <f t="shared" si="8"/>
        <v>3.845234174359712</v>
      </c>
      <c r="I68" s="4">
        <f t="shared" si="9"/>
        <v>1.0394855770998817</v>
      </c>
    </row>
    <row r="69" spans="1:9" x14ac:dyDescent="0.2">
      <c r="A69" s="4">
        <f>IF('True_Odds_Calculator_3-way'!A68="","",'True_Odds_Calculator_3-way'!A68)</f>
        <v>2.52</v>
      </c>
      <c r="B69" s="4">
        <f>IF('True_Odds_Calculator_3-way'!B68="","",'True_Odds_Calculator_3-way'!B68)</f>
        <v>3.33</v>
      </c>
      <c r="C69" s="4">
        <f>IF('True_Odds_Calculator_3-way'!C68="","",'True_Odds_Calculator_3-way'!C68)</f>
        <v>2.94</v>
      </c>
      <c r="D69" s="4">
        <f t="shared" si="5"/>
        <v>3.7261751547465805E-2</v>
      </c>
      <c r="E69" s="4">
        <f t="shared" si="6"/>
        <v>2.6014242440346496</v>
      </c>
      <c r="F69" s="4">
        <f t="shared" si="7"/>
        <v>3.4736730059608285</v>
      </c>
      <c r="G69" s="4">
        <f t="shared" si="8"/>
        <v>3.0514275028051365</v>
      </c>
      <c r="I69" s="4">
        <f t="shared" si="9"/>
        <v>1.0372617515474658</v>
      </c>
    </row>
    <row r="70" spans="1:9" x14ac:dyDescent="0.2">
      <c r="A70" s="4">
        <f>IF('True_Odds_Calculator_3-way'!A69="","",'True_Odds_Calculator_3-way'!A69)</f>
        <v>2.17</v>
      </c>
      <c r="B70" s="4">
        <f>IF('True_Odds_Calculator_3-way'!B69="","",'True_Odds_Calculator_3-way'!B69)</f>
        <v>3.25</v>
      </c>
      <c r="C70" s="4">
        <f>IF('True_Odds_Calculator_3-way'!C69="","",'True_Odds_Calculator_3-way'!C69)</f>
        <v>3.69</v>
      </c>
      <c r="D70" s="4">
        <f t="shared" si="5"/>
        <v>3.9524510806965729E-2</v>
      </c>
      <c r="E70" s="4">
        <f t="shared" si="6"/>
        <v>2.2338648470589582</v>
      </c>
      <c r="F70" s="4">
        <f t="shared" si="7"/>
        <v>3.3953843126211636</v>
      </c>
      <c r="G70" s="4">
        <f t="shared" si="8"/>
        <v>3.8785566044883182</v>
      </c>
      <c r="I70" s="4">
        <f t="shared" si="9"/>
        <v>1.0395245108069657</v>
      </c>
    </row>
    <row r="71" spans="1:9" x14ac:dyDescent="0.2">
      <c r="A71" s="4">
        <f>IF('True_Odds_Calculator_3-way'!A70="","",'True_Odds_Calculator_3-way'!A70)</f>
        <v>2.2599999999999998</v>
      </c>
      <c r="B71" s="4">
        <f>IF('True_Odds_Calculator_3-way'!B70="","",'True_Odds_Calculator_3-way'!B70)</f>
        <v>2.92</v>
      </c>
      <c r="C71" s="4">
        <f>IF('True_Odds_Calculator_3-way'!C70="","",'True_Odds_Calculator_3-way'!C70)</f>
        <v>3.7</v>
      </c>
      <c r="D71" s="4">
        <f t="shared" si="5"/>
        <v>5.5213899801122457E-2</v>
      </c>
      <c r="E71" s="4">
        <f t="shared" si="6"/>
        <v>2.3580832247397616</v>
      </c>
      <c r="F71" s="4">
        <f t="shared" si="7"/>
        <v>3.0858376330786621</v>
      </c>
      <c r="G71" s="4">
        <f t="shared" si="8"/>
        <v>3.9703709164072194</v>
      </c>
      <c r="I71" s="4">
        <f t="shared" si="9"/>
        <v>1.0552138998011225</v>
      </c>
    </row>
    <row r="72" spans="1:9" x14ac:dyDescent="0.2">
      <c r="A72" s="4">
        <f>IF('True_Odds_Calculator_3-way'!A71="","",'True_Odds_Calculator_3-way'!A71)</f>
        <v>2.13</v>
      </c>
      <c r="B72" s="4">
        <f>IF('True_Odds_Calculator_3-way'!B71="","",'True_Odds_Calculator_3-way'!B71)</f>
        <v>3.03</v>
      </c>
      <c r="C72" s="4">
        <f>IF('True_Odds_Calculator_3-way'!C71="","",'True_Odds_Calculator_3-way'!C71)</f>
        <v>3.9</v>
      </c>
      <c r="D72" s="4">
        <f t="shared" si="5"/>
        <v>5.5926827785703903E-2</v>
      </c>
      <c r="E72" s="4">
        <f t="shared" si="6"/>
        <v>2.2180754456602485</v>
      </c>
      <c r="F72" s="4">
        <f t="shared" si="7"/>
        <v>3.2113994159052899</v>
      </c>
      <c r="G72" s="4">
        <f t="shared" si="8"/>
        <v>4.20578076986701</v>
      </c>
      <c r="I72" s="4">
        <f t="shared" si="9"/>
        <v>1.0559268277857039</v>
      </c>
    </row>
    <row r="73" spans="1:9" x14ac:dyDescent="0.2">
      <c r="A73" s="4">
        <f>IF('True_Odds_Calculator_3-way'!A72="","",'True_Odds_Calculator_3-way'!A72)</f>
        <v>2.4</v>
      </c>
      <c r="B73" s="4">
        <f>IF('True_Odds_Calculator_3-way'!B72="","",'True_Odds_Calculator_3-way'!B72)</f>
        <v>3.16</v>
      </c>
      <c r="C73" s="4">
        <f>IF('True_Odds_Calculator_3-way'!C72="","",'True_Odds_Calculator_3-way'!C72)</f>
        <v>3.1</v>
      </c>
      <c r="D73" s="4">
        <f t="shared" si="5"/>
        <v>5.5703008030488554E-2</v>
      </c>
      <c r="E73" s="4">
        <f t="shared" si="6"/>
        <v>2.511938002165365</v>
      </c>
      <c r="F73" s="4">
        <f t="shared" si="7"/>
        <v>3.3569660739443323</v>
      </c>
      <c r="G73" s="4">
        <f t="shared" si="8"/>
        <v>3.2893332835876579</v>
      </c>
      <c r="I73" s="4">
        <f t="shared" si="9"/>
        <v>1.0557030080304886</v>
      </c>
    </row>
    <row r="74" spans="1:9" x14ac:dyDescent="0.2">
      <c r="A74" s="4">
        <f>IF('True_Odds_Calculator_3-way'!A73="","",'True_Odds_Calculator_3-way'!A73)</f>
        <v>2.44</v>
      </c>
      <c r="B74" s="4">
        <f>IF('True_Odds_Calculator_3-way'!B73="","",'True_Odds_Calculator_3-way'!B73)</f>
        <v>3.17</v>
      </c>
      <c r="C74" s="4">
        <f>IF('True_Odds_Calculator_3-way'!C73="","",'True_Odds_Calculator_3-way'!C73)</f>
        <v>3.3</v>
      </c>
      <c r="D74" s="4">
        <f t="shared" si="5"/>
        <v>2.832378185328488E-2</v>
      </c>
      <c r="E74" s="4">
        <f t="shared" si="6"/>
        <v>2.4975349021071076</v>
      </c>
      <c r="F74" s="4">
        <f t="shared" si="7"/>
        <v>3.2678013608136207</v>
      </c>
      <c r="G74" s="4">
        <f t="shared" si="8"/>
        <v>3.4061216719213712</v>
      </c>
      <c r="I74" s="4">
        <f t="shared" si="9"/>
        <v>1.0283237818532849</v>
      </c>
    </row>
    <row r="75" spans="1:9" x14ac:dyDescent="0.2">
      <c r="A75" s="4">
        <f>IF('True_Odds_Calculator_3-way'!A74="","",'True_Odds_Calculator_3-way'!A74)</f>
        <v>1.95</v>
      </c>
      <c r="B75" s="4">
        <f>IF('True_Odds_Calculator_3-way'!B74="","",'True_Odds_Calculator_3-way'!B74)</f>
        <v>3.92</v>
      </c>
      <c r="C75" s="4">
        <f>IF('True_Odds_Calculator_3-way'!C74="","",'True_Odds_Calculator_3-way'!C74)</f>
        <v>3.8</v>
      </c>
      <c r="D75" s="4">
        <f t="shared" si="5"/>
        <v>3.1080448373681513E-2</v>
      </c>
      <c r="E75" s="4">
        <f t="shared" si="6"/>
        <v>1.9902067365228431</v>
      </c>
      <c r="F75" s="4">
        <f t="shared" si="7"/>
        <v>4.0859372069469977</v>
      </c>
      <c r="G75" s="4">
        <f t="shared" si="8"/>
        <v>3.9557314836671327</v>
      </c>
      <c r="I75" s="4">
        <f t="shared" si="9"/>
        <v>1.0310804483736815</v>
      </c>
    </row>
    <row r="76" spans="1:9" x14ac:dyDescent="0.2">
      <c r="A76" s="4">
        <f>IF('True_Odds_Calculator_3-way'!A75="","",'True_Odds_Calculator_3-way'!A75)</f>
        <v>2</v>
      </c>
      <c r="B76" s="4">
        <f>IF('True_Odds_Calculator_3-way'!B75="","",'True_Odds_Calculator_3-way'!B75)</f>
        <v>3.43</v>
      </c>
      <c r="C76" s="4">
        <f>IF('True_Odds_Calculator_3-way'!C75="","",'True_Odds_Calculator_3-way'!C75)</f>
        <v>4.21</v>
      </c>
      <c r="D76" s="4">
        <f t="shared" si="5"/>
        <v>2.9074880715774576E-2</v>
      </c>
      <c r="E76" s="4">
        <f t="shared" si="6"/>
        <v>2.039532781559843</v>
      </c>
      <c r="F76" s="4">
        <f t="shared" si="7"/>
        <v>3.5479416714782377</v>
      </c>
      <c r="G76" s="4">
        <f t="shared" si="8"/>
        <v>4.3890822327928136</v>
      </c>
      <c r="I76" s="4">
        <f t="shared" si="9"/>
        <v>1.0290748807157746</v>
      </c>
    </row>
    <row r="77" spans="1:9" x14ac:dyDescent="0.2">
      <c r="A77" s="4">
        <f>IF('True_Odds_Calculator_3-way'!A76="","",'True_Odds_Calculator_3-way'!A76)</f>
        <v>2.0299999999999998</v>
      </c>
      <c r="B77" s="4">
        <f>IF('True_Odds_Calculator_3-way'!B76="","",'True_Odds_Calculator_3-way'!B76)</f>
        <v>3.64</v>
      </c>
      <c r="C77" s="4">
        <f>IF('True_Odds_Calculator_3-way'!C76="","",'True_Odds_Calculator_3-way'!C76)</f>
        <v>3.59</v>
      </c>
      <c r="D77" s="4">
        <f t="shared" si="5"/>
        <v>4.5887644197124544E-2</v>
      </c>
      <c r="E77" s="4">
        <f t="shared" si="6"/>
        <v>2.0950527263962209</v>
      </c>
      <c r="F77" s="4">
        <f t="shared" si="7"/>
        <v>3.8546133388304895</v>
      </c>
      <c r="G77" s="4">
        <f t="shared" si="8"/>
        <v>3.7985889290134263</v>
      </c>
      <c r="I77" s="4">
        <f t="shared" si="9"/>
        <v>1.0458876441971245</v>
      </c>
    </row>
    <row r="78" spans="1:9" x14ac:dyDescent="0.2">
      <c r="A78" s="4">
        <f>IF('True_Odds_Calculator_3-way'!A77="","",'True_Odds_Calculator_3-way'!A77)</f>
        <v>2.9</v>
      </c>
      <c r="B78" s="4">
        <f>IF('True_Odds_Calculator_3-way'!B77="","",'True_Odds_Calculator_3-way'!B77)</f>
        <v>3.45</v>
      </c>
      <c r="C78" s="4">
        <f>IF('True_Odds_Calculator_3-way'!C77="","",'True_Odds_Calculator_3-way'!C77)</f>
        <v>2.44</v>
      </c>
      <c r="D78" s="4">
        <f t="shared" si="5"/>
        <v>4.4518724244435148E-2</v>
      </c>
      <c r="E78" s="4">
        <f t="shared" si="6"/>
        <v>3.0304131219173094</v>
      </c>
      <c r="F78" s="4">
        <f t="shared" si="7"/>
        <v>3.6361587194407488</v>
      </c>
      <c r="G78" s="4">
        <f t="shared" si="8"/>
        <v>2.5316680609232516</v>
      </c>
      <c r="I78" s="4">
        <f t="shared" si="9"/>
        <v>1.0445187242444351</v>
      </c>
    </row>
    <row r="79" spans="1:9" x14ac:dyDescent="0.2">
      <c r="A79" s="4">
        <f>IF('True_Odds_Calculator_3-way'!A78="","",'True_Odds_Calculator_3-way'!A78)</f>
        <v>2.27</v>
      </c>
      <c r="B79" s="4">
        <f>IF('True_Odds_Calculator_3-way'!B78="","",'True_Odds_Calculator_3-way'!B78)</f>
        <v>3.69</v>
      </c>
      <c r="C79" s="4">
        <f>IF('True_Odds_Calculator_3-way'!C78="","",'True_Odds_Calculator_3-way'!C78)</f>
        <v>3</v>
      </c>
      <c r="D79" s="4">
        <f t="shared" si="5"/>
        <v>4.4864677721667023E-2</v>
      </c>
      <c r="E79" s="4">
        <f t="shared" si="6"/>
        <v>2.3497690336818091</v>
      </c>
      <c r="F79" s="4">
        <f t="shared" si="7"/>
        <v>3.9055204998290383</v>
      </c>
      <c r="G79" s="4">
        <f t="shared" si="8"/>
        <v>3.1409161927379539</v>
      </c>
      <c r="I79" s="4">
        <f t="shared" si="9"/>
        <v>1.044864677721667</v>
      </c>
    </row>
    <row r="80" spans="1:9" x14ac:dyDescent="0.2">
      <c r="A80" s="4">
        <f>IF('True_Odds_Calculator_3-way'!A79="","",'True_Odds_Calculator_3-way'!A79)</f>
        <v>2.4900000000000002</v>
      </c>
      <c r="B80" s="4">
        <f>IF('True_Odds_Calculator_3-way'!B79="","",'True_Odds_Calculator_3-way'!B79)</f>
        <v>3.36</v>
      </c>
      <c r="C80" s="4">
        <f>IF('True_Odds_Calculator_3-way'!C79="","",'True_Odds_Calculator_3-way'!C79)</f>
        <v>3.04</v>
      </c>
      <c r="D80" s="4">
        <f t="shared" si="5"/>
        <v>2.8172841742911459E-2</v>
      </c>
      <c r="E80" s="4">
        <f t="shared" si="6"/>
        <v>2.5496189083070289</v>
      </c>
      <c r="F80" s="4">
        <f t="shared" si="7"/>
        <v>3.4694743458788402</v>
      </c>
      <c r="G80" s="4">
        <f t="shared" si="8"/>
        <v>3.1293378375186038</v>
      </c>
      <c r="I80" s="4">
        <f t="shared" si="9"/>
        <v>1.0281728417429115</v>
      </c>
    </row>
    <row r="81" spans="1:9" x14ac:dyDescent="0.2">
      <c r="A81" s="4">
        <f>IF('True_Odds_Calculator_3-way'!A80="","",'True_Odds_Calculator_3-way'!A80)</f>
        <v>1.92</v>
      </c>
      <c r="B81" s="4">
        <f>IF('True_Odds_Calculator_3-way'!B80="","",'True_Odds_Calculator_3-way'!B80)</f>
        <v>3.63</v>
      </c>
      <c r="C81" s="4">
        <f>IF('True_Odds_Calculator_3-way'!C80="","",'True_Odds_Calculator_3-way'!C80)</f>
        <v>4.1900000000000004</v>
      </c>
      <c r="D81" s="4">
        <f t="shared" si="5"/>
        <v>3.4978911484118802E-2</v>
      </c>
      <c r="E81" s="4">
        <f t="shared" si="6"/>
        <v>1.9639663390276068</v>
      </c>
      <c r="F81" s="4">
        <f t="shared" si="7"/>
        <v>3.790427900857547</v>
      </c>
      <c r="G81" s="4">
        <f t="shared" si="8"/>
        <v>4.4052116815716396</v>
      </c>
      <c r="I81" s="4">
        <f t="shared" si="9"/>
        <v>1.0349789114841188</v>
      </c>
    </row>
    <row r="82" spans="1:9" x14ac:dyDescent="0.2">
      <c r="A82" s="4">
        <f>IF('True_Odds_Calculator_3-way'!A81="","",'True_Odds_Calculator_3-way'!A81)</f>
        <v>1.83</v>
      </c>
      <c r="B82" s="4">
        <f>IF('True_Odds_Calculator_3-way'!B81="","",'True_Odds_Calculator_3-way'!B81)</f>
        <v>3.85</v>
      </c>
      <c r="C82" s="4">
        <f>IF('True_Odds_Calculator_3-way'!C81="","",'True_Odds_Calculator_3-way'!C81)</f>
        <v>4.5</v>
      </c>
      <c r="D82" s="4">
        <f t="shared" si="5"/>
        <v>2.8410569394175855E-2</v>
      </c>
      <c r="E82" s="4">
        <f t="shared" si="6"/>
        <v>1.8622740422032631</v>
      </c>
      <c r="F82" s="4">
        <f t="shared" si="7"/>
        <v>3.9956835439049745</v>
      </c>
      <c r="G82" s="4">
        <f t="shared" si="8"/>
        <v>4.7003076238834725</v>
      </c>
      <c r="I82" s="4">
        <f t="shared" si="9"/>
        <v>1.0284105693941759</v>
      </c>
    </row>
    <row r="83" spans="1:9" x14ac:dyDescent="0.2">
      <c r="A83" s="4">
        <f>IF('True_Odds_Calculator_3-way'!A82="","",'True_Odds_Calculator_3-way'!A82)</f>
        <v>2.6</v>
      </c>
      <c r="B83" s="4">
        <f>IF('True_Odds_Calculator_3-way'!B82="","",'True_Odds_Calculator_3-way'!B82)</f>
        <v>3.54</v>
      </c>
      <c r="C83" s="4">
        <f>IF('True_Odds_Calculator_3-way'!C82="","",'True_Odds_Calculator_3-way'!C82)</f>
        <v>2.77</v>
      </c>
      <c r="D83" s="4">
        <f t="shared" si="5"/>
        <v>2.8112090646509102E-2</v>
      </c>
      <c r="E83" s="4">
        <f t="shared" si="6"/>
        <v>2.6649277996200791</v>
      </c>
      <c r="F83" s="4">
        <f t="shared" si="7"/>
        <v>3.6614588918335147</v>
      </c>
      <c r="G83" s="4">
        <f t="shared" si="8"/>
        <v>2.8438164614757686</v>
      </c>
      <c r="I83" s="4">
        <f t="shared" si="9"/>
        <v>1.0281120906465091</v>
      </c>
    </row>
    <row r="84" spans="1:9" x14ac:dyDescent="0.2">
      <c r="A84" s="4">
        <f>IF('True_Odds_Calculator_3-way'!A83="","",'True_Odds_Calculator_3-way'!A83)</f>
        <v>1.93</v>
      </c>
      <c r="B84" s="4">
        <f>IF('True_Odds_Calculator_3-way'!B83="","",'True_Odds_Calculator_3-way'!B83)</f>
        <v>3.36</v>
      </c>
      <c r="C84" s="4">
        <f>IF('True_Odds_Calculator_3-way'!C83="","",'True_Odds_Calculator_3-way'!C83)</f>
        <v>4.3099999999999996</v>
      </c>
      <c r="D84" s="4">
        <f t="shared" si="5"/>
        <v>4.7772324129873311E-2</v>
      </c>
      <c r="E84" s="4">
        <f t="shared" si="6"/>
        <v>1.9911964942520932</v>
      </c>
      <c r="F84" s="4">
        <f t="shared" si="7"/>
        <v>3.5499395250267498</v>
      </c>
      <c r="G84" s="4">
        <f t="shared" si="8"/>
        <v>4.6276060494543145</v>
      </c>
      <c r="I84" s="4">
        <f t="shared" si="9"/>
        <v>1.0477723241298733</v>
      </c>
    </row>
    <row r="85" spans="1:9" x14ac:dyDescent="0.2">
      <c r="A85" s="4">
        <f>IF('True_Odds_Calculator_3-way'!A84="","",'True_Odds_Calculator_3-way'!A84)</f>
        <v>2.09</v>
      </c>
      <c r="B85" s="4">
        <f>IF('True_Odds_Calculator_3-way'!B84="","",'True_Odds_Calculator_3-way'!B84)</f>
        <v>3.26</v>
      </c>
      <c r="C85" s="4">
        <f>IF('True_Odds_Calculator_3-way'!C84="","",'True_Odds_Calculator_3-way'!C84)</f>
        <v>3.62</v>
      </c>
      <c r="D85" s="4">
        <f t="shared" si="5"/>
        <v>6.1460459701851766E-2</v>
      </c>
      <c r="E85" s="4">
        <f t="shared" si="6"/>
        <v>2.1834915480267947</v>
      </c>
      <c r="F85" s="4">
        <f t="shared" si="7"/>
        <v>3.4933076530717266</v>
      </c>
      <c r="G85" s="4">
        <f t="shared" si="8"/>
        <v>3.9099725073170442</v>
      </c>
      <c r="I85" s="4">
        <f t="shared" si="9"/>
        <v>1.0614604597018518</v>
      </c>
    </row>
    <row r="86" spans="1:9" x14ac:dyDescent="0.2">
      <c r="A86" s="4">
        <f>IF('True_Odds_Calculator_3-way'!A85="","",'True_Odds_Calculator_3-way'!A85)</f>
        <v>1.49</v>
      </c>
      <c r="B86" s="4">
        <f>IF('True_Odds_Calculator_3-way'!B85="","",'True_Odds_Calculator_3-way'!B85)</f>
        <v>4.62</v>
      </c>
      <c r="C86" s="4">
        <f>IF('True_Odds_Calculator_3-way'!C85="","",'True_Odds_Calculator_3-way'!C85)</f>
        <v>6.36</v>
      </c>
      <c r="D86" s="4">
        <f t="shared" si="5"/>
        <v>4.4823860450047714E-2</v>
      </c>
      <c r="E86" s="4">
        <f t="shared" si="6"/>
        <v>1.5239264387942297</v>
      </c>
      <c r="F86" s="4">
        <f t="shared" si="7"/>
        <v>4.9625592365490192</v>
      </c>
      <c r="G86" s="4">
        <f t="shared" si="8"/>
        <v>7.0278307502051502</v>
      </c>
      <c r="I86" s="4">
        <f t="shared" si="9"/>
        <v>1.0448238604500477</v>
      </c>
    </row>
    <row r="87" spans="1:9" x14ac:dyDescent="0.2">
      <c r="A87" s="4">
        <f>IF('True_Odds_Calculator_3-way'!A86="","",'True_Odds_Calculator_3-way'!A86)</f>
        <v>2.6</v>
      </c>
      <c r="B87" s="4">
        <f>IF('True_Odds_Calculator_3-way'!B86="","",'True_Odds_Calculator_3-way'!B86)</f>
        <v>3.3</v>
      </c>
      <c r="C87" s="4">
        <f>IF('True_Odds_Calculator_3-way'!C86="","",'True_Odds_Calculator_3-way'!C86)</f>
        <v>2.9</v>
      </c>
      <c r="D87" s="4">
        <f t="shared" si="5"/>
        <v>3.2473273852584139E-2</v>
      </c>
      <c r="E87" s="4">
        <f t="shared" si="6"/>
        <v>2.6752920937567199</v>
      </c>
      <c r="F87" s="4">
        <f t="shared" si="7"/>
        <v>3.4222446359801939</v>
      </c>
      <c r="G87" s="4">
        <f t="shared" si="8"/>
        <v>2.9939836354885285</v>
      </c>
      <c r="I87" s="4">
        <f t="shared" si="9"/>
        <v>1.0324732738525841</v>
      </c>
    </row>
    <row r="88" spans="1:9" x14ac:dyDescent="0.2">
      <c r="A88" s="4">
        <f>IF('True_Odds_Calculator_3-way'!A87="","",'True_Odds_Calculator_3-way'!A87)</f>
        <v>2.46</v>
      </c>
      <c r="B88" s="4">
        <f>IF('True_Odds_Calculator_3-way'!B87="","",'True_Odds_Calculator_3-way'!B87)</f>
        <v>3.26</v>
      </c>
      <c r="C88" s="4">
        <f>IF('True_Odds_Calculator_3-way'!C87="","",'True_Odds_Calculator_3-way'!C87)</f>
        <v>3.25</v>
      </c>
      <c r="D88" s="4">
        <f t="shared" si="5"/>
        <v>2.0944838990626824E-2</v>
      </c>
      <c r="E88" s="4">
        <f t="shared" si="6"/>
        <v>2.502988242298914</v>
      </c>
      <c r="F88" s="4">
        <f t="shared" si="7"/>
        <v>3.3359258674607815</v>
      </c>
      <c r="G88" s="4">
        <f t="shared" si="8"/>
        <v>3.3254553883187525</v>
      </c>
      <c r="I88" s="4">
        <f t="shared" si="9"/>
        <v>1.0209448389906268</v>
      </c>
    </row>
    <row r="89" spans="1:9" x14ac:dyDescent="0.2">
      <c r="A89" s="4">
        <f>IF('True_Odds_Calculator_3-way'!A88="","",'True_Odds_Calculator_3-way'!A88)</f>
        <v>1.87</v>
      </c>
      <c r="B89" s="4">
        <f>IF('True_Odds_Calculator_3-way'!B88="","",'True_Odds_Calculator_3-way'!B88)</f>
        <v>3.7</v>
      </c>
      <c r="C89" s="4">
        <f>IF('True_Odds_Calculator_3-way'!C88="","",'True_Odds_Calculator_3-way'!C88)</f>
        <v>4.5</v>
      </c>
      <c r="D89" s="4">
        <f t="shared" si="5"/>
        <v>2.7251850781262466E-2</v>
      </c>
      <c r="E89" s="4">
        <f t="shared" si="6"/>
        <v>1.9023145932405325</v>
      </c>
      <c r="F89" s="4">
        <f t="shared" si="7"/>
        <v>3.828684442440514</v>
      </c>
      <c r="G89" s="4">
        <f t="shared" si="8"/>
        <v>4.69178993897079</v>
      </c>
      <c r="I89" s="4">
        <f t="shared" si="9"/>
        <v>1.0272518507812625</v>
      </c>
    </row>
    <row r="90" spans="1:9" x14ac:dyDescent="0.2">
      <c r="A90" s="4">
        <f>IF('True_Odds_Calculator_3-way'!A89="","",'True_Odds_Calculator_3-way'!A89)</f>
        <v>3.45</v>
      </c>
      <c r="B90" s="4">
        <f>IF('True_Odds_Calculator_3-way'!B89="","",'True_Odds_Calculator_3-way'!B89)</f>
        <v>3.32</v>
      </c>
      <c r="C90" s="4">
        <f>IF('True_Odds_Calculator_3-way'!C89="","",'True_Odds_Calculator_3-way'!C89)</f>
        <v>2.2999999999999998</v>
      </c>
      <c r="D90" s="4">
        <f t="shared" si="5"/>
        <v>2.5842500436528804E-2</v>
      </c>
      <c r="E90" s="4">
        <f t="shared" si="6"/>
        <v>3.5556705298013256</v>
      </c>
      <c r="F90" s="4">
        <f t="shared" si="7"/>
        <v>3.4177441814203302</v>
      </c>
      <c r="G90" s="4">
        <f t="shared" si="8"/>
        <v>2.3464900300464353</v>
      </c>
      <c r="I90" s="4">
        <f t="shared" si="9"/>
        <v>1.0258425004365288</v>
      </c>
    </row>
    <row r="91" spans="1:9" x14ac:dyDescent="0.2">
      <c r="A91" s="4">
        <f>IF('True_Odds_Calculator_3-way'!A90="","",'True_Odds_Calculator_3-way'!A90)</f>
        <v>1.39</v>
      </c>
      <c r="B91" s="4">
        <f>IF('True_Odds_Calculator_3-way'!B90="","",'True_Odds_Calculator_3-way'!B90)</f>
        <v>4.8</v>
      </c>
      <c r="C91" s="4">
        <f>IF('True_Odds_Calculator_3-way'!C90="","",'True_Odds_Calculator_3-way'!C90)</f>
        <v>10</v>
      </c>
      <c r="D91" s="4">
        <f t="shared" si="5"/>
        <v>2.7757793764988214E-2</v>
      </c>
      <c r="E91" s="4">
        <f t="shared" si="6"/>
        <v>1.4081098573317949</v>
      </c>
      <c r="F91" s="4">
        <f t="shared" si="7"/>
        <v>5.0230877333868715</v>
      </c>
      <c r="G91" s="4">
        <f t="shared" si="8"/>
        <v>11.019599207223086</v>
      </c>
      <c r="I91" s="4">
        <f t="shared" si="9"/>
        <v>1.0277577937649882</v>
      </c>
    </row>
    <row r="92" spans="1:9" x14ac:dyDescent="0.2">
      <c r="A92" s="4">
        <f>IF('True_Odds_Calculator_3-way'!A91="","",'True_Odds_Calculator_3-way'!A91)</f>
        <v>2.06</v>
      </c>
      <c r="B92" s="4">
        <f>IF('True_Odds_Calculator_3-way'!B91="","",'True_Odds_Calculator_3-way'!B91)</f>
        <v>3.49</v>
      </c>
      <c r="C92" s="4">
        <f>IF('True_Odds_Calculator_3-way'!C91="","",'True_Odds_Calculator_3-way'!C91)</f>
        <v>3.89</v>
      </c>
      <c r="D92" s="4">
        <f t="shared" si="5"/>
        <v>2.9039253233641649E-2</v>
      </c>
      <c r="E92" s="4">
        <f t="shared" si="6"/>
        <v>2.1019127438241436</v>
      </c>
      <c r="F92" s="4">
        <f t="shared" si="7"/>
        <v>3.612022542040306</v>
      </c>
      <c r="G92" s="4">
        <f t="shared" si="8"/>
        <v>4.0422061675849363</v>
      </c>
      <c r="I92" s="4">
        <f t="shared" si="9"/>
        <v>1.0290392532336416</v>
      </c>
    </row>
    <row r="93" spans="1:9" x14ac:dyDescent="0.2">
      <c r="A93" s="4">
        <f>IF('True_Odds_Calculator_3-way'!A92="","",'True_Odds_Calculator_3-way'!A92)</f>
        <v>1.73</v>
      </c>
      <c r="B93" s="4">
        <f>IF('True_Odds_Calculator_3-way'!B92="","",'True_Odds_Calculator_3-way'!B92)</f>
        <v>3.83</v>
      </c>
      <c r="C93" s="4">
        <f>IF('True_Odds_Calculator_3-way'!C92="","",'True_Odds_Calculator_3-way'!C92)</f>
        <v>4.9000000000000004</v>
      </c>
      <c r="D93" s="4">
        <f t="shared" si="5"/>
        <v>4.3212920478111316E-2</v>
      </c>
      <c r="E93" s="4">
        <f t="shared" si="6"/>
        <v>1.7742123985914968</v>
      </c>
      <c r="F93" s="4">
        <f t="shared" si="7"/>
        <v>4.0536328226931815</v>
      </c>
      <c r="G93" s="4">
        <f t="shared" si="8"/>
        <v>5.2721114431566178</v>
      </c>
      <c r="I93" s="4">
        <f t="shared" si="9"/>
        <v>1.0432129204781113</v>
      </c>
    </row>
    <row r="94" spans="1:9" x14ac:dyDescent="0.2">
      <c r="A94" s="4">
        <f>IF('True_Odds_Calculator_3-way'!A93="","",'True_Odds_Calculator_3-way'!A93)</f>
        <v>1.29</v>
      </c>
      <c r="B94" s="4">
        <f>IF('True_Odds_Calculator_3-way'!B93="","",'True_Odds_Calculator_3-way'!B93)</f>
        <v>5.99</v>
      </c>
      <c r="C94" s="4">
        <f>IF('True_Odds_Calculator_3-way'!C93="","",'True_Odds_Calculator_3-way'!C93)</f>
        <v>10.41</v>
      </c>
      <c r="D94" s="4">
        <f t="shared" si="5"/>
        <v>3.8200185976694723E-2</v>
      </c>
      <c r="E94" s="4">
        <f t="shared" si="6"/>
        <v>1.3115435187226454</v>
      </c>
      <c r="F94" s="4">
        <f t="shared" si="7"/>
        <v>6.4846001539585538</v>
      </c>
      <c r="G94" s="4">
        <f t="shared" si="8"/>
        <v>12.000755948563267</v>
      </c>
      <c r="I94" s="4">
        <f t="shared" si="9"/>
        <v>1.0382001859766947</v>
      </c>
    </row>
    <row r="95" spans="1:9" x14ac:dyDescent="0.2">
      <c r="A95" s="4">
        <f>IF('True_Odds_Calculator_3-way'!A94="","",'True_Odds_Calculator_3-way'!A94)</f>
        <v>1.94</v>
      </c>
      <c r="B95" s="4">
        <f>IF('True_Odds_Calculator_3-way'!B94="","",'True_Odds_Calculator_3-way'!B94)</f>
        <v>3.72</v>
      </c>
      <c r="C95" s="4">
        <f>IF('True_Odds_Calculator_3-way'!C94="","",'True_Odds_Calculator_3-way'!C94)</f>
        <v>4</v>
      </c>
      <c r="D95" s="4">
        <f t="shared" si="5"/>
        <v>3.4281121826848615E-2</v>
      </c>
      <c r="E95" s="4">
        <f t="shared" si="6"/>
        <v>1.9839818191814969</v>
      </c>
      <c r="F95" s="4">
        <f t="shared" si="7"/>
        <v>3.8851523525822786</v>
      </c>
      <c r="G95" s="4">
        <f t="shared" si="8"/>
        <v>4.1915898706729662</v>
      </c>
      <c r="I95" s="4">
        <f t="shared" si="9"/>
        <v>1.0342811218268486</v>
      </c>
    </row>
    <row r="96" spans="1:9" x14ac:dyDescent="0.2">
      <c r="A96" s="4">
        <f>IF('True_Odds_Calculator_3-way'!A95="","",'True_Odds_Calculator_3-way'!A95)</f>
        <v>2.06</v>
      </c>
      <c r="B96" s="4">
        <f>IF('True_Odds_Calculator_3-way'!B95="","",'True_Odds_Calculator_3-way'!B95)</f>
        <v>3.45</v>
      </c>
      <c r="C96" s="4">
        <f>IF('True_Odds_Calculator_3-way'!C95="","",'True_Odds_Calculator_3-way'!C95)</f>
        <v>3.96</v>
      </c>
      <c r="D96" s="4">
        <f t="shared" si="5"/>
        <v>2.781721819290417E-2</v>
      </c>
      <c r="E96" s="4">
        <f t="shared" si="6"/>
        <v>2.1001146179699486</v>
      </c>
      <c r="F96" s="4">
        <f t="shared" si="7"/>
        <v>3.5640120354986431</v>
      </c>
      <c r="G96" s="4">
        <f t="shared" si="8"/>
        <v>4.1109488112836035</v>
      </c>
      <c r="I96" s="4">
        <f t="shared" si="9"/>
        <v>1.0278172181929042</v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5" t="s">
        <v>9</v>
      </c>
      <c r="B1" s="66"/>
      <c r="C1" s="18"/>
      <c r="D1" s="67" t="s">
        <v>25</v>
      </c>
      <c r="E1" s="66"/>
      <c r="F1" s="67" t="s">
        <v>23</v>
      </c>
      <c r="G1" s="66"/>
      <c r="H1" s="67" t="s">
        <v>11</v>
      </c>
      <c r="I1" s="66"/>
      <c r="J1" s="67" t="s">
        <v>10</v>
      </c>
      <c r="K1" s="66"/>
      <c r="L1" s="63" t="s">
        <v>46</v>
      </c>
      <c r="M1" s="6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J3" sqref="AJ3:AJ9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65" t="s">
        <v>9</v>
      </c>
      <c r="B1" s="65"/>
      <c r="C1" s="66"/>
      <c r="D1" s="18"/>
      <c r="E1" s="67" t="s">
        <v>25</v>
      </c>
      <c r="F1" s="65"/>
      <c r="G1" s="66"/>
      <c r="H1" s="67" t="s">
        <v>23</v>
      </c>
      <c r="I1" s="65"/>
      <c r="J1" s="66"/>
      <c r="K1" s="67" t="s">
        <v>11</v>
      </c>
      <c r="L1" s="65"/>
      <c r="M1" s="66"/>
      <c r="N1" s="67" t="s">
        <v>35</v>
      </c>
      <c r="O1" s="65"/>
      <c r="P1" s="65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2.2000000000000002</v>
      </c>
      <c r="B3">
        <v>3.27</v>
      </c>
      <c r="C3">
        <v>3.51</v>
      </c>
      <c r="D3" s="20">
        <f>IF(OR($A3="",$B3="",$C3=""),"",(1/A3)+(1/B3)+(1/C3)-1)</f>
        <v>4.5256136999256125E-2</v>
      </c>
      <c r="E3" s="17">
        <f>IF(OR($A3="",$B3="",$C3=""),"",A3*'MPTO_working_3-way'!$I2)</f>
        <v>2.2995635013983637</v>
      </c>
      <c r="F3" s="21">
        <f>IF(OR($A3="",$B3="",$C3=""),"",B3*'MPTO_working_3-way'!$I2)</f>
        <v>3.4179875679875678</v>
      </c>
      <c r="G3" s="22">
        <f>IF(OR($A3="",$B3="",$C3=""),"",C3*'MPTO_working_3-way'!$I2)</f>
        <v>3.6688490408673888</v>
      </c>
      <c r="H3" s="17">
        <f>IF(OR($A3="",$B3="",$C3=""),"",'MPTO_working_3-way'!E2)</f>
        <v>2.2755195651351112</v>
      </c>
      <c r="I3" s="21">
        <f>IF(OR($A3="",$B3="",$C3=""),"",'MPTO_working_3-way'!F2)</f>
        <v>3.4396764508764375</v>
      </c>
      <c r="J3" s="22">
        <f>IF(OR($A3="",$B3="",$C3=""),"",'MPTO_working_3-way'!G2)</f>
        <v>3.7062444591873271</v>
      </c>
      <c r="K3" s="17">
        <f>IF(OR($A3="",$B3="",$C3=""),"",'OddsRatio_working_3-way'!H2)</f>
        <v>2.2855528156230749</v>
      </c>
      <c r="L3" s="21">
        <f>IF(OR($A3="",$B3="",$C3=""),"",'OddsRatio_working_3-way'!I2)</f>
        <v>3.4318374095536512</v>
      </c>
      <c r="M3" s="22">
        <f>IF(OR($A3="",$B3="",$C3=""),"",'OddsRatio_working_3-way'!J2)</f>
        <v>3.6889479726782648</v>
      </c>
      <c r="N3" s="23">
        <f>(1/E3)* 100</f>
        <v>43.4865138271633</v>
      </c>
      <c r="O3" s="24">
        <f>(1/F3)* 100</f>
        <v>29.256981779742897</v>
      </c>
      <c r="P3" s="24">
        <f>(1/G3)* 100</f>
        <v>27.25650439309381</v>
      </c>
      <c r="Q3" t="s">
        <v>157</v>
      </c>
      <c r="R3" t="s">
        <v>191</v>
      </c>
      <c r="S3" s="58" t="s">
        <v>258</v>
      </c>
      <c r="AD3" s="28"/>
      <c r="AE3" s="28"/>
      <c r="AH3" s="37"/>
      <c r="AI3" s="28"/>
      <c r="AJ3" t="s">
        <v>211</v>
      </c>
    </row>
    <row r="4" spans="1:36" s="40" customFormat="1" ht="15" x14ac:dyDescent="0.25">
      <c r="A4">
        <v>2.14</v>
      </c>
      <c r="B4">
        <v>3.38</v>
      </c>
      <c r="C4">
        <v>3.6</v>
      </c>
      <c r="D4" s="20">
        <f t="shared" ref="D4:D67" si="0">IF(OR($A4="",$B4="",$C4=""),"",(1/A4)+(1/B4)+(1/C4)-1)</f>
        <v>4.0925485569626385E-2</v>
      </c>
      <c r="E4" s="17">
        <f>IF(OR($A4="",$B4="",$C4=""),"",A4*'MPTO_working_3-way'!$I3)</f>
        <v>2.2275805391190007</v>
      </c>
      <c r="F4" s="21">
        <f>IF(OR($A4="",$B4="",$C4=""),"",B4*'MPTO_working_3-way'!$I3)</f>
        <v>3.5183281412253371</v>
      </c>
      <c r="G4" s="22">
        <f>IF(OR($A4="",$B4="",$C4=""),"",C4*'MPTO_working_3-way'!$I3)</f>
        <v>3.7473317480506552</v>
      </c>
      <c r="H4" s="17"/>
      <c r="I4" s="21"/>
      <c r="J4" s="22"/>
      <c r="K4" s="17"/>
      <c r="L4" s="21"/>
      <c r="M4" s="22"/>
      <c r="N4" s="23">
        <f t="shared" ref="N4" si="1">(1/E4)* 100</f>
        <v>44.89175508758467</v>
      </c>
      <c r="O4" s="24">
        <f t="shared" ref="O4" si="2">(1/F4)* 100</f>
        <v>28.422590499240002</v>
      </c>
      <c r="P4" s="24">
        <f t="shared" ref="P4" si="3">(1/G4)* 100</f>
        <v>26.685654413175332</v>
      </c>
      <c r="Q4" t="s">
        <v>203</v>
      </c>
      <c r="R4" t="s">
        <v>200</v>
      </c>
      <c r="S4" s="58" t="s">
        <v>259</v>
      </c>
      <c r="AD4" s="37"/>
      <c r="AE4" s="37"/>
      <c r="AH4" s="37"/>
      <c r="AI4" s="37"/>
      <c r="AJ4" t="s">
        <v>211</v>
      </c>
    </row>
    <row r="5" spans="1:36" s="40" customFormat="1" ht="15" x14ac:dyDescent="0.25">
      <c r="A5">
        <v>2</v>
      </c>
      <c r="B5">
        <v>3.37</v>
      </c>
      <c r="C5">
        <v>4.22</v>
      </c>
      <c r="D5" s="20">
        <f t="shared" si="0"/>
        <v>3.3702729689060185E-2</v>
      </c>
      <c r="E5" s="17">
        <f>IF(OR($A5="",$B5="",$C5=""),"",A5*'MPTO_working_3-way'!$I4)</f>
        <v>2.0674054593781204</v>
      </c>
      <c r="F5" s="21">
        <f>IF(OR($A5="",$B5="",$C5=""),"",B5*'MPTO_working_3-way'!$I4)</f>
        <v>3.4835781990521331</v>
      </c>
      <c r="G5" s="22">
        <f>IF(OR($A5="",$B5="",$C5=""),"",C5*'MPTO_working_3-way'!$I4)</f>
        <v>4.3622255192878336</v>
      </c>
      <c r="H5" s="17"/>
      <c r="I5" s="21"/>
      <c r="J5" s="22"/>
      <c r="K5" s="17"/>
      <c r="L5" s="21"/>
      <c r="M5" s="22"/>
      <c r="N5" s="23">
        <f t="shared" ref="N5:N68" si="4">(1/E5)* 100</f>
        <v>48.369805519465061</v>
      </c>
      <c r="O5" s="24">
        <f t="shared" ref="O5:O68" si="5">(1/F5)* 100</f>
        <v>28.706116035290837</v>
      </c>
      <c r="P5" s="24">
        <f t="shared" ref="P5:P68" si="6">(1/G5)* 100</f>
        <v>22.924078445244106</v>
      </c>
      <c r="Q5" t="s">
        <v>199</v>
      </c>
      <c r="R5" t="s">
        <v>193</v>
      </c>
      <c r="S5" t="s">
        <v>212</v>
      </c>
      <c r="AD5" s="37"/>
      <c r="AE5" s="37"/>
      <c r="AH5" s="37"/>
      <c r="AI5" s="37"/>
      <c r="AJ5" t="s">
        <v>211</v>
      </c>
    </row>
    <row r="6" spans="1:36" s="40" customFormat="1" ht="15" x14ac:dyDescent="0.25">
      <c r="A6">
        <v>4.93</v>
      </c>
      <c r="B6">
        <v>3.89</v>
      </c>
      <c r="C6">
        <v>1.75</v>
      </c>
      <c r="D6" s="20">
        <f t="shared" si="0"/>
        <v>3.1337736761223312E-2</v>
      </c>
      <c r="E6" s="17">
        <f>IF(OR($A6="",$B6="",$C6=""),"",A6*'MPTO_working_3-way'!$I5)</f>
        <v>5.084495042232831</v>
      </c>
      <c r="F6" s="21">
        <f>IF(OR($A6="",$B6="",$C6=""),"",B6*'MPTO_working_3-way'!$I5)</f>
        <v>4.0119037960011585</v>
      </c>
      <c r="G6" s="22">
        <f>IF(OR($A6="",$B6="",$C6=""),"",C6*'MPTO_working_3-way'!$I5)</f>
        <v>1.8048410393321408</v>
      </c>
      <c r="H6" s="17"/>
      <c r="I6" s="21"/>
      <c r="J6" s="22"/>
      <c r="K6" s="17"/>
      <c r="L6" s="21"/>
      <c r="M6" s="22"/>
      <c r="N6" s="23">
        <f t="shared" si="4"/>
        <v>19.667636445582115</v>
      </c>
      <c r="O6" s="24">
        <f t="shared" si="5"/>
        <v>24.925822024863709</v>
      </c>
      <c r="P6" s="24">
        <f t="shared" si="6"/>
        <v>55.40654152955419</v>
      </c>
      <c r="Q6" t="s">
        <v>183</v>
      </c>
      <c r="R6" t="s">
        <v>145</v>
      </c>
      <c r="S6" t="s">
        <v>212</v>
      </c>
      <c r="AD6" s="37"/>
      <c r="AE6" s="37"/>
      <c r="AH6" s="37"/>
      <c r="AI6" s="37"/>
      <c r="AJ6" t="s">
        <v>208</v>
      </c>
    </row>
    <row r="7" spans="1:36" s="40" customFormat="1" ht="15" x14ac:dyDescent="0.25">
      <c r="A7">
        <v>2.2400000000000002</v>
      </c>
      <c r="B7">
        <v>3.47</v>
      </c>
      <c r="C7">
        <v>3.41</v>
      </c>
      <c r="D7" s="20">
        <f t="shared" si="0"/>
        <v>2.7868141433726512E-2</v>
      </c>
      <c r="E7" s="17">
        <f>IF(OR($A7="",$B7="",$C7=""),"",A7*'MPTO_working_3-way'!$I6)</f>
        <v>2.3024246368115477</v>
      </c>
      <c r="F7" s="21">
        <f>IF(OR($A7="",$B7="",$C7=""),"",B7*'MPTO_working_3-way'!$I6)</f>
        <v>3.5667024507750313</v>
      </c>
      <c r="G7" s="22">
        <f>IF(OR($A7="",$B7="",$C7=""),"",C7*'MPTO_working_3-way'!$I6)</f>
        <v>3.5050303622890078</v>
      </c>
      <c r="H7" s="17"/>
      <c r="I7" s="21"/>
      <c r="J7" s="22"/>
      <c r="K7" s="17"/>
      <c r="L7" s="21"/>
      <c r="M7" s="22"/>
      <c r="N7" s="23">
        <f t="shared" si="4"/>
        <v>43.432474792522363</v>
      </c>
      <c r="O7" s="24">
        <f t="shared" si="5"/>
        <v>28.037101883357373</v>
      </c>
      <c r="P7" s="24">
        <f t="shared" si="6"/>
        <v>28.530423324120264</v>
      </c>
      <c r="Q7" t="s">
        <v>159</v>
      </c>
      <c r="R7" t="s">
        <v>146</v>
      </c>
      <c r="S7" t="s">
        <v>212</v>
      </c>
      <c r="AD7" s="37"/>
      <c r="AE7" s="37"/>
      <c r="AH7" s="37"/>
      <c r="AI7" s="37"/>
      <c r="AJ7" t="s">
        <v>209</v>
      </c>
    </row>
    <row r="8" spans="1:36" s="36" customFormat="1" ht="15" x14ac:dyDescent="0.25">
      <c r="A8">
        <v>3.66</v>
      </c>
      <c r="B8">
        <v>3.28</v>
      </c>
      <c r="C8">
        <v>2.2200000000000002</v>
      </c>
      <c r="D8" s="20">
        <f t="shared" si="0"/>
        <v>2.855254294678522E-2</v>
      </c>
      <c r="E8" s="17">
        <f>IF(OR($A8="",$B8="",$C8=""),"",A8*'MPTO_working_3-way'!$I7)</f>
        <v>3.7645023071852339</v>
      </c>
      <c r="F8" s="21">
        <f>IF(OR($A8="",$B8="",$C8=""),"",B8*'MPTO_working_3-way'!$I7)</f>
        <v>3.3736523408654553</v>
      </c>
      <c r="G8" s="22">
        <f>IF(OR($A8="",$B8="",$C8=""),"",C8*'MPTO_working_3-way'!$I7)</f>
        <v>2.2833866453418632</v>
      </c>
      <c r="H8" s="17"/>
      <c r="I8" s="21"/>
      <c r="J8" s="22"/>
      <c r="K8" s="17"/>
      <c r="L8" s="21"/>
      <c r="M8" s="22"/>
      <c r="N8" s="23">
        <f t="shared" si="4"/>
        <v>26.563936435669572</v>
      </c>
      <c r="O8" s="24">
        <f t="shared" si="5"/>
        <v>29.641465656875194</v>
      </c>
      <c r="P8" s="24">
        <f t="shared" si="6"/>
        <v>43.794597907455241</v>
      </c>
      <c r="Q8" t="s">
        <v>147</v>
      </c>
      <c r="R8" t="s">
        <v>152</v>
      </c>
      <c r="S8" t="s">
        <v>212</v>
      </c>
      <c r="AD8" s="37"/>
      <c r="AE8" s="37"/>
      <c r="AH8" s="37"/>
      <c r="AI8" s="37"/>
      <c r="AJ8" t="s">
        <v>209</v>
      </c>
    </row>
    <row r="9" spans="1:36" s="36" customFormat="1" ht="15" x14ac:dyDescent="0.25">
      <c r="A9">
        <v>2.68</v>
      </c>
      <c r="B9">
        <v>3.21</v>
      </c>
      <c r="C9">
        <v>2.91</v>
      </c>
      <c r="D9" s="20">
        <f t="shared" si="0"/>
        <v>2.8303419792836682E-2</v>
      </c>
      <c r="E9" s="17">
        <f>IF(OR($A9="",$B9="",$C9=""),"",A9*'MPTO_working_3-way'!$I8)</f>
        <v>2.7558531650448024</v>
      </c>
      <c r="F9" s="21">
        <f>IF(OR($A9="",$B9="",$C9=""),"",B9*'MPTO_working_3-way'!$I8)</f>
        <v>3.3008539775350059</v>
      </c>
      <c r="G9" s="22">
        <f>IF(OR($A9="",$B9="",$C9=""),"",C9*'MPTO_working_3-way'!$I8)</f>
        <v>2.9923629515971548</v>
      </c>
      <c r="H9" s="17"/>
      <c r="I9" s="21"/>
      <c r="J9" s="22"/>
      <c r="K9" s="17"/>
      <c r="L9" s="21"/>
      <c r="M9" s="22"/>
      <c r="N9" s="23">
        <f t="shared" si="4"/>
        <v>36.286403524105857</v>
      </c>
      <c r="O9" s="24">
        <f t="shared" si="5"/>
        <v>30.295190481184953</v>
      </c>
      <c r="P9" s="24">
        <f t="shared" si="6"/>
        <v>33.418405994709175</v>
      </c>
      <c r="Q9" t="s">
        <v>151</v>
      </c>
      <c r="R9" t="s">
        <v>148</v>
      </c>
      <c r="S9" t="s">
        <v>212</v>
      </c>
      <c r="AD9" s="37"/>
      <c r="AE9" s="37"/>
      <c r="AH9" s="37"/>
      <c r="AI9" s="37"/>
      <c r="AJ9" t="s">
        <v>209</v>
      </c>
    </row>
    <row r="10" spans="1:36" s="36" customFormat="1" ht="15" x14ac:dyDescent="0.25">
      <c r="A10">
        <v>1.9</v>
      </c>
      <c r="B10">
        <v>3.52</v>
      </c>
      <c r="C10">
        <v>4.58</v>
      </c>
      <c r="D10" s="20">
        <f t="shared" si="0"/>
        <v>2.8747309918305097E-2</v>
      </c>
      <c r="E10" s="17">
        <f>IF(OR($A10="",$B10="",$C10=""),"",A10*'MPTO_working_3-way'!$I9)</f>
        <v>1.9546198888447797</v>
      </c>
      <c r="F10" s="21">
        <f>IF(OR($A10="",$B10="",$C10=""),"",B10*'MPTO_working_3-way'!$I9)</f>
        <v>3.6211905309124339</v>
      </c>
      <c r="G10" s="22">
        <f>IF(OR($A10="",$B10="",$C10=""),"",C10*'MPTO_working_3-way'!$I9)</f>
        <v>4.7116626794258378</v>
      </c>
      <c r="H10" s="17"/>
      <c r="I10" s="21"/>
      <c r="J10" s="22"/>
      <c r="K10" s="17"/>
      <c r="L10" s="21"/>
      <c r="M10" s="22"/>
      <c r="N10" s="23">
        <f t="shared" si="4"/>
        <v>51.160842356465551</v>
      </c>
      <c r="O10" s="24">
        <f t="shared" si="5"/>
        <v>27.615227408319477</v>
      </c>
      <c r="P10" s="24">
        <f t="shared" si="6"/>
        <v>21.223930235214965</v>
      </c>
      <c r="Q10" t="s">
        <v>149</v>
      </c>
      <c r="R10" t="s">
        <v>158</v>
      </c>
      <c r="S10" t="s">
        <v>212</v>
      </c>
      <c r="AD10" s="37"/>
      <c r="AE10" s="37"/>
      <c r="AH10" s="37"/>
      <c r="AI10" s="37"/>
      <c r="AJ10" t="s">
        <v>209</v>
      </c>
    </row>
    <row r="11" spans="1:36" s="36" customFormat="1" ht="15" x14ac:dyDescent="0.25">
      <c r="A11">
        <v>3.13</v>
      </c>
      <c r="B11">
        <v>3.49</v>
      </c>
      <c r="C11">
        <v>2.37</v>
      </c>
      <c r="D11" s="20">
        <f t="shared" si="0"/>
        <v>2.7962697450814256E-2</v>
      </c>
      <c r="E11" s="17">
        <f>IF(OR($A11="",$B11="",$C11=""),"",A11*'MPTO_working_3-way'!$I10)</f>
        <v>3.2175232430210485</v>
      </c>
      <c r="F11" s="21">
        <f>IF(OR($A11="",$B11="",$C11=""),"",B11*'MPTO_working_3-way'!$I10)</f>
        <v>3.587589814103342</v>
      </c>
      <c r="G11" s="22">
        <f>IF(OR($A11="",$B11="",$C11=""),"",C11*'MPTO_working_3-way'!$I10)</f>
        <v>2.43627159295843</v>
      </c>
      <c r="H11" s="17"/>
      <c r="I11" s="21"/>
      <c r="J11" s="22"/>
      <c r="K11" s="17"/>
      <c r="L11" s="21"/>
      <c r="M11" s="22"/>
      <c r="N11" s="23">
        <f t="shared" si="4"/>
        <v>31.079806561430274</v>
      </c>
      <c r="O11" s="24">
        <f t="shared" si="5"/>
        <v>27.873866629592193</v>
      </c>
      <c r="P11" s="24">
        <f t="shared" si="6"/>
        <v>41.046326808977526</v>
      </c>
      <c r="Q11" t="s">
        <v>153</v>
      </c>
      <c r="R11" t="s">
        <v>150</v>
      </c>
      <c r="S11" t="s">
        <v>212</v>
      </c>
      <c r="AD11" s="37"/>
      <c r="AE11" s="37"/>
      <c r="AH11" s="37"/>
      <c r="AI11" s="37"/>
      <c r="AJ11" t="s">
        <v>209</v>
      </c>
    </row>
    <row r="12" spans="1:36" s="36" customFormat="1" ht="15" x14ac:dyDescent="0.25">
      <c r="A12">
        <v>1.45</v>
      </c>
      <c r="B12">
        <v>4.67</v>
      </c>
      <c r="C12">
        <v>7.75</v>
      </c>
      <c r="D12" s="20">
        <f t="shared" si="0"/>
        <v>3.2820192790943281E-2</v>
      </c>
      <c r="E12" s="17">
        <f>IF(OR($A12="",$B12="",$C12=""),"",A12*'MPTO_working_3-way'!$I11)</f>
        <v>1.4975892795468677</v>
      </c>
      <c r="F12" s="21">
        <f>IF(OR($A12="",$B12="",$C12=""),"",B12*'MPTO_working_3-way'!$I11)</f>
        <v>4.8232703003337054</v>
      </c>
      <c r="G12" s="22">
        <f>IF(OR($A12="",$B12="",$C12=""),"",C12*'MPTO_working_3-way'!$I11)</f>
        <v>8.0043564941298104</v>
      </c>
      <c r="H12" s="17"/>
      <c r="I12" s="21"/>
      <c r="J12" s="22"/>
      <c r="K12" s="17"/>
      <c r="L12" s="21"/>
      <c r="M12" s="22"/>
      <c r="N12" s="23">
        <f t="shared" si="4"/>
        <v>66.773982269863367</v>
      </c>
      <c r="O12" s="24">
        <f t="shared" si="5"/>
        <v>20.732821047387979</v>
      </c>
      <c r="P12" s="24">
        <f t="shared" si="6"/>
        <v>12.493196682748628</v>
      </c>
      <c r="Q12" t="s">
        <v>75</v>
      </c>
      <c r="R12" t="s">
        <v>100</v>
      </c>
      <c r="S12" t="s">
        <v>212</v>
      </c>
      <c r="AD12" s="37"/>
      <c r="AE12" s="37"/>
      <c r="AH12" s="37"/>
      <c r="AI12" s="37"/>
      <c r="AJ12" t="s">
        <v>93</v>
      </c>
    </row>
    <row r="13" spans="1:36" s="36" customFormat="1" ht="15" x14ac:dyDescent="0.25">
      <c r="A13">
        <v>1.75</v>
      </c>
      <c r="B13">
        <v>3.84</v>
      </c>
      <c r="C13">
        <v>5.01</v>
      </c>
      <c r="D13" s="20">
        <f t="shared" si="0"/>
        <v>3.1446036498431695E-2</v>
      </c>
      <c r="E13" s="17">
        <f>IF(OR($A13="",$B13="",$C13=""),"",A13*'MPTO_working_3-way'!$I12)</f>
        <v>1.8050305638722555</v>
      </c>
      <c r="F13" s="21">
        <f>IF(OR($A13="",$B13="",$C13=""),"",B13*'MPTO_working_3-way'!$I12)</f>
        <v>3.9607527801539777</v>
      </c>
      <c r="G13" s="22">
        <f>IF(OR($A13="",$B13="",$C13=""),"",C13*'MPTO_working_3-way'!$I12)</f>
        <v>5.167544642857143</v>
      </c>
      <c r="H13" s="17"/>
      <c r="I13" s="21"/>
      <c r="J13" s="22"/>
      <c r="K13" s="17"/>
      <c r="L13" s="21"/>
      <c r="M13" s="22"/>
      <c r="N13" s="23">
        <f t="shared" si="4"/>
        <v>55.400723955318654</v>
      </c>
      <c r="O13" s="24">
        <f t="shared" si="5"/>
        <v>25.247725760887405</v>
      </c>
      <c r="P13" s="24">
        <f t="shared" si="6"/>
        <v>19.351550283793941</v>
      </c>
      <c r="Q13" t="s">
        <v>83</v>
      </c>
      <c r="R13" t="s">
        <v>98</v>
      </c>
      <c r="S13" t="s">
        <v>212</v>
      </c>
      <c r="AD13" s="37"/>
      <c r="AE13" s="37"/>
      <c r="AH13" s="37"/>
      <c r="AI13" s="37"/>
      <c r="AJ13" t="s">
        <v>93</v>
      </c>
    </row>
    <row r="14" spans="1:36" s="36" customFormat="1" ht="15" x14ac:dyDescent="0.25">
      <c r="A14">
        <v>1.25</v>
      </c>
      <c r="B14">
        <v>5.59</v>
      </c>
      <c r="C14">
        <v>13.79</v>
      </c>
      <c r="D14" s="20">
        <f t="shared" si="0"/>
        <v>5.1407192736433682E-2</v>
      </c>
      <c r="E14" s="17">
        <f>IF(OR($A14="",$B14="",$C14=""),"",A14*'MPTO_working_3-way'!$I13)</f>
        <v>1.3142589909205422</v>
      </c>
      <c r="F14" s="21">
        <f>IF(OR($A14="",$B14="",$C14=""),"",B14*'MPTO_working_3-way'!$I13)</f>
        <v>5.8773662073966637</v>
      </c>
      <c r="G14" s="22">
        <f>IF(OR($A14="",$B14="",$C14=""),"",C14*'MPTO_working_3-way'!$I13)</f>
        <v>14.498905187835419</v>
      </c>
      <c r="H14" s="17"/>
      <c r="I14" s="21"/>
      <c r="J14" s="22"/>
      <c r="K14" s="17"/>
      <c r="L14" s="21"/>
      <c r="M14" s="22"/>
      <c r="N14" s="23">
        <f t="shared" si="4"/>
        <v>76.088503628921217</v>
      </c>
      <c r="O14" s="24">
        <f t="shared" si="5"/>
        <v>17.0144238883992</v>
      </c>
      <c r="P14" s="24">
        <f t="shared" si="6"/>
        <v>6.8970724826795893</v>
      </c>
      <c r="Q14" t="s">
        <v>79</v>
      </c>
      <c r="R14" t="s">
        <v>92</v>
      </c>
      <c r="S14" t="s">
        <v>212</v>
      </c>
      <c r="AD14" s="37"/>
      <c r="AE14" s="37"/>
      <c r="AH14" s="37"/>
      <c r="AI14" s="37"/>
      <c r="AJ14" t="s">
        <v>94</v>
      </c>
    </row>
    <row r="15" spans="1:36" s="36" customFormat="1" ht="15" x14ac:dyDescent="0.25">
      <c r="A15">
        <v>1.68</v>
      </c>
      <c r="B15">
        <v>3.31</v>
      </c>
      <c r="C15">
        <v>6.64</v>
      </c>
      <c r="D15" s="20">
        <f t="shared" si="0"/>
        <v>4.7955308502027227E-2</v>
      </c>
      <c r="E15" s="17">
        <f>IF(OR($A15="",$B15="",$C15=""),"",A15*'MPTO_working_3-way'!$I14)</f>
        <v>1.7605649182834058</v>
      </c>
      <c r="F15" s="21">
        <f>IF(OR($A15="",$B15="",$C15=""),"",B15*'MPTO_working_3-way'!$I14)</f>
        <v>3.46873207114171</v>
      </c>
      <c r="G15" s="22">
        <f>IF(OR($A15="",$B15="",$C15=""),"",C15*'MPTO_working_3-way'!$I14)</f>
        <v>6.9584232484534603</v>
      </c>
      <c r="H15" s="17"/>
      <c r="I15" s="21"/>
      <c r="J15" s="22"/>
      <c r="K15" s="17"/>
      <c r="L15" s="21"/>
      <c r="M15" s="22"/>
      <c r="N15" s="23">
        <f t="shared" si="4"/>
        <v>56.799950380416796</v>
      </c>
      <c r="O15" s="24">
        <f t="shared" si="5"/>
        <v>28.828977836586173</v>
      </c>
      <c r="P15" s="24">
        <f t="shared" si="6"/>
        <v>14.371071782997022</v>
      </c>
      <c r="Q15" t="s">
        <v>86</v>
      </c>
      <c r="R15" t="s">
        <v>78</v>
      </c>
      <c r="S15" t="s">
        <v>212</v>
      </c>
      <c r="AD15" s="37"/>
      <c r="AE15" s="37"/>
      <c r="AH15" s="37"/>
      <c r="AI15" s="37"/>
      <c r="AJ15" t="s">
        <v>94</v>
      </c>
    </row>
    <row r="16" spans="1:36" s="36" customFormat="1" ht="15" x14ac:dyDescent="0.25">
      <c r="A16">
        <v>3.29</v>
      </c>
      <c r="B16">
        <v>2.93</v>
      </c>
      <c r="C16">
        <v>2.58</v>
      </c>
      <c r="D16" s="20">
        <f t="shared" si="0"/>
        <v>3.2845195333606192E-2</v>
      </c>
      <c r="E16" s="17">
        <f>IF(OR($A16="",$B16="",$C16=""),"",A16*'MPTO_working_3-way'!$I15)</f>
        <v>3.3980606926475643</v>
      </c>
      <c r="F16" s="21">
        <f>IF(OR($A16="",$B16="",$C16=""),"",B16*'MPTO_working_3-way'!$I15)</f>
        <v>3.0262364223274663</v>
      </c>
      <c r="G16" s="22">
        <f>IF(OR($A16="",$B16="",$C16=""),"",C16*'MPTO_working_3-way'!$I15)</f>
        <v>2.6647406039607042</v>
      </c>
      <c r="H16" s="17"/>
      <c r="I16" s="21"/>
      <c r="J16" s="22"/>
      <c r="K16" s="17"/>
      <c r="L16" s="21"/>
      <c r="M16" s="22"/>
      <c r="N16" s="23">
        <f t="shared" si="4"/>
        <v>29.428550295282108</v>
      </c>
      <c r="O16" s="24">
        <f t="shared" si="5"/>
        <v>33.044344870811649</v>
      </c>
      <c r="P16" s="24">
        <f t="shared" si="6"/>
        <v>37.52710483390625</v>
      </c>
      <c r="Q16" t="s">
        <v>176</v>
      </c>
      <c r="R16" t="s">
        <v>192</v>
      </c>
      <c r="S16" t="s">
        <v>260</v>
      </c>
      <c r="AD16" s="37"/>
      <c r="AE16" s="37"/>
      <c r="AH16" s="37"/>
      <c r="AI16" s="37"/>
      <c r="AJ16" t="s">
        <v>211</v>
      </c>
    </row>
    <row r="17" spans="1:36" s="36" customFormat="1" ht="15" x14ac:dyDescent="0.25">
      <c r="A17">
        <v>1.36</v>
      </c>
      <c r="B17">
        <v>4.38</v>
      </c>
      <c r="C17">
        <v>11.24</v>
      </c>
      <c r="D17" s="20">
        <f t="shared" si="0"/>
        <v>5.2572591460412932E-2</v>
      </c>
      <c r="E17" s="17">
        <f>IF(OR($A17="",$B17="",$C17=""),"",A17*'MPTO_working_3-way'!$I16)</f>
        <v>1.4314987243861617</v>
      </c>
      <c r="F17" s="21">
        <f>IF(OR($A17="",$B17="",$C17=""),"",B17*'MPTO_working_3-way'!$I16)</f>
        <v>4.6102679505966089</v>
      </c>
      <c r="G17" s="22">
        <f>IF(OR($A17="",$B17="",$C17=""),"",C17*'MPTO_working_3-way'!$I16)</f>
        <v>11.830915928015042</v>
      </c>
      <c r="H17" s="17"/>
      <c r="I17" s="21"/>
      <c r="J17" s="22"/>
      <c r="K17" s="17"/>
      <c r="L17" s="21"/>
      <c r="M17" s="22"/>
      <c r="N17" s="23">
        <f t="shared" si="4"/>
        <v>69.856855822823604</v>
      </c>
      <c r="O17" s="24">
        <f t="shared" si="5"/>
        <v>21.690713223525137</v>
      </c>
      <c r="P17" s="24">
        <f t="shared" si="6"/>
        <v>8.4524309536512554</v>
      </c>
      <c r="Q17" t="s">
        <v>205</v>
      </c>
      <c r="R17" t="s">
        <v>190</v>
      </c>
      <c r="S17" t="s">
        <v>260</v>
      </c>
      <c r="AD17" s="37"/>
      <c r="AE17" s="37"/>
      <c r="AH17" s="37"/>
      <c r="AI17" s="37"/>
      <c r="AJ17" t="s">
        <v>211</v>
      </c>
    </row>
    <row r="18" spans="1:36" s="36" customFormat="1" ht="15" x14ac:dyDescent="0.25">
      <c r="A18">
        <v>2</v>
      </c>
      <c r="B18">
        <v>3.51</v>
      </c>
      <c r="C18">
        <v>3.81</v>
      </c>
      <c r="D18" s="20">
        <f t="shared" si="0"/>
        <v>4.7367476501334771E-2</v>
      </c>
      <c r="E18" s="17">
        <f>IF(OR($A18="",$B18="",$C18=""),"",A18*'MPTO_working_3-way'!$I17)</f>
        <v>2.0947349530026695</v>
      </c>
      <c r="F18" s="21">
        <f>IF(OR($A18="",$B18="",$C18=""),"",B18*'MPTO_working_3-way'!$I17)</f>
        <v>3.6762598425196846</v>
      </c>
      <c r="G18" s="22">
        <f>IF(OR($A18="",$B18="",$C18=""),"",C18*'MPTO_working_3-way'!$I17)</f>
        <v>3.9904700854700854</v>
      </c>
      <c r="H18" s="17"/>
      <c r="I18" s="21"/>
      <c r="J18" s="22"/>
      <c r="K18" s="17"/>
      <c r="L18" s="21"/>
      <c r="M18" s="22"/>
      <c r="N18" s="23">
        <f t="shared" si="4"/>
        <v>47.738736519699707</v>
      </c>
      <c r="O18" s="24">
        <f t="shared" si="5"/>
        <v>27.201559270484172</v>
      </c>
      <c r="P18" s="24">
        <f t="shared" si="6"/>
        <v>25.059704209816118</v>
      </c>
      <c r="Q18" t="s">
        <v>179</v>
      </c>
      <c r="R18" t="s">
        <v>194</v>
      </c>
      <c r="S18" t="s">
        <v>260</v>
      </c>
      <c r="AD18" s="37"/>
      <c r="AE18" s="37"/>
      <c r="AH18" s="37"/>
      <c r="AI18" s="37"/>
      <c r="AJ18" t="s">
        <v>211</v>
      </c>
    </row>
    <row r="19" spans="1:36" s="36" customFormat="1" ht="15" x14ac:dyDescent="0.25">
      <c r="A19">
        <v>3.41</v>
      </c>
      <c r="B19">
        <v>2.95</v>
      </c>
      <c r="C19">
        <v>2.4300000000000002</v>
      </c>
      <c r="D19" s="20">
        <f t="shared" si="0"/>
        <v>4.3760816557122828E-2</v>
      </c>
      <c r="E19" s="17">
        <f>IF(OR($A19="",$B19="",$C19=""),"",A19*'MPTO_working_3-way'!$I18)</f>
        <v>3.5592243844597888</v>
      </c>
      <c r="F19" s="21">
        <f>IF(OR($A19="",$B19="",$C19=""),"",B19*'MPTO_working_3-way'!$I18)</f>
        <v>3.0790944088435124</v>
      </c>
      <c r="G19" s="22">
        <f>IF(OR($A19="",$B19="",$C19=""),"",C19*'MPTO_working_3-way'!$I18)</f>
        <v>2.5363387842338088</v>
      </c>
      <c r="H19" s="17"/>
      <c r="I19" s="21"/>
      <c r="J19" s="22"/>
      <c r="K19" s="17"/>
      <c r="L19" s="21"/>
      <c r="M19" s="22"/>
      <c r="N19" s="23">
        <f t="shared" si="4"/>
        <v>28.096008904810247</v>
      </c>
      <c r="O19" s="24">
        <f t="shared" si="5"/>
        <v>32.477081479797612</v>
      </c>
      <c r="P19" s="24">
        <f t="shared" si="6"/>
        <v>39.426909615392155</v>
      </c>
      <c r="Q19" t="s">
        <v>195</v>
      </c>
      <c r="R19" t="s">
        <v>204</v>
      </c>
      <c r="S19" t="s">
        <v>260</v>
      </c>
      <c r="AD19" s="37"/>
      <c r="AE19" s="37"/>
      <c r="AH19" s="37"/>
      <c r="AI19" s="37"/>
      <c r="AJ19" t="s">
        <v>211</v>
      </c>
    </row>
    <row r="20" spans="1:36" s="36" customFormat="1" ht="15" x14ac:dyDescent="0.25">
      <c r="A20">
        <v>3.08</v>
      </c>
      <c r="B20">
        <v>3.53</v>
      </c>
      <c r="C20">
        <v>2.38</v>
      </c>
      <c r="D20" s="20">
        <f t="shared" si="0"/>
        <v>2.8129510882385356E-2</v>
      </c>
      <c r="E20" s="17">
        <f>IF(OR($A20="",$B20="",$C20=""),"",A20*'MPTO_working_3-way'!$I19)</f>
        <v>3.1666388935177472</v>
      </c>
      <c r="F20" s="21">
        <f>IF(OR($A20="",$B20="",$C20=""),"",B20*'MPTO_working_3-way'!$I19)</f>
        <v>3.6292971734148201</v>
      </c>
      <c r="G20" s="22">
        <f>IF(OR($A20="",$B20="",$C20=""),"",C20*'MPTO_working_3-way'!$I19)</f>
        <v>2.4469482359000772</v>
      </c>
      <c r="H20" s="17"/>
      <c r="I20" s="21"/>
      <c r="J20" s="22"/>
      <c r="K20" s="17"/>
      <c r="L20" s="21"/>
      <c r="M20" s="22"/>
      <c r="N20" s="23">
        <f t="shared" si="4"/>
        <v>31.579224333000049</v>
      </c>
      <c r="O20" s="24">
        <f t="shared" si="5"/>
        <v>27.553544177235178</v>
      </c>
      <c r="P20" s="24">
        <f t="shared" si="6"/>
        <v>40.867231489764777</v>
      </c>
      <c r="Q20" t="s">
        <v>135</v>
      </c>
      <c r="R20" t="s">
        <v>141</v>
      </c>
      <c r="S20" t="s">
        <v>260</v>
      </c>
      <c r="AD20" s="37"/>
      <c r="AE20" s="37"/>
      <c r="AH20" s="37"/>
      <c r="AI20" s="37"/>
      <c r="AJ20" t="s">
        <v>143</v>
      </c>
    </row>
    <row r="21" spans="1:36" s="36" customFormat="1" ht="15" x14ac:dyDescent="0.25">
      <c r="A21">
        <v>2.44</v>
      </c>
      <c r="B21">
        <v>3.33</v>
      </c>
      <c r="C21">
        <v>3.16</v>
      </c>
      <c r="D21" s="20">
        <f t="shared" si="0"/>
        <v>2.6592062076602474E-2</v>
      </c>
      <c r="E21" s="17">
        <f>IF(OR($A21="",$B21="",$C21=""),"",A21*'MPTO_working_3-way'!$I20)</f>
        <v>2.50488463146691</v>
      </c>
      <c r="F21" s="21">
        <f>IF(OR($A21="",$B21="",$C21=""),"",B21*'MPTO_working_3-way'!$I20)</f>
        <v>3.4185515667150863</v>
      </c>
      <c r="G21" s="22">
        <f>IF(OR($A21="",$B21="",$C21=""),"",C21*'MPTO_working_3-way'!$I20)</f>
        <v>3.244030916162064</v>
      </c>
      <c r="H21" s="17"/>
      <c r="I21" s="21"/>
      <c r="J21" s="22"/>
      <c r="K21" s="17"/>
      <c r="L21" s="21"/>
      <c r="M21" s="22"/>
      <c r="N21" s="23">
        <f t="shared" si="4"/>
        <v>39.921998300352065</v>
      </c>
      <c r="O21" s="24">
        <f t="shared" si="5"/>
        <v>29.252154910768478</v>
      </c>
      <c r="P21" s="24">
        <f t="shared" si="6"/>
        <v>30.825846788879446</v>
      </c>
      <c r="Q21" t="s">
        <v>161</v>
      </c>
      <c r="R21" t="s">
        <v>168</v>
      </c>
      <c r="S21" t="s">
        <v>260</v>
      </c>
      <c r="AD21" s="37"/>
      <c r="AE21" s="37"/>
      <c r="AH21" s="37"/>
      <c r="AI21" s="37"/>
      <c r="AJ21" t="s">
        <v>210</v>
      </c>
    </row>
    <row r="22" spans="1:36" s="36" customFormat="1" ht="15" x14ac:dyDescent="0.25">
      <c r="A22">
        <v>2.09</v>
      </c>
      <c r="B22">
        <v>3.54</v>
      </c>
      <c r="C22">
        <v>3.73</v>
      </c>
      <c r="D22" s="20">
        <f t="shared" si="0"/>
        <v>2.9051289973054173E-2</v>
      </c>
      <c r="E22" s="17">
        <f>IF(OR($A22="",$B22="",$C22=""),"",A22*'MPTO_working_3-way'!$I21)</f>
        <v>2.1507171960436833</v>
      </c>
      <c r="F22" s="21">
        <f>IF(OR($A22="",$B22="",$C22=""),"",B22*'MPTO_working_3-way'!$I21)</f>
        <v>3.6428415665046119</v>
      </c>
      <c r="G22" s="22">
        <f>IF(OR($A22="",$B22="",$C22=""),"",C22*'MPTO_working_3-way'!$I21)</f>
        <v>3.8383613115994919</v>
      </c>
      <c r="H22" s="17"/>
      <c r="I22" s="21"/>
      <c r="J22" s="22"/>
      <c r="K22" s="17"/>
      <c r="L22" s="21"/>
      <c r="M22" s="22"/>
      <c r="N22" s="23">
        <f t="shared" si="4"/>
        <v>46.496117752698204</v>
      </c>
      <c r="O22" s="24">
        <f t="shared" si="5"/>
        <v>27.451097769248374</v>
      </c>
      <c r="P22" s="24">
        <f t="shared" si="6"/>
        <v>26.052784478053422</v>
      </c>
      <c r="Q22" t="s">
        <v>171</v>
      </c>
      <c r="R22" t="s">
        <v>164</v>
      </c>
      <c r="S22" t="s">
        <v>260</v>
      </c>
      <c r="AD22" s="37"/>
      <c r="AE22" s="37"/>
      <c r="AH22" s="37"/>
      <c r="AI22" s="37"/>
      <c r="AJ22" t="s">
        <v>210</v>
      </c>
    </row>
    <row r="23" spans="1:36" s="36" customFormat="1" ht="15" x14ac:dyDescent="0.25">
      <c r="A23">
        <v>2.1800000000000002</v>
      </c>
      <c r="B23">
        <v>3.5</v>
      </c>
      <c r="C23">
        <v>3.53</v>
      </c>
      <c r="D23" s="20">
        <f t="shared" si="0"/>
        <v>2.7716001024730819E-2</v>
      </c>
      <c r="E23" s="17">
        <f>IF(OR($A23="",$B23="",$C23=""),"",A23*'MPTO_working_3-way'!$I22)</f>
        <v>2.2404208822339133</v>
      </c>
      <c r="F23" s="21">
        <f>IF(OR($A23="",$B23="",$C23=""),"",B23*'MPTO_working_3-way'!$I22)</f>
        <v>3.5970060035865581</v>
      </c>
      <c r="G23" s="22">
        <f>IF(OR($A23="",$B23="",$C23=""),"",C23*'MPTO_working_3-way'!$I22)</f>
        <v>3.6278374836172995</v>
      </c>
      <c r="H23" s="17"/>
      <c r="I23" s="21"/>
      <c r="J23" s="22"/>
      <c r="K23" s="17"/>
      <c r="L23" s="21"/>
      <c r="M23" s="22"/>
      <c r="N23" s="23">
        <f t="shared" si="4"/>
        <v>44.634470600135842</v>
      </c>
      <c r="O23" s="24">
        <f t="shared" si="5"/>
        <v>27.800898830941751</v>
      </c>
      <c r="P23" s="24">
        <f t="shared" si="6"/>
        <v>27.564630568922421</v>
      </c>
      <c r="Q23" t="s">
        <v>169</v>
      </c>
      <c r="R23" t="s">
        <v>166</v>
      </c>
      <c r="S23" t="s">
        <v>260</v>
      </c>
      <c r="AD23" s="37"/>
      <c r="AE23" s="37"/>
      <c r="AH23" s="37"/>
      <c r="AI23" s="37"/>
      <c r="AJ23" t="s">
        <v>210</v>
      </c>
    </row>
    <row r="24" spans="1:36" s="36" customFormat="1" ht="15" x14ac:dyDescent="0.25">
      <c r="A24">
        <v>2.5299999999999998</v>
      </c>
      <c r="B24">
        <v>3.55</v>
      </c>
      <c r="C24">
        <v>2.86</v>
      </c>
      <c r="D24" s="20">
        <f t="shared" si="0"/>
        <v>2.659740749146744E-2</v>
      </c>
      <c r="E24" s="17">
        <f>IF(OR($A24="",$B24="",$C24=""),"",A24*'MPTO_working_3-way'!$I23)</f>
        <v>2.5972914409534122</v>
      </c>
      <c r="F24" s="21">
        <f>IF(OR($A24="",$B24="",$C24=""),"",B24*'MPTO_working_3-way'!$I23)</f>
        <v>3.6444207965947091</v>
      </c>
      <c r="G24" s="22">
        <f>IF(OR($A24="",$B24="",$C24=""),"",C24*'MPTO_working_3-way'!$I23)</f>
        <v>2.9360685854255966</v>
      </c>
      <c r="H24" s="17"/>
      <c r="I24" s="21"/>
      <c r="J24" s="22"/>
      <c r="K24" s="17"/>
      <c r="L24" s="21"/>
      <c r="M24" s="22"/>
      <c r="N24" s="23">
        <f t="shared" si="4"/>
        <v>38.501647686981194</v>
      </c>
      <c r="O24" s="24">
        <f t="shared" si="5"/>
        <v>27.439202436073924</v>
      </c>
      <c r="P24" s="24">
        <f t="shared" si="6"/>
        <v>34.0591498769449</v>
      </c>
      <c r="Q24" t="s">
        <v>163</v>
      </c>
      <c r="R24" t="s">
        <v>154</v>
      </c>
      <c r="S24" t="s">
        <v>260</v>
      </c>
      <c r="AD24" s="37"/>
      <c r="AE24" s="37"/>
      <c r="AH24" s="37"/>
      <c r="AI24" s="37"/>
      <c r="AJ24" t="s">
        <v>210</v>
      </c>
    </row>
    <row r="25" spans="1:36" s="36" customFormat="1" ht="15" x14ac:dyDescent="0.25">
      <c r="A25">
        <v>2.42</v>
      </c>
      <c r="B25">
        <v>3.21</v>
      </c>
      <c r="C25">
        <v>3.31</v>
      </c>
      <c r="D25" s="20">
        <f t="shared" si="0"/>
        <v>2.6864423872024146E-2</v>
      </c>
      <c r="E25" s="17">
        <f>IF(OR($A25="",$B25="",$C25=""),"",A25*'MPTO_working_3-way'!$I24)</f>
        <v>2.4850119057702984</v>
      </c>
      <c r="F25" s="21">
        <f>IF(OR($A25="",$B25="",$C25=""),"",B25*'MPTO_working_3-way'!$I24)</f>
        <v>3.2962348006291973</v>
      </c>
      <c r="G25" s="22">
        <f>IF(OR($A25="",$B25="",$C25=""),"",C25*'MPTO_working_3-way'!$I24)</f>
        <v>3.3989212430164</v>
      </c>
      <c r="H25" s="17"/>
      <c r="I25" s="21"/>
      <c r="J25" s="22"/>
      <c r="K25" s="17"/>
      <c r="L25" s="21"/>
      <c r="M25" s="22"/>
      <c r="N25" s="23">
        <f t="shared" si="4"/>
        <v>40.241255894104953</v>
      </c>
      <c r="O25" s="24">
        <f t="shared" si="5"/>
        <v>30.337644630446725</v>
      </c>
      <c r="P25" s="24">
        <f t="shared" si="6"/>
        <v>29.421099475448329</v>
      </c>
      <c r="Q25" t="s">
        <v>167</v>
      </c>
      <c r="R25" t="s">
        <v>173</v>
      </c>
      <c r="S25" t="s">
        <v>260</v>
      </c>
      <c r="AD25" s="37"/>
      <c r="AE25" s="37"/>
      <c r="AH25" s="37"/>
      <c r="AI25" s="37"/>
      <c r="AJ25" t="s">
        <v>210</v>
      </c>
    </row>
    <row r="26" spans="1:36" s="36" customFormat="1" ht="15" x14ac:dyDescent="0.25">
      <c r="A26">
        <v>1.7</v>
      </c>
      <c r="B26">
        <v>3.95</v>
      </c>
      <c r="C26">
        <v>5.25</v>
      </c>
      <c r="D26" s="20">
        <f t="shared" si="0"/>
        <v>3.1876041555862766E-2</v>
      </c>
      <c r="E26" s="17">
        <f>IF(OR($A26="",$B26="",$C26=""),"",A26*'MPTO_working_3-way'!$I25)</f>
        <v>1.7541892706449667</v>
      </c>
      <c r="F26" s="21">
        <f>IF(OR($A26="",$B26="",$C26=""),"",B26*'MPTO_working_3-way'!$I25)</f>
        <v>4.075910364145658</v>
      </c>
      <c r="G26" s="22">
        <f>IF(OR($A26="",$B26="",$C26=""),"",C26*'MPTO_working_3-way'!$I25)</f>
        <v>5.4173492181682796</v>
      </c>
      <c r="H26" s="17"/>
      <c r="I26" s="21"/>
      <c r="J26" s="22"/>
      <c r="K26" s="17"/>
      <c r="L26" s="21"/>
      <c r="M26" s="22"/>
      <c r="N26" s="23">
        <f t="shared" si="4"/>
        <v>57.006391313311809</v>
      </c>
      <c r="O26" s="24">
        <f t="shared" si="5"/>
        <v>24.534396261425336</v>
      </c>
      <c r="P26" s="24">
        <f t="shared" si="6"/>
        <v>18.459212425262869</v>
      </c>
      <c r="Q26" t="s">
        <v>165</v>
      </c>
      <c r="R26" t="s">
        <v>162</v>
      </c>
      <c r="S26" t="s">
        <v>260</v>
      </c>
      <c r="AD26" s="37"/>
      <c r="AE26" s="37"/>
      <c r="AH26" s="37"/>
      <c r="AI26" s="37"/>
      <c r="AJ26" t="s">
        <v>210</v>
      </c>
    </row>
    <row r="27" spans="1:36" s="36" customFormat="1" ht="15" x14ac:dyDescent="0.25">
      <c r="A27">
        <v>1.87</v>
      </c>
      <c r="B27">
        <v>3.7</v>
      </c>
      <c r="C27">
        <v>4.45</v>
      </c>
      <c r="D27" s="20">
        <f t="shared" si="0"/>
        <v>2.9748729682635755E-2</v>
      </c>
      <c r="E27" s="17">
        <f>IF(OR($A27="",$B27="",$C27=""),"",A27*'MPTO_working_3-way'!$I26)</f>
        <v>1.925630124506529</v>
      </c>
      <c r="F27" s="21">
        <f>IF(OR($A27="",$B27="",$C27=""),"",B27*'MPTO_working_3-way'!$I26)</f>
        <v>3.8100702998257523</v>
      </c>
      <c r="G27" s="22">
        <f>IF(OR($A27="",$B27="",$C27=""),"",C27*'MPTO_working_3-way'!$I26)</f>
        <v>4.5823818470877296</v>
      </c>
      <c r="H27" s="17"/>
      <c r="I27" s="21"/>
      <c r="J27" s="22"/>
      <c r="K27" s="17"/>
      <c r="L27" s="21"/>
      <c r="M27" s="22"/>
      <c r="N27" s="23">
        <f t="shared" si="4"/>
        <v>51.931052971881854</v>
      </c>
      <c r="O27" s="24">
        <f t="shared" si="5"/>
        <v>26.246234880383529</v>
      </c>
      <c r="P27" s="24">
        <f t="shared" si="6"/>
        <v>21.82271214773462</v>
      </c>
      <c r="Q27" t="s">
        <v>172</v>
      </c>
      <c r="R27" t="s">
        <v>160</v>
      </c>
      <c r="S27" t="s">
        <v>260</v>
      </c>
      <c r="AD27" s="37"/>
      <c r="AE27" s="37"/>
      <c r="AH27" s="37"/>
      <c r="AI27" s="37"/>
      <c r="AJ27" t="s">
        <v>210</v>
      </c>
    </row>
    <row r="28" spans="1:36" s="36" customFormat="1" ht="15" x14ac:dyDescent="0.25">
      <c r="A28">
        <v>2.8</v>
      </c>
      <c r="B28">
        <v>3.37</v>
      </c>
      <c r="C28">
        <v>2.68</v>
      </c>
      <c r="D28" s="20">
        <f t="shared" si="0"/>
        <v>2.7013090545576546E-2</v>
      </c>
      <c r="E28" s="17">
        <f>IF(OR($A28="",$B28="",$C28=""),"",A28*'MPTO_working_3-way'!$I27)</f>
        <v>2.8756366535276143</v>
      </c>
      <c r="F28" s="21">
        <f>IF(OR($A28="",$B28="",$C28=""),"",B28*'MPTO_working_3-way'!$I27)</f>
        <v>3.461034115138593</v>
      </c>
      <c r="G28" s="22">
        <f>IF(OR($A28="",$B28="",$C28=""),"",C28*'MPTO_working_3-way'!$I27)</f>
        <v>2.7523950826621455</v>
      </c>
      <c r="H28" s="17"/>
      <c r="I28" s="21"/>
      <c r="J28" s="22"/>
      <c r="K28" s="17"/>
      <c r="L28" s="21"/>
      <c r="M28" s="22"/>
      <c r="N28" s="23">
        <f t="shared" si="4"/>
        <v>34.774907976404997</v>
      </c>
      <c r="O28" s="24">
        <f t="shared" si="5"/>
        <v>28.893098615410679</v>
      </c>
      <c r="P28" s="24">
        <f t="shared" si="6"/>
        <v>36.331993408184317</v>
      </c>
      <c r="Q28" t="s">
        <v>129</v>
      </c>
      <c r="R28" t="s">
        <v>121</v>
      </c>
      <c r="S28" t="s">
        <v>260</v>
      </c>
      <c r="AD28" s="37"/>
      <c r="AE28" s="37"/>
      <c r="AH28" s="37"/>
      <c r="AI28" s="37"/>
      <c r="AJ28" t="s">
        <v>130</v>
      </c>
    </row>
    <row r="29" spans="1:36" s="36" customFormat="1" ht="15" x14ac:dyDescent="0.25">
      <c r="A29">
        <v>4.42</v>
      </c>
      <c r="B29">
        <v>3.44</v>
      </c>
      <c r="C29">
        <v>1.95</v>
      </c>
      <c r="D29" s="20">
        <f t="shared" si="0"/>
        <v>2.9762531130520298E-2</v>
      </c>
      <c r="E29" s="17">
        <f>IF(OR($A29="",$B29="",$C29=""),"",A29*'MPTO_working_3-way'!$I28)</f>
        <v>4.5515503875968992</v>
      </c>
      <c r="F29" s="21">
        <f>IF(OR($A29="",$B29="",$C29=""),"",B29*'MPTO_working_3-way'!$I28)</f>
        <v>3.5423831070889897</v>
      </c>
      <c r="G29" s="22">
        <f>IF(OR($A29="",$B29="",$C29=""),"",C29*'MPTO_working_3-way'!$I28)</f>
        <v>2.0080369357045145</v>
      </c>
      <c r="H29" s="17"/>
      <c r="I29" s="21"/>
      <c r="J29" s="22"/>
      <c r="K29" s="17"/>
      <c r="L29" s="21"/>
      <c r="M29" s="22"/>
      <c r="N29" s="23">
        <f t="shared" si="4"/>
        <v>21.970535638252574</v>
      </c>
      <c r="O29" s="24">
        <f t="shared" si="5"/>
        <v>28.229583581708251</v>
      </c>
      <c r="P29" s="24">
        <f t="shared" si="6"/>
        <v>49.799880780039167</v>
      </c>
      <c r="Q29" t="s">
        <v>119</v>
      </c>
      <c r="R29" t="s">
        <v>127</v>
      </c>
      <c r="S29" t="s">
        <v>260</v>
      </c>
      <c r="AD29" s="37"/>
      <c r="AE29" s="37"/>
      <c r="AH29" s="37"/>
      <c r="AI29" s="37"/>
      <c r="AJ29" t="s">
        <v>130</v>
      </c>
    </row>
    <row r="30" spans="1:36" s="36" customFormat="1" ht="15" x14ac:dyDescent="0.25">
      <c r="A30">
        <v>2.68</v>
      </c>
      <c r="B30">
        <v>3.01</v>
      </c>
      <c r="C30">
        <v>3.11</v>
      </c>
      <c r="D30" s="20">
        <f t="shared" si="0"/>
        <v>2.6903650339599849E-2</v>
      </c>
      <c r="E30" s="17">
        <f>IF(OR($A30="",$B30="",$C30=""),"",A30*'MPTO_working_3-way'!$I29)</f>
        <v>2.752101782910128</v>
      </c>
      <c r="F30" s="21">
        <f>IF(OR($A30="",$B30="",$C30=""),"",B30*'MPTO_working_3-way'!$I29)</f>
        <v>3.0909799875221955</v>
      </c>
      <c r="G30" s="22">
        <f>IF(OR($A30="",$B30="",$C30=""),"",C30*'MPTO_working_3-way'!$I29)</f>
        <v>3.1936703525561554</v>
      </c>
      <c r="H30" s="17"/>
      <c r="I30" s="21"/>
      <c r="J30" s="22"/>
      <c r="K30" s="17"/>
      <c r="L30" s="21"/>
      <c r="M30" s="22"/>
      <c r="N30" s="23">
        <f t="shared" si="4"/>
        <v>36.335865417832757</v>
      </c>
      <c r="O30" s="24">
        <f t="shared" si="5"/>
        <v>32.35219910956539</v>
      </c>
      <c r="P30" s="24">
        <f t="shared" si="6"/>
        <v>31.311935472601871</v>
      </c>
      <c r="Q30" t="s">
        <v>132</v>
      </c>
      <c r="R30" t="s">
        <v>123</v>
      </c>
      <c r="S30" t="s">
        <v>260</v>
      </c>
      <c r="AD30" s="37"/>
      <c r="AE30" s="37"/>
      <c r="AH30" s="37"/>
      <c r="AI30" s="37"/>
      <c r="AJ30" t="s">
        <v>130</v>
      </c>
    </row>
    <row r="31" spans="1:36" s="36" customFormat="1" ht="15" x14ac:dyDescent="0.25">
      <c r="A31">
        <v>1.6</v>
      </c>
      <c r="B31">
        <v>4.01</v>
      </c>
      <c r="C31">
        <v>6.43</v>
      </c>
      <c r="D31" s="20">
        <f t="shared" si="0"/>
        <v>2.9897553937861421E-2</v>
      </c>
      <c r="E31" s="17">
        <f>IF(OR($A31="",$B31="",$C31=""),"",A31*'MPTO_working_3-way'!$I30)</f>
        <v>1.6478360863005783</v>
      </c>
      <c r="F31" s="21">
        <f>IF(OR($A31="",$B31="",$C31=""),"",B31*'MPTO_working_3-way'!$I30)</f>
        <v>4.1298891912908244</v>
      </c>
      <c r="G31" s="22">
        <f>IF(OR($A31="",$B31="",$C31=""),"",C31*'MPTO_working_3-way'!$I30)</f>
        <v>6.6222412718204486</v>
      </c>
      <c r="H31" s="17"/>
      <c r="I31" s="21"/>
      <c r="J31" s="22"/>
      <c r="K31" s="17"/>
      <c r="L31" s="21"/>
      <c r="M31" s="22"/>
      <c r="N31" s="23">
        <f t="shared" si="4"/>
        <v>60.685647578274484</v>
      </c>
      <c r="O31" s="24">
        <f t="shared" si="5"/>
        <v>24.213724719511017</v>
      </c>
      <c r="P31" s="24">
        <f t="shared" si="6"/>
        <v>15.100627702214492</v>
      </c>
      <c r="Q31" t="s">
        <v>124</v>
      </c>
      <c r="R31" t="s">
        <v>118</v>
      </c>
      <c r="S31" t="s">
        <v>260</v>
      </c>
      <c r="AD31" s="37"/>
      <c r="AE31" s="37"/>
      <c r="AH31" s="37"/>
      <c r="AI31" s="37"/>
      <c r="AJ31" t="s">
        <v>130</v>
      </c>
    </row>
    <row r="32" spans="1:36" s="36" customFormat="1" ht="15" x14ac:dyDescent="0.25">
      <c r="A32">
        <v>2.78</v>
      </c>
      <c r="B32">
        <v>3.07</v>
      </c>
      <c r="C32">
        <v>2.83</v>
      </c>
      <c r="D32" s="20">
        <f t="shared" si="0"/>
        <v>3.8802019697992796E-2</v>
      </c>
      <c r="E32" s="17">
        <f>IF(OR($A32="",$B32="",$C32=""),"",A32*'MPTO_working_3-way'!$I31)</f>
        <v>2.8878696147604197</v>
      </c>
      <c r="F32" s="21">
        <f>IF(OR($A32="",$B32="",$C32=""),"",B32*'MPTO_working_3-way'!$I31)</f>
        <v>3.1891222004728377</v>
      </c>
      <c r="G32" s="22">
        <f>IF(OR($A32="",$B32="",$C32=""),"",C32*'MPTO_working_3-way'!$I31)</f>
        <v>2.9398097157453198</v>
      </c>
      <c r="H32" s="17"/>
      <c r="I32" s="21"/>
      <c r="J32" s="22"/>
      <c r="K32" s="17"/>
      <c r="L32" s="21"/>
      <c r="M32" s="22"/>
      <c r="N32" s="23">
        <f t="shared" si="4"/>
        <v>34.627602121952478</v>
      </c>
      <c r="O32" s="24">
        <f t="shared" si="5"/>
        <v>31.35659084658889</v>
      </c>
      <c r="P32" s="24">
        <f t="shared" si="6"/>
        <v>34.015807031458614</v>
      </c>
      <c r="Q32" t="s">
        <v>103</v>
      </c>
      <c r="R32" t="s">
        <v>113</v>
      </c>
      <c r="S32" t="s">
        <v>260</v>
      </c>
      <c r="AD32" s="37"/>
      <c r="AE32" s="37"/>
      <c r="AH32" s="37"/>
      <c r="AI32" s="37"/>
      <c r="AJ32" t="s">
        <v>93</v>
      </c>
    </row>
    <row r="33" spans="1:36" s="36" customFormat="1" ht="15" x14ac:dyDescent="0.25">
      <c r="A33">
        <v>2.57</v>
      </c>
      <c r="B33">
        <v>3.35</v>
      </c>
      <c r="C33">
        <v>2.85</v>
      </c>
      <c r="D33" s="20">
        <f t="shared" si="0"/>
        <v>3.8489714034781963E-2</v>
      </c>
      <c r="E33" s="17">
        <f>IF(OR($A33="",$B33="",$C33=""),"",A33*'MPTO_working_3-way'!$I32)</f>
        <v>2.6689185650693896</v>
      </c>
      <c r="F33" s="21">
        <f>IF(OR($A33="",$B33="",$C33=""),"",B33*'MPTO_working_3-way'!$I32)</f>
        <v>3.4789405420165198</v>
      </c>
      <c r="G33" s="22">
        <f>IF(OR($A33="",$B33="",$C33=""),"",C33*'MPTO_working_3-way'!$I32)</f>
        <v>2.9596956849991285</v>
      </c>
      <c r="H33" s="17"/>
      <c r="I33" s="21"/>
      <c r="J33" s="22"/>
      <c r="K33" s="17"/>
      <c r="L33" s="21"/>
      <c r="M33" s="22"/>
      <c r="N33" s="23">
        <f t="shared" si="4"/>
        <v>37.468359397994625</v>
      </c>
      <c r="O33" s="24">
        <f t="shared" si="5"/>
        <v>28.744383179954085</v>
      </c>
      <c r="P33" s="24">
        <f t="shared" si="6"/>
        <v>33.787257422051297</v>
      </c>
      <c r="Q33" t="s">
        <v>112</v>
      </c>
      <c r="R33" t="s">
        <v>102</v>
      </c>
      <c r="S33" t="s">
        <v>260</v>
      </c>
      <c r="AD33" s="37"/>
      <c r="AE33" s="37"/>
      <c r="AH33" s="37"/>
      <c r="AI33" s="37"/>
      <c r="AJ33" t="s">
        <v>93</v>
      </c>
    </row>
    <row r="34" spans="1:36" s="36" customFormat="1" ht="15" x14ac:dyDescent="0.25">
      <c r="A34">
        <v>2.29</v>
      </c>
      <c r="B34">
        <v>3.47</v>
      </c>
      <c r="C34">
        <v>3.18</v>
      </c>
      <c r="D34" s="20">
        <f t="shared" si="0"/>
        <v>3.9331069552800857E-2</v>
      </c>
      <c r="E34" s="17">
        <f>IF(OR($A34="",$B34="",$C34=""),"",A34*'MPTO_working_3-way'!$I33)</f>
        <v>2.3800681492759139</v>
      </c>
      <c r="F34" s="21">
        <f>IF(OR($A34="",$B34="",$C34=""),"",B34*'MPTO_working_3-way'!$I33)</f>
        <v>3.6064788113482193</v>
      </c>
      <c r="G34" s="22">
        <f>IF(OR($A34="",$B34="",$C34=""),"",C34*'MPTO_working_3-way'!$I33)</f>
        <v>3.3050728011779067</v>
      </c>
      <c r="H34" s="17"/>
      <c r="I34" s="21"/>
      <c r="J34" s="22"/>
      <c r="K34" s="17"/>
      <c r="L34" s="21"/>
      <c r="M34" s="22"/>
      <c r="N34" s="23">
        <f t="shared" si="4"/>
        <v>42.015603641611236</v>
      </c>
      <c r="O34" s="24">
        <f t="shared" si="5"/>
        <v>27.727876754838533</v>
      </c>
      <c r="P34" s="24">
        <f t="shared" si="6"/>
        <v>30.256519603550231</v>
      </c>
      <c r="Q34" t="s">
        <v>96</v>
      </c>
      <c r="R34" t="s">
        <v>74</v>
      </c>
      <c r="S34" t="s">
        <v>260</v>
      </c>
      <c r="AD34" s="37"/>
      <c r="AE34" s="37"/>
      <c r="AH34" s="37"/>
      <c r="AI34" s="37"/>
      <c r="AJ34" t="s">
        <v>93</v>
      </c>
    </row>
    <row r="35" spans="1:36" s="36" customFormat="1" ht="15" x14ac:dyDescent="0.25">
      <c r="A35">
        <v>17</v>
      </c>
      <c r="B35">
        <v>9</v>
      </c>
      <c r="C35">
        <v>1.17</v>
      </c>
      <c r="D35" s="20">
        <f t="shared" si="0"/>
        <v>2.4635495223730652E-2</v>
      </c>
      <c r="E35" s="17">
        <f>IF(OR($A35="",$B35="",$C35=""),"",A35*'MPTO_working_3-way'!$I34)</f>
        <v>17.418803418803421</v>
      </c>
      <c r="F35" s="21">
        <f>IF(OR($A35="",$B35="",$C35=""),"",B35*'MPTO_working_3-way'!$I34)</f>
        <v>9.2217194570135756</v>
      </c>
      <c r="G35" s="22">
        <f>IF(OR($A35="",$B35="",$C35=""),"",C35*'MPTO_working_3-way'!$I34)</f>
        <v>1.1988235294117648</v>
      </c>
      <c r="H35" s="17"/>
      <c r="I35" s="21"/>
      <c r="J35" s="22"/>
      <c r="K35" s="17"/>
      <c r="L35" s="21"/>
      <c r="M35" s="22"/>
      <c r="N35" s="23">
        <f t="shared" si="4"/>
        <v>5.7409224730127573</v>
      </c>
      <c r="O35" s="24">
        <f t="shared" si="5"/>
        <v>10.843964671246319</v>
      </c>
      <c r="P35" s="24">
        <f t="shared" si="6"/>
        <v>83.415112855740915</v>
      </c>
      <c r="Q35" t="s">
        <v>89</v>
      </c>
      <c r="R35" t="s">
        <v>73</v>
      </c>
      <c r="S35" t="s">
        <v>260</v>
      </c>
      <c r="AD35" s="37"/>
      <c r="AE35" s="37"/>
      <c r="AH35" s="37"/>
      <c r="AI35" s="37"/>
      <c r="AJ35" t="s">
        <v>94</v>
      </c>
    </row>
    <row r="36" spans="1:36" s="36" customFormat="1" ht="15" x14ac:dyDescent="0.25">
      <c r="A36">
        <v>3.64</v>
      </c>
      <c r="B36">
        <v>3.07</v>
      </c>
      <c r="C36">
        <v>2.2000000000000002</v>
      </c>
      <c r="D36" s="20">
        <f t="shared" si="0"/>
        <v>5.5003628293530671E-2</v>
      </c>
      <c r="E36" s="17">
        <f>IF(OR($A36="",$B36="",$C36=""),"",A36*'MPTO_working_3-way'!$I35)</f>
        <v>3.8402132069884516</v>
      </c>
      <c r="F36" s="21">
        <f>IF(OR($A36="",$B36="",$C36=""),"",B36*'MPTO_working_3-way'!$I35)</f>
        <v>3.238861138861139</v>
      </c>
      <c r="G36" s="22">
        <f>IF(OR($A36="",$B36="",$C36=""),"",C36*'MPTO_working_3-way'!$I35)</f>
        <v>2.3210079822457677</v>
      </c>
      <c r="H36" s="17"/>
      <c r="I36" s="21"/>
      <c r="J36" s="22"/>
      <c r="K36" s="17"/>
      <c r="L36" s="21"/>
      <c r="M36" s="22"/>
      <c r="N36" s="23">
        <f t="shared" si="4"/>
        <v>26.040220844514355</v>
      </c>
      <c r="O36" s="24">
        <f t="shared" si="5"/>
        <v>30.875050121834612</v>
      </c>
      <c r="P36" s="24">
        <f t="shared" si="6"/>
        <v>43.084729033651023</v>
      </c>
      <c r="Q36" t="s">
        <v>77</v>
      </c>
      <c r="R36" t="s">
        <v>91</v>
      </c>
      <c r="S36" t="s">
        <v>260</v>
      </c>
      <c r="AD36" s="37"/>
      <c r="AE36" s="37"/>
      <c r="AH36" s="37"/>
      <c r="AI36" s="37"/>
      <c r="AJ36" t="s">
        <v>94</v>
      </c>
    </row>
    <row r="37" spans="1:36" s="36" customFormat="1" ht="15" x14ac:dyDescent="0.25">
      <c r="A37">
        <v>1.88</v>
      </c>
      <c r="B37">
        <v>3.29</v>
      </c>
      <c r="C37">
        <v>4.4800000000000004</v>
      </c>
      <c r="D37" s="20">
        <f t="shared" si="0"/>
        <v>5.9080547112461801E-2</v>
      </c>
      <c r="E37" s="17">
        <f>IF(OR($A37="",$B37="",$C37=""),"",A37*'MPTO_working_3-way'!$I36)</f>
        <v>1.9910714285714282</v>
      </c>
      <c r="F37" s="21">
        <f>IF(OR($A37="",$B37="",$C37=""),"",B37*'MPTO_working_3-way'!$I36)</f>
        <v>3.4843749999999996</v>
      </c>
      <c r="G37" s="22">
        <f>IF(OR($A37="",$B37="",$C37=""),"",C37*'MPTO_working_3-way'!$I36)</f>
        <v>4.744680851063829</v>
      </c>
      <c r="H37" s="17"/>
      <c r="I37" s="21"/>
      <c r="J37" s="22"/>
      <c r="K37" s="17"/>
      <c r="L37" s="21"/>
      <c r="M37" s="22"/>
      <c r="N37" s="23">
        <f t="shared" si="4"/>
        <v>50.224215246636781</v>
      </c>
      <c r="O37" s="24">
        <f t="shared" si="5"/>
        <v>28.699551569506731</v>
      </c>
      <c r="P37" s="24">
        <f t="shared" si="6"/>
        <v>21.076233183856505</v>
      </c>
      <c r="Q37" t="s">
        <v>81</v>
      </c>
      <c r="R37" t="s">
        <v>72</v>
      </c>
      <c r="S37" t="s">
        <v>260</v>
      </c>
      <c r="AD37" s="37"/>
      <c r="AE37" s="37"/>
      <c r="AH37" s="37"/>
      <c r="AI37" s="37"/>
      <c r="AJ37" t="s">
        <v>94</v>
      </c>
    </row>
    <row r="38" spans="1:36" s="36" customFormat="1" ht="15" x14ac:dyDescent="0.25">
      <c r="A38">
        <v>6.05</v>
      </c>
      <c r="B38">
        <v>3.78</v>
      </c>
      <c r="C38">
        <v>1.66</v>
      </c>
      <c r="D38" s="20">
        <f t="shared" si="0"/>
        <v>3.2249159302828678E-2</v>
      </c>
      <c r="E38" s="17">
        <f>IF(OR($A38="",$B38="",$C38=""),"",A38*'MPTO_working_3-way'!$I37)</f>
        <v>6.2451074137821134</v>
      </c>
      <c r="F38" s="21">
        <f>IF(OR($A38="",$B38="",$C38=""),"",B38*'MPTO_working_3-way'!$I37)</f>
        <v>3.9019018221646924</v>
      </c>
      <c r="G38" s="22">
        <f>IF(OR($A38="",$B38="",$C38=""),"",C38*'MPTO_working_3-way'!$I37)</f>
        <v>1.7135336044426954</v>
      </c>
      <c r="H38" s="17"/>
      <c r="I38" s="21"/>
      <c r="J38" s="22"/>
      <c r="K38" s="17"/>
      <c r="L38" s="21"/>
      <c r="M38" s="22"/>
      <c r="N38" s="23">
        <f t="shared" si="4"/>
        <v>16.012534833158103</v>
      </c>
      <c r="O38" s="24">
        <f t="shared" si="5"/>
        <v>25.628527973705427</v>
      </c>
      <c r="P38" s="24">
        <f t="shared" si="6"/>
        <v>58.358937193136462</v>
      </c>
      <c r="Q38" t="s">
        <v>213</v>
      </c>
      <c r="R38" t="s">
        <v>214</v>
      </c>
      <c r="S38" t="s">
        <v>260</v>
      </c>
      <c r="AD38" s="37"/>
      <c r="AE38" s="37"/>
      <c r="AH38" s="37"/>
      <c r="AI38" s="37"/>
      <c r="AJ38" t="s">
        <v>263</v>
      </c>
    </row>
    <row r="39" spans="1:36" s="36" customFormat="1" ht="15" x14ac:dyDescent="0.25">
      <c r="A39">
        <v>2.83</v>
      </c>
      <c r="B39">
        <v>3.15</v>
      </c>
      <c r="C39">
        <v>2.8</v>
      </c>
      <c r="D39" s="20">
        <f t="shared" si="0"/>
        <v>2.7960065062538675E-2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215</v>
      </c>
      <c r="R39" t="s">
        <v>216</v>
      </c>
      <c r="S39" t="s">
        <v>260</v>
      </c>
      <c r="AD39" s="37"/>
      <c r="AE39" s="37"/>
      <c r="AH39" s="37"/>
      <c r="AI39" s="37"/>
      <c r="AJ39" t="s">
        <v>263</v>
      </c>
    </row>
    <row r="40" spans="1:36" s="36" customFormat="1" ht="15" x14ac:dyDescent="0.25">
      <c r="A40">
        <v>1.5</v>
      </c>
      <c r="B40">
        <v>4.74</v>
      </c>
      <c r="C40">
        <v>6.44</v>
      </c>
      <c r="D40" s="20">
        <f t="shared" si="0"/>
        <v>3.2916633907277726E-2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217</v>
      </c>
      <c r="R40" t="s">
        <v>218</v>
      </c>
      <c r="S40" t="s">
        <v>260</v>
      </c>
      <c r="AD40" s="37"/>
      <c r="AE40" s="37"/>
      <c r="AH40" s="37"/>
      <c r="AI40" s="37"/>
      <c r="AJ40" t="s">
        <v>263</v>
      </c>
    </row>
    <row r="41" spans="1:36" s="36" customFormat="1" ht="15" x14ac:dyDescent="0.25">
      <c r="A41">
        <v>2.65</v>
      </c>
      <c r="B41">
        <v>3.19</v>
      </c>
      <c r="C41">
        <v>2.96</v>
      </c>
      <c r="D41" s="20">
        <f t="shared" si="0"/>
        <v>2.8675952228327084E-2</v>
      </c>
      <c r="E41" s="17">
        <f>IF(OR($A41="",$B41="",$C41=""),"",A41*'MPTO_working_3-way'!$I40)</f>
        <v>2.7240941724157275</v>
      </c>
      <c r="F41" s="21">
        <f>IF(OR($A41="",$B41="",$C41=""),"",B41*'MPTO_working_3-way'!$I40)</f>
        <v>3.2791926075494984</v>
      </c>
      <c r="G41" s="22">
        <f>IF(OR($A41="",$B41="",$C41=""),"",C41*'MPTO_working_3-way'!$I40)</f>
        <v>3.0427617925851145</v>
      </c>
      <c r="H41" s="17"/>
      <c r="I41" s="21"/>
      <c r="J41" s="22"/>
      <c r="K41" s="17"/>
      <c r="L41" s="21"/>
      <c r="M41" s="22"/>
      <c r="N41" s="23">
        <f t="shared" si="4"/>
        <v>36.709450434057487</v>
      </c>
      <c r="O41" s="24">
        <f t="shared" si="5"/>
        <v>30.495311489107319</v>
      </c>
      <c r="P41" s="24">
        <f t="shared" si="6"/>
        <v>32.864879611571737</v>
      </c>
      <c r="Q41" t="s">
        <v>219</v>
      </c>
      <c r="R41" t="s">
        <v>220</v>
      </c>
      <c r="S41" t="s">
        <v>260</v>
      </c>
      <c r="AD41" s="37"/>
      <c r="AE41" s="37"/>
      <c r="AH41" s="37"/>
      <c r="AI41" s="37"/>
      <c r="AJ41" t="s">
        <v>263</v>
      </c>
    </row>
    <row r="42" spans="1:36" s="36" customFormat="1" ht="15" x14ac:dyDescent="0.25">
      <c r="A42">
        <v>1.33</v>
      </c>
      <c r="B42">
        <v>5.05</v>
      </c>
      <c r="C42">
        <v>10.130000000000001</v>
      </c>
      <c r="D42" s="20">
        <f t="shared" si="0"/>
        <v>4.861618434776549E-2</v>
      </c>
      <c r="E42" s="17">
        <f>IF(OR($A42="",$B42="",$C42=""),"",A42*'MPTO_working_3-way'!$I41)</f>
        <v>1.3737791230966794</v>
      </c>
      <c r="F42" s="21">
        <f>IF(OR($A42="",$B42="",$C42=""),"",B42*'MPTO_working_3-way'!$I41)</f>
        <v>5.2162290012317527</v>
      </c>
      <c r="G42" s="22">
        <f>IF(OR($A42="",$B42="",$C42=""),"",C42*'MPTO_working_3-way'!$I41)</f>
        <v>10.463445501480724</v>
      </c>
      <c r="H42" s="17"/>
      <c r="I42" s="21"/>
      <c r="J42" s="22"/>
      <c r="K42" s="17"/>
      <c r="L42" s="21"/>
      <c r="M42" s="22"/>
      <c r="N42" s="23">
        <f t="shared" si="4"/>
        <v>72.791905422603023</v>
      </c>
      <c r="O42" s="24">
        <f t="shared" si="5"/>
        <v>19.170937467735051</v>
      </c>
      <c r="P42" s="24">
        <f t="shared" si="6"/>
        <v>9.5570813634809486</v>
      </c>
      <c r="Q42" t="s">
        <v>87</v>
      </c>
      <c r="R42" t="s">
        <v>116</v>
      </c>
      <c r="S42" t="s">
        <v>260</v>
      </c>
      <c r="AD42" s="37"/>
      <c r="AE42" s="37"/>
      <c r="AH42" s="37"/>
      <c r="AI42" s="37"/>
      <c r="AJ42" t="s">
        <v>95</v>
      </c>
    </row>
    <row r="43" spans="1:36" s="36" customFormat="1" ht="15" x14ac:dyDescent="0.25">
      <c r="A43">
        <v>2.31</v>
      </c>
      <c r="B43">
        <v>3.44</v>
      </c>
      <c r="C43">
        <v>3.12</v>
      </c>
      <c r="D43" s="20">
        <f t="shared" si="0"/>
        <v>4.4110927831858104E-2</v>
      </c>
      <c r="E43" s="17">
        <f>IF(OR($A43="",$B43="",$C43=""),"",A43*'MPTO_working_3-way'!$I42)</f>
        <v>2.3762414496474356</v>
      </c>
      <c r="F43" s="21">
        <f>IF(OR($A43="",$B43="",$C43=""),"",B43*'MPTO_working_3-way'!$I42)</f>
        <v>3.538645275665445</v>
      </c>
      <c r="G43" s="22">
        <f>IF(OR($A43="",$B43="",$C43=""),"",C43*'MPTO_working_3-way'!$I42)</f>
        <v>3.2094689709523805</v>
      </c>
      <c r="H43" s="17"/>
      <c r="I43" s="21"/>
      <c r="J43" s="22"/>
      <c r="K43" s="17"/>
      <c r="L43" s="21"/>
      <c r="M43" s="22"/>
      <c r="N43" s="23">
        <f t="shared" si="4"/>
        <v>42.083265576752339</v>
      </c>
      <c r="O43" s="24">
        <f t="shared" si="5"/>
        <v>28.259402175086599</v>
      </c>
      <c r="P43" s="24">
        <f t="shared" si="6"/>
        <v>31.157802398172407</v>
      </c>
      <c r="Q43" t="s">
        <v>114</v>
      </c>
      <c r="R43" t="s">
        <v>111</v>
      </c>
      <c r="S43" t="s">
        <v>260</v>
      </c>
      <c r="AD43" s="37"/>
      <c r="AE43" s="37"/>
      <c r="AH43" s="37"/>
      <c r="AI43" s="37"/>
      <c r="AJ43" t="s">
        <v>95</v>
      </c>
    </row>
    <row r="44" spans="1:36" s="36" customFormat="1" ht="15" x14ac:dyDescent="0.25">
      <c r="A44">
        <v>1.85</v>
      </c>
      <c r="B44">
        <v>3.69</v>
      </c>
      <c r="C44">
        <v>4.62</v>
      </c>
      <c r="D44" s="20">
        <f t="shared" si="0"/>
        <v>2.799346701785721E-2</v>
      </c>
      <c r="E44" s="17">
        <f>IF(OR($A44="",$B44="",$C44=""),"",A44*'MPTO_working_3-way'!$I43)</f>
        <v>1.9399399410433662</v>
      </c>
      <c r="F44" s="21">
        <f>IF(OR($A44="",$B44="",$C44=""),"",B44*'MPTO_working_3-way'!$I43)</f>
        <v>3.8693937202432545</v>
      </c>
      <c r="G44" s="22">
        <f>IF(OR($A44="",$B44="",$C44=""),"",C44*'MPTO_working_3-way'!$I43)</f>
        <v>4.844606771686677</v>
      </c>
      <c r="H44" s="17"/>
      <c r="I44" s="21"/>
      <c r="J44" s="22"/>
      <c r="K44" s="17"/>
      <c r="L44" s="21"/>
      <c r="M44" s="22"/>
      <c r="N44" s="23">
        <f t="shared" si="4"/>
        <v>51.547987586778888</v>
      </c>
      <c r="O44" s="24">
        <f t="shared" si="5"/>
        <v>25.843842015051742</v>
      </c>
      <c r="P44" s="24">
        <f t="shared" si="6"/>
        <v>20.641510180853015</v>
      </c>
      <c r="Q44" t="s">
        <v>221</v>
      </c>
      <c r="R44" t="s">
        <v>222</v>
      </c>
      <c r="S44" t="s">
        <v>260</v>
      </c>
      <c r="AD44" s="37"/>
      <c r="AE44" s="37"/>
      <c r="AH44" s="37"/>
      <c r="AI44" s="37"/>
      <c r="AJ44" t="s">
        <v>264</v>
      </c>
    </row>
    <row r="45" spans="1:36" s="36" customFormat="1" ht="15" x14ac:dyDescent="0.25">
      <c r="A45">
        <v>1.67</v>
      </c>
      <c r="B45">
        <v>3.61</v>
      </c>
      <c r="C45">
        <v>6.42</v>
      </c>
      <c r="D45" s="20">
        <f t="shared" si="0"/>
        <v>3.157394533427782E-2</v>
      </c>
      <c r="E45" s="17">
        <f>IF(OR($A45="",$B45="",$C45=""),"",A45*'MPTO_working_3-way'!$I44)</f>
        <v>1.7436652494792029</v>
      </c>
      <c r="F45" s="21">
        <f>IF(OR($A45="",$B45="",$C45=""),"",B45*'MPTO_working_3-way'!$I44)</f>
        <v>3.7692404494730076</v>
      </c>
      <c r="G45" s="22">
        <f>IF(OR($A45="",$B45="",$C45=""),"",C45*'MPTO_working_3-way'!$I44)</f>
        <v>6.7031921566805286</v>
      </c>
      <c r="H45" s="17"/>
      <c r="I45" s="21"/>
      <c r="J45" s="22"/>
      <c r="K45" s="17"/>
      <c r="L45" s="21"/>
      <c r="M45" s="22"/>
      <c r="N45" s="23">
        <f t="shared" si="4"/>
        <v>57.350457623599461</v>
      </c>
      <c r="O45" s="24">
        <f t="shared" si="5"/>
        <v>26.530544108424124</v>
      </c>
      <c r="P45" s="24">
        <f t="shared" si="6"/>
        <v>14.91826545660609</v>
      </c>
      <c r="Q45" t="s">
        <v>223</v>
      </c>
      <c r="R45" t="s">
        <v>224</v>
      </c>
      <c r="S45" t="s">
        <v>260</v>
      </c>
      <c r="AD45" s="37"/>
      <c r="AE45" s="37"/>
      <c r="AH45" s="37"/>
      <c r="AI45" s="37"/>
      <c r="AJ45" t="s">
        <v>264</v>
      </c>
    </row>
    <row r="46" spans="1:36" s="36" customFormat="1" ht="15" x14ac:dyDescent="0.25">
      <c r="A46">
        <v>1.7</v>
      </c>
      <c r="B46">
        <v>4.05</v>
      </c>
      <c r="C46">
        <v>5.13</v>
      </c>
      <c r="D46" s="20">
        <f t="shared" si="0"/>
        <v>3.0080648243703045E-2</v>
      </c>
      <c r="E46" s="17">
        <f>IF(OR($A46="",$B46="",$C46=""),"",A46*'MPTO_working_3-way'!$I45)</f>
        <v>1.7475888939303572</v>
      </c>
      <c r="F46" s="21">
        <f>IF(OR($A46="",$B46="",$C46=""),"",B46*'MPTO_working_3-way'!$I45)</f>
        <v>4.1633735414223212</v>
      </c>
      <c r="G46" s="22">
        <f>IF(OR($A46="",$B46="",$C46=""),"",C46*'MPTO_working_3-way'!$I45)</f>
        <v>5.273606485801607</v>
      </c>
      <c r="H46" s="17"/>
      <c r="I46" s="21"/>
      <c r="J46" s="22"/>
      <c r="K46" s="17"/>
      <c r="L46" s="21"/>
      <c r="M46" s="22"/>
      <c r="N46" s="23">
        <f t="shared" si="4"/>
        <v>57.221695758833931</v>
      </c>
      <c r="O46" s="24">
        <f t="shared" si="5"/>
        <v>24.018983404942638</v>
      </c>
      <c r="P46" s="24">
        <f t="shared" si="6"/>
        <v>18.962355319691557</v>
      </c>
      <c r="Q46" t="s">
        <v>225</v>
      </c>
      <c r="R46" t="s">
        <v>226</v>
      </c>
      <c r="S46" t="s">
        <v>260</v>
      </c>
      <c r="AD46" s="37"/>
      <c r="AE46" s="37"/>
      <c r="AH46" s="37"/>
      <c r="AI46" s="37"/>
      <c r="AJ46" t="s">
        <v>264</v>
      </c>
    </row>
    <row r="47" spans="1:36" s="36" customFormat="1" ht="15" x14ac:dyDescent="0.25">
      <c r="A47">
        <v>2.08</v>
      </c>
      <c r="B47">
        <v>3.59</v>
      </c>
      <c r="C47">
        <v>3.7</v>
      </c>
      <c r="D47" s="20">
        <f t="shared" si="0"/>
        <v>2.9591033072927209E-2</v>
      </c>
      <c r="E47" s="17">
        <f>IF(OR($A47="",$B47="",$C47=""),"",A47*'MPTO_working_3-way'!$I46)</f>
        <v>2.145673806295298</v>
      </c>
      <c r="F47" s="21">
        <f>IF(OR($A47="",$B47="",$C47=""),"",B47*'MPTO_working_3-way'!$I46)</f>
        <v>3.7033504637500574</v>
      </c>
      <c r="G47" s="22">
        <f>IF(OR($A47="",$B47="",$C47=""),"",C47*'MPTO_working_3-way'!$I46)</f>
        <v>3.8168235977368283</v>
      </c>
      <c r="H47" s="17"/>
      <c r="I47" s="21"/>
      <c r="J47" s="22"/>
      <c r="K47" s="17"/>
      <c r="L47" s="21"/>
      <c r="M47" s="22"/>
      <c r="N47" s="23">
        <f t="shared" si="4"/>
        <v>46.605406519203932</v>
      </c>
      <c r="O47" s="24">
        <f t="shared" si="5"/>
        <v>27.002575364886962</v>
      </c>
      <c r="P47" s="24">
        <f t="shared" si="6"/>
        <v>26.199796097282213</v>
      </c>
      <c r="Q47" t="s">
        <v>227</v>
      </c>
      <c r="R47" t="s">
        <v>228</v>
      </c>
      <c r="S47" t="s">
        <v>260</v>
      </c>
      <c r="AD47" s="37"/>
      <c r="AE47" s="37"/>
      <c r="AH47" s="37"/>
      <c r="AI47" s="37"/>
      <c r="AJ47" t="s">
        <v>264</v>
      </c>
    </row>
    <row r="48" spans="1:36" s="36" customFormat="1" ht="15" x14ac:dyDescent="0.25">
      <c r="A48">
        <v>1.64</v>
      </c>
      <c r="B48">
        <v>4.3099999999999996</v>
      </c>
      <c r="C48">
        <v>5.3</v>
      </c>
      <c r="D48" s="20">
        <f t="shared" si="0"/>
        <v>3.0453904328913373E-2</v>
      </c>
      <c r="E48" s="17">
        <f>IF(OR($A48="",$B48="",$C48=""),"",A48*'MPTO_working_3-way'!$I47)</f>
        <v>1.689332263119673</v>
      </c>
      <c r="F48" s="21">
        <f>IF(OR($A48="",$B48="",$C48=""),"",B48*'MPTO_working_3-way'!$I47)</f>
        <v>4.4396475939303599</v>
      </c>
      <c r="G48" s="22">
        <f>IF(OR($A48="",$B48="",$C48=""),"",C48*'MPTO_working_3-way'!$I47)</f>
        <v>5.4594274356916257</v>
      </c>
      <c r="H48" s="17"/>
      <c r="I48" s="21"/>
      <c r="J48" s="22"/>
      <c r="K48" s="17"/>
      <c r="L48" s="21"/>
      <c r="M48" s="22"/>
      <c r="N48" s="23">
        <f t="shared" si="4"/>
        <v>59.194986198470509</v>
      </c>
      <c r="O48" s="24">
        <f t="shared" si="5"/>
        <v>22.524310293617553</v>
      </c>
      <c r="P48" s="24">
        <f t="shared" si="6"/>
        <v>18.316939125564463</v>
      </c>
      <c r="Q48" t="s">
        <v>229</v>
      </c>
      <c r="R48" t="s">
        <v>230</v>
      </c>
      <c r="S48" t="s">
        <v>260</v>
      </c>
      <c r="AD48" s="37"/>
      <c r="AE48" s="37"/>
      <c r="AH48" s="37"/>
      <c r="AI48" s="37"/>
      <c r="AJ48" t="s">
        <v>264</v>
      </c>
    </row>
    <row r="49" spans="1:36" s="36" customFormat="1" ht="15" x14ac:dyDescent="0.25">
      <c r="A49">
        <v>1.63</v>
      </c>
      <c r="B49">
        <v>4.0999999999999996</v>
      </c>
      <c r="C49">
        <v>5.81</v>
      </c>
      <c r="D49" s="20">
        <f t="shared" si="0"/>
        <v>2.9516411126646824E-2</v>
      </c>
      <c r="E49" s="17">
        <f>IF(OR($A49="",$B49="",$C49=""),"",A49*'MPTO_working_3-way'!$I48)</f>
        <v>1.6782333839088712</v>
      </c>
      <c r="F49" s="21">
        <f>IF(OR($A49="",$B49="",$C49=""),"",B49*'MPTO_working_3-way'!$I48)</f>
        <v>4.2213232355990016</v>
      </c>
      <c r="G49" s="22">
        <f>IF(OR($A49="",$B49="",$C49=""),"",C49*'MPTO_working_3-way'!$I48)</f>
        <v>5.9819239021537065</v>
      </c>
      <c r="H49" s="17"/>
      <c r="I49" s="21"/>
      <c r="J49" s="22"/>
      <c r="K49" s="17"/>
      <c r="L49" s="21"/>
      <c r="M49" s="22"/>
      <c r="N49" s="23">
        <f t="shared" si="4"/>
        <v>59.586468103193234</v>
      </c>
      <c r="O49" s="24">
        <f t="shared" si="5"/>
        <v>23.689254392245111</v>
      </c>
      <c r="P49" s="24">
        <f t="shared" si="6"/>
        <v>16.717029777660063</v>
      </c>
      <c r="Q49" t="s">
        <v>231</v>
      </c>
      <c r="R49" t="s">
        <v>232</v>
      </c>
      <c r="S49" t="s">
        <v>260</v>
      </c>
      <c r="AD49" s="37"/>
      <c r="AE49" s="37"/>
      <c r="AH49" s="37"/>
      <c r="AI49" s="37"/>
      <c r="AJ49" t="s">
        <v>264</v>
      </c>
    </row>
    <row r="50" spans="1:36" s="36" customFormat="1" ht="15" x14ac:dyDescent="0.25">
      <c r="A50">
        <v>2.04</v>
      </c>
      <c r="B50">
        <v>3.5</v>
      </c>
      <c r="C50">
        <v>3.95</v>
      </c>
      <c r="D50" s="20">
        <f t="shared" si="0"/>
        <v>2.9074921107683505E-2</v>
      </c>
      <c r="E50" s="17">
        <f>IF(OR($A50="",$B50="",$C50=""),"",A50*'MPTO_working_3-way'!$I49)</f>
        <v>2.1021259648309831</v>
      </c>
      <c r="F50" s="21">
        <f>IF(OR($A50="",$B50="",$C50=""),"",B50*'MPTO_working_3-way'!$I49)</f>
        <v>3.6065886651511967</v>
      </c>
      <c r="G50" s="22">
        <f>IF(OR($A50="",$B50="",$C50=""),"",C50*'MPTO_working_3-way'!$I49)</f>
        <v>4.0702929220992079</v>
      </c>
      <c r="H50" s="17"/>
      <c r="I50" s="21"/>
      <c r="J50" s="22"/>
      <c r="K50" s="17"/>
      <c r="L50" s="21"/>
      <c r="M50" s="22"/>
      <c r="N50" s="23">
        <f t="shared" si="4"/>
        <v>47.570888554264293</v>
      </c>
      <c r="O50" s="24">
        <f t="shared" si="5"/>
        <v>27.727032185914048</v>
      </c>
      <c r="P50" s="24">
        <f t="shared" si="6"/>
        <v>24.568256367265604</v>
      </c>
      <c r="Q50" t="s">
        <v>233</v>
      </c>
      <c r="R50" t="s">
        <v>234</v>
      </c>
      <c r="S50" t="s">
        <v>260</v>
      </c>
      <c r="AD50" s="37"/>
      <c r="AE50" s="37"/>
      <c r="AH50" s="37"/>
      <c r="AI50" s="37"/>
      <c r="AJ50" t="s">
        <v>264</v>
      </c>
    </row>
    <row r="51" spans="1:36" s="36" customFormat="1" ht="15" x14ac:dyDescent="0.25">
      <c r="A51">
        <v>2.6</v>
      </c>
      <c r="B51">
        <v>3.4</v>
      </c>
      <c r="C51">
        <v>2.87</v>
      </c>
      <c r="D51" s="20">
        <f t="shared" si="0"/>
        <v>2.716508742333712E-2</v>
      </c>
      <c r="E51" s="17">
        <f>IF(OR($A51="",$B51="",$C51=""),"",A51*'MPTO_working_3-way'!$I50)</f>
        <v>2.6767426689292817</v>
      </c>
      <c r="F51" s="21">
        <f>IF(OR($A51="",$B51="",$C51=""),"",B51*'MPTO_working_3-way'!$I50)</f>
        <v>3.5003557978305992</v>
      </c>
      <c r="G51" s="22">
        <f>IF(OR($A51="",$B51="",$C51=""),"",C51*'MPTO_working_3-way'!$I50)</f>
        <v>2.9547120999334764</v>
      </c>
      <c r="H51" s="17"/>
      <c r="I51" s="21"/>
      <c r="J51" s="22"/>
      <c r="K51" s="17"/>
      <c r="L51" s="21"/>
      <c r="M51" s="22"/>
      <c r="N51" s="23">
        <f t="shared" si="4"/>
        <v>37.358839592899976</v>
      </c>
      <c r="O51" s="24">
        <f t="shared" si="5"/>
        <v>28.56852439457057</v>
      </c>
      <c r="P51" s="24">
        <f t="shared" si="6"/>
        <v>33.844244927365828</v>
      </c>
      <c r="Q51" t="s">
        <v>235</v>
      </c>
      <c r="R51" t="s">
        <v>236</v>
      </c>
      <c r="S51" t="s">
        <v>260</v>
      </c>
      <c r="AD51" s="37"/>
      <c r="AE51" s="37"/>
      <c r="AH51" s="37"/>
      <c r="AI51" s="37"/>
      <c r="AJ51" t="s">
        <v>264</v>
      </c>
    </row>
    <row r="52" spans="1:36" s="36" customFormat="1" ht="15" x14ac:dyDescent="0.25">
      <c r="A52">
        <v>4.1399999999999997</v>
      </c>
      <c r="B52">
        <v>3.11</v>
      </c>
      <c r="C52">
        <v>2.0699999999999998</v>
      </c>
      <c r="D52" s="20">
        <f t="shared" si="0"/>
        <v>4.6181089519548912E-2</v>
      </c>
      <c r="E52" s="17">
        <f>IF(OR($A52="",$B52="",$C52=""),"",A52*'MPTO_working_3-way'!$I51)</f>
        <v>4.2603701733858097</v>
      </c>
      <c r="F52" s="21">
        <f>IF(OR($A52="",$B52="",$C52=""),"",B52*'MPTO_working_3-way'!$I51)</f>
        <v>3.2004230046448954</v>
      </c>
      <c r="G52" s="22">
        <f>IF(OR($A52="",$B52="",$C52=""),"",C52*'MPTO_working_3-way'!$I51)</f>
        <v>2.1301850866929049</v>
      </c>
      <c r="H52" s="17"/>
      <c r="I52" s="21"/>
      <c r="J52" s="22"/>
      <c r="K52" s="17"/>
      <c r="L52" s="21"/>
      <c r="M52" s="22"/>
      <c r="N52" s="23">
        <f t="shared" si="4"/>
        <v>23.472138788477107</v>
      </c>
      <c r="O52" s="24">
        <f t="shared" si="5"/>
        <v>31.24586964125249</v>
      </c>
      <c r="P52" s="24">
        <f t="shared" si="6"/>
        <v>46.944277576954214</v>
      </c>
      <c r="Q52" t="s">
        <v>175</v>
      </c>
      <c r="R52" t="s">
        <v>178</v>
      </c>
      <c r="S52" t="s">
        <v>261</v>
      </c>
      <c r="AD52" s="37"/>
      <c r="AE52" s="37"/>
      <c r="AH52" s="37"/>
      <c r="AI52" s="37"/>
      <c r="AJ52" t="s">
        <v>211</v>
      </c>
    </row>
    <row r="53" spans="1:36" s="36" customFormat="1" ht="15" x14ac:dyDescent="0.25">
      <c r="A53">
        <v>1.86</v>
      </c>
      <c r="B53">
        <v>3.47</v>
      </c>
      <c r="C53">
        <v>4.51</v>
      </c>
      <c r="D53" s="20">
        <f t="shared" si="0"/>
        <v>4.7548336664669177E-2</v>
      </c>
      <c r="E53" s="17">
        <f>IF(OR($A53="",$B53="",$C53=""),"",A53*'MPTO_working_3-way'!$I52)</f>
        <v>1.9105270626074071</v>
      </c>
      <c r="F53" s="21">
        <f>IF(OR($A53="",$B53="",$C53=""),"",B53*'MPTO_working_3-way'!$I52)</f>
        <v>3.5642628533589802</v>
      </c>
      <c r="G53" s="22">
        <f>IF(OR($A53="",$B53="",$C53=""),"",C53*'MPTO_working_3-way'!$I52)</f>
        <v>4.6325145442792506</v>
      </c>
      <c r="H53" s="17"/>
      <c r="I53" s="21"/>
      <c r="J53" s="22"/>
      <c r="K53" s="17"/>
      <c r="L53" s="21"/>
      <c r="M53" s="22"/>
      <c r="N53" s="23">
        <f t="shared" si="4"/>
        <v>52.341577336007063</v>
      </c>
      <c r="O53" s="24">
        <f t="shared" si="5"/>
        <v>28.056292174343838</v>
      </c>
      <c r="P53" s="24">
        <f t="shared" si="6"/>
        <v>21.586548524384284</v>
      </c>
      <c r="Q53" t="s">
        <v>156</v>
      </c>
      <c r="R53" t="s">
        <v>155</v>
      </c>
      <c r="S53" t="s">
        <v>261</v>
      </c>
      <c r="AD53" s="37"/>
      <c r="AE53" s="37"/>
      <c r="AH53" s="37"/>
      <c r="AI53" s="37"/>
      <c r="AJ53" t="s">
        <v>211</v>
      </c>
    </row>
    <row r="54" spans="1:36" s="36" customFormat="1" ht="15" x14ac:dyDescent="0.25">
      <c r="A54">
        <v>3.55</v>
      </c>
      <c r="B54">
        <v>3.1</v>
      </c>
      <c r="C54">
        <v>2.27</v>
      </c>
      <c r="D54" s="20">
        <f t="shared" si="0"/>
        <v>4.4799420367594323E-2</v>
      </c>
      <c r="E54" s="17">
        <f>IF(OR($A54="",$B54="",$C54=""),"",A54*'MPTO_working_3-way'!$I53)</f>
        <v>3.7139428677943984</v>
      </c>
      <c r="F54" s="21">
        <f>IF(OR($A54="",$B54="",$C54=""),"",B54*'MPTO_working_3-way'!$I53)</f>
        <v>3.2431613775106016</v>
      </c>
      <c r="G54" s="22">
        <f>IF(OR($A54="",$B54="",$C54=""),"",C54*'MPTO_working_3-way'!$I53)</f>
        <v>2.3748310732093763</v>
      </c>
      <c r="H54" s="17"/>
      <c r="I54" s="21"/>
      <c r="J54" s="22"/>
      <c r="K54" s="17"/>
      <c r="L54" s="21"/>
      <c r="M54" s="22"/>
      <c r="N54" s="23">
        <f t="shared" si="4"/>
        <v>26.925562282380248</v>
      </c>
      <c r="O54" s="24">
        <f t="shared" si="5"/>
        <v>30.83411164595158</v>
      </c>
      <c r="P54" s="24">
        <f t="shared" si="6"/>
        <v>42.108258194911841</v>
      </c>
      <c r="Q54" t="s">
        <v>177</v>
      </c>
      <c r="R54" t="s">
        <v>202</v>
      </c>
      <c r="S54" t="s">
        <v>261</v>
      </c>
      <c r="AD54" s="37"/>
      <c r="AE54" s="37"/>
      <c r="AH54" s="37"/>
      <c r="AI54" s="37"/>
      <c r="AJ54" t="s">
        <v>211</v>
      </c>
    </row>
    <row r="55" spans="1:36" s="36" customFormat="1" ht="15" x14ac:dyDescent="0.25">
      <c r="A55">
        <v>1.47</v>
      </c>
      <c r="B55">
        <v>4.33</v>
      </c>
      <c r="C55">
        <v>7.09</v>
      </c>
      <c r="D55" s="20">
        <f t="shared" si="0"/>
        <v>5.2262714614929262E-2</v>
      </c>
      <c r="E55" s="17">
        <f>IF(OR($A55="",$B55="",$C55=""),"",A55*'MPTO_working_3-way'!$I54)</f>
        <v>1.5398960548970637</v>
      </c>
      <c r="F55" s="21">
        <f>IF(OR($A55="",$B55="",$C55=""),"",B55*'MPTO_working_3-way'!$I54)</f>
        <v>4.5358842977580176</v>
      </c>
      <c r="G55" s="22">
        <f>IF(OR($A55="",$B55="",$C55=""),"",C55*'MPTO_working_3-way'!$I54)</f>
        <v>7.4271177069525045</v>
      </c>
      <c r="H55" s="17"/>
      <c r="I55" s="21"/>
      <c r="J55" s="22"/>
      <c r="K55" s="17"/>
      <c r="L55" s="21"/>
      <c r="M55" s="22"/>
      <c r="N55" s="23">
        <f t="shared" si="4"/>
        <v>64.939448141312766</v>
      </c>
      <c r="O55" s="24">
        <f t="shared" si="5"/>
        <v>22.046417729267848</v>
      </c>
      <c r="P55" s="24">
        <f t="shared" si="6"/>
        <v>13.46417330997599</v>
      </c>
      <c r="Q55" t="s">
        <v>189</v>
      </c>
      <c r="R55" t="s">
        <v>206</v>
      </c>
      <c r="S55" t="s">
        <v>261</v>
      </c>
      <c r="AD55" s="37"/>
      <c r="AE55" s="37"/>
      <c r="AH55" s="37"/>
      <c r="AI55" s="37"/>
      <c r="AJ55" t="s">
        <v>211</v>
      </c>
    </row>
    <row r="56" spans="1:36" s="36" customFormat="1" ht="15" x14ac:dyDescent="0.25">
      <c r="A56">
        <v>2.39</v>
      </c>
      <c r="B56">
        <v>3.63</v>
      </c>
      <c r="C56">
        <v>3</v>
      </c>
      <c r="D56" s="20">
        <f t="shared" si="0"/>
        <v>2.7225468838249389E-2</v>
      </c>
      <c r="E56" s="17">
        <f>IF(OR($A56="",$B56="",$C56=""),"",A56*'MPTO_working_3-way'!$I55)</f>
        <v>2.4970706146785506</v>
      </c>
      <c r="F56" s="21">
        <f>IF(OR($A56="",$B56="",$C56=""),"",B56*'MPTO_working_3-way'!$I55)</f>
        <v>3.7926218959343672</v>
      </c>
      <c r="G56" s="22">
        <f>IF(OR($A56="",$B56="",$C56=""),"",C56*'MPTO_working_3-way'!$I55)</f>
        <v>3.134398261102783</v>
      </c>
      <c r="H56" s="17"/>
      <c r="I56" s="21"/>
      <c r="J56" s="22"/>
      <c r="K56" s="17"/>
      <c r="L56" s="21"/>
      <c r="M56" s="22"/>
      <c r="N56" s="23">
        <f t="shared" si="4"/>
        <v>40.046925149881297</v>
      </c>
      <c r="O56" s="24">
        <f t="shared" si="5"/>
        <v>26.36698377636813</v>
      </c>
      <c r="P56" s="24">
        <f t="shared" si="6"/>
        <v>31.904050369405436</v>
      </c>
      <c r="Q56" t="s">
        <v>142</v>
      </c>
      <c r="R56" t="s">
        <v>139</v>
      </c>
      <c r="S56" t="s">
        <v>261</v>
      </c>
      <c r="AD56" s="37"/>
      <c r="AE56" s="37"/>
      <c r="AH56" s="37"/>
      <c r="AI56" s="37"/>
      <c r="AJ56" t="s">
        <v>143</v>
      </c>
    </row>
    <row r="57" spans="1:36" s="36" customFormat="1" ht="15" x14ac:dyDescent="0.25">
      <c r="A57">
        <v>2.3199999999999998</v>
      </c>
      <c r="B57">
        <v>3.46</v>
      </c>
      <c r="C57">
        <v>3.25</v>
      </c>
      <c r="D57" s="20">
        <f t="shared" si="0"/>
        <v>2.7744131491390878E-2</v>
      </c>
      <c r="E57" s="17">
        <f>IF(OR($A57="",$B57="",$C57=""),"",A57*'MPTO_working_3-way'!$I56)</f>
        <v>2.4412494979066359</v>
      </c>
      <c r="F57" s="21">
        <f>IF(OR($A57="",$B57="",$C57=""),"",B57*'MPTO_working_3-way'!$I56)</f>
        <v>3.6408289925676551</v>
      </c>
      <c r="G57" s="22">
        <f>IF(OR($A57="",$B57="",$C57=""),"",C57*'MPTO_working_3-way'!$I56)</f>
        <v>3.4198538224985202</v>
      </c>
      <c r="H57" s="17"/>
      <c r="I57" s="21"/>
      <c r="J57" s="22"/>
      <c r="K57" s="17"/>
      <c r="L57" s="21"/>
      <c r="M57" s="22"/>
      <c r="N57" s="23">
        <f t="shared" si="4"/>
        <v>40.96263003259179</v>
      </c>
      <c r="O57" s="24">
        <f t="shared" si="5"/>
        <v>27.466272160581784</v>
      </c>
      <c r="P57" s="24">
        <f t="shared" si="6"/>
        <v>29.241015900188604</v>
      </c>
      <c r="Q57" t="s">
        <v>136</v>
      </c>
      <c r="R57" t="s">
        <v>237</v>
      </c>
      <c r="S57" t="s">
        <v>261</v>
      </c>
      <c r="AD57" s="37"/>
      <c r="AE57" s="37"/>
      <c r="AH57" s="37"/>
      <c r="AI57" s="37"/>
      <c r="AJ57" t="s">
        <v>143</v>
      </c>
    </row>
    <row r="58" spans="1:36" s="36" customFormat="1" ht="15" x14ac:dyDescent="0.25">
      <c r="A58">
        <v>1.52</v>
      </c>
      <c r="B58">
        <v>4.49</v>
      </c>
      <c r="C58">
        <v>6.7</v>
      </c>
      <c r="D58" s="20">
        <f t="shared" si="0"/>
        <v>2.9865617405878897E-2</v>
      </c>
      <c r="E58" s="17">
        <f>IF(OR($A58="",$B58="",$C58=""),"",A58*'MPTO_working_3-way'!$I57)</f>
        <v>1.5613827126341391</v>
      </c>
      <c r="F58" s="21">
        <f>IF(OR($A58="",$B58="",$C58=""),"",B58*'MPTO_working_3-way'!$I57)</f>
        <v>4.6122423550837404</v>
      </c>
      <c r="G58" s="22">
        <f>IF(OR($A58="",$B58="",$C58=""),"",C58*'MPTO_working_3-way'!$I57)</f>
        <v>6.8824106412162713</v>
      </c>
      <c r="H58" s="17"/>
      <c r="I58" s="21"/>
      <c r="J58" s="22"/>
      <c r="K58" s="17"/>
      <c r="L58" s="21"/>
      <c r="M58" s="22"/>
      <c r="N58" s="23">
        <f t="shared" si="4"/>
        <v>64.045796838172024</v>
      </c>
      <c r="O58" s="24">
        <f t="shared" si="5"/>
        <v>21.681427882855559</v>
      </c>
      <c r="P58" s="24">
        <f t="shared" si="6"/>
        <v>14.529792715525591</v>
      </c>
      <c r="Q58" t="s">
        <v>138</v>
      </c>
      <c r="R58" t="s">
        <v>140</v>
      </c>
      <c r="S58" t="s">
        <v>261</v>
      </c>
      <c r="AD58" s="37"/>
      <c r="AE58" s="37"/>
      <c r="AH58" s="37"/>
      <c r="AI58" s="37"/>
      <c r="AJ58" t="s">
        <v>143</v>
      </c>
    </row>
    <row r="59" spans="1:36" s="36" customFormat="1" ht="15" x14ac:dyDescent="0.25">
      <c r="A59">
        <v>3.83</v>
      </c>
      <c r="B59">
        <v>3.62</v>
      </c>
      <c r="C59">
        <v>2.0299999999999998</v>
      </c>
      <c r="D59" s="20">
        <f t="shared" si="0"/>
        <v>2.9950537105200903E-2</v>
      </c>
      <c r="E59" s="17">
        <f>IF(OR($A59="",$B59="",$C59=""),"",A59*'MPTO_working_3-way'!$I58)</f>
        <v>3.9362600236120273</v>
      </c>
      <c r="F59" s="21">
        <f>IF(OR($A59="",$B59="",$C59=""),"",B59*'MPTO_working_3-way'!$I58)</f>
        <v>3.720433755998835</v>
      </c>
      <c r="G59" s="22">
        <f>IF(OR($A59="",$B59="",$C59=""),"",C59*'MPTO_working_3-way'!$I58)</f>
        <v>2.0863205869275232</v>
      </c>
      <c r="H59" s="17"/>
      <c r="I59" s="21"/>
      <c r="J59" s="22"/>
      <c r="K59" s="17"/>
      <c r="L59" s="21"/>
      <c r="M59" s="22"/>
      <c r="N59" s="23">
        <f t="shared" si="4"/>
        <v>25.404825748334858</v>
      </c>
      <c r="O59" s="24">
        <f t="shared" si="5"/>
        <v>26.878586358044892</v>
      </c>
      <c r="P59" s="24">
        <f t="shared" si="6"/>
        <v>47.931272224690893</v>
      </c>
      <c r="Q59" t="s">
        <v>137</v>
      </c>
      <c r="R59" t="s">
        <v>134</v>
      </c>
      <c r="S59" t="s">
        <v>261</v>
      </c>
      <c r="AD59" s="37"/>
      <c r="AE59" s="37"/>
      <c r="AH59" s="37"/>
      <c r="AI59" s="37"/>
      <c r="AJ59" t="s">
        <v>143</v>
      </c>
    </row>
    <row r="60" spans="1:36" s="36" customFormat="1" ht="15" x14ac:dyDescent="0.25">
      <c r="A60">
        <v>2.34</v>
      </c>
      <c r="B60">
        <v>3.58</v>
      </c>
      <c r="C60">
        <v>3.02</v>
      </c>
      <c r="D60" s="20">
        <f t="shared" si="0"/>
        <v>3.7805864103544362E-2</v>
      </c>
      <c r="E60" s="17">
        <f>IF(OR($A60="",$B60="",$C60=""),"",A60*'MPTO_working_3-way'!$I59)</f>
        <v>2.4098855447297565</v>
      </c>
      <c r="F60" s="21">
        <f>IF(OR($A60="",$B60="",$C60=""),"",B60*'MPTO_working_3-way'!$I59)</f>
        <v>3.6869189103130466</v>
      </c>
      <c r="G60" s="22">
        <f>IF(OR($A60="",$B60="",$C60=""),"",C60*'MPTO_working_3-way'!$I59)</f>
        <v>3.1101941645657543</v>
      </c>
      <c r="H60" s="17"/>
      <c r="I60" s="21"/>
      <c r="J60" s="22"/>
      <c r="K60" s="17"/>
      <c r="L60" s="21"/>
      <c r="M60" s="22"/>
      <c r="N60" s="23">
        <f t="shared" si="4"/>
        <v>41.495746641865502</v>
      </c>
      <c r="O60" s="24">
        <f t="shared" si="5"/>
        <v>27.122918196079681</v>
      </c>
      <c r="P60" s="24">
        <f t="shared" si="6"/>
        <v>32.15233349071697</v>
      </c>
      <c r="Q60" t="s">
        <v>181</v>
      </c>
      <c r="R60" t="s">
        <v>182</v>
      </c>
      <c r="S60" t="s">
        <v>261</v>
      </c>
      <c r="AD60" s="37"/>
      <c r="AE60" s="37"/>
      <c r="AH60" s="37"/>
      <c r="AI60" s="37"/>
      <c r="AJ60" t="s">
        <v>208</v>
      </c>
    </row>
    <row r="61" spans="1:36" s="36" customFormat="1" ht="15" x14ac:dyDescent="0.25">
      <c r="A61">
        <v>2.52</v>
      </c>
      <c r="B61">
        <v>3.68</v>
      </c>
      <c r="C61">
        <v>2.7</v>
      </c>
      <c r="D61" s="20">
        <f t="shared" si="0"/>
        <v>3.8934897630549692E-2</v>
      </c>
      <c r="E61" s="17">
        <f>IF(OR($A61="",$B61="",$C61=""),"",A61*'MPTO_working_3-way'!$I60)</f>
        <v>2.5954753535051065</v>
      </c>
      <c r="F61" s="21">
        <f>IF(OR($A61="",$B61="",$C61=""),"",B61*'MPTO_working_3-way'!$I60)</f>
        <v>3.7902179765471393</v>
      </c>
      <c r="G61" s="22">
        <f>IF(OR($A61="",$B61="",$C61=""),"",C61*'MPTO_working_3-way'!$I60)</f>
        <v>2.7808664501840425</v>
      </c>
      <c r="H61" s="17"/>
      <c r="I61" s="21"/>
      <c r="J61" s="22"/>
      <c r="K61" s="17"/>
      <c r="L61" s="21"/>
      <c r="M61" s="22"/>
      <c r="N61" s="23">
        <f t="shared" si="4"/>
        <v>38.528587784489346</v>
      </c>
      <c r="O61" s="24">
        <f t="shared" si="5"/>
        <v>26.383706852422051</v>
      </c>
      <c r="P61" s="24">
        <f t="shared" si="6"/>
        <v>35.960015265523388</v>
      </c>
      <c r="Q61" t="s">
        <v>184</v>
      </c>
      <c r="R61" t="s">
        <v>196</v>
      </c>
      <c r="S61" t="s">
        <v>261</v>
      </c>
      <c r="AD61" s="37"/>
      <c r="AE61" s="37"/>
      <c r="AH61" s="37"/>
      <c r="AI61" s="37"/>
      <c r="AJ61" t="s">
        <v>208</v>
      </c>
    </row>
    <row r="62" spans="1:36" s="36" customFormat="1" ht="15" x14ac:dyDescent="0.25">
      <c r="A62">
        <v>3.93</v>
      </c>
      <c r="B62">
        <v>3.85</v>
      </c>
      <c r="C62">
        <v>1.9</v>
      </c>
      <c r="D62" s="20">
        <f t="shared" si="0"/>
        <v>4.0508975422595128E-2</v>
      </c>
      <c r="E62" s="17">
        <f>IF(OR($A62="",$B62="",$C62=""),"",A62*'MPTO_working_3-way'!$I61)</f>
        <v>4.0785770459269299</v>
      </c>
      <c r="F62" s="21">
        <f>IF(OR($A62="",$B62="",$C62=""),"",B62*'MPTO_working_3-way'!$I61)</f>
        <v>3.9955525767986457</v>
      </c>
      <c r="G62" s="22">
        <f>IF(OR($A62="",$B62="",$C62=""),"",C62*'MPTO_working_3-way'!$I61)</f>
        <v>1.9718311417967342</v>
      </c>
      <c r="H62" s="17"/>
      <c r="I62" s="21"/>
      <c r="J62" s="22"/>
      <c r="K62" s="17"/>
      <c r="L62" s="21"/>
      <c r="M62" s="22"/>
      <c r="N62" s="23">
        <f t="shared" si="4"/>
        <v>24.518355022829585</v>
      </c>
      <c r="O62" s="24">
        <f t="shared" si="5"/>
        <v>25.027827334992281</v>
      </c>
      <c r="P62" s="24">
        <f t="shared" si="6"/>
        <v>50.714281705115937</v>
      </c>
      <c r="Q62" t="s">
        <v>197</v>
      </c>
      <c r="R62" t="s">
        <v>186</v>
      </c>
      <c r="S62" t="s">
        <v>261</v>
      </c>
      <c r="AD62" s="37"/>
      <c r="AE62" s="37"/>
      <c r="AH62" s="37"/>
      <c r="AI62" s="37"/>
      <c r="AJ62" t="s">
        <v>208</v>
      </c>
    </row>
    <row r="63" spans="1:36" s="36" customFormat="1" ht="15" x14ac:dyDescent="0.25">
      <c r="A63">
        <v>3.42</v>
      </c>
      <c r="B63">
        <v>3.55</v>
      </c>
      <c r="C63">
        <v>2.15</v>
      </c>
      <c r="D63" s="20">
        <f t="shared" si="0"/>
        <v>3.9204080733551194E-2</v>
      </c>
      <c r="E63" s="17">
        <f>IF(OR($A63="",$B63="",$C63=""),"",A63*'MPTO_working_3-way'!$I62)</f>
        <v>3.5531573498964799</v>
      </c>
      <c r="F63" s="21">
        <f>IF(OR($A63="",$B63="",$C63=""),"",B63*'MPTO_working_3-way'!$I62)</f>
        <v>3.6882188865884511</v>
      </c>
      <c r="G63" s="22">
        <f>IF(OR($A63="",$B63="",$C63=""),"",C63*'MPTO_working_3-way'!$I62)</f>
        <v>2.2337100299056818</v>
      </c>
      <c r="H63" s="17"/>
      <c r="I63" s="21"/>
      <c r="J63" s="22"/>
      <c r="K63" s="17"/>
      <c r="L63" s="21"/>
      <c r="M63" s="22"/>
      <c r="N63" s="23">
        <f t="shared" si="4"/>
        <v>28.143982985418159</v>
      </c>
      <c r="O63" s="24">
        <f t="shared" si="5"/>
        <v>27.113358256374674</v>
      </c>
      <c r="P63" s="24">
        <f t="shared" si="6"/>
        <v>44.768568283781441</v>
      </c>
      <c r="Q63" t="s">
        <v>187</v>
      </c>
      <c r="R63" t="s">
        <v>180</v>
      </c>
      <c r="S63" t="s">
        <v>261</v>
      </c>
      <c r="AD63" s="37"/>
      <c r="AE63" s="37"/>
      <c r="AH63" s="37"/>
      <c r="AI63" s="37"/>
      <c r="AJ63" t="s">
        <v>208</v>
      </c>
    </row>
    <row r="64" spans="1:36" s="36" customFormat="1" ht="15" x14ac:dyDescent="0.25">
      <c r="A64">
        <v>4.6100000000000003</v>
      </c>
      <c r="B64">
        <v>4.2300000000000004</v>
      </c>
      <c r="C64">
        <v>1.74</v>
      </c>
      <c r="D64" s="20">
        <f t="shared" si="0"/>
        <v>2.8039002759816078E-2</v>
      </c>
      <c r="E64" s="17">
        <f>IF(OR($A64="",$B64="",$C64=""),"",A64*'MPTO_working_3-way'!$I63)</f>
        <v>4.7967463766981639</v>
      </c>
      <c r="F64" s="21">
        <f>IF(OR($A64="",$B64="",$C64=""),"",B64*'MPTO_working_3-way'!$I63)</f>
        <v>4.4013529660375781</v>
      </c>
      <c r="G64" s="22">
        <f>IF(OR($A64="",$B64="",$C64=""),"",C64*'MPTO_working_3-way'!$I63)</f>
        <v>1.8104856172353154</v>
      </c>
      <c r="H64" s="17"/>
      <c r="I64" s="21"/>
      <c r="J64" s="22"/>
      <c r="K64" s="17"/>
      <c r="L64" s="21"/>
      <c r="M64" s="22"/>
      <c r="N64" s="23">
        <f t="shared" si="4"/>
        <v>20.847464540919695</v>
      </c>
      <c r="O64" s="24">
        <f t="shared" si="5"/>
        <v>22.720286414572055</v>
      </c>
      <c r="P64" s="24">
        <f t="shared" si="6"/>
        <v>55.233799731976895</v>
      </c>
      <c r="Q64" t="s">
        <v>174</v>
      </c>
      <c r="R64" t="s">
        <v>170</v>
      </c>
      <c r="S64" t="s">
        <v>261</v>
      </c>
      <c r="AD64" s="37"/>
      <c r="AE64" s="37"/>
      <c r="AH64" s="37"/>
      <c r="AI64" s="37"/>
      <c r="AJ64" t="s">
        <v>210</v>
      </c>
    </row>
    <row r="65" spans="1:36" s="36" customFormat="1" ht="15" x14ac:dyDescent="0.25">
      <c r="A65">
        <v>2.3199999999999998</v>
      </c>
      <c r="B65">
        <v>3.18</v>
      </c>
      <c r="C65">
        <v>3.53</v>
      </c>
      <c r="D65" s="20">
        <f t="shared" si="0"/>
        <v>2.8786010543822016E-2</v>
      </c>
      <c r="E65" s="17">
        <f>IF(OR($A65="",$B65="",$C65=""),"",A65*'MPTO_working_3-way'!$I64)</f>
        <v>2.4109534673018387</v>
      </c>
      <c r="F65" s="21">
        <f>IF(OR($A65="",$B65="",$C65=""),"",B65*'MPTO_working_3-way'!$I64)</f>
        <v>3.3046689767326929</v>
      </c>
      <c r="G65" s="22">
        <f>IF(OR($A65="",$B65="",$C65=""),"",C65*'MPTO_working_3-way'!$I64)</f>
        <v>3.6683904049894354</v>
      </c>
      <c r="H65" s="17"/>
      <c r="I65" s="21"/>
      <c r="J65" s="22"/>
      <c r="K65" s="17"/>
      <c r="L65" s="21"/>
      <c r="M65" s="22"/>
      <c r="N65" s="23">
        <f t="shared" si="4"/>
        <v>41.477366260375248</v>
      </c>
      <c r="O65" s="24">
        <f t="shared" si="5"/>
        <v>30.260216894361815</v>
      </c>
      <c r="P65" s="24">
        <f t="shared" si="6"/>
        <v>27.259912103136141</v>
      </c>
      <c r="Q65" t="s">
        <v>120</v>
      </c>
      <c r="R65" t="s">
        <v>131</v>
      </c>
      <c r="S65" t="s">
        <v>261</v>
      </c>
      <c r="AD65" s="37"/>
      <c r="AE65" s="37"/>
      <c r="AH65" s="37"/>
      <c r="AI65" s="37"/>
      <c r="AJ65" t="s">
        <v>130</v>
      </c>
    </row>
    <row r="66" spans="1:36" s="36" customFormat="1" ht="15" x14ac:dyDescent="0.25">
      <c r="A66">
        <v>2.7</v>
      </c>
      <c r="B66">
        <v>3.19</v>
      </c>
      <c r="C66">
        <v>2.92</v>
      </c>
      <c r="D66" s="20">
        <f t="shared" si="0"/>
        <v>2.6315747619479302E-2</v>
      </c>
      <c r="E66" s="17">
        <f>IF(OR($A66="",$B66="",$C66=""),"",A66*'MPTO_working_3-way'!$I65)</f>
        <v>2.7757053074515037</v>
      </c>
      <c r="F66" s="21">
        <f>IF(OR($A66="",$B66="",$C66=""),"",B66*'MPTO_working_3-way'!$I65)</f>
        <v>3.2794444188038132</v>
      </c>
      <c r="G66" s="22">
        <f>IF(OR($A66="",$B66="",$C66=""),"",C66*'MPTO_working_3-way'!$I65)</f>
        <v>3.0018738880586628</v>
      </c>
      <c r="H66" s="17"/>
      <c r="I66" s="21"/>
      <c r="J66" s="22"/>
      <c r="K66" s="17"/>
      <c r="L66" s="21"/>
      <c r="M66" s="22"/>
      <c r="N66" s="23">
        <f t="shared" si="4"/>
        <v>36.026879269764542</v>
      </c>
      <c r="O66" s="24">
        <f t="shared" si="5"/>
        <v>30.492969914847741</v>
      </c>
      <c r="P66" s="24">
        <f t="shared" si="6"/>
        <v>33.312525352179549</v>
      </c>
      <c r="Q66" t="s">
        <v>126</v>
      </c>
      <c r="R66" t="s">
        <v>122</v>
      </c>
      <c r="S66" t="s">
        <v>261</v>
      </c>
      <c r="AD66" s="37"/>
      <c r="AE66" s="37"/>
      <c r="AH66" s="37"/>
      <c r="AI66" s="37"/>
      <c r="AJ66" t="s">
        <v>130</v>
      </c>
    </row>
    <row r="67" spans="1:36" s="36" customFormat="1" ht="15" x14ac:dyDescent="0.25">
      <c r="A67">
        <v>2.27</v>
      </c>
      <c r="B67">
        <v>3.07</v>
      </c>
      <c r="C67">
        <v>3.66</v>
      </c>
      <c r="D67" s="20">
        <f t="shared" si="0"/>
        <v>3.9485577099881652E-2</v>
      </c>
      <c r="E67" s="17">
        <f>IF(OR($A67="",$B67="",$C67=""),"",A67*'MPTO_working_3-way'!$I66)</f>
        <v>2.3353442439344758</v>
      </c>
      <c r="F67" s="21">
        <f>IF(OR($A67="",$B67="",$C67=""),"",B67*'MPTO_working_3-way'!$I66)</f>
        <v>3.1583730523695333</v>
      </c>
      <c r="G67" s="22">
        <f>IF(OR($A67="",$B67="",$C67=""),"",C67*'MPTO_working_3-way'!$I66)</f>
        <v>3.7653567985903886</v>
      </c>
      <c r="H67" s="17"/>
      <c r="I67" s="21"/>
      <c r="J67" s="22"/>
      <c r="K67" s="17"/>
      <c r="L67" s="21"/>
      <c r="M67" s="22"/>
      <c r="N67" s="23">
        <f t="shared" si="4"/>
        <v>42.82023956841789</v>
      </c>
      <c r="O67" s="24">
        <f t="shared" si="5"/>
        <v>31.661870951240591</v>
      </c>
      <c r="P67" s="24">
        <f t="shared" si="6"/>
        <v>26.557908147625302</v>
      </c>
      <c r="Q67" t="s">
        <v>107</v>
      </c>
      <c r="R67" t="s">
        <v>104</v>
      </c>
      <c r="S67" t="s">
        <v>261</v>
      </c>
      <c r="AD67" s="37"/>
      <c r="AE67" s="37"/>
      <c r="AH67" s="37"/>
      <c r="AI67" s="37"/>
      <c r="AJ67" t="s">
        <v>93</v>
      </c>
    </row>
    <row r="68" spans="1:36" s="36" customFormat="1" ht="15" x14ac:dyDescent="0.25">
      <c r="A68">
        <v>2.52</v>
      </c>
      <c r="B68">
        <v>3.33</v>
      </c>
      <c r="C68">
        <v>2.94</v>
      </c>
      <c r="D68" s="20">
        <f t="shared" ref="D68:D95" si="7">IF(OR($A68="",$B68="",$C68=""),"",(1/A68)+(1/B68)+(1/C68)-1)</f>
        <v>3.7261751547465805E-2</v>
      </c>
      <c r="E68" s="17">
        <f>IF(OR($A68="",$B68="",$C68=""),"",A68*'MPTO_working_3-way'!$I67)</f>
        <v>2.5863156840010877</v>
      </c>
      <c r="F68" s="21">
        <f>IF(OR($A68="",$B68="",$C68=""),"",B68*'MPTO_working_3-way'!$I67)</f>
        <v>3.4176314395728662</v>
      </c>
      <c r="G68" s="22">
        <f>IF(OR($A68="",$B68="",$C68=""),"",C68*'MPTO_working_3-way'!$I67)</f>
        <v>3.0173682980012693</v>
      </c>
      <c r="H68" s="17"/>
      <c r="I68" s="21"/>
      <c r="J68" s="22"/>
      <c r="K68" s="17"/>
      <c r="L68" s="21"/>
      <c r="M68" s="22"/>
      <c r="N68" s="23">
        <f t="shared" si="4"/>
        <v>38.665040241838454</v>
      </c>
      <c r="O68" s="24">
        <f t="shared" si="5"/>
        <v>29.260030453283154</v>
      </c>
      <c r="P68" s="24">
        <f t="shared" si="6"/>
        <v>33.141463064432955</v>
      </c>
      <c r="Q68" t="s">
        <v>97</v>
      </c>
      <c r="R68" t="s">
        <v>101</v>
      </c>
      <c r="S68" t="s">
        <v>261</v>
      </c>
      <c r="AD68" s="37"/>
      <c r="AE68" s="37"/>
      <c r="AH68" s="37"/>
      <c r="AI68" s="37"/>
      <c r="AJ68" t="s">
        <v>93</v>
      </c>
    </row>
    <row r="69" spans="1:36" s="36" customFormat="1" ht="15" x14ac:dyDescent="0.25">
      <c r="A69">
        <v>2.17</v>
      </c>
      <c r="B69">
        <v>3.25</v>
      </c>
      <c r="C69">
        <v>3.69</v>
      </c>
      <c r="D69" s="20">
        <f t="shared" si="7"/>
        <v>3.9524510806965729E-2</v>
      </c>
      <c r="E69" s="17">
        <f>IF(OR($A69="",$B69="",$C69=""),"",A69*'MPTO_working_3-way'!$I68)</f>
        <v>2.2556837023067433</v>
      </c>
      <c r="F69" s="21">
        <f>IF(OR($A69="",$B69="",$C69=""),"",B69*'MPTO_working_3-way'!$I68)</f>
        <v>3.3783281255746154</v>
      </c>
      <c r="G69" s="22">
        <f>IF(OR($A69="",$B69="",$C69=""),"",C69*'MPTO_working_3-way'!$I68)</f>
        <v>3.8357017794985633</v>
      </c>
      <c r="H69" s="17"/>
      <c r="I69" s="21"/>
      <c r="J69" s="22"/>
      <c r="K69" s="17"/>
      <c r="L69" s="21"/>
      <c r="M69" s="22"/>
      <c r="N69" s="23">
        <f t="shared" ref="N69:N95" si="8">(1/E69)* 100</f>
        <v>44.332456672775713</v>
      </c>
      <c r="O69" s="24">
        <f t="shared" ref="O69:O95" si="9">(1/F69)* 100</f>
        <v>29.600440301514858</v>
      </c>
      <c r="P69" s="24">
        <f t="shared" ref="P69:P95" si="10">(1/G69)* 100</f>
        <v>26.070848504044253</v>
      </c>
      <c r="Q69" t="s">
        <v>105</v>
      </c>
      <c r="R69" t="s">
        <v>76</v>
      </c>
      <c r="S69" t="s">
        <v>261</v>
      </c>
      <c r="AD69" s="37"/>
      <c r="AE69" s="37"/>
      <c r="AH69" s="37"/>
      <c r="AI69" s="37"/>
      <c r="AJ69" t="s">
        <v>93</v>
      </c>
    </row>
    <row r="70" spans="1:36" s="36" customFormat="1" ht="15" x14ac:dyDescent="0.25">
      <c r="A70">
        <v>2.2599999999999998</v>
      </c>
      <c r="B70">
        <v>2.92</v>
      </c>
      <c r="C70">
        <v>3.7</v>
      </c>
      <c r="D70" s="20">
        <f t="shared" si="7"/>
        <v>5.5213899801122457E-2</v>
      </c>
      <c r="E70" s="17">
        <f>IF(OR($A70="",$B70="",$C70=""),"",A70*'MPTO_working_3-way'!$I69)</f>
        <v>2.3442115584972725</v>
      </c>
      <c r="F70" s="21">
        <f>IF(OR($A70="",$B70="",$C70=""),"",B70*'MPTO_working_3-way'!$I69)</f>
        <v>3.0288043145186001</v>
      </c>
      <c r="G70" s="22">
        <f>IF(OR($A70="",$B70="",$C70=""),"",C70*'MPTO_working_3-way'!$I69)</f>
        <v>3.8378684807256236</v>
      </c>
      <c r="H70" s="17"/>
      <c r="I70" s="21"/>
      <c r="J70" s="22"/>
      <c r="K70" s="17"/>
      <c r="L70" s="21"/>
      <c r="M70" s="22"/>
      <c r="N70" s="23">
        <f t="shared" si="8"/>
        <v>42.658265905020855</v>
      </c>
      <c r="O70" s="24">
        <f t="shared" si="9"/>
        <v>33.016329090872304</v>
      </c>
      <c r="P70" s="24">
        <f t="shared" si="10"/>
        <v>26.056129985228949</v>
      </c>
      <c r="Q70" t="s">
        <v>80</v>
      </c>
      <c r="R70" t="s">
        <v>85</v>
      </c>
      <c r="S70" t="s">
        <v>261</v>
      </c>
      <c r="AD70" s="37"/>
      <c r="AE70" s="37"/>
      <c r="AH70" s="37"/>
      <c r="AI70" s="37"/>
      <c r="AJ70" t="s">
        <v>94</v>
      </c>
    </row>
    <row r="71" spans="1:36" s="36" customFormat="1" ht="15" x14ac:dyDescent="0.25">
      <c r="A71">
        <v>2.13</v>
      </c>
      <c r="B71">
        <v>3.03</v>
      </c>
      <c r="C71">
        <v>3.9</v>
      </c>
      <c r="D71" s="20">
        <f t="shared" si="7"/>
        <v>5.5926827785703903E-2</v>
      </c>
      <c r="E71" s="17">
        <f>IF(OR($A71="",$B71="",$C71=""),"",A71*'MPTO_working_3-way'!$I70)</f>
        <v>2.2141872080188367</v>
      </c>
      <c r="F71" s="21">
        <f>IF(OR($A71="",$B71="",$C71=""),"",B71*'MPTO_working_3-way'!$I70)</f>
        <v>3.1497592677451061</v>
      </c>
      <c r="G71" s="22">
        <f>IF(OR($A71="",$B71="",$C71=""),"",C71*'MPTO_working_3-way'!$I70)</f>
        <v>4.0541455921471661</v>
      </c>
      <c r="H71" s="17"/>
      <c r="I71" s="21"/>
      <c r="J71" s="22"/>
      <c r="K71" s="17"/>
      <c r="L71" s="21"/>
      <c r="M71" s="22"/>
      <c r="N71" s="23">
        <f t="shared" si="8"/>
        <v>45.16329948878888</v>
      </c>
      <c r="O71" s="24">
        <f t="shared" si="9"/>
        <v>31.74845805647535</v>
      </c>
      <c r="P71" s="24">
        <f t="shared" si="10"/>
        <v>24.66610972080008</v>
      </c>
      <c r="Q71" t="s">
        <v>84</v>
      </c>
      <c r="R71" t="s">
        <v>82</v>
      </c>
      <c r="S71" t="s">
        <v>261</v>
      </c>
      <c r="AD71" s="37"/>
      <c r="AE71" s="37"/>
      <c r="AH71" s="37"/>
      <c r="AI71" s="37"/>
      <c r="AJ71" t="s">
        <v>94</v>
      </c>
    </row>
    <row r="72" spans="1:36" s="36" customFormat="1" ht="15" x14ac:dyDescent="0.25">
      <c r="A72">
        <v>2.4</v>
      </c>
      <c r="B72">
        <v>3.16</v>
      </c>
      <c r="C72">
        <v>3.1</v>
      </c>
      <c r="D72" s="20">
        <f t="shared" si="7"/>
        <v>5.5703008030488554E-2</v>
      </c>
      <c r="E72" s="17">
        <f>IF(OR($A72="",$B72="",$C72=""),"",A72*'MPTO_working_3-way'!$I71)</f>
        <v>2.5325133595226936</v>
      </c>
      <c r="F72" s="21">
        <f>IF(OR($A72="",$B72="",$C72=""),"",B72*'MPTO_working_3-way'!$I71)</f>
        <v>3.3344759233715471</v>
      </c>
      <c r="G72" s="22">
        <f>IF(OR($A72="",$B72="",$C72=""),"",C72*'MPTO_working_3-way'!$I71)</f>
        <v>3.2711630893834798</v>
      </c>
      <c r="H72" s="17"/>
      <c r="I72" s="21"/>
      <c r="J72" s="22"/>
      <c r="K72" s="17"/>
      <c r="L72" s="21"/>
      <c r="M72" s="22"/>
      <c r="N72" s="23">
        <f t="shared" si="8"/>
        <v>39.486464947552001</v>
      </c>
      <c r="O72" s="24">
        <f t="shared" si="9"/>
        <v>29.989720213330628</v>
      </c>
      <c r="P72" s="24">
        <f t="shared" si="10"/>
        <v>30.570166411008</v>
      </c>
      <c r="Q72" t="s">
        <v>133</v>
      </c>
      <c r="R72" t="s">
        <v>90</v>
      </c>
      <c r="S72" t="s">
        <v>261</v>
      </c>
      <c r="AD72" s="37"/>
      <c r="AE72" s="37"/>
      <c r="AH72" s="37"/>
      <c r="AI72" s="37"/>
      <c r="AJ72" t="s">
        <v>94</v>
      </c>
    </row>
    <row r="73" spans="1:36" s="36" customFormat="1" ht="15" x14ac:dyDescent="0.25">
      <c r="A73">
        <v>2.44</v>
      </c>
      <c r="B73">
        <v>3.17</v>
      </c>
      <c r="C73">
        <v>3.3</v>
      </c>
      <c r="D73" s="20">
        <f t="shared" si="7"/>
        <v>2.832378185328488E-2</v>
      </c>
      <c r="E73" s="17">
        <f>IF(OR($A73="",$B73="",$C73=""),"",A73*'MPTO_working_3-way'!$I72)</f>
        <v>2.5764614597971174</v>
      </c>
      <c r="F73" s="21">
        <f>IF(OR($A73="",$B73="",$C73=""),"",B73*'MPTO_working_3-way'!$I72)</f>
        <v>3.3472880440806811</v>
      </c>
      <c r="G73" s="22">
        <f>IF(OR($A73="",$B73="",$C73=""),"",C73*'MPTO_working_3-way'!$I72)</f>
        <v>3.4845585316928225</v>
      </c>
      <c r="H73" s="17"/>
      <c r="I73" s="21"/>
      <c r="J73" s="22"/>
      <c r="K73" s="17"/>
      <c r="L73" s="21"/>
      <c r="M73" s="22"/>
      <c r="N73" s="23">
        <f t="shared" si="8"/>
        <v>38.812922902357123</v>
      </c>
      <c r="O73" s="24">
        <f t="shared" si="9"/>
        <v>29.874931192981506</v>
      </c>
      <c r="P73" s="24">
        <f t="shared" si="10"/>
        <v>28.698039964167087</v>
      </c>
      <c r="Q73" t="s">
        <v>238</v>
      </c>
      <c r="R73" t="s">
        <v>239</v>
      </c>
      <c r="S73" t="s">
        <v>261</v>
      </c>
      <c r="AD73" s="37"/>
      <c r="AE73" s="37"/>
      <c r="AH73" s="37"/>
      <c r="AI73" s="37"/>
      <c r="AJ73" t="s">
        <v>263</v>
      </c>
    </row>
    <row r="74" spans="1:36" s="36" customFormat="1" ht="15" x14ac:dyDescent="0.25">
      <c r="A74">
        <v>1.95</v>
      </c>
      <c r="B74">
        <v>3.92</v>
      </c>
      <c r="C74">
        <v>3.8</v>
      </c>
      <c r="D74" s="20">
        <f t="shared" si="7"/>
        <v>3.1080448373681513E-2</v>
      </c>
      <c r="E74" s="17">
        <f>IF(OR($A74="",$B74="",$C74=""),"",A74*'MPTO_working_3-way'!$I73)</f>
        <v>2.0586208656594525</v>
      </c>
      <c r="F74" s="21">
        <f>IF(OR($A74="",$B74="",$C74=""),"",B74*'MPTO_working_3-way'!$I73)</f>
        <v>4.1383557914795155</v>
      </c>
      <c r="G74" s="22">
        <f>IF(OR($A74="",$B74="",$C74=""),"",C74*'MPTO_working_3-way'!$I73)</f>
        <v>4.0116714305158565</v>
      </c>
      <c r="H74" s="17"/>
      <c r="I74" s="21"/>
      <c r="J74" s="22"/>
      <c r="K74" s="17"/>
      <c r="L74" s="21"/>
      <c r="M74" s="22"/>
      <c r="N74" s="23">
        <f t="shared" si="8"/>
        <v>48.576210252277946</v>
      </c>
      <c r="O74" s="24">
        <f t="shared" si="9"/>
        <v>24.164186222434179</v>
      </c>
      <c r="P74" s="24">
        <f t="shared" si="10"/>
        <v>24.927265787353157</v>
      </c>
      <c r="Q74" t="s">
        <v>240</v>
      </c>
      <c r="R74" t="s">
        <v>241</v>
      </c>
      <c r="S74" t="s">
        <v>261</v>
      </c>
      <c r="AD74" s="37"/>
      <c r="AE74" s="37"/>
      <c r="AH74" s="37"/>
      <c r="AI74" s="37"/>
      <c r="AJ74" t="s">
        <v>263</v>
      </c>
    </row>
    <row r="75" spans="1:36" s="36" customFormat="1" ht="15" x14ac:dyDescent="0.25">
      <c r="A75">
        <v>2</v>
      </c>
      <c r="B75">
        <v>3.43</v>
      </c>
      <c r="C75">
        <v>4.21</v>
      </c>
      <c r="D75" s="20">
        <f t="shared" si="7"/>
        <v>2.9074880715774576E-2</v>
      </c>
      <c r="E75" s="17">
        <f>IF(OR($A75="",$B75="",$C75=""),"",A75*'MPTO_working_3-way'!$I74)</f>
        <v>2.0566475637065698</v>
      </c>
      <c r="F75" s="21">
        <f>IF(OR($A75="",$B75="",$C75=""),"",B75*'MPTO_working_3-way'!$I74)</f>
        <v>3.5271505717567675</v>
      </c>
      <c r="G75" s="22">
        <f>IF(OR($A75="",$B75="",$C75=""),"",C75*'MPTO_working_3-way'!$I74)</f>
        <v>4.329243121602329</v>
      </c>
      <c r="H75" s="17"/>
      <c r="I75" s="21"/>
      <c r="J75" s="22"/>
      <c r="K75" s="17"/>
      <c r="L75" s="21"/>
      <c r="M75" s="22"/>
      <c r="N75" s="23">
        <f t="shared" si="8"/>
        <v>48.622817912358371</v>
      </c>
      <c r="O75" s="24">
        <f t="shared" si="9"/>
        <v>28.351497324990298</v>
      </c>
      <c r="P75" s="24">
        <f t="shared" si="10"/>
        <v>23.098725849101363</v>
      </c>
      <c r="Q75" t="s">
        <v>242</v>
      </c>
      <c r="R75" t="s">
        <v>243</v>
      </c>
      <c r="S75" t="s">
        <v>261</v>
      </c>
      <c r="AD75" s="37"/>
      <c r="AE75" s="37"/>
      <c r="AH75" s="37"/>
      <c r="AI75" s="37"/>
      <c r="AJ75" t="s">
        <v>263</v>
      </c>
    </row>
    <row r="76" spans="1:36" s="36" customFormat="1" ht="15" x14ac:dyDescent="0.25">
      <c r="A76">
        <v>2.0299999999999998</v>
      </c>
      <c r="B76">
        <v>3.64</v>
      </c>
      <c r="C76">
        <v>3.59</v>
      </c>
      <c r="D76" s="20">
        <f t="shared" si="7"/>
        <v>4.5887644197124544E-2</v>
      </c>
      <c r="E76" s="17">
        <f>IF(OR($A76="",$B76="",$C76=""),"",A76*'MPTO_working_3-way'!$I75)</f>
        <v>2.0930933101985731</v>
      </c>
      <c r="F76" s="21">
        <f>IF(OR($A76="",$B76="",$C76=""),"",B76*'MPTO_working_3-way'!$I75)</f>
        <v>3.7531328320802007</v>
      </c>
      <c r="G76" s="22">
        <f>IF(OR($A76="",$B76="",$C76=""),"",C76*'MPTO_working_3-way'!$I75)</f>
        <v>3.7015788096615165</v>
      </c>
      <c r="H76" s="17"/>
      <c r="I76" s="21"/>
      <c r="J76" s="22"/>
      <c r="K76" s="17"/>
      <c r="L76" s="21"/>
      <c r="M76" s="22"/>
      <c r="N76" s="23">
        <f t="shared" si="8"/>
        <v>47.77617868861897</v>
      </c>
      <c r="O76" s="24">
        <f t="shared" si="9"/>
        <v>26.64440734557596</v>
      </c>
      <c r="P76" s="24">
        <f t="shared" si="10"/>
        <v>27.015499369887603</v>
      </c>
      <c r="Q76" t="s">
        <v>109</v>
      </c>
      <c r="R76" t="s">
        <v>115</v>
      </c>
      <c r="S76" t="s">
        <v>261</v>
      </c>
      <c r="AD76" s="37"/>
      <c r="AE76" s="37"/>
      <c r="AH76" s="37"/>
      <c r="AI76" s="37"/>
      <c r="AJ76" t="s">
        <v>95</v>
      </c>
    </row>
    <row r="77" spans="1:36" s="36" customFormat="1" ht="15" x14ac:dyDescent="0.25">
      <c r="A77">
        <v>2.9</v>
      </c>
      <c r="B77">
        <v>3.45</v>
      </c>
      <c r="C77">
        <v>2.44</v>
      </c>
      <c r="D77" s="20">
        <f t="shared" si="7"/>
        <v>4.4518724244435148E-2</v>
      </c>
      <c r="E77" s="17">
        <f>IF(OR($A77="",$B77="",$C77=""),"",A77*'MPTO_working_3-way'!$I76)</f>
        <v>2.9843171540757463</v>
      </c>
      <c r="F77" s="21">
        <f>IF(OR($A77="",$B77="",$C77=""),"",B77*'MPTO_working_3-way'!$I76)</f>
        <v>3.5503083384694225</v>
      </c>
      <c r="G77" s="22">
        <f>IF(OR($A77="",$B77="",$C77=""),"",C77*'MPTO_working_3-way'!$I76)</f>
        <v>2.51094270894649</v>
      </c>
      <c r="H77" s="17"/>
      <c r="I77" s="21"/>
      <c r="J77" s="22"/>
      <c r="K77" s="17"/>
      <c r="L77" s="21"/>
      <c r="M77" s="22"/>
      <c r="N77" s="23">
        <f t="shared" si="8"/>
        <v>33.508502896023586</v>
      </c>
      <c r="O77" s="24">
        <f t="shared" si="9"/>
        <v>28.166567651729967</v>
      </c>
      <c r="P77" s="24">
        <f t="shared" si="10"/>
        <v>39.825679671503437</v>
      </c>
      <c r="Q77" t="s">
        <v>117</v>
      </c>
      <c r="R77" t="s">
        <v>110</v>
      </c>
      <c r="S77" t="s">
        <v>261</v>
      </c>
      <c r="AD77" s="37"/>
      <c r="AE77" s="37"/>
      <c r="AH77" s="37"/>
      <c r="AI77" s="37"/>
      <c r="AJ77" t="s">
        <v>95</v>
      </c>
    </row>
    <row r="78" spans="1:36" s="36" customFormat="1" ht="15" x14ac:dyDescent="0.25">
      <c r="A78">
        <v>2.27</v>
      </c>
      <c r="B78">
        <v>3.69</v>
      </c>
      <c r="C78">
        <v>3</v>
      </c>
      <c r="D78" s="20">
        <f t="shared" si="7"/>
        <v>4.4864677721667023E-2</v>
      </c>
      <c r="E78" s="17">
        <f>IF(OR($A78="",$B78="",$C78=""),"",A78*'MPTO_working_3-way'!$I77)</f>
        <v>2.3741649523274728</v>
      </c>
      <c r="F78" s="21">
        <f>IF(OR($A78="",$B78="",$C78=""),"",B78*'MPTO_working_3-way'!$I77)</f>
        <v>3.8593254070873897</v>
      </c>
      <c r="G78" s="22">
        <f>IF(OR($A78="",$B78="",$C78=""),"",C78*'MPTO_working_3-way'!$I77)</f>
        <v>3.1376629325913736</v>
      </c>
      <c r="H78" s="17"/>
      <c r="I78" s="21"/>
      <c r="J78" s="22"/>
      <c r="K78" s="17"/>
      <c r="L78" s="21"/>
      <c r="M78" s="22"/>
      <c r="N78" s="23">
        <f t="shared" si="8"/>
        <v>42.120072534120546</v>
      </c>
      <c r="O78" s="24">
        <f t="shared" si="9"/>
        <v>25.911264133456267</v>
      </c>
      <c r="P78" s="24">
        <f t="shared" si="10"/>
        <v>31.87085488415121</v>
      </c>
      <c r="Q78" t="s">
        <v>108</v>
      </c>
      <c r="R78" t="s">
        <v>88</v>
      </c>
      <c r="S78" t="s">
        <v>261</v>
      </c>
      <c r="AD78" s="37"/>
      <c r="AE78" s="37"/>
      <c r="AH78" s="37"/>
      <c r="AI78" s="37"/>
      <c r="AJ78" t="s">
        <v>95</v>
      </c>
    </row>
    <row r="79" spans="1:36" s="36" customFormat="1" ht="15" x14ac:dyDescent="0.25">
      <c r="A79">
        <v>2.4900000000000002</v>
      </c>
      <c r="B79">
        <v>3.36</v>
      </c>
      <c r="C79">
        <v>3.04</v>
      </c>
      <c r="D79" s="20">
        <f t="shared" si="7"/>
        <v>2.8172841742911459E-2</v>
      </c>
      <c r="E79" s="17">
        <f>IF(OR($A79="",$B79="",$C79=""),"",A79*'MPTO_working_3-way'!$I78)</f>
        <v>2.6008516233686438</v>
      </c>
      <c r="F79" s="21">
        <f>IF(OR($A79="",$B79="",$C79=""),"",B79*'MPTO_working_3-way'!$I78)</f>
        <v>3.5095829134613021</v>
      </c>
      <c r="G79" s="22">
        <f>IF(OR($A79="",$B79="",$C79=""),"",C79*'MPTO_working_3-way'!$I78)</f>
        <v>3.1753369217030829</v>
      </c>
      <c r="H79" s="17"/>
      <c r="I79" s="21"/>
      <c r="J79" s="22"/>
      <c r="K79" s="17"/>
      <c r="L79" s="21"/>
      <c r="M79" s="22"/>
      <c r="N79" s="23">
        <f t="shared" si="8"/>
        <v>38.448944607797046</v>
      </c>
      <c r="O79" s="24">
        <f t="shared" si="9"/>
        <v>28.493414307563881</v>
      </c>
      <c r="P79" s="24">
        <f t="shared" si="10"/>
        <v>31.492721076781134</v>
      </c>
      <c r="Q79" t="s">
        <v>244</v>
      </c>
      <c r="R79" t="s">
        <v>245</v>
      </c>
      <c r="S79" t="s">
        <v>261</v>
      </c>
      <c r="AD79" s="37"/>
      <c r="AE79" s="37"/>
      <c r="AH79" s="37"/>
      <c r="AI79" s="37"/>
      <c r="AJ79" t="s">
        <v>264</v>
      </c>
    </row>
    <row r="80" spans="1:36" s="36" customFormat="1" ht="15" x14ac:dyDescent="0.25">
      <c r="A80">
        <v>1.92</v>
      </c>
      <c r="B80">
        <v>3.63</v>
      </c>
      <c r="C80">
        <v>4.1900000000000004</v>
      </c>
      <c r="D80" s="20">
        <f t="shared" si="7"/>
        <v>3.4978911484118802E-2</v>
      </c>
      <c r="E80" s="17">
        <f>IF(OR($A80="",$B80="",$C80=""),"",A80*'MPTO_working_3-way'!$I79)</f>
        <v>2.0061401812256006</v>
      </c>
      <c r="F80" s="21">
        <f>IF(OR($A80="",$B80="",$C80=""),"",B80*'MPTO_working_3-way'!$I79)</f>
        <v>3.7928587801296514</v>
      </c>
      <c r="G80" s="22">
        <f>IF(OR($A80="",$B80="",$C80=""),"",C80*'MPTO_working_3-way'!$I79)</f>
        <v>4.3779829996537849</v>
      </c>
      <c r="H80" s="17"/>
      <c r="I80" s="21"/>
      <c r="J80" s="22"/>
      <c r="K80" s="17"/>
      <c r="L80" s="21"/>
      <c r="M80" s="22"/>
      <c r="N80" s="23">
        <f t="shared" si="8"/>
        <v>49.846965299756633</v>
      </c>
      <c r="O80" s="24">
        <f t="shared" si="9"/>
        <v>26.365337018053093</v>
      </c>
      <c r="P80" s="24">
        <f t="shared" si="10"/>
        <v>22.841568824709483</v>
      </c>
      <c r="Q80" t="s">
        <v>246</v>
      </c>
      <c r="R80" t="s">
        <v>247</v>
      </c>
      <c r="S80" t="s">
        <v>261</v>
      </c>
      <c r="AD80" s="37"/>
      <c r="AE80" s="37"/>
      <c r="AH80" s="37"/>
      <c r="AI80" s="37"/>
      <c r="AJ80" t="s">
        <v>264</v>
      </c>
    </row>
    <row r="81" spans="1:36" s="36" customFormat="1" ht="15" x14ac:dyDescent="0.25">
      <c r="A81">
        <v>1.83</v>
      </c>
      <c r="B81">
        <v>3.85</v>
      </c>
      <c r="C81">
        <v>4.5</v>
      </c>
      <c r="D81" s="20">
        <f t="shared" si="7"/>
        <v>2.8410569394175855E-2</v>
      </c>
      <c r="E81" s="17">
        <f>IF(OR($A81="",$B81="",$C81=""),"",A81*'MPTO_working_3-way'!$I80)</f>
        <v>1.8815563003895281</v>
      </c>
      <c r="F81" s="21">
        <f>IF(OR($A81="",$B81="",$C81=""),"",B81*'MPTO_working_3-way'!$I80)</f>
        <v>3.9584654407102091</v>
      </c>
      <c r="G81" s="22">
        <f>IF(OR($A81="",$B81="",$C81=""),"",C81*'MPTO_working_3-way'!$I80)</f>
        <v>4.6267777878431016</v>
      </c>
      <c r="H81" s="17"/>
      <c r="I81" s="21"/>
      <c r="J81" s="22"/>
      <c r="K81" s="17"/>
      <c r="L81" s="21"/>
      <c r="M81" s="22"/>
      <c r="N81" s="23">
        <f t="shared" si="8"/>
        <v>53.147492838400609</v>
      </c>
      <c r="O81" s="24">
        <f t="shared" si="9"/>
        <v>25.26231477773328</v>
      </c>
      <c r="P81" s="24">
        <f t="shared" si="10"/>
        <v>21.613313754282917</v>
      </c>
      <c r="Q81" t="s">
        <v>248</v>
      </c>
      <c r="R81" t="s">
        <v>249</v>
      </c>
      <c r="S81" t="s">
        <v>261</v>
      </c>
      <c r="AD81" s="37"/>
      <c r="AE81" s="37"/>
      <c r="AH81" s="37"/>
      <c r="AI81" s="37"/>
      <c r="AJ81" t="s">
        <v>264</v>
      </c>
    </row>
    <row r="82" spans="1:36" s="36" customFormat="1" ht="15" x14ac:dyDescent="0.25">
      <c r="A82">
        <v>2.6</v>
      </c>
      <c r="B82">
        <v>3.54</v>
      </c>
      <c r="C82">
        <v>2.77</v>
      </c>
      <c r="D82" s="20">
        <f t="shared" si="7"/>
        <v>2.8112090646509102E-2</v>
      </c>
      <c r="E82" s="17">
        <f>IF(OR($A82="",$B82="",$C82=""),"",A82*'MPTO_working_3-way'!$I81)</f>
        <v>2.690945169858709</v>
      </c>
      <c r="F82" s="21">
        <f>IF(OR($A82="",$B82="",$C82=""),"",B82*'MPTO_working_3-way'!$I81)</f>
        <v>3.6638253466537805</v>
      </c>
      <c r="G82" s="22">
        <f>IF(OR($A82="",$B82="",$C82=""),"",C82*'MPTO_working_3-way'!$I81)</f>
        <v>2.8668915848110093</v>
      </c>
      <c r="H82" s="17"/>
      <c r="I82" s="21"/>
      <c r="J82" s="22"/>
      <c r="K82" s="17"/>
      <c r="L82" s="21"/>
      <c r="M82" s="22"/>
      <c r="N82" s="23">
        <f t="shared" si="8"/>
        <v>37.161663909060849</v>
      </c>
      <c r="O82" s="24">
        <f t="shared" si="9"/>
        <v>27.293877447332825</v>
      </c>
      <c r="P82" s="24">
        <f t="shared" si="10"/>
        <v>34.880984174569754</v>
      </c>
      <c r="Q82" t="s">
        <v>250</v>
      </c>
      <c r="R82" t="s">
        <v>251</v>
      </c>
      <c r="S82" t="s">
        <v>261</v>
      </c>
      <c r="AD82" s="37"/>
      <c r="AE82" s="37"/>
      <c r="AH82" s="37"/>
      <c r="AI82" s="37"/>
      <c r="AJ82" t="s">
        <v>264</v>
      </c>
    </row>
    <row r="83" spans="1:36" s="36" customFormat="1" ht="15" x14ac:dyDescent="0.25">
      <c r="A83">
        <v>1.93</v>
      </c>
      <c r="B83">
        <v>3.36</v>
      </c>
      <c r="C83">
        <v>4.3099999999999996</v>
      </c>
      <c r="D83" s="20">
        <f t="shared" si="7"/>
        <v>4.7772324129873311E-2</v>
      </c>
      <c r="E83" s="17">
        <f>IF(OR($A83="",$B83="",$C83=""),"",A83*'MPTO_working_3-way'!$I82)</f>
        <v>1.9848323989307592</v>
      </c>
      <c r="F83" s="21">
        <f>IF(OR($A83="",$B83="",$C83=""),"",B83*'MPTO_working_3-way'!$I82)</f>
        <v>3.4554595131644308</v>
      </c>
      <c r="G83" s="22">
        <f>IF(OR($A83="",$B83="",$C83=""),"",C83*'MPTO_working_3-way'!$I82)</f>
        <v>4.4324495540888975</v>
      </c>
      <c r="H83" s="17"/>
      <c r="I83" s="21"/>
      <c r="J83" s="22"/>
      <c r="K83" s="17"/>
      <c r="L83" s="21"/>
      <c r="M83" s="22"/>
      <c r="N83" s="23">
        <f t="shared" si="8"/>
        <v>50.382087703662329</v>
      </c>
      <c r="O83" s="24">
        <f t="shared" si="9"/>
        <v>28.939711091686988</v>
      </c>
      <c r="P83" s="24">
        <f t="shared" si="10"/>
        <v>22.560888461268743</v>
      </c>
      <c r="Q83" t="s">
        <v>207</v>
      </c>
      <c r="R83" t="s">
        <v>198</v>
      </c>
      <c r="S83" t="s">
        <v>262</v>
      </c>
      <c r="AD83" s="37"/>
      <c r="AE83" s="37"/>
      <c r="AH83" s="37"/>
      <c r="AI83" s="37"/>
      <c r="AJ83" t="s">
        <v>211</v>
      </c>
    </row>
    <row r="84" spans="1:36" s="36" customFormat="1" ht="15" x14ac:dyDescent="0.25">
      <c r="A84">
        <v>2.09</v>
      </c>
      <c r="B84">
        <v>3.26</v>
      </c>
      <c r="C84">
        <v>3.62</v>
      </c>
      <c r="D84" s="20">
        <f t="shared" si="7"/>
        <v>6.1460459701851766E-2</v>
      </c>
      <c r="E84" s="17">
        <f>IF(OR($A84="",$B84="",$C84=""),"",A84*'MPTO_working_3-way'!$I83)</f>
        <v>2.1487542694512038</v>
      </c>
      <c r="F84" s="21">
        <f>IF(OR($A84="",$B84="",$C84=""),"",B84*'MPTO_working_3-way'!$I83)</f>
        <v>3.3516454155076194</v>
      </c>
      <c r="G84" s="22">
        <f>IF(OR($A84="",$B84="",$C84=""),"",C84*'MPTO_working_3-way'!$I83)</f>
        <v>3.7217657681403629</v>
      </c>
      <c r="H84" s="17"/>
      <c r="I84" s="21"/>
      <c r="J84" s="22"/>
      <c r="K84" s="17"/>
      <c r="L84" s="21"/>
      <c r="M84" s="22"/>
      <c r="N84" s="23">
        <f t="shared" si="8"/>
        <v>46.538592812448584</v>
      </c>
      <c r="O84" s="24">
        <f t="shared" si="9"/>
        <v>29.836091711048322</v>
      </c>
      <c r="P84" s="24">
        <f t="shared" si="10"/>
        <v>26.86896656851313</v>
      </c>
      <c r="Q84" t="s">
        <v>201</v>
      </c>
      <c r="R84" t="s">
        <v>188</v>
      </c>
      <c r="S84" t="s">
        <v>262</v>
      </c>
      <c r="AD84" s="37"/>
      <c r="AE84" s="37"/>
      <c r="AH84" s="37"/>
      <c r="AI84" s="37"/>
      <c r="AJ84" t="s">
        <v>211</v>
      </c>
    </row>
    <row r="85" spans="1:36" s="36" customFormat="1" ht="15" x14ac:dyDescent="0.25">
      <c r="A85">
        <v>1.49</v>
      </c>
      <c r="B85">
        <v>4.62</v>
      </c>
      <c r="C85">
        <v>6.36</v>
      </c>
      <c r="D85" s="20">
        <f t="shared" si="7"/>
        <v>4.4823860450047714E-2</v>
      </c>
      <c r="E85" s="17">
        <f>IF(OR($A85="",$B85="",$C85=""),"",A85*'MPTO_working_3-way'!$I84)</f>
        <v>1.5611807629535113</v>
      </c>
      <c r="F85" s="21">
        <f>IF(OR($A85="",$B85="",$C85=""),"",B85*'MPTO_working_3-way'!$I84)</f>
        <v>4.8407081374800152</v>
      </c>
      <c r="G85" s="22">
        <f>IF(OR($A85="",$B85="",$C85=""),"",C85*'MPTO_working_3-way'!$I84)</f>
        <v>6.6638319814659948</v>
      </c>
      <c r="H85" s="17"/>
      <c r="I85" s="21"/>
      <c r="J85" s="22"/>
      <c r="K85" s="17"/>
      <c r="L85" s="21"/>
      <c r="M85" s="22"/>
      <c r="N85" s="23">
        <f t="shared" si="8"/>
        <v>64.054081611161763</v>
      </c>
      <c r="O85" s="24">
        <f t="shared" si="9"/>
        <v>20.658134545591132</v>
      </c>
      <c r="P85" s="24">
        <f t="shared" si="10"/>
        <v>15.006380754816199</v>
      </c>
      <c r="Q85" t="s">
        <v>185</v>
      </c>
      <c r="R85" t="s">
        <v>144</v>
      </c>
      <c r="S85" t="s">
        <v>262</v>
      </c>
      <c r="AD85" s="37"/>
      <c r="AE85" s="37"/>
      <c r="AH85" s="37"/>
      <c r="AI85" s="37"/>
      <c r="AJ85" t="s">
        <v>208</v>
      </c>
    </row>
    <row r="86" spans="1:36" s="36" customFormat="1" ht="15" x14ac:dyDescent="0.25">
      <c r="A86">
        <v>2.6</v>
      </c>
      <c r="B86">
        <v>3.3</v>
      </c>
      <c r="C86">
        <v>2.9</v>
      </c>
      <c r="D86" s="20">
        <f t="shared" si="7"/>
        <v>3.2473273852584139E-2</v>
      </c>
      <c r="E86" s="17">
        <f>IF(OR($A86="",$B86="",$C86=""),"",A86*'MPTO_working_3-way'!$I85)</f>
        <v>2.7597971952248148</v>
      </c>
      <c r="F86" s="21">
        <f>IF(OR($A86="",$B86="",$C86=""),"",B86*'MPTO_working_3-way'!$I85)</f>
        <v>3.5028195170161105</v>
      </c>
      <c r="G86" s="22">
        <f>IF(OR($A86="",$B86="",$C86=""),"",C86*'MPTO_working_3-way'!$I85)</f>
        <v>3.0782353331353702</v>
      </c>
      <c r="H86" s="17"/>
      <c r="I86" s="21"/>
      <c r="J86" s="22"/>
      <c r="K86" s="17"/>
      <c r="L86" s="21"/>
      <c r="M86" s="22"/>
      <c r="N86" s="23">
        <f t="shared" si="8"/>
        <v>36.23454657212735</v>
      </c>
      <c r="O86" s="24">
        <f t="shared" si="9"/>
        <v>28.548430632585191</v>
      </c>
      <c r="P86" s="24">
        <f t="shared" si="10"/>
        <v>32.486145202596937</v>
      </c>
      <c r="Q86" t="s">
        <v>159</v>
      </c>
      <c r="R86" t="s">
        <v>149</v>
      </c>
      <c r="S86" t="s">
        <v>262</v>
      </c>
      <c r="AD86" s="37"/>
      <c r="AE86" s="37"/>
      <c r="AH86" s="37"/>
      <c r="AI86" s="37"/>
      <c r="AJ86" t="s">
        <v>209</v>
      </c>
    </row>
    <row r="87" spans="1:36" s="36" customFormat="1" ht="15" x14ac:dyDescent="0.25">
      <c r="A87">
        <v>2.46</v>
      </c>
      <c r="B87">
        <v>3.26</v>
      </c>
      <c r="C87">
        <v>3.25</v>
      </c>
      <c r="D87" s="20">
        <f t="shared" si="7"/>
        <v>2.0944838990626824E-2</v>
      </c>
      <c r="E87" s="17">
        <f>IF(OR($A87="",$B87="",$C87=""),"",A87*'MPTO_working_3-way'!$I86)</f>
        <v>2.5702666967071175</v>
      </c>
      <c r="F87" s="21">
        <f>IF(OR($A87="",$B87="",$C87=""),"",B87*'MPTO_working_3-way'!$I86)</f>
        <v>3.4061257850671551</v>
      </c>
      <c r="G87" s="22">
        <f>IF(OR($A87="",$B87="",$C87=""),"",C87*'MPTO_working_3-way'!$I86)</f>
        <v>3.3956775464626552</v>
      </c>
      <c r="H87" s="17"/>
      <c r="I87" s="21"/>
      <c r="J87" s="22"/>
      <c r="K87" s="17"/>
      <c r="L87" s="21"/>
      <c r="M87" s="22"/>
      <c r="N87" s="23">
        <f t="shared" si="8"/>
        <v>38.906468394160974</v>
      </c>
      <c r="O87" s="24">
        <f t="shared" si="9"/>
        <v>29.358868788231906</v>
      </c>
      <c r="P87" s="24">
        <f t="shared" si="10"/>
        <v>29.449203769118771</v>
      </c>
      <c r="Q87" t="s">
        <v>147</v>
      </c>
      <c r="R87" t="s">
        <v>158</v>
      </c>
      <c r="S87" t="s">
        <v>262</v>
      </c>
      <c r="AD87" s="37"/>
      <c r="AE87" s="37"/>
      <c r="AH87" s="37"/>
      <c r="AI87" s="37"/>
      <c r="AJ87" t="s">
        <v>209</v>
      </c>
    </row>
    <row r="88" spans="1:36" s="36" customFormat="1" ht="15" x14ac:dyDescent="0.25">
      <c r="A88">
        <v>1.87</v>
      </c>
      <c r="B88">
        <v>3.7</v>
      </c>
      <c r="C88">
        <v>4.5</v>
      </c>
      <c r="D88" s="20">
        <f t="shared" si="7"/>
        <v>2.7251850781262466E-2</v>
      </c>
      <c r="E88" s="17">
        <f>IF(OR($A88="",$B88="",$C88=""),"",A88*'MPTO_working_3-way'!$I87)</f>
        <v>1.9307250221043324</v>
      </c>
      <c r="F88" s="21">
        <f>IF(OR($A88="",$B88="",$C88=""),"",B88*'MPTO_working_3-way'!$I87)</f>
        <v>3.8201511132545614</v>
      </c>
      <c r="G88" s="22">
        <f>IF(OR($A88="",$B88="",$C88=""),"",C88*'MPTO_working_3-way'!$I87)</f>
        <v>4.6461297323366288</v>
      </c>
      <c r="H88" s="17"/>
      <c r="I88" s="21"/>
      <c r="J88" s="22"/>
      <c r="K88" s="17"/>
      <c r="L88" s="21"/>
      <c r="M88" s="22"/>
      <c r="N88" s="23">
        <f t="shared" si="8"/>
        <v>51.794014608568226</v>
      </c>
      <c r="O88" s="24">
        <f t="shared" si="9"/>
        <v>26.176974950816913</v>
      </c>
      <c r="P88" s="24">
        <f t="shared" si="10"/>
        <v>21.523290515116127</v>
      </c>
      <c r="Q88" t="s">
        <v>146</v>
      </c>
      <c r="R88" t="s">
        <v>150</v>
      </c>
      <c r="S88" t="s">
        <v>262</v>
      </c>
      <c r="AD88" s="37"/>
      <c r="AE88" s="37"/>
      <c r="AH88" s="37"/>
      <c r="AI88" s="37"/>
      <c r="AJ88" t="s">
        <v>209</v>
      </c>
    </row>
    <row r="89" spans="1:36" s="36" customFormat="1" ht="15" x14ac:dyDescent="0.25">
      <c r="A89">
        <v>3.45</v>
      </c>
      <c r="B89">
        <v>3.32</v>
      </c>
      <c r="C89">
        <v>2.2999999999999998</v>
      </c>
      <c r="D89" s="20">
        <f t="shared" si="7"/>
        <v>2.5842500436528804E-2</v>
      </c>
      <c r="E89" s="17">
        <f>IF(OR($A89="",$B89="",$C89=""),"",A89*'MPTO_working_3-way'!$I88)</f>
        <v>3.5222596945176625</v>
      </c>
      <c r="F89" s="21">
        <f>IF(OR($A89="",$B89="",$C89=""),"",B89*'MPTO_working_3-way'!$I88)</f>
        <v>3.3895368654488811</v>
      </c>
      <c r="G89" s="22">
        <f>IF(OR($A89="",$B89="",$C89=""),"",C89*'MPTO_working_3-way'!$I88)</f>
        <v>2.3481731296784414</v>
      </c>
      <c r="H89" s="17"/>
      <c r="I89" s="21"/>
      <c r="J89" s="22"/>
      <c r="K89" s="17"/>
      <c r="L89" s="21"/>
      <c r="M89" s="22"/>
      <c r="N89" s="23">
        <f t="shared" si="8"/>
        <v>28.390865147066897</v>
      </c>
      <c r="O89" s="24">
        <f t="shared" si="9"/>
        <v>29.502555649813488</v>
      </c>
      <c r="P89" s="24">
        <f t="shared" si="10"/>
        <v>42.586297720600349</v>
      </c>
      <c r="Q89" t="s">
        <v>153</v>
      </c>
      <c r="R89" t="s">
        <v>148</v>
      </c>
      <c r="S89" t="s">
        <v>262</v>
      </c>
      <c r="AD89" s="37"/>
      <c r="AE89" s="37"/>
      <c r="AH89" s="37"/>
      <c r="AI89" s="37"/>
      <c r="AJ89" t="s">
        <v>209</v>
      </c>
    </row>
    <row r="90" spans="1:36" s="36" customFormat="1" ht="15" x14ac:dyDescent="0.25">
      <c r="A90">
        <v>1.39</v>
      </c>
      <c r="B90">
        <v>4.8</v>
      </c>
      <c r="C90">
        <v>10</v>
      </c>
      <c r="D90" s="20">
        <f t="shared" si="7"/>
        <v>2.7757793764988214E-2</v>
      </c>
      <c r="E90" s="17">
        <f>IF(OR($A90="",$B90="",$C90=""),"",A90*'MPTO_working_3-way'!$I89)</f>
        <v>1.4278800725859546</v>
      </c>
      <c r="F90" s="21">
        <f>IF(OR($A90="",$B90="",$C90=""),"",B90*'MPTO_working_3-way'!$I89)</f>
        <v>4.9308088837500597</v>
      </c>
      <c r="G90" s="22">
        <f>IF(OR($A90="",$B90="",$C90=""),"",C90*'MPTO_working_3-way'!$I89)</f>
        <v>10.272518507812624</v>
      </c>
      <c r="H90" s="17"/>
      <c r="I90" s="21"/>
      <c r="J90" s="22"/>
      <c r="K90" s="17"/>
      <c r="L90" s="21"/>
      <c r="M90" s="22"/>
      <c r="N90" s="23">
        <f t="shared" si="8"/>
        <v>70.033892845703434</v>
      </c>
      <c r="O90" s="24">
        <f t="shared" si="9"/>
        <v>20.280648136568285</v>
      </c>
      <c r="P90" s="24">
        <f t="shared" si="10"/>
        <v>9.734711105552778</v>
      </c>
      <c r="Q90" t="s">
        <v>152</v>
      </c>
      <c r="R90" t="s">
        <v>151</v>
      </c>
      <c r="S90" t="s">
        <v>262</v>
      </c>
      <c r="AD90" s="37"/>
      <c r="AE90" s="37"/>
      <c r="AH90" s="37"/>
      <c r="AI90" s="37"/>
      <c r="AJ90" t="s">
        <v>209</v>
      </c>
    </row>
    <row r="91" spans="1:36" s="36" customFormat="1" ht="15" x14ac:dyDescent="0.25">
      <c r="A91">
        <v>2.06</v>
      </c>
      <c r="B91">
        <v>3.49</v>
      </c>
      <c r="C91">
        <v>3.89</v>
      </c>
      <c r="D91" s="20">
        <f t="shared" si="7"/>
        <v>2.9039253233641649E-2</v>
      </c>
      <c r="E91" s="17">
        <f>IF(OR($A91="",$B91="",$C91=""),"",A91*'MPTO_working_3-way'!$I90)</f>
        <v>2.1132355508992493</v>
      </c>
      <c r="F91" s="21">
        <f>IF(OR($A91="",$B91="",$C91=""),"",B91*'MPTO_working_3-way'!$I90)</f>
        <v>3.5801903265234856</v>
      </c>
      <c r="G91" s="22">
        <f>IF(OR($A91="",$B91="",$C91=""),"",C91*'MPTO_working_3-way'!$I90)</f>
        <v>3.9905273266980972</v>
      </c>
      <c r="H91" s="17"/>
      <c r="I91" s="21"/>
      <c r="J91" s="22"/>
      <c r="K91" s="17"/>
      <c r="L91" s="21"/>
      <c r="M91" s="22"/>
      <c r="N91" s="23">
        <f t="shared" si="8"/>
        <v>47.320801487296009</v>
      </c>
      <c r="O91" s="24">
        <f t="shared" si="9"/>
        <v>27.931475949521428</v>
      </c>
      <c r="P91" s="24">
        <f t="shared" si="10"/>
        <v>25.059344746485802</v>
      </c>
      <c r="Q91" t="s">
        <v>125</v>
      </c>
      <c r="R91" t="s">
        <v>128</v>
      </c>
      <c r="S91" t="s">
        <v>262</v>
      </c>
      <c r="AD91" s="37"/>
      <c r="AE91" s="37"/>
      <c r="AH91" s="37"/>
      <c r="AI91" s="37"/>
      <c r="AJ91" t="s">
        <v>130</v>
      </c>
    </row>
    <row r="92" spans="1:36" s="36" customFormat="1" ht="15" x14ac:dyDescent="0.25">
      <c r="A92">
        <v>1.73</v>
      </c>
      <c r="B92">
        <v>3.83</v>
      </c>
      <c r="C92">
        <v>4.9000000000000004</v>
      </c>
      <c r="D92" s="20">
        <f t="shared" si="7"/>
        <v>4.3212920478111316E-2</v>
      </c>
      <c r="E92" s="17">
        <f>IF(OR($A92="",$B92="",$C92=""),"",A92*'MPTO_working_3-way'!$I91)</f>
        <v>1.7780209832134295</v>
      </c>
      <c r="F92" s="21">
        <f>IF(OR($A92="",$B92="",$C92=""),"",B92*'MPTO_working_3-way'!$I91)</f>
        <v>3.9363123501199051</v>
      </c>
      <c r="G92" s="22">
        <f>IF(OR($A92="",$B92="",$C92=""),"",C92*'MPTO_working_3-way'!$I91)</f>
        <v>5.0360131894484423</v>
      </c>
      <c r="H92" s="17"/>
      <c r="I92" s="21"/>
      <c r="J92" s="22"/>
      <c r="K92" s="17"/>
      <c r="L92" s="21"/>
      <c r="M92" s="22"/>
      <c r="N92" s="23">
        <f t="shared" si="8"/>
        <v>56.242305880591644</v>
      </c>
      <c r="O92" s="24">
        <f t="shared" si="9"/>
        <v>25.404488034836429</v>
      </c>
      <c r="P92" s="24">
        <f t="shared" si="10"/>
        <v>19.856977382331333</v>
      </c>
      <c r="Q92" t="s">
        <v>106</v>
      </c>
      <c r="R92" t="s">
        <v>99</v>
      </c>
      <c r="S92" t="s">
        <v>262</v>
      </c>
      <c r="AD92" s="37"/>
      <c r="AE92" s="37"/>
      <c r="AH92" s="37"/>
      <c r="AI92" s="37"/>
      <c r="AJ92" t="s">
        <v>93</v>
      </c>
    </row>
    <row r="93" spans="1:36" s="36" customFormat="1" ht="15" x14ac:dyDescent="0.25">
      <c r="A93">
        <v>1.29</v>
      </c>
      <c r="B93">
        <v>5.99</v>
      </c>
      <c r="C93">
        <v>10.41</v>
      </c>
      <c r="D93" s="20">
        <f t="shared" si="7"/>
        <v>3.8200185976694723E-2</v>
      </c>
      <c r="E93" s="17">
        <f>IF(OR($A93="",$B93="",$C93=""),"",A93*'MPTO_working_3-way'!$I92)</f>
        <v>1.3274606366713977</v>
      </c>
      <c r="F93" s="21">
        <f>IF(OR($A93="",$B93="",$C93=""),"",B93*'MPTO_working_3-way'!$I92)</f>
        <v>6.163945126869514</v>
      </c>
      <c r="G93" s="22">
        <f>IF(OR($A93="",$B93="",$C93=""),"",C93*'MPTO_working_3-way'!$I92)</f>
        <v>10.712298626162209</v>
      </c>
      <c r="H93" s="17"/>
      <c r="I93" s="21"/>
      <c r="J93" s="22"/>
      <c r="K93" s="17"/>
      <c r="L93" s="21"/>
      <c r="M93" s="22"/>
      <c r="N93" s="23">
        <f t="shared" si="8"/>
        <v>75.331800610487107</v>
      </c>
      <c r="O93" s="24">
        <f t="shared" si="9"/>
        <v>16.223376091407072</v>
      </c>
      <c r="P93" s="24">
        <f t="shared" si="10"/>
        <v>9.3350646289652612</v>
      </c>
      <c r="Q93" t="s">
        <v>252</v>
      </c>
      <c r="R93" t="s">
        <v>253</v>
      </c>
      <c r="S93" t="s">
        <v>262</v>
      </c>
      <c r="AD93" s="37"/>
      <c r="AE93" s="37"/>
      <c r="AH93" s="37"/>
      <c r="AI93" s="37"/>
      <c r="AJ93" t="s">
        <v>263</v>
      </c>
    </row>
    <row r="94" spans="1:36" s="36" customFormat="1" ht="15" x14ac:dyDescent="0.25">
      <c r="A94">
        <v>1.94</v>
      </c>
      <c r="B94">
        <v>3.72</v>
      </c>
      <c r="C94">
        <v>4</v>
      </c>
      <c r="D94" s="20">
        <f t="shared" si="7"/>
        <v>3.4281121826848615E-2</v>
      </c>
      <c r="E94" s="17">
        <f>IF(OR($A94="",$B94="",$C94=""),"",A94*'MPTO_working_3-way'!$I93)</f>
        <v>2.0238330657275361</v>
      </c>
      <c r="F94" s="21">
        <f>IF(OR($A94="",$B94="",$C94=""),"",B94*'MPTO_working_3-way'!$I93)</f>
        <v>3.8807520641785742</v>
      </c>
      <c r="G94" s="22">
        <f>IF(OR($A94="",$B94="",$C94=""),"",C94*'MPTO_working_3-way'!$I93)</f>
        <v>4.1728516819124453</v>
      </c>
      <c r="H94" s="17"/>
      <c r="I94" s="21"/>
      <c r="J94" s="22"/>
      <c r="K94" s="17"/>
      <c r="L94" s="21"/>
      <c r="M94" s="22"/>
      <c r="N94" s="23">
        <f t="shared" si="8"/>
        <v>49.411189931345241</v>
      </c>
      <c r="O94" s="24">
        <f t="shared" si="9"/>
        <v>25.768201200755314</v>
      </c>
      <c r="P94" s="24">
        <f t="shared" si="10"/>
        <v>23.964427116702446</v>
      </c>
      <c r="Q94" t="s">
        <v>254</v>
      </c>
      <c r="R94" t="s">
        <v>255</v>
      </c>
      <c r="S94" t="s">
        <v>262</v>
      </c>
      <c r="AD94" s="37"/>
      <c r="AE94" s="37"/>
      <c r="AH94" s="37"/>
      <c r="AI94" s="37"/>
      <c r="AJ94" t="s">
        <v>264</v>
      </c>
    </row>
    <row r="95" spans="1:36" s="36" customFormat="1" ht="15" x14ac:dyDescent="0.25">
      <c r="A95">
        <v>2.06</v>
      </c>
      <c r="B95">
        <v>3.45</v>
      </c>
      <c r="C95">
        <v>3.96</v>
      </c>
      <c r="D95" s="20">
        <f t="shared" si="7"/>
        <v>2.781721819290417E-2</v>
      </c>
      <c r="E95" s="17">
        <f>IF(OR($A95="",$B95="",$C95=""),"",A95*'MPTO_working_3-way'!$I94)</f>
        <v>2.1386923831119913</v>
      </c>
      <c r="F95" s="21">
        <f>IF(OR($A95="",$B95="",$C95=""),"",B95*'MPTO_working_3-way'!$I94)</f>
        <v>3.5817906416195968</v>
      </c>
      <c r="G95" s="22">
        <f>IF(OR($A95="",$B95="",$C95=""),"",C95*'MPTO_working_3-way'!$I94)</f>
        <v>4.1112727364677113</v>
      </c>
      <c r="H95" s="17"/>
      <c r="I95" s="21"/>
      <c r="J95" s="22"/>
      <c r="K95" s="17"/>
      <c r="L95" s="21"/>
      <c r="M95" s="22"/>
      <c r="N95" s="23">
        <f t="shared" si="8"/>
        <v>46.75754250103558</v>
      </c>
      <c r="O95" s="24">
        <f t="shared" si="9"/>
        <v>27.918996391922697</v>
      </c>
      <c r="P95" s="24">
        <f t="shared" si="10"/>
        <v>24.32336806872053</v>
      </c>
      <c r="Q95" t="s">
        <v>256</v>
      </c>
      <c r="R95" t="s">
        <v>257</v>
      </c>
      <c r="S95" t="s">
        <v>262</v>
      </c>
      <c r="AD95" s="37"/>
      <c r="AE95" s="37"/>
      <c r="AH95" s="37"/>
      <c r="AI95" s="37"/>
      <c r="AJ95" t="s">
        <v>264</v>
      </c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58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58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58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58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5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58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58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58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58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58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58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58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58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58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5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58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58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58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58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58"/>
      <c r="AD123" s="37"/>
      <c r="AE123" s="37"/>
      <c r="AH123" s="37"/>
      <c r="AI123" s="37"/>
      <c r="AJ123"/>
    </row>
    <row r="124" spans="1:36" s="36" customFormat="1" ht="15" x14ac:dyDescent="0.25">
      <c r="A124" s="29"/>
      <c r="B124" s="29"/>
      <c r="C124" s="29"/>
      <c r="D124" s="30"/>
      <c r="E124" s="31"/>
      <c r="F124" s="32"/>
      <c r="G124" s="33"/>
      <c r="H124" s="31"/>
      <c r="I124" s="32"/>
      <c r="J124" s="33"/>
      <c r="K124" s="31"/>
      <c r="L124" s="32"/>
      <c r="M124" s="33"/>
      <c r="N124" s="34"/>
      <c r="O124" s="35"/>
      <c r="P124" s="35"/>
      <c r="Q124" s="29"/>
      <c r="R124" s="29"/>
      <c r="S124" s="61"/>
      <c r="AD124" s="37"/>
      <c r="AE124" s="37"/>
      <c r="AH124" s="37"/>
      <c r="AI124" s="37"/>
      <c r="AJ124" s="29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5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58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58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58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58"/>
      <c r="AD132" s="37"/>
      <c r="AE132" s="37"/>
      <c r="AH132" s="37"/>
      <c r="AI132" s="37"/>
      <c r="AJ132"/>
    </row>
    <row r="133" spans="1:36" s="36" customFormat="1" ht="15" x14ac:dyDescent="0.25">
      <c r="A133" s="29"/>
      <c r="B133" s="29"/>
      <c r="C133" s="29"/>
      <c r="D133" s="30"/>
      <c r="E133" s="31"/>
      <c r="F133" s="32"/>
      <c r="G133" s="33"/>
      <c r="H133" s="31"/>
      <c r="I133" s="32"/>
      <c r="J133" s="33"/>
      <c r="K133" s="31"/>
      <c r="L133" s="32"/>
      <c r="M133" s="33"/>
      <c r="N133" s="34"/>
      <c r="O133" s="35"/>
      <c r="P133" s="35"/>
      <c r="Q133" s="29"/>
      <c r="R133" s="29"/>
      <c r="S133" s="61"/>
      <c r="AD133" s="37"/>
      <c r="AE133" s="37"/>
      <c r="AH133" s="37"/>
      <c r="AI133" s="37"/>
      <c r="AJ133" s="29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58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58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58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58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5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58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58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58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58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58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58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58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58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58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5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58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58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58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58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58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58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58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58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58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5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5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5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5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5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5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5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5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5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58"/>
      <c r="AD168" s="37"/>
      <c r="AE168" s="37"/>
      <c r="AH168" s="37"/>
      <c r="AI168" s="37"/>
      <c r="AJ168"/>
    </row>
    <row r="169" spans="1:36" s="36" customFormat="1" ht="15" x14ac:dyDescent="0.25">
      <c r="A169" s="29"/>
      <c r="B169" s="29"/>
      <c r="C169" s="29"/>
      <c r="D169" s="30"/>
      <c r="E169" s="31"/>
      <c r="F169" s="32"/>
      <c r="G169" s="33"/>
      <c r="H169" s="31"/>
      <c r="I169" s="32"/>
      <c r="J169" s="33"/>
      <c r="K169" s="31"/>
      <c r="L169" s="32"/>
      <c r="M169" s="33"/>
      <c r="N169" s="34"/>
      <c r="O169" s="35"/>
      <c r="P169" s="35"/>
      <c r="Q169" s="29"/>
      <c r="R169" s="29"/>
      <c r="S169" s="61"/>
      <c r="AD169" s="37"/>
      <c r="AE169" s="37"/>
      <c r="AH169" s="37"/>
      <c r="AI169" s="37"/>
      <c r="AJ169" s="2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 s="29"/>
      <c r="B236" s="29"/>
      <c r="C236" s="29"/>
      <c r="D236" s="30"/>
      <c r="E236" s="31"/>
      <c r="F236" s="32"/>
      <c r="G236" s="33"/>
      <c r="H236" s="31"/>
      <c r="I236" s="32"/>
      <c r="J236" s="33"/>
      <c r="K236" s="31"/>
      <c r="L236" s="32"/>
      <c r="M236" s="33"/>
      <c r="N236" s="34"/>
      <c r="O236" s="35"/>
      <c r="P236" s="35"/>
      <c r="Q236" s="29"/>
      <c r="R236" s="29"/>
      <c r="S236" s="29"/>
      <c r="AD236" s="37"/>
      <c r="AE236" s="37"/>
      <c r="AF236" s="29"/>
      <c r="AG236" s="29"/>
      <c r="AH236" s="48"/>
      <c r="AI236" s="37"/>
      <c r="AJ236" s="29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2022-02-25T17:37:01Z</dcterms:modified>
</cp:coreProperties>
</file>